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Alex\Desktop\chart site\"/>
    </mc:Choice>
  </mc:AlternateContent>
  <xr:revisionPtr revIDLastSave="0" documentId="13_ncr:1_{7F7E8D02-DD27-4D78-A6DA-67CB459B538F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1" r:id="rId1"/>
    <sheet name="Graph" sheetId="2" r:id="rId2"/>
    <sheet name="450" sheetId="4" r:id="rId3"/>
    <sheet name="500" sheetId="5" r:id="rId4"/>
    <sheet name="550" sheetId="6" r:id="rId5"/>
    <sheet name="600" sheetId="7" r:id="rId6"/>
    <sheet name="650" sheetId="8" r:id="rId7"/>
    <sheet name="700" sheetId="9" r:id="rId8"/>
    <sheet name="750" sheetId="10" r:id="rId9"/>
    <sheet name="800" sheetId="11" r:id="rId10"/>
    <sheet name="CSV EXPORT" sheetId="3" r:id="rId11"/>
  </sheets>
  <definedNames>
    <definedName name="bothdoses450">'450'!$O$37:$O$385</definedName>
    <definedName name="bothdoses500">'500'!$O$37:$O$385</definedName>
    <definedName name="bothdoses550">'550'!$O$37:$O$385</definedName>
    <definedName name="bothdoses600">'600'!$O$37:$O$385</definedName>
    <definedName name="bothdoses650">'650'!$O$37:$O$385</definedName>
    <definedName name="bothdoses700">'700'!$O$37:$O$385</definedName>
    <definedName name="bothdoses750">'750'!$O$37:$O$385</definedName>
    <definedName name="bothdoses800">'800'!$O$37:$O$385</definedName>
    <definedName name="bothdosesdata">Sheet1!$O$37:$O$385</definedName>
    <definedName name="dates2">Sheet1!$A$37:$A$385</definedName>
    <definedName name="dates450">'450'!$A$37:$A$385</definedName>
    <definedName name="dates500">'500'!$A$37:$A$385</definedName>
    <definedName name="dates550">'550'!$A$37:$A$385</definedName>
    <definedName name="dates600">'600'!$A$37:$A$385</definedName>
    <definedName name="dates650">'650'!$A$37:$A$385</definedName>
    <definedName name="dates700">'700'!$A$37:$A$385</definedName>
    <definedName name="dates750">'750'!$A$37:$A$385</definedName>
    <definedName name="dates800">'800'!$A$37:$A$385</definedName>
    <definedName name="firstdoses450">'450'!$E$37:$E$385</definedName>
    <definedName name="firstdoses500">'500'!$E$37:$E$385</definedName>
    <definedName name="firstdoses550">'550'!$E$37:$E$385</definedName>
    <definedName name="firstdoses600">'600'!$E$37:$E$385</definedName>
    <definedName name="firstdoses650">'650'!$E$37:$E$385</definedName>
    <definedName name="firstdoses700">'700'!$E$37:$E$385</definedName>
    <definedName name="firstdoses750">'750'!$E$37:$E$385</definedName>
    <definedName name="firstdoses800">'800'!$E$37:$E$385</definedName>
    <definedName name="firstdosesdata">Sheet1!$E$37:$E$385</definedName>
    <definedName name="seconddosesdata">Sheet1!$K$37:$K$385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H385" i="11" l="1"/>
  <c r="O385" i="11"/>
  <c r="M385" i="11"/>
  <c r="N385" i="11" s="1"/>
  <c r="K385" i="11"/>
  <c r="J385" i="11"/>
  <c r="E385" i="11"/>
  <c r="D385" i="11"/>
  <c r="AH384" i="11"/>
  <c r="O384" i="11"/>
  <c r="M384" i="11"/>
  <c r="N384" i="11" s="1"/>
  <c r="K384" i="11"/>
  <c r="J384" i="11"/>
  <c r="E384" i="11"/>
  <c r="D384" i="11"/>
  <c r="AH383" i="11"/>
  <c r="O383" i="11"/>
  <c r="N383" i="11"/>
  <c r="M383" i="11"/>
  <c r="K383" i="11"/>
  <c r="J383" i="11"/>
  <c r="E383" i="11"/>
  <c r="D383" i="11"/>
  <c r="AH382" i="11"/>
  <c r="O382" i="11"/>
  <c r="M382" i="11"/>
  <c r="N382" i="11" s="1"/>
  <c r="K382" i="11"/>
  <c r="J382" i="11"/>
  <c r="E382" i="11"/>
  <c r="D382" i="11"/>
  <c r="AH381" i="11"/>
  <c r="O381" i="11"/>
  <c r="M381" i="11"/>
  <c r="N381" i="11" s="1"/>
  <c r="K381" i="11"/>
  <c r="J381" i="11"/>
  <c r="E381" i="11"/>
  <c r="D381" i="11"/>
  <c r="AH380" i="11"/>
  <c r="O380" i="11"/>
  <c r="N380" i="11"/>
  <c r="M380" i="11"/>
  <c r="K380" i="11"/>
  <c r="J380" i="11"/>
  <c r="E380" i="11"/>
  <c r="D380" i="11"/>
  <c r="AH379" i="11"/>
  <c r="O379" i="11"/>
  <c r="N379" i="11"/>
  <c r="M379" i="11"/>
  <c r="K379" i="11"/>
  <c r="J379" i="11"/>
  <c r="E379" i="11"/>
  <c r="D379" i="11"/>
  <c r="AH378" i="11"/>
  <c r="O378" i="11"/>
  <c r="M378" i="11"/>
  <c r="N378" i="11" s="1"/>
  <c r="K378" i="11"/>
  <c r="J378" i="11"/>
  <c r="E378" i="11"/>
  <c r="D378" i="11"/>
  <c r="AH377" i="11"/>
  <c r="O377" i="11"/>
  <c r="N377" i="11"/>
  <c r="M377" i="11"/>
  <c r="K377" i="11"/>
  <c r="J377" i="11"/>
  <c r="E377" i="11"/>
  <c r="D377" i="11"/>
  <c r="AH376" i="11"/>
  <c r="O376" i="11"/>
  <c r="N376" i="11"/>
  <c r="M376" i="11"/>
  <c r="K376" i="11"/>
  <c r="J376" i="11"/>
  <c r="E376" i="11"/>
  <c r="D376" i="11"/>
  <c r="AH375" i="11"/>
  <c r="O375" i="11"/>
  <c r="N375" i="11"/>
  <c r="M375" i="11"/>
  <c r="K375" i="11"/>
  <c r="J375" i="11"/>
  <c r="E375" i="11"/>
  <c r="D375" i="11"/>
  <c r="AH374" i="11"/>
  <c r="O374" i="11"/>
  <c r="M374" i="11"/>
  <c r="N374" i="11" s="1"/>
  <c r="K374" i="11"/>
  <c r="J374" i="11"/>
  <c r="E374" i="11"/>
  <c r="D374" i="11"/>
  <c r="AH373" i="11"/>
  <c r="O373" i="11"/>
  <c r="M373" i="11"/>
  <c r="N373" i="11" s="1"/>
  <c r="K373" i="11"/>
  <c r="J373" i="11"/>
  <c r="E373" i="11"/>
  <c r="D373" i="11"/>
  <c r="AH372" i="11"/>
  <c r="O372" i="11"/>
  <c r="N372" i="11"/>
  <c r="M372" i="11"/>
  <c r="K372" i="11"/>
  <c r="J372" i="11"/>
  <c r="E372" i="11"/>
  <c r="D372" i="11"/>
  <c r="AH371" i="11"/>
  <c r="O371" i="11"/>
  <c r="M371" i="11"/>
  <c r="N371" i="11" s="1"/>
  <c r="K371" i="11"/>
  <c r="J371" i="11"/>
  <c r="E371" i="11"/>
  <c r="D371" i="11"/>
  <c r="AH370" i="11"/>
  <c r="O370" i="11"/>
  <c r="M370" i="11"/>
  <c r="N370" i="11" s="1"/>
  <c r="K370" i="11"/>
  <c r="J370" i="11"/>
  <c r="E370" i="11"/>
  <c r="D370" i="11"/>
  <c r="AH369" i="11"/>
  <c r="O369" i="11"/>
  <c r="N369" i="11"/>
  <c r="M369" i="11"/>
  <c r="K369" i="11"/>
  <c r="J369" i="11"/>
  <c r="E369" i="11"/>
  <c r="D369" i="11"/>
  <c r="AH368" i="11"/>
  <c r="O368" i="11"/>
  <c r="N368" i="11"/>
  <c r="M368" i="11"/>
  <c r="K368" i="11"/>
  <c r="J368" i="11"/>
  <c r="E368" i="11"/>
  <c r="D368" i="11"/>
  <c r="AH367" i="11"/>
  <c r="O367" i="11"/>
  <c r="N367" i="11"/>
  <c r="M367" i="11"/>
  <c r="K367" i="11"/>
  <c r="J367" i="11"/>
  <c r="E367" i="11"/>
  <c r="D367" i="11"/>
  <c r="AH366" i="11"/>
  <c r="O366" i="11"/>
  <c r="M366" i="11"/>
  <c r="N366" i="11" s="1"/>
  <c r="K366" i="11"/>
  <c r="J366" i="11"/>
  <c r="E366" i="11"/>
  <c r="D366" i="11"/>
  <c r="AH365" i="11"/>
  <c r="O365" i="11"/>
  <c r="M365" i="11"/>
  <c r="N365" i="11" s="1"/>
  <c r="K365" i="11"/>
  <c r="J365" i="11"/>
  <c r="E365" i="11"/>
  <c r="D365" i="11"/>
  <c r="AH364" i="11"/>
  <c r="O364" i="11"/>
  <c r="N364" i="11"/>
  <c r="M364" i="11"/>
  <c r="K364" i="11"/>
  <c r="J364" i="11"/>
  <c r="E364" i="11"/>
  <c r="D364" i="11"/>
  <c r="AH363" i="11"/>
  <c r="O363" i="11"/>
  <c r="M363" i="11"/>
  <c r="N363" i="11" s="1"/>
  <c r="K363" i="11"/>
  <c r="J363" i="11"/>
  <c r="E363" i="11"/>
  <c r="D363" i="11"/>
  <c r="AH362" i="11"/>
  <c r="O362" i="11"/>
  <c r="M362" i="11"/>
  <c r="N362" i="11" s="1"/>
  <c r="K362" i="11"/>
  <c r="J362" i="11"/>
  <c r="E362" i="11"/>
  <c r="D362" i="11"/>
  <c r="AH361" i="11"/>
  <c r="O361" i="11"/>
  <c r="N361" i="11"/>
  <c r="M361" i="11"/>
  <c r="K361" i="11"/>
  <c r="J361" i="11"/>
  <c r="E361" i="11"/>
  <c r="D361" i="11"/>
  <c r="AH360" i="11"/>
  <c r="O360" i="11"/>
  <c r="N360" i="11"/>
  <c r="M360" i="11"/>
  <c r="K360" i="11"/>
  <c r="J360" i="11"/>
  <c r="E360" i="11"/>
  <c r="D360" i="11"/>
  <c r="AH359" i="11"/>
  <c r="O359" i="11"/>
  <c r="N359" i="11"/>
  <c r="M359" i="11"/>
  <c r="K359" i="11"/>
  <c r="J359" i="11"/>
  <c r="E359" i="11"/>
  <c r="D359" i="11"/>
  <c r="AH358" i="11"/>
  <c r="O358" i="11"/>
  <c r="M358" i="11"/>
  <c r="N358" i="11" s="1"/>
  <c r="K358" i="11"/>
  <c r="J358" i="11"/>
  <c r="E358" i="11"/>
  <c r="D358" i="11"/>
  <c r="AH357" i="11"/>
  <c r="O357" i="11"/>
  <c r="M357" i="11"/>
  <c r="N357" i="11" s="1"/>
  <c r="K357" i="11"/>
  <c r="J357" i="11"/>
  <c r="E357" i="11"/>
  <c r="D357" i="11"/>
  <c r="AH356" i="11"/>
  <c r="O356" i="11"/>
  <c r="N356" i="11"/>
  <c r="M356" i="11"/>
  <c r="K356" i="11"/>
  <c r="J356" i="11"/>
  <c r="E356" i="11"/>
  <c r="D356" i="11"/>
  <c r="AH355" i="11"/>
  <c r="O355" i="11"/>
  <c r="M355" i="11"/>
  <c r="N355" i="11" s="1"/>
  <c r="K355" i="11"/>
  <c r="J355" i="11"/>
  <c r="E355" i="11"/>
  <c r="D355" i="11"/>
  <c r="AH354" i="11"/>
  <c r="O354" i="11"/>
  <c r="M354" i="11"/>
  <c r="N354" i="11" s="1"/>
  <c r="K354" i="11"/>
  <c r="J354" i="11"/>
  <c r="E354" i="11"/>
  <c r="D354" i="11"/>
  <c r="AH353" i="11"/>
  <c r="O353" i="11"/>
  <c r="N353" i="11"/>
  <c r="M353" i="11"/>
  <c r="K353" i="11"/>
  <c r="J353" i="11"/>
  <c r="E353" i="11"/>
  <c r="D353" i="11"/>
  <c r="AH352" i="11"/>
  <c r="O352" i="11"/>
  <c r="N352" i="11"/>
  <c r="M352" i="11"/>
  <c r="K352" i="11"/>
  <c r="J352" i="11"/>
  <c r="E352" i="11"/>
  <c r="D352" i="11"/>
  <c r="AH351" i="11"/>
  <c r="O351" i="11"/>
  <c r="M351" i="11"/>
  <c r="N351" i="11" s="1"/>
  <c r="K351" i="11"/>
  <c r="J351" i="11"/>
  <c r="E351" i="11"/>
  <c r="D351" i="11"/>
  <c r="AH350" i="11"/>
  <c r="O350" i="11"/>
  <c r="N350" i="11"/>
  <c r="M350" i="11"/>
  <c r="K350" i="11"/>
  <c r="J350" i="11"/>
  <c r="E350" i="11"/>
  <c r="D350" i="11"/>
  <c r="AH349" i="11"/>
  <c r="O349" i="11"/>
  <c r="M349" i="11"/>
  <c r="N349" i="11" s="1"/>
  <c r="K349" i="11"/>
  <c r="J349" i="11"/>
  <c r="E349" i="11"/>
  <c r="D349" i="11"/>
  <c r="AH348" i="11"/>
  <c r="O348" i="11"/>
  <c r="N348" i="11"/>
  <c r="M348" i="11"/>
  <c r="K348" i="11"/>
  <c r="J348" i="11"/>
  <c r="E348" i="11"/>
  <c r="D348" i="11"/>
  <c r="AH347" i="11"/>
  <c r="O347" i="11"/>
  <c r="M347" i="11"/>
  <c r="N347" i="11" s="1"/>
  <c r="K347" i="11"/>
  <c r="J347" i="11"/>
  <c r="E347" i="11"/>
  <c r="D347" i="11"/>
  <c r="AH346" i="11"/>
  <c r="O346" i="11"/>
  <c r="M346" i="11"/>
  <c r="N346" i="11" s="1"/>
  <c r="K346" i="11"/>
  <c r="J346" i="11"/>
  <c r="E346" i="11"/>
  <c r="D346" i="11"/>
  <c r="AH345" i="11"/>
  <c r="O345" i="11"/>
  <c r="N345" i="11"/>
  <c r="M345" i="11"/>
  <c r="K345" i="11"/>
  <c r="J345" i="11"/>
  <c r="E345" i="11"/>
  <c r="D345" i="11"/>
  <c r="AH344" i="11"/>
  <c r="O344" i="11"/>
  <c r="M344" i="11"/>
  <c r="N344" i="11" s="1"/>
  <c r="K344" i="11"/>
  <c r="J344" i="11"/>
  <c r="E344" i="11"/>
  <c r="D344" i="11"/>
  <c r="AH343" i="11"/>
  <c r="O343" i="11"/>
  <c r="M343" i="11"/>
  <c r="N343" i="11" s="1"/>
  <c r="K343" i="11"/>
  <c r="J343" i="11"/>
  <c r="E343" i="11"/>
  <c r="D343" i="11"/>
  <c r="AH342" i="11"/>
  <c r="O342" i="11"/>
  <c r="N342" i="11"/>
  <c r="M342" i="11"/>
  <c r="K342" i="11"/>
  <c r="J342" i="11"/>
  <c r="E342" i="11"/>
  <c r="D342" i="11"/>
  <c r="AH341" i="11"/>
  <c r="O341" i="11"/>
  <c r="N341" i="11"/>
  <c r="M341" i="11"/>
  <c r="K341" i="11"/>
  <c r="J341" i="11"/>
  <c r="E341" i="11"/>
  <c r="D341" i="11"/>
  <c r="AH340" i="11"/>
  <c r="O340" i="11"/>
  <c r="N340" i="11"/>
  <c r="M340" i="11"/>
  <c r="K340" i="11"/>
  <c r="J340" i="11"/>
  <c r="E340" i="11"/>
  <c r="D340" i="11"/>
  <c r="AH339" i="11"/>
  <c r="O339" i="11"/>
  <c r="M339" i="11"/>
  <c r="N339" i="11" s="1"/>
  <c r="K339" i="11"/>
  <c r="J339" i="11"/>
  <c r="E339" i="11"/>
  <c r="D339" i="11"/>
  <c r="AH338" i="11"/>
  <c r="O338" i="11"/>
  <c r="M338" i="11"/>
  <c r="N338" i="11" s="1"/>
  <c r="K338" i="11"/>
  <c r="J338" i="11"/>
  <c r="E338" i="11"/>
  <c r="D338" i="11"/>
  <c r="AH337" i="11"/>
  <c r="O337" i="11"/>
  <c r="N337" i="11"/>
  <c r="M337" i="11"/>
  <c r="K337" i="11"/>
  <c r="J337" i="11"/>
  <c r="E337" i="11"/>
  <c r="D337" i="11"/>
  <c r="AH336" i="11"/>
  <c r="O336" i="11"/>
  <c r="M336" i="11"/>
  <c r="N336" i="11" s="1"/>
  <c r="K336" i="11"/>
  <c r="J336" i="11"/>
  <c r="E336" i="11"/>
  <c r="D336" i="11"/>
  <c r="AH335" i="11"/>
  <c r="O335" i="11"/>
  <c r="M335" i="11"/>
  <c r="N335" i="11" s="1"/>
  <c r="K335" i="11"/>
  <c r="J335" i="11"/>
  <c r="E335" i="11"/>
  <c r="D335" i="11"/>
  <c r="AH334" i="11"/>
  <c r="O334" i="11"/>
  <c r="M334" i="11"/>
  <c r="N334" i="11" s="1"/>
  <c r="K334" i="11"/>
  <c r="J334" i="11"/>
  <c r="E334" i="11"/>
  <c r="D334" i="11"/>
  <c r="AH333" i="11"/>
  <c r="O333" i="11"/>
  <c r="N333" i="11"/>
  <c r="M333" i="11"/>
  <c r="K333" i="11"/>
  <c r="J333" i="11"/>
  <c r="E333" i="11"/>
  <c r="D333" i="11"/>
  <c r="AH332" i="11"/>
  <c r="O332" i="11"/>
  <c r="M332" i="11"/>
  <c r="N332" i="11" s="1"/>
  <c r="K332" i="11"/>
  <c r="J332" i="11"/>
  <c r="E332" i="11"/>
  <c r="D332" i="11"/>
  <c r="AH331" i="11"/>
  <c r="O331" i="11"/>
  <c r="M331" i="11"/>
  <c r="N331" i="11" s="1"/>
  <c r="K331" i="11"/>
  <c r="J331" i="11"/>
  <c r="E331" i="11"/>
  <c r="D331" i="11"/>
  <c r="AH330" i="11"/>
  <c r="O330" i="11"/>
  <c r="N330" i="11"/>
  <c r="M330" i="11"/>
  <c r="K330" i="11"/>
  <c r="J330" i="11"/>
  <c r="E330" i="11"/>
  <c r="D330" i="11"/>
  <c r="AH329" i="11"/>
  <c r="O329" i="11"/>
  <c r="N329" i="11"/>
  <c r="M329" i="11"/>
  <c r="K329" i="11"/>
  <c r="J329" i="11"/>
  <c r="E329" i="11"/>
  <c r="D329" i="11"/>
  <c r="AH328" i="11"/>
  <c r="O328" i="11"/>
  <c r="M328" i="11"/>
  <c r="N328" i="11" s="1"/>
  <c r="K328" i="11"/>
  <c r="J328" i="11"/>
  <c r="E328" i="11"/>
  <c r="D328" i="11"/>
  <c r="AH327" i="11"/>
  <c r="O327" i="11"/>
  <c r="N327" i="11"/>
  <c r="M327" i="11"/>
  <c r="K327" i="11"/>
  <c r="J327" i="11"/>
  <c r="E327" i="11"/>
  <c r="D327" i="11"/>
  <c r="AH326" i="11"/>
  <c r="O326" i="11"/>
  <c r="N326" i="11"/>
  <c r="M326" i="11"/>
  <c r="K326" i="11"/>
  <c r="J326" i="11"/>
  <c r="E326" i="11"/>
  <c r="D326" i="11"/>
  <c r="AH325" i="11"/>
  <c r="O325" i="11"/>
  <c r="N325" i="11"/>
  <c r="M325" i="11"/>
  <c r="K325" i="11"/>
  <c r="J325" i="11"/>
  <c r="E325" i="11"/>
  <c r="D325" i="11"/>
  <c r="AH324" i="11"/>
  <c r="O324" i="11"/>
  <c r="M324" i="11"/>
  <c r="N324" i="11" s="1"/>
  <c r="K324" i="11"/>
  <c r="J324" i="11"/>
  <c r="E324" i="11"/>
  <c r="D324" i="11"/>
  <c r="AH323" i="11"/>
  <c r="O323" i="11"/>
  <c r="M323" i="11"/>
  <c r="N323" i="11" s="1"/>
  <c r="K323" i="11"/>
  <c r="J323" i="11"/>
  <c r="E323" i="11"/>
  <c r="D323" i="11"/>
  <c r="AH322" i="11"/>
  <c r="O322" i="11"/>
  <c r="N322" i="11"/>
  <c r="M322" i="11"/>
  <c r="K322" i="11"/>
  <c r="J322" i="11"/>
  <c r="E322" i="11"/>
  <c r="D322" i="11"/>
  <c r="AH321" i="11"/>
  <c r="O321" i="11"/>
  <c r="N321" i="11"/>
  <c r="M321" i="11"/>
  <c r="K321" i="11"/>
  <c r="J321" i="11"/>
  <c r="E321" i="11"/>
  <c r="D321" i="11"/>
  <c r="AH320" i="11"/>
  <c r="O320" i="11"/>
  <c r="M320" i="11"/>
  <c r="N320" i="11" s="1"/>
  <c r="K320" i="11"/>
  <c r="J320" i="11"/>
  <c r="E320" i="11"/>
  <c r="D320" i="11"/>
  <c r="AH319" i="11"/>
  <c r="O319" i="11"/>
  <c r="N319" i="11"/>
  <c r="M319" i="11"/>
  <c r="K319" i="11"/>
  <c r="J319" i="11"/>
  <c r="E319" i="11"/>
  <c r="D319" i="11"/>
  <c r="AH318" i="11"/>
  <c r="O318" i="11"/>
  <c r="N318" i="11"/>
  <c r="M318" i="11"/>
  <c r="K318" i="11"/>
  <c r="J318" i="11"/>
  <c r="E318" i="11"/>
  <c r="D318" i="11"/>
  <c r="AH317" i="11"/>
  <c r="O317" i="11"/>
  <c r="N317" i="11"/>
  <c r="M317" i="11"/>
  <c r="K317" i="11"/>
  <c r="J317" i="11"/>
  <c r="E317" i="11"/>
  <c r="D317" i="11"/>
  <c r="AH316" i="11"/>
  <c r="O316" i="11"/>
  <c r="M316" i="11"/>
  <c r="N316" i="11" s="1"/>
  <c r="K316" i="11"/>
  <c r="J316" i="11"/>
  <c r="E316" i="11"/>
  <c r="D316" i="11"/>
  <c r="AH315" i="11"/>
  <c r="O315" i="11"/>
  <c r="M315" i="11"/>
  <c r="N315" i="11" s="1"/>
  <c r="K315" i="11"/>
  <c r="J315" i="11"/>
  <c r="E315" i="11"/>
  <c r="D315" i="11"/>
  <c r="AH314" i="11"/>
  <c r="O314" i="11"/>
  <c r="N314" i="11"/>
  <c r="M314" i="11"/>
  <c r="K314" i="11"/>
  <c r="J314" i="11"/>
  <c r="E314" i="11"/>
  <c r="D314" i="11"/>
  <c r="AH313" i="11"/>
  <c r="O313" i="11"/>
  <c r="N313" i="11"/>
  <c r="M313" i="11"/>
  <c r="K313" i="11"/>
  <c r="J313" i="11"/>
  <c r="E313" i="11"/>
  <c r="D313" i="11"/>
  <c r="AH312" i="11"/>
  <c r="O312" i="11"/>
  <c r="M312" i="11"/>
  <c r="N312" i="11" s="1"/>
  <c r="K312" i="11"/>
  <c r="J312" i="11"/>
  <c r="E312" i="11"/>
  <c r="D312" i="11"/>
  <c r="AH311" i="11"/>
  <c r="O311" i="11"/>
  <c r="N311" i="11"/>
  <c r="M311" i="11"/>
  <c r="K311" i="11"/>
  <c r="J311" i="11"/>
  <c r="E311" i="11"/>
  <c r="D311" i="11"/>
  <c r="AH310" i="11"/>
  <c r="O310" i="11"/>
  <c r="M310" i="11"/>
  <c r="N310" i="11" s="1"/>
  <c r="K310" i="11"/>
  <c r="J310" i="11"/>
  <c r="E310" i="11"/>
  <c r="D310" i="11"/>
  <c r="AH309" i="11"/>
  <c r="O309" i="11"/>
  <c r="N309" i="11"/>
  <c r="M309" i="11"/>
  <c r="K309" i="11"/>
  <c r="J309" i="11"/>
  <c r="E309" i="11"/>
  <c r="D309" i="11"/>
  <c r="AH308" i="11"/>
  <c r="O308" i="11"/>
  <c r="N308" i="11"/>
  <c r="M308" i="11"/>
  <c r="K308" i="11"/>
  <c r="J308" i="11"/>
  <c r="E308" i="11"/>
  <c r="D308" i="11"/>
  <c r="AH307" i="11"/>
  <c r="O307" i="11"/>
  <c r="M307" i="11"/>
  <c r="N307" i="11" s="1"/>
  <c r="K307" i="11"/>
  <c r="J307" i="11"/>
  <c r="E307" i="11"/>
  <c r="D307" i="11"/>
  <c r="AH306" i="11"/>
  <c r="O306" i="11"/>
  <c r="N306" i="11"/>
  <c r="M306" i="11"/>
  <c r="K306" i="11"/>
  <c r="J306" i="11"/>
  <c r="E306" i="11"/>
  <c r="D306" i="11"/>
  <c r="AH305" i="11"/>
  <c r="O305" i="11"/>
  <c r="N305" i="11"/>
  <c r="M305" i="11"/>
  <c r="K305" i="11"/>
  <c r="J305" i="11"/>
  <c r="E305" i="11"/>
  <c r="D305" i="11"/>
  <c r="AH304" i="11"/>
  <c r="O304" i="11"/>
  <c r="N304" i="11"/>
  <c r="M304" i="11"/>
  <c r="K304" i="11"/>
  <c r="J304" i="11"/>
  <c r="E304" i="11"/>
  <c r="D304" i="11"/>
  <c r="AH303" i="11"/>
  <c r="O303" i="11"/>
  <c r="M303" i="11"/>
  <c r="N303" i="11" s="1"/>
  <c r="K303" i="11"/>
  <c r="J303" i="11"/>
  <c r="E303" i="11"/>
  <c r="D303" i="11"/>
  <c r="AH302" i="11"/>
  <c r="O302" i="11"/>
  <c r="M302" i="11"/>
  <c r="N302" i="11" s="1"/>
  <c r="K302" i="11"/>
  <c r="J302" i="11"/>
  <c r="E302" i="11"/>
  <c r="D302" i="11"/>
  <c r="AH301" i="11"/>
  <c r="O301" i="11"/>
  <c r="N301" i="11"/>
  <c r="M301" i="11"/>
  <c r="K301" i="11"/>
  <c r="J301" i="11"/>
  <c r="E301" i="11"/>
  <c r="D301" i="11"/>
  <c r="AH300" i="11"/>
  <c r="O300" i="11"/>
  <c r="N300" i="11"/>
  <c r="M300" i="11"/>
  <c r="K300" i="11"/>
  <c r="J300" i="11"/>
  <c r="E300" i="11"/>
  <c r="D300" i="11"/>
  <c r="AH299" i="11"/>
  <c r="O299" i="11"/>
  <c r="M299" i="11"/>
  <c r="N299" i="11" s="1"/>
  <c r="K299" i="11"/>
  <c r="J299" i="11"/>
  <c r="E299" i="11"/>
  <c r="D299" i="11"/>
  <c r="AH298" i="11"/>
  <c r="O298" i="11"/>
  <c r="N298" i="11"/>
  <c r="M298" i="11"/>
  <c r="K298" i="11"/>
  <c r="J298" i="11"/>
  <c r="E298" i="11"/>
  <c r="D298" i="11"/>
  <c r="AH297" i="11"/>
  <c r="O297" i="11"/>
  <c r="N297" i="11"/>
  <c r="M297" i="11"/>
  <c r="K297" i="11"/>
  <c r="J297" i="11"/>
  <c r="E297" i="11"/>
  <c r="D297" i="11"/>
  <c r="AH296" i="11"/>
  <c r="O296" i="11"/>
  <c r="M296" i="11"/>
  <c r="N296" i="11" s="1"/>
  <c r="K296" i="11"/>
  <c r="J296" i="11"/>
  <c r="E296" i="11"/>
  <c r="D296" i="11"/>
  <c r="AH295" i="11"/>
  <c r="O295" i="11"/>
  <c r="N295" i="11"/>
  <c r="M295" i="11"/>
  <c r="K295" i="11"/>
  <c r="J295" i="11"/>
  <c r="E295" i="11"/>
  <c r="D295" i="11"/>
  <c r="AH294" i="11"/>
  <c r="O294" i="11"/>
  <c r="M294" i="11"/>
  <c r="N294" i="11" s="1"/>
  <c r="K294" i="11"/>
  <c r="J294" i="11"/>
  <c r="E294" i="11"/>
  <c r="D294" i="11"/>
  <c r="AH293" i="11"/>
  <c r="O293" i="11"/>
  <c r="M293" i="11"/>
  <c r="N293" i="11" s="1"/>
  <c r="K293" i="11"/>
  <c r="J293" i="11"/>
  <c r="E293" i="11"/>
  <c r="D293" i="11"/>
  <c r="AH292" i="11"/>
  <c r="O292" i="11"/>
  <c r="N292" i="11"/>
  <c r="M292" i="11"/>
  <c r="K292" i="11"/>
  <c r="J292" i="11"/>
  <c r="E292" i="11"/>
  <c r="D292" i="11"/>
  <c r="AH291" i="11"/>
  <c r="O291" i="11"/>
  <c r="M291" i="11"/>
  <c r="N291" i="11" s="1"/>
  <c r="K291" i="11"/>
  <c r="J291" i="11"/>
  <c r="E291" i="11"/>
  <c r="D291" i="11"/>
  <c r="AH290" i="11"/>
  <c r="O290" i="11"/>
  <c r="M290" i="11"/>
  <c r="N290" i="11" s="1"/>
  <c r="K290" i="11"/>
  <c r="J290" i="11"/>
  <c r="E290" i="11"/>
  <c r="D290" i="11"/>
  <c r="AH289" i="11"/>
  <c r="O289" i="11"/>
  <c r="N289" i="11"/>
  <c r="M289" i="11"/>
  <c r="K289" i="11"/>
  <c r="J289" i="11"/>
  <c r="E289" i="11"/>
  <c r="D289" i="11"/>
  <c r="AH288" i="11"/>
  <c r="O288" i="11"/>
  <c r="M288" i="11"/>
  <c r="N288" i="11" s="1"/>
  <c r="K288" i="11"/>
  <c r="J288" i="11"/>
  <c r="E288" i="11"/>
  <c r="D288" i="11"/>
  <c r="AH287" i="11"/>
  <c r="O287" i="11"/>
  <c r="M287" i="11"/>
  <c r="N287" i="11" s="1"/>
  <c r="K287" i="11"/>
  <c r="J287" i="11"/>
  <c r="E287" i="11"/>
  <c r="D287" i="11"/>
  <c r="AH286" i="11"/>
  <c r="O286" i="11"/>
  <c r="M286" i="11"/>
  <c r="N286" i="11" s="1"/>
  <c r="K286" i="11"/>
  <c r="J286" i="11"/>
  <c r="E286" i="11"/>
  <c r="D286" i="11"/>
  <c r="AH285" i="11"/>
  <c r="O285" i="11"/>
  <c r="M285" i="11"/>
  <c r="N285" i="11" s="1"/>
  <c r="K285" i="11"/>
  <c r="J285" i="11"/>
  <c r="E285" i="11"/>
  <c r="D285" i="11"/>
  <c r="AH284" i="11"/>
  <c r="O284" i="11"/>
  <c r="N284" i="11"/>
  <c r="M284" i="11"/>
  <c r="K284" i="11"/>
  <c r="J284" i="11"/>
  <c r="E284" i="11"/>
  <c r="D284" i="11"/>
  <c r="AH283" i="11"/>
  <c r="O283" i="11"/>
  <c r="N283" i="11"/>
  <c r="M283" i="11"/>
  <c r="K283" i="11"/>
  <c r="J283" i="11"/>
  <c r="E283" i="11"/>
  <c r="D283" i="11"/>
  <c r="AH282" i="11"/>
  <c r="O282" i="11"/>
  <c r="N282" i="11"/>
  <c r="M282" i="11"/>
  <c r="K282" i="11"/>
  <c r="J282" i="11"/>
  <c r="E282" i="11"/>
  <c r="D282" i="11"/>
  <c r="AH281" i="11"/>
  <c r="O281" i="11"/>
  <c r="N281" i="11"/>
  <c r="M281" i="11"/>
  <c r="K281" i="11"/>
  <c r="J281" i="11"/>
  <c r="E281" i="11"/>
  <c r="D281" i="11"/>
  <c r="AH280" i="11"/>
  <c r="O280" i="11"/>
  <c r="M280" i="11"/>
  <c r="N280" i="11" s="1"/>
  <c r="K280" i="11"/>
  <c r="J280" i="11"/>
  <c r="E280" i="11"/>
  <c r="D280" i="11"/>
  <c r="AH279" i="11"/>
  <c r="O279" i="11"/>
  <c r="M279" i="11"/>
  <c r="N279" i="11" s="1"/>
  <c r="K279" i="11"/>
  <c r="J279" i="11"/>
  <c r="E279" i="11"/>
  <c r="D279" i="11"/>
  <c r="AH278" i="11"/>
  <c r="O278" i="11"/>
  <c r="M278" i="11"/>
  <c r="N278" i="11" s="1"/>
  <c r="K278" i="11"/>
  <c r="J278" i="11"/>
  <c r="E278" i="11"/>
  <c r="D278" i="11"/>
  <c r="AH277" i="11"/>
  <c r="O277" i="11"/>
  <c r="M277" i="11"/>
  <c r="N277" i="11" s="1"/>
  <c r="K277" i="11"/>
  <c r="J277" i="11"/>
  <c r="E277" i="11"/>
  <c r="D277" i="11"/>
  <c r="AH276" i="11"/>
  <c r="O276" i="11"/>
  <c r="N276" i="11"/>
  <c r="M276" i="11"/>
  <c r="K276" i="11"/>
  <c r="J276" i="11"/>
  <c r="E276" i="11"/>
  <c r="D276" i="11"/>
  <c r="AH275" i="11"/>
  <c r="O275" i="11"/>
  <c r="N275" i="11"/>
  <c r="M275" i="11"/>
  <c r="K275" i="11"/>
  <c r="J275" i="11"/>
  <c r="E275" i="11"/>
  <c r="D275" i="11"/>
  <c r="AH274" i="11"/>
  <c r="O274" i="11"/>
  <c r="N274" i="11"/>
  <c r="M274" i="11"/>
  <c r="K274" i="11"/>
  <c r="J274" i="11"/>
  <c r="E274" i="11"/>
  <c r="D274" i="11"/>
  <c r="AH273" i="11"/>
  <c r="O273" i="11"/>
  <c r="N273" i="11"/>
  <c r="M273" i="11"/>
  <c r="K273" i="11"/>
  <c r="J273" i="11"/>
  <c r="E273" i="11"/>
  <c r="D273" i="11"/>
  <c r="AH272" i="11"/>
  <c r="O272" i="11"/>
  <c r="M272" i="11"/>
  <c r="N272" i="11" s="1"/>
  <c r="K272" i="11"/>
  <c r="J272" i="11"/>
  <c r="E272" i="11"/>
  <c r="D272" i="11"/>
  <c r="AH271" i="11"/>
  <c r="O271" i="11"/>
  <c r="M271" i="11"/>
  <c r="N271" i="11" s="1"/>
  <c r="K271" i="11"/>
  <c r="J271" i="11"/>
  <c r="E271" i="11"/>
  <c r="D271" i="11"/>
  <c r="AH270" i="11"/>
  <c r="O270" i="11"/>
  <c r="M270" i="11"/>
  <c r="N270" i="11" s="1"/>
  <c r="K270" i="11"/>
  <c r="J270" i="11"/>
  <c r="E270" i="11"/>
  <c r="D270" i="11"/>
  <c r="AH269" i="11"/>
  <c r="O269" i="11"/>
  <c r="M269" i="11"/>
  <c r="N269" i="11" s="1"/>
  <c r="K269" i="11"/>
  <c r="J269" i="11"/>
  <c r="E269" i="11"/>
  <c r="D269" i="11"/>
  <c r="AH268" i="11"/>
  <c r="O268" i="11"/>
  <c r="N268" i="11"/>
  <c r="M268" i="11"/>
  <c r="K268" i="11"/>
  <c r="J268" i="11"/>
  <c r="E268" i="11"/>
  <c r="D268" i="11"/>
  <c r="AH267" i="11"/>
  <c r="O267" i="11"/>
  <c r="M267" i="11"/>
  <c r="N267" i="11" s="1"/>
  <c r="K267" i="11"/>
  <c r="J267" i="11"/>
  <c r="E267" i="11"/>
  <c r="D267" i="11"/>
  <c r="AH266" i="11"/>
  <c r="O266" i="11"/>
  <c r="N266" i="11"/>
  <c r="M266" i="11"/>
  <c r="K266" i="11"/>
  <c r="J266" i="11"/>
  <c r="E266" i="11"/>
  <c r="D266" i="11"/>
  <c r="AH265" i="11"/>
  <c r="O265" i="11"/>
  <c r="N265" i="11"/>
  <c r="M265" i="11"/>
  <c r="K265" i="11"/>
  <c r="J265" i="11"/>
  <c r="E265" i="11"/>
  <c r="D265" i="11"/>
  <c r="AH264" i="11"/>
  <c r="O264" i="11"/>
  <c r="N264" i="11"/>
  <c r="M264" i="11"/>
  <c r="K264" i="11"/>
  <c r="J264" i="11"/>
  <c r="E264" i="11"/>
  <c r="D264" i="11"/>
  <c r="AH263" i="11"/>
  <c r="O263" i="11"/>
  <c r="N263" i="11"/>
  <c r="M263" i="11"/>
  <c r="K263" i="11"/>
  <c r="J263" i="11"/>
  <c r="E263" i="11"/>
  <c r="D263" i="11"/>
  <c r="AH262" i="11"/>
  <c r="O262" i="11"/>
  <c r="M262" i="11"/>
  <c r="N262" i="11" s="1"/>
  <c r="K262" i="11"/>
  <c r="J262" i="11"/>
  <c r="E262" i="11"/>
  <c r="D262" i="11"/>
  <c r="AH261" i="11"/>
  <c r="O261" i="11"/>
  <c r="M261" i="11"/>
  <c r="N261" i="11" s="1"/>
  <c r="K261" i="11"/>
  <c r="J261" i="11"/>
  <c r="E261" i="11"/>
  <c r="D261" i="11"/>
  <c r="AH260" i="11"/>
  <c r="O260" i="11"/>
  <c r="N260" i="11"/>
  <c r="M260" i="11"/>
  <c r="K260" i="11"/>
  <c r="J260" i="11"/>
  <c r="E260" i="11"/>
  <c r="D260" i="11"/>
  <c r="AH259" i="11"/>
  <c r="O259" i="11"/>
  <c r="N259" i="11"/>
  <c r="M259" i="11"/>
  <c r="K259" i="11"/>
  <c r="J259" i="11"/>
  <c r="E259" i="11"/>
  <c r="D259" i="11"/>
  <c r="AH258" i="11"/>
  <c r="O258" i="11"/>
  <c r="N258" i="11"/>
  <c r="M258" i="11"/>
  <c r="K258" i="11"/>
  <c r="J258" i="11"/>
  <c r="E258" i="11"/>
  <c r="D258" i="11"/>
  <c r="AH257" i="11"/>
  <c r="O257" i="11"/>
  <c r="N257" i="11"/>
  <c r="M257" i="11"/>
  <c r="K257" i="11"/>
  <c r="J257" i="11"/>
  <c r="E257" i="11"/>
  <c r="D257" i="11"/>
  <c r="AH256" i="11"/>
  <c r="O256" i="11"/>
  <c r="M256" i="11"/>
  <c r="N256" i="11" s="1"/>
  <c r="K256" i="11"/>
  <c r="J256" i="11"/>
  <c r="E256" i="11"/>
  <c r="D256" i="11"/>
  <c r="AH255" i="11"/>
  <c r="O255" i="11"/>
  <c r="N255" i="11"/>
  <c r="M255" i="11"/>
  <c r="K255" i="11"/>
  <c r="J255" i="11"/>
  <c r="E255" i="11"/>
  <c r="D255" i="11"/>
  <c r="AH254" i="11"/>
  <c r="O254" i="11"/>
  <c r="M254" i="11"/>
  <c r="N254" i="11" s="1"/>
  <c r="K254" i="11"/>
  <c r="J254" i="11"/>
  <c r="E254" i="11"/>
  <c r="D254" i="11"/>
  <c r="AH253" i="11"/>
  <c r="O253" i="11"/>
  <c r="N253" i="11"/>
  <c r="M253" i="11"/>
  <c r="K253" i="11"/>
  <c r="J253" i="11"/>
  <c r="E253" i="11"/>
  <c r="D253" i="11"/>
  <c r="AH252" i="11"/>
  <c r="O252" i="11"/>
  <c r="N252" i="11"/>
  <c r="M252" i="11"/>
  <c r="K252" i="11"/>
  <c r="J252" i="11"/>
  <c r="E252" i="11"/>
  <c r="D252" i="11"/>
  <c r="AH251" i="11"/>
  <c r="O251" i="11"/>
  <c r="N251" i="11"/>
  <c r="M251" i="11"/>
  <c r="K251" i="11"/>
  <c r="J251" i="11"/>
  <c r="E251" i="11"/>
  <c r="D251" i="11"/>
  <c r="AH250" i="11"/>
  <c r="O250" i="11"/>
  <c r="M250" i="11"/>
  <c r="N250" i="11" s="1"/>
  <c r="K250" i="11"/>
  <c r="J250" i="11"/>
  <c r="E250" i="11"/>
  <c r="D250" i="11"/>
  <c r="AH249" i="11"/>
  <c r="O249" i="11"/>
  <c r="N249" i="11"/>
  <c r="M249" i="11"/>
  <c r="K249" i="11"/>
  <c r="J249" i="11"/>
  <c r="E249" i="11"/>
  <c r="D249" i="11"/>
  <c r="AH248" i="11"/>
  <c r="O248" i="11"/>
  <c r="N248" i="11"/>
  <c r="M248" i="11"/>
  <c r="K248" i="11"/>
  <c r="J248" i="11"/>
  <c r="E248" i="11"/>
  <c r="D248" i="11"/>
  <c r="AH247" i="11"/>
  <c r="O247" i="11"/>
  <c r="N247" i="11"/>
  <c r="M247" i="11"/>
  <c r="K247" i="11"/>
  <c r="J247" i="11"/>
  <c r="E247" i="11"/>
  <c r="D247" i="11"/>
  <c r="AH246" i="11"/>
  <c r="O246" i="11"/>
  <c r="N246" i="11"/>
  <c r="M246" i="11"/>
  <c r="K246" i="11"/>
  <c r="J246" i="11"/>
  <c r="E246" i="11"/>
  <c r="D246" i="11"/>
  <c r="AH245" i="11"/>
  <c r="O245" i="11"/>
  <c r="N245" i="11"/>
  <c r="M245" i="11"/>
  <c r="K245" i="11"/>
  <c r="J245" i="11"/>
  <c r="E245" i="11"/>
  <c r="D245" i="11"/>
  <c r="AH244" i="11"/>
  <c r="O244" i="11"/>
  <c r="N244" i="11"/>
  <c r="M244" i="11"/>
  <c r="K244" i="11"/>
  <c r="J244" i="11"/>
  <c r="E244" i="11"/>
  <c r="D244" i="11"/>
  <c r="AH243" i="11"/>
  <c r="O243" i="11"/>
  <c r="M243" i="11"/>
  <c r="N243" i="11" s="1"/>
  <c r="K243" i="11"/>
  <c r="J243" i="11"/>
  <c r="E243" i="11"/>
  <c r="D243" i="11"/>
  <c r="AH242" i="11"/>
  <c r="O242" i="11"/>
  <c r="N242" i="11"/>
  <c r="M242" i="11"/>
  <c r="K242" i="11"/>
  <c r="J242" i="11"/>
  <c r="E242" i="11"/>
  <c r="D242" i="11"/>
  <c r="AH241" i="11"/>
  <c r="O241" i="11"/>
  <c r="M241" i="11"/>
  <c r="N241" i="11" s="1"/>
  <c r="K241" i="11"/>
  <c r="J241" i="11"/>
  <c r="E241" i="11"/>
  <c r="D241" i="11"/>
  <c r="AH240" i="11"/>
  <c r="O240" i="11"/>
  <c r="N240" i="11"/>
  <c r="M240" i="11"/>
  <c r="K240" i="11"/>
  <c r="J240" i="11"/>
  <c r="E240" i="11"/>
  <c r="D240" i="11"/>
  <c r="AH239" i="11"/>
  <c r="O239" i="11"/>
  <c r="M239" i="11"/>
  <c r="N239" i="11" s="1"/>
  <c r="K239" i="11"/>
  <c r="J239" i="11"/>
  <c r="E239" i="11"/>
  <c r="D239" i="11"/>
  <c r="AH238" i="11"/>
  <c r="O238" i="11"/>
  <c r="M238" i="11"/>
  <c r="N238" i="11" s="1"/>
  <c r="K238" i="11"/>
  <c r="J238" i="11"/>
  <c r="E238" i="11"/>
  <c r="D238" i="11"/>
  <c r="AH237" i="11"/>
  <c r="O237" i="11"/>
  <c r="N237" i="11"/>
  <c r="M237" i="11"/>
  <c r="K237" i="11"/>
  <c r="J237" i="11"/>
  <c r="E237" i="11"/>
  <c r="D237" i="11"/>
  <c r="AH236" i="11"/>
  <c r="O236" i="11"/>
  <c r="N236" i="11"/>
  <c r="M236" i="11"/>
  <c r="K236" i="11"/>
  <c r="J236" i="11"/>
  <c r="E236" i="11"/>
  <c r="D236" i="11"/>
  <c r="AH235" i="11"/>
  <c r="O235" i="11"/>
  <c r="M235" i="11"/>
  <c r="N235" i="11" s="1"/>
  <c r="K235" i="11"/>
  <c r="J235" i="11"/>
  <c r="E235" i="11"/>
  <c r="D235" i="11"/>
  <c r="AH234" i="11"/>
  <c r="O234" i="11"/>
  <c r="N234" i="11"/>
  <c r="M234" i="11"/>
  <c r="K234" i="11"/>
  <c r="J234" i="11"/>
  <c r="E234" i="11"/>
  <c r="D234" i="11"/>
  <c r="AH233" i="11"/>
  <c r="O233" i="11"/>
  <c r="N233" i="11"/>
  <c r="M233" i="11"/>
  <c r="K233" i="11"/>
  <c r="J233" i="11"/>
  <c r="E233" i="11"/>
  <c r="D233" i="11"/>
  <c r="AH232" i="11"/>
  <c r="O232" i="11"/>
  <c r="M232" i="11"/>
  <c r="N232" i="11" s="1"/>
  <c r="K232" i="11"/>
  <c r="J232" i="11"/>
  <c r="E232" i="11"/>
  <c r="D232" i="11"/>
  <c r="AH231" i="11"/>
  <c r="O231" i="11"/>
  <c r="M231" i="11"/>
  <c r="N231" i="11" s="1"/>
  <c r="K231" i="11"/>
  <c r="J231" i="11"/>
  <c r="E231" i="11"/>
  <c r="D231" i="11"/>
  <c r="AH230" i="11"/>
  <c r="O230" i="11"/>
  <c r="M230" i="11"/>
  <c r="N230" i="11" s="1"/>
  <c r="K230" i="11"/>
  <c r="J230" i="11"/>
  <c r="E230" i="11"/>
  <c r="D230" i="11"/>
  <c r="AH229" i="11"/>
  <c r="O229" i="11"/>
  <c r="N229" i="11"/>
  <c r="M229" i="11"/>
  <c r="K229" i="11"/>
  <c r="J229" i="11"/>
  <c r="E229" i="11"/>
  <c r="D229" i="11"/>
  <c r="AH228" i="11"/>
  <c r="O228" i="11"/>
  <c r="N228" i="11"/>
  <c r="M228" i="11"/>
  <c r="K228" i="11"/>
  <c r="J228" i="11"/>
  <c r="E228" i="11"/>
  <c r="D228" i="11"/>
  <c r="AH227" i="11"/>
  <c r="O227" i="11"/>
  <c r="M227" i="11"/>
  <c r="N227" i="11" s="1"/>
  <c r="K227" i="11"/>
  <c r="J227" i="11"/>
  <c r="E227" i="11"/>
  <c r="D227" i="11"/>
  <c r="AH226" i="11"/>
  <c r="O226" i="11"/>
  <c r="N226" i="11"/>
  <c r="M226" i="11"/>
  <c r="K226" i="11"/>
  <c r="J226" i="11"/>
  <c r="E226" i="11"/>
  <c r="D226" i="11"/>
  <c r="AH225" i="11"/>
  <c r="O225" i="11"/>
  <c r="N225" i="11"/>
  <c r="M225" i="11"/>
  <c r="K225" i="11"/>
  <c r="J225" i="11"/>
  <c r="E225" i="11"/>
  <c r="D225" i="11"/>
  <c r="AH224" i="11"/>
  <c r="O224" i="11"/>
  <c r="M224" i="11"/>
  <c r="N224" i="11" s="1"/>
  <c r="K224" i="11"/>
  <c r="J224" i="11"/>
  <c r="E224" i="11"/>
  <c r="D224" i="11"/>
  <c r="AH223" i="11"/>
  <c r="O223" i="11"/>
  <c r="M223" i="11"/>
  <c r="N223" i="11" s="1"/>
  <c r="K223" i="11"/>
  <c r="J223" i="11"/>
  <c r="E223" i="11"/>
  <c r="D223" i="11"/>
  <c r="AH222" i="11"/>
  <c r="O222" i="11"/>
  <c r="M222" i="11"/>
  <c r="N222" i="11" s="1"/>
  <c r="K222" i="11"/>
  <c r="J222" i="11"/>
  <c r="E222" i="11"/>
  <c r="D222" i="11"/>
  <c r="AH221" i="11"/>
  <c r="O221" i="11"/>
  <c r="N221" i="11"/>
  <c r="M221" i="11"/>
  <c r="K221" i="11"/>
  <c r="J221" i="11"/>
  <c r="E221" i="11"/>
  <c r="D221" i="11"/>
  <c r="AH220" i="11"/>
  <c r="O220" i="11"/>
  <c r="N220" i="11"/>
  <c r="M220" i="11"/>
  <c r="K220" i="11"/>
  <c r="J220" i="11"/>
  <c r="E220" i="11"/>
  <c r="D220" i="11"/>
  <c r="AH219" i="11"/>
  <c r="O219" i="11"/>
  <c r="M219" i="11"/>
  <c r="N219" i="11" s="1"/>
  <c r="K219" i="11"/>
  <c r="J219" i="11"/>
  <c r="E219" i="11"/>
  <c r="D219" i="11"/>
  <c r="AH218" i="11"/>
  <c r="O218" i="11"/>
  <c r="N218" i="11"/>
  <c r="M218" i="11"/>
  <c r="K218" i="11"/>
  <c r="J218" i="11"/>
  <c r="E218" i="11"/>
  <c r="D218" i="11"/>
  <c r="AH217" i="11"/>
  <c r="O217" i="11"/>
  <c r="N217" i="11"/>
  <c r="M217" i="11"/>
  <c r="K217" i="11"/>
  <c r="J217" i="11"/>
  <c r="E217" i="11"/>
  <c r="D217" i="11"/>
  <c r="AH216" i="11"/>
  <c r="O216" i="11"/>
  <c r="M216" i="11"/>
  <c r="N216" i="11" s="1"/>
  <c r="K216" i="11"/>
  <c r="J216" i="11"/>
  <c r="E216" i="11"/>
  <c r="D216" i="11"/>
  <c r="AH215" i="11"/>
  <c r="O215" i="11"/>
  <c r="M215" i="11"/>
  <c r="N215" i="11" s="1"/>
  <c r="K215" i="11"/>
  <c r="J215" i="11"/>
  <c r="E215" i="11"/>
  <c r="D215" i="11"/>
  <c r="AH214" i="11"/>
  <c r="O214" i="11"/>
  <c r="N214" i="11"/>
  <c r="M214" i="11"/>
  <c r="K214" i="11"/>
  <c r="J214" i="11"/>
  <c r="E214" i="11"/>
  <c r="D214" i="11"/>
  <c r="AH213" i="11"/>
  <c r="O213" i="11"/>
  <c r="N213" i="11"/>
  <c r="M213" i="11"/>
  <c r="K213" i="11"/>
  <c r="J213" i="11"/>
  <c r="E213" i="11"/>
  <c r="D213" i="11"/>
  <c r="AH212" i="11"/>
  <c r="O212" i="11"/>
  <c r="N212" i="11"/>
  <c r="M212" i="11"/>
  <c r="K212" i="11"/>
  <c r="J212" i="11"/>
  <c r="E212" i="11"/>
  <c r="D212" i="11"/>
  <c r="AH211" i="11"/>
  <c r="O211" i="11"/>
  <c r="M211" i="11"/>
  <c r="N211" i="11" s="1"/>
  <c r="K211" i="11"/>
  <c r="J211" i="11"/>
  <c r="E211" i="11"/>
  <c r="D211" i="11"/>
  <c r="AH210" i="11"/>
  <c r="O210" i="11"/>
  <c r="N210" i="11"/>
  <c r="M210" i="11"/>
  <c r="K210" i="11"/>
  <c r="J210" i="11"/>
  <c r="E210" i="11"/>
  <c r="D210" i="11"/>
  <c r="AH209" i="11"/>
  <c r="O209" i="11"/>
  <c r="M209" i="11"/>
  <c r="N209" i="11" s="1"/>
  <c r="K209" i="11"/>
  <c r="J209" i="11"/>
  <c r="E209" i="11"/>
  <c r="D209" i="11"/>
  <c r="AH208" i="11"/>
  <c r="O208" i="11"/>
  <c r="N208" i="11"/>
  <c r="M208" i="11"/>
  <c r="K208" i="11"/>
  <c r="J208" i="11"/>
  <c r="E208" i="11"/>
  <c r="D208" i="11"/>
  <c r="AH207" i="11"/>
  <c r="O207" i="11"/>
  <c r="N207" i="11"/>
  <c r="M207" i="11"/>
  <c r="K207" i="11"/>
  <c r="J207" i="11"/>
  <c r="E207" i="11"/>
  <c r="D207" i="11"/>
  <c r="AH206" i="11"/>
  <c r="O206" i="11"/>
  <c r="M206" i="11"/>
  <c r="N206" i="11" s="1"/>
  <c r="K206" i="11"/>
  <c r="J206" i="11"/>
  <c r="E206" i="11"/>
  <c r="D206" i="11"/>
  <c r="AH205" i="11"/>
  <c r="O205" i="11"/>
  <c r="M205" i="11"/>
  <c r="N205" i="11" s="1"/>
  <c r="K205" i="11"/>
  <c r="J205" i="11"/>
  <c r="E205" i="11"/>
  <c r="D205" i="11"/>
  <c r="AH204" i="11"/>
  <c r="O204" i="11"/>
  <c r="N204" i="11"/>
  <c r="M204" i="11"/>
  <c r="K204" i="11"/>
  <c r="J204" i="11"/>
  <c r="E204" i="11"/>
  <c r="D204" i="11"/>
  <c r="AH203" i="11"/>
  <c r="O203" i="11"/>
  <c r="M203" i="11"/>
  <c r="N203" i="11" s="1"/>
  <c r="K203" i="11"/>
  <c r="J203" i="11"/>
  <c r="E203" i="11"/>
  <c r="D203" i="11"/>
  <c r="AH202" i="11"/>
  <c r="O202" i="11"/>
  <c r="M202" i="11"/>
  <c r="N202" i="11" s="1"/>
  <c r="K202" i="11"/>
  <c r="J202" i="11"/>
  <c r="E202" i="11"/>
  <c r="D202" i="11"/>
  <c r="AH201" i="11"/>
  <c r="O201" i="11"/>
  <c r="M201" i="11"/>
  <c r="N201" i="11" s="1"/>
  <c r="K201" i="11"/>
  <c r="J201" i="11"/>
  <c r="E201" i="11"/>
  <c r="D201" i="11"/>
  <c r="AH200" i="11"/>
  <c r="O200" i="11"/>
  <c r="M200" i="11"/>
  <c r="N200" i="11" s="1"/>
  <c r="K200" i="11"/>
  <c r="J200" i="11"/>
  <c r="E200" i="11"/>
  <c r="D200" i="11"/>
  <c r="AH199" i="11"/>
  <c r="O199" i="11"/>
  <c r="N199" i="11"/>
  <c r="M199" i="11"/>
  <c r="K199" i="11"/>
  <c r="J199" i="11"/>
  <c r="E199" i="11"/>
  <c r="D199" i="11"/>
  <c r="AH198" i="11"/>
  <c r="O198" i="11"/>
  <c r="M198" i="11"/>
  <c r="N198" i="11" s="1"/>
  <c r="K198" i="11"/>
  <c r="J198" i="11"/>
  <c r="E198" i="11"/>
  <c r="D198" i="11"/>
  <c r="AH197" i="11"/>
  <c r="O197" i="11"/>
  <c r="M197" i="11"/>
  <c r="N197" i="11" s="1"/>
  <c r="K197" i="11"/>
  <c r="J197" i="11"/>
  <c r="E197" i="11"/>
  <c r="D197" i="11"/>
  <c r="AH196" i="11"/>
  <c r="O196" i="11"/>
  <c r="N196" i="11"/>
  <c r="M196" i="11"/>
  <c r="K196" i="11"/>
  <c r="J196" i="11"/>
  <c r="E196" i="11"/>
  <c r="D196" i="11"/>
  <c r="AH195" i="11"/>
  <c r="O195" i="11"/>
  <c r="M195" i="11"/>
  <c r="N195" i="11" s="1"/>
  <c r="K195" i="11"/>
  <c r="J195" i="11"/>
  <c r="E195" i="11"/>
  <c r="D195" i="11"/>
  <c r="AH194" i="11"/>
  <c r="O194" i="11"/>
  <c r="M194" i="11"/>
  <c r="N194" i="11" s="1"/>
  <c r="K194" i="11"/>
  <c r="J194" i="11"/>
  <c r="E194" i="11"/>
  <c r="D194" i="11"/>
  <c r="AH193" i="11"/>
  <c r="O193" i="11"/>
  <c r="M193" i="11"/>
  <c r="N193" i="11" s="1"/>
  <c r="K193" i="11"/>
  <c r="J193" i="11"/>
  <c r="E193" i="11"/>
  <c r="D193" i="11"/>
  <c r="AH192" i="11"/>
  <c r="O192" i="11"/>
  <c r="N192" i="11"/>
  <c r="M192" i="11"/>
  <c r="K192" i="11"/>
  <c r="J192" i="11"/>
  <c r="E192" i="11"/>
  <c r="D192" i="11"/>
  <c r="AH191" i="11"/>
  <c r="O191" i="11"/>
  <c r="N191" i="11"/>
  <c r="M191" i="11"/>
  <c r="K191" i="11"/>
  <c r="J191" i="11"/>
  <c r="E191" i="11"/>
  <c r="D191" i="11"/>
  <c r="AH190" i="11"/>
  <c r="O190" i="11"/>
  <c r="N190" i="11"/>
  <c r="M190" i="11"/>
  <c r="K190" i="11"/>
  <c r="J190" i="11"/>
  <c r="E190" i="11"/>
  <c r="D190" i="11"/>
  <c r="AH189" i="11"/>
  <c r="O189" i="11"/>
  <c r="M189" i="11"/>
  <c r="N189" i="11" s="1"/>
  <c r="K189" i="11"/>
  <c r="J189" i="11"/>
  <c r="E189" i="11"/>
  <c r="D189" i="11"/>
  <c r="AH188" i="11"/>
  <c r="O188" i="11"/>
  <c r="N188" i="11"/>
  <c r="M188" i="11"/>
  <c r="K188" i="11"/>
  <c r="J188" i="11"/>
  <c r="E188" i="11"/>
  <c r="D188" i="11"/>
  <c r="AH187" i="11"/>
  <c r="O187" i="11"/>
  <c r="N187" i="11"/>
  <c r="M187" i="11"/>
  <c r="K187" i="11"/>
  <c r="J187" i="11"/>
  <c r="E187" i="11"/>
  <c r="D187" i="11"/>
  <c r="AH186" i="11"/>
  <c r="O186" i="11"/>
  <c r="M186" i="11"/>
  <c r="N186" i="11" s="1"/>
  <c r="K186" i="11"/>
  <c r="J186" i="11"/>
  <c r="E186" i="11"/>
  <c r="D186" i="11"/>
  <c r="AH185" i="11"/>
  <c r="O185" i="11"/>
  <c r="M185" i="11"/>
  <c r="N185" i="11" s="1"/>
  <c r="K185" i="11"/>
  <c r="J185" i="11"/>
  <c r="E185" i="11"/>
  <c r="D185" i="11"/>
  <c r="AH184" i="11"/>
  <c r="O184" i="11"/>
  <c r="N184" i="11"/>
  <c r="M184" i="11"/>
  <c r="K184" i="11"/>
  <c r="J184" i="11"/>
  <c r="E184" i="11"/>
  <c r="D184" i="11"/>
  <c r="AH183" i="11"/>
  <c r="O183" i="11"/>
  <c r="N183" i="11"/>
  <c r="M183" i="11"/>
  <c r="K183" i="11"/>
  <c r="J183" i="11"/>
  <c r="E183" i="11"/>
  <c r="D183" i="11"/>
  <c r="AH182" i="11"/>
  <c r="O182" i="11"/>
  <c r="M182" i="11"/>
  <c r="N182" i="11" s="1"/>
  <c r="K182" i="11"/>
  <c r="J182" i="11"/>
  <c r="E182" i="11"/>
  <c r="D182" i="11"/>
  <c r="AH181" i="11"/>
  <c r="O181" i="11"/>
  <c r="M181" i="11"/>
  <c r="N181" i="11" s="1"/>
  <c r="K181" i="11"/>
  <c r="J181" i="11"/>
  <c r="E181" i="11"/>
  <c r="D181" i="11"/>
  <c r="AH180" i="11"/>
  <c r="O180" i="11"/>
  <c r="M180" i="11"/>
  <c r="N180" i="11" s="1"/>
  <c r="K180" i="11"/>
  <c r="J180" i="11"/>
  <c r="E180" i="11"/>
  <c r="D180" i="11"/>
  <c r="AH179" i="11"/>
  <c r="O179" i="11"/>
  <c r="N179" i="11"/>
  <c r="M179" i="11"/>
  <c r="K179" i="11"/>
  <c r="J179" i="11"/>
  <c r="E179" i="11"/>
  <c r="D179" i="11"/>
  <c r="AH178" i="11"/>
  <c r="O178" i="11"/>
  <c r="M178" i="11"/>
  <c r="N178" i="11" s="1"/>
  <c r="K178" i="11"/>
  <c r="J178" i="11"/>
  <c r="E178" i="11"/>
  <c r="D178" i="11"/>
  <c r="AH177" i="11"/>
  <c r="O177" i="11"/>
  <c r="M177" i="11"/>
  <c r="N177" i="11" s="1"/>
  <c r="K177" i="11"/>
  <c r="J177" i="11"/>
  <c r="E177" i="11"/>
  <c r="D177" i="11"/>
  <c r="AH176" i="11"/>
  <c r="O176" i="11"/>
  <c r="N176" i="11"/>
  <c r="M176" i="11"/>
  <c r="K176" i="11"/>
  <c r="J176" i="11"/>
  <c r="E176" i="11"/>
  <c r="D176" i="11"/>
  <c r="AH175" i="11"/>
  <c r="O175" i="11"/>
  <c r="N175" i="11"/>
  <c r="M175" i="11"/>
  <c r="K175" i="11"/>
  <c r="J175" i="11"/>
  <c r="E175" i="11"/>
  <c r="D175" i="11"/>
  <c r="AH174" i="11"/>
  <c r="O174" i="11"/>
  <c r="M174" i="11"/>
  <c r="N174" i="11" s="1"/>
  <c r="K174" i="11"/>
  <c r="J174" i="11"/>
  <c r="E174" i="11"/>
  <c r="D174" i="11"/>
  <c r="AH173" i="11"/>
  <c r="O173" i="11"/>
  <c r="M173" i="11"/>
  <c r="N173" i="11" s="1"/>
  <c r="K173" i="11"/>
  <c r="J173" i="11"/>
  <c r="E173" i="11"/>
  <c r="D173" i="11"/>
  <c r="AH172" i="11"/>
  <c r="O172" i="11"/>
  <c r="M172" i="11"/>
  <c r="N172" i="11" s="1"/>
  <c r="K172" i="11"/>
  <c r="J172" i="11"/>
  <c r="E172" i="11"/>
  <c r="D172" i="11"/>
  <c r="AH171" i="11"/>
  <c r="O171" i="11"/>
  <c r="M171" i="11"/>
  <c r="N171" i="11" s="1"/>
  <c r="K171" i="11"/>
  <c r="J171" i="11"/>
  <c r="E171" i="11"/>
  <c r="D171" i="11"/>
  <c r="AH170" i="11"/>
  <c r="O170" i="11"/>
  <c r="M170" i="11"/>
  <c r="N170" i="11" s="1"/>
  <c r="K170" i="11"/>
  <c r="J170" i="11"/>
  <c r="E170" i="11"/>
  <c r="D170" i="11"/>
  <c r="AH169" i="11"/>
  <c r="O169" i="11"/>
  <c r="M169" i="11"/>
  <c r="N169" i="11" s="1"/>
  <c r="K169" i="11"/>
  <c r="J169" i="11"/>
  <c r="E169" i="11"/>
  <c r="D169" i="11"/>
  <c r="AH168" i="11"/>
  <c r="O168" i="11"/>
  <c r="M168" i="11"/>
  <c r="N168" i="11" s="1"/>
  <c r="K168" i="11"/>
  <c r="J168" i="11"/>
  <c r="E168" i="11"/>
  <c r="D168" i="11"/>
  <c r="AH167" i="11"/>
  <c r="O167" i="11"/>
  <c r="N167" i="11"/>
  <c r="M167" i="11"/>
  <c r="K167" i="11"/>
  <c r="J167" i="11"/>
  <c r="E167" i="11"/>
  <c r="D167" i="11"/>
  <c r="AH166" i="11"/>
  <c r="O166" i="11"/>
  <c r="N166" i="11"/>
  <c r="M166" i="11"/>
  <c r="K166" i="11"/>
  <c r="J166" i="11"/>
  <c r="E166" i="11"/>
  <c r="D166" i="11"/>
  <c r="AH165" i="11"/>
  <c r="O165" i="11"/>
  <c r="M165" i="11"/>
  <c r="N165" i="11" s="1"/>
  <c r="K165" i="11"/>
  <c r="J165" i="11"/>
  <c r="E165" i="11"/>
  <c r="D165" i="11"/>
  <c r="AH164" i="11"/>
  <c r="O164" i="11"/>
  <c r="N164" i="11"/>
  <c r="M164" i="11"/>
  <c r="K164" i="11"/>
  <c r="J164" i="11"/>
  <c r="E164" i="11"/>
  <c r="D164" i="11"/>
  <c r="AH163" i="11"/>
  <c r="O163" i="11"/>
  <c r="N163" i="11"/>
  <c r="M163" i="11"/>
  <c r="K163" i="11"/>
  <c r="J163" i="11"/>
  <c r="E163" i="11"/>
  <c r="D163" i="11"/>
  <c r="AH162" i="11"/>
  <c r="O162" i="11"/>
  <c r="N162" i="11"/>
  <c r="M162" i="11"/>
  <c r="K162" i="11"/>
  <c r="J162" i="11"/>
  <c r="E162" i="11"/>
  <c r="D162" i="11"/>
  <c r="AH161" i="11"/>
  <c r="O161" i="11"/>
  <c r="M161" i="11"/>
  <c r="N161" i="11" s="1"/>
  <c r="K161" i="11"/>
  <c r="J161" i="11"/>
  <c r="E161" i="11"/>
  <c r="D161" i="11"/>
  <c r="AH160" i="11"/>
  <c r="O160" i="11"/>
  <c r="M160" i="11"/>
  <c r="N160" i="11" s="1"/>
  <c r="K160" i="11"/>
  <c r="J160" i="11"/>
  <c r="E160" i="11"/>
  <c r="D160" i="11"/>
  <c r="AH159" i="11"/>
  <c r="O159" i="11"/>
  <c r="N159" i="11"/>
  <c r="M159" i="11"/>
  <c r="K159" i="11"/>
  <c r="J159" i="11"/>
  <c r="E159" i="11"/>
  <c r="D159" i="11"/>
  <c r="AH158" i="11"/>
  <c r="O158" i="11"/>
  <c r="M158" i="11"/>
  <c r="N158" i="11" s="1"/>
  <c r="K158" i="11"/>
  <c r="J158" i="11"/>
  <c r="E158" i="11"/>
  <c r="D158" i="11"/>
  <c r="AH157" i="11"/>
  <c r="O157" i="11"/>
  <c r="M157" i="11"/>
  <c r="N157" i="11" s="1"/>
  <c r="K157" i="11"/>
  <c r="J157" i="11"/>
  <c r="E157" i="11"/>
  <c r="D157" i="11"/>
  <c r="AH156" i="11"/>
  <c r="O156" i="11"/>
  <c r="N156" i="11"/>
  <c r="M156" i="11"/>
  <c r="K156" i="11"/>
  <c r="J156" i="11"/>
  <c r="E156" i="11"/>
  <c r="D156" i="11"/>
  <c r="AH155" i="11"/>
  <c r="O155" i="11"/>
  <c r="M155" i="11"/>
  <c r="N155" i="11" s="1"/>
  <c r="K155" i="11"/>
  <c r="J155" i="11"/>
  <c r="E155" i="11"/>
  <c r="D155" i="11"/>
  <c r="AH154" i="11"/>
  <c r="O154" i="11"/>
  <c r="N154" i="11"/>
  <c r="M154" i="11"/>
  <c r="K154" i="11"/>
  <c r="J154" i="11"/>
  <c r="E154" i="11"/>
  <c r="D154" i="11"/>
  <c r="AH153" i="11"/>
  <c r="O153" i="11"/>
  <c r="M153" i="11"/>
  <c r="N153" i="11" s="1"/>
  <c r="K153" i="11"/>
  <c r="J153" i="11"/>
  <c r="E153" i="11"/>
  <c r="D153" i="11"/>
  <c r="AH152" i="11"/>
  <c r="O152" i="11"/>
  <c r="N152" i="11"/>
  <c r="M152" i="11"/>
  <c r="K152" i="11"/>
  <c r="J152" i="11"/>
  <c r="E152" i="11"/>
  <c r="D152" i="11"/>
  <c r="AH151" i="11"/>
  <c r="O151" i="11"/>
  <c r="N151" i="11"/>
  <c r="M151" i="11"/>
  <c r="K151" i="11"/>
  <c r="J151" i="11"/>
  <c r="E151" i="11"/>
  <c r="D151" i="11"/>
  <c r="AH150" i="11"/>
  <c r="O150" i="11"/>
  <c r="M150" i="11"/>
  <c r="N150" i="11" s="1"/>
  <c r="K150" i="11"/>
  <c r="J150" i="11"/>
  <c r="E150" i="11"/>
  <c r="D150" i="11"/>
  <c r="AH149" i="11"/>
  <c r="O149" i="11"/>
  <c r="M149" i="11"/>
  <c r="N149" i="11" s="1"/>
  <c r="K149" i="11"/>
  <c r="J149" i="11"/>
  <c r="E149" i="11"/>
  <c r="D149" i="11"/>
  <c r="AH148" i="11"/>
  <c r="O148" i="11"/>
  <c r="N148" i="11"/>
  <c r="M148" i="11"/>
  <c r="K148" i="11"/>
  <c r="J148" i="11"/>
  <c r="E148" i="11"/>
  <c r="D148" i="11"/>
  <c r="AH147" i="11"/>
  <c r="O147" i="11"/>
  <c r="M147" i="11"/>
  <c r="N147" i="11" s="1"/>
  <c r="K147" i="11"/>
  <c r="J147" i="11"/>
  <c r="E147" i="11"/>
  <c r="D147" i="11"/>
  <c r="AH146" i="11"/>
  <c r="O146" i="11"/>
  <c r="N146" i="11"/>
  <c r="M146" i="11"/>
  <c r="K146" i="11"/>
  <c r="J146" i="11"/>
  <c r="E146" i="11"/>
  <c r="D146" i="11"/>
  <c r="AH145" i="11"/>
  <c r="O145" i="11"/>
  <c r="M145" i="11"/>
  <c r="N145" i="11" s="1"/>
  <c r="K145" i="11"/>
  <c r="J145" i="11"/>
  <c r="E145" i="11"/>
  <c r="D145" i="11"/>
  <c r="AH144" i="11"/>
  <c r="O144" i="11"/>
  <c r="M144" i="11"/>
  <c r="N144" i="11" s="1"/>
  <c r="K144" i="11"/>
  <c r="J144" i="11"/>
  <c r="E144" i="11"/>
  <c r="D144" i="11"/>
  <c r="AH143" i="11"/>
  <c r="O143" i="11"/>
  <c r="N143" i="11"/>
  <c r="M143" i="11"/>
  <c r="K143" i="11"/>
  <c r="J143" i="11"/>
  <c r="E143" i="11"/>
  <c r="D143" i="11"/>
  <c r="AH142" i="11"/>
  <c r="O142" i="11"/>
  <c r="M142" i="11"/>
  <c r="N142" i="11" s="1"/>
  <c r="K142" i="11"/>
  <c r="J142" i="11"/>
  <c r="E142" i="11"/>
  <c r="D142" i="11"/>
  <c r="AH141" i="11"/>
  <c r="O141" i="11"/>
  <c r="N141" i="11"/>
  <c r="M141" i="11"/>
  <c r="K141" i="11"/>
  <c r="J141" i="11"/>
  <c r="E141" i="11"/>
  <c r="D141" i="11"/>
  <c r="AH140" i="11"/>
  <c r="O140" i="11"/>
  <c r="N140" i="11"/>
  <c r="M140" i="11"/>
  <c r="K140" i="11"/>
  <c r="J140" i="11"/>
  <c r="E140" i="11"/>
  <c r="D140" i="11"/>
  <c r="AH139" i="11"/>
  <c r="O139" i="11"/>
  <c r="M139" i="11"/>
  <c r="N139" i="11" s="1"/>
  <c r="K139" i="11"/>
  <c r="J139" i="11"/>
  <c r="E139" i="11"/>
  <c r="D139" i="11"/>
  <c r="AH138" i="11"/>
  <c r="O138" i="11"/>
  <c r="N138" i="11"/>
  <c r="M138" i="11"/>
  <c r="K138" i="11"/>
  <c r="J138" i="11"/>
  <c r="E138" i="11"/>
  <c r="D138" i="11"/>
  <c r="AH137" i="11"/>
  <c r="O137" i="11"/>
  <c r="M137" i="11"/>
  <c r="N137" i="11" s="1"/>
  <c r="K137" i="11"/>
  <c r="J137" i="11"/>
  <c r="E137" i="11"/>
  <c r="D137" i="11"/>
  <c r="AH136" i="11"/>
  <c r="O136" i="11"/>
  <c r="N136" i="11"/>
  <c r="M136" i="11"/>
  <c r="K136" i="11"/>
  <c r="J136" i="11"/>
  <c r="E136" i="11"/>
  <c r="D136" i="11"/>
  <c r="AH135" i="11"/>
  <c r="O135" i="11"/>
  <c r="N135" i="11"/>
  <c r="M135" i="11"/>
  <c r="K135" i="11"/>
  <c r="J135" i="11"/>
  <c r="E135" i="11"/>
  <c r="D135" i="11"/>
  <c r="AH134" i="11"/>
  <c r="O134" i="11"/>
  <c r="N134" i="11"/>
  <c r="M134" i="11"/>
  <c r="K134" i="11"/>
  <c r="J134" i="11"/>
  <c r="E134" i="11"/>
  <c r="D134" i="11"/>
  <c r="AH133" i="11"/>
  <c r="O133" i="11"/>
  <c r="N133" i="11"/>
  <c r="M133" i="11"/>
  <c r="K133" i="11"/>
  <c r="J133" i="11"/>
  <c r="E133" i="11"/>
  <c r="D133" i="11"/>
  <c r="AH132" i="11"/>
  <c r="O132" i="11"/>
  <c r="N132" i="11"/>
  <c r="M132" i="11"/>
  <c r="K132" i="11"/>
  <c r="J132" i="11"/>
  <c r="E132" i="11"/>
  <c r="D132" i="11"/>
  <c r="AH131" i="11"/>
  <c r="O131" i="11"/>
  <c r="M131" i="11"/>
  <c r="N131" i="11" s="1"/>
  <c r="K131" i="11"/>
  <c r="J131" i="11"/>
  <c r="E131" i="11"/>
  <c r="D131" i="11"/>
  <c r="AH130" i="11"/>
  <c r="O130" i="11"/>
  <c r="N130" i="11"/>
  <c r="M130" i="11"/>
  <c r="K130" i="11"/>
  <c r="J130" i="11"/>
  <c r="E130" i="11"/>
  <c r="D130" i="11"/>
  <c r="AH129" i="11"/>
  <c r="O129" i="11"/>
  <c r="M129" i="11"/>
  <c r="N129" i="11" s="1"/>
  <c r="K129" i="11"/>
  <c r="J129" i="11"/>
  <c r="E129" i="11"/>
  <c r="D129" i="11"/>
  <c r="AH128" i="11"/>
  <c r="O128" i="11"/>
  <c r="M128" i="11"/>
  <c r="N128" i="11" s="1"/>
  <c r="K128" i="11"/>
  <c r="J128" i="11"/>
  <c r="E128" i="11"/>
  <c r="D128" i="11"/>
  <c r="AH127" i="11"/>
  <c r="O127" i="11"/>
  <c r="M127" i="11"/>
  <c r="N127" i="11" s="1"/>
  <c r="K127" i="11"/>
  <c r="J127" i="11"/>
  <c r="E127" i="11"/>
  <c r="D127" i="11"/>
  <c r="AH126" i="11"/>
  <c r="O126" i="11"/>
  <c r="M126" i="11"/>
  <c r="N126" i="11" s="1"/>
  <c r="K126" i="11"/>
  <c r="J126" i="11"/>
  <c r="E126" i="11"/>
  <c r="D126" i="11"/>
  <c r="AH125" i="11"/>
  <c r="O125" i="11"/>
  <c r="M125" i="11"/>
  <c r="N125" i="11" s="1"/>
  <c r="K125" i="11"/>
  <c r="J125" i="11"/>
  <c r="E125" i="11"/>
  <c r="D125" i="11"/>
  <c r="AH124" i="11"/>
  <c r="O124" i="11"/>
  <c r="M124" i="11"/>
  <c r="N124" i="11" s="1"/>
  <c r="K124" i="11"/>
  <c r="J124" i="11"/>
  <c r="E124" i="11"/>
  <c r="D124" i="11"/>
  <c r="AH123" i="11"/>
  <c r="O123" i="11"/>
  <c r="N123" i="11"/>
  <c r="M123" i="11"/>
  <c r="K123" i="11"/>
  <c r="J123" i="11"/>
  <c r="E123" i="11"/>
  <c r="D123" i="11"/>
  <c r="AH122" i="11"/>
  <c r="O122" i="11"/>
  <c r="N122" i="11"/>
  <c r="M122" i="11"/>
  <c r="K122" i="11"/>
  <c r="J122" i="11"/>
  <c r="E122" i="11"/>
  <c r="D122" i="11"/>
  <c r="AH121" i="11"/>
  <c r="O121" i="11"/>
  <c r="M121" i="11"/>
  <c r="N121" i="11" s="1"/>
  <c r="K121" i="11"/>
  <c r="J121" i="11"/>
  <c r="E121" i="11"/>
  <c r="D121" i="11"/>
  <c r="AH120" i="11"/>
  <c r="O120" i="11"/>
  <c r="M120" i="11"/>
  <c r="N120" i="11" s="1"/>
  <c r="K120" i="11"/>
  <c r="J120" i="11"/>
  <c r="E120" i="11"/>
  <c r="D120" i="11"/>
  <c r="AH119" i="11"/>
  <c r="O119" i="11"/>
  <c r="M119" i="11"/>
  <c r="N119" i="11" s="1"/>
  <c r="K119" i="11"/>
  <c r="J119" i="11"/>
  <c r="E119" i="11"/>
  <c r="D119" i="11"/>
  <c r="AH118" i="11"/>
  <c r="O118" i="11"/>
  <c r="N118" i="11"/>
  <c r="M118" i="11"/>
  <c r="K118" i="11"/>
  <c r="J118" i="11"/>
  <c r="E118" i="11"/>
  <c r="D118" i="11"/>
  <c r="AH117" i="11"/>
  <c r="O117" i="11"/>
  <c r="M117" i="11"/>
  <c r="N117" i="11" s="1"/>
  <c r="K117" i="11"/>
  <c r="J117" i="11"/>
  <c r="E117" i="11"/>
  <c r="D117" i="11"/>
  <c r="AH116" i="11"/>
  <c r="O116" i="11"/>
  <c r="N116" i="11"/>
  <c r="M116" i="11"/>
  <c r="K116" i="11"/>
  <c r="J116" i="11"/>
  <c r="E116" i="11"/>
  <c r="D116" i="11"/>
  <c r="AH115" i="11"/>
  <c r="O115" i="11"/>
  <c r="N115" i="11"/>
  <c r="M115" i="11"/>
  <c r="K115" i="11"/>
  <c r="J115" i="11"/>
  <c r="E115" i="11"/>
  <c r="D115" i="11"/>
  <c r="AH114" i="11"/>
  <c r="O114" i="11"/>
  <c r="N114" i="11"/>
  <c r="M114" i="11"/>
  <c r="K114" i="11"/>
  <c r="J114" i="11"/>
  <c r="E114" i="11"/>
  <c r="D114" i="11"/>
  <c r="AH113" i="11"/>
  <c r="O113" i="11"/>
  <c r="M113" i="11"/>
  <c r="N113" i="11" s="1"/>
  <c r="K113" i="11"/>
  <c r="J113" i="11"/>
  <c r="E113" i="11"/>
  <c r="D113" i="11"/>
  <c r="AH112" i="11"/>
  <c r="O112" i="11"/>
  <c r="N112" i="11"/>
  <c r="M112" i="11"/>
  <c r="K112" i="11"/>
  <c r="J112" i="11"/>
  <c r="E112" i="11"/>
  <c r="D112" i="11"/>
  <c r="AH111" i="11"/>
  <c r="O111" i="11"/>
  <c r="M111" i="11"/>
  <c r="N111" i="11" s="1"/>
  <c r="K111" i="11"/>
  <c r="J111" i="11"/>
  <c r="E111" i="11"/>
  <c r="D111" i="11"/>
  <c r="AH110" i="11"/>
  <c r="O110" i="11"/>
  <c r="N110" i="11"/>
  <c r="M110" i="11"/>
  <c r="K110" i="11"/>
  <c r="J110" i="11"/>
  <c r="E110" i="11"/>
  <c r="D110" i="11"/>
  <c r="AH109" i="11"/>
  <c r="O109" i="11"/>
  <c r="M109" i="11"/>
  <c r="N109" i="11" s="1"/>
  <c r="K109" i="11"/>
  <c r="J109" i="11"/>
  <c r="E109" i="11"/>
  <c r="D109" i="11"/>
  <c r="AH108" i="11"/>
  <c r="O108" i="11"/>
  <c r="N108" i="11"/>
  <c r="M108" i="11"/>
  <c r="K108" i="11"/>
  <c r="J108" i="11"/>
  <c r="E108" i="11"/>
  <c r="D108" i="11"/>
  <c r="AH107" i="11"/>
  <c r="O107" i="11"/>
  <c r="N107" i="11"/>
  <c r="M107" i="11"/>
  <c r="K107" i="11"/>
  <c r="J107" i="11"/>
  <c r="E107" i="11"/>
  <c r="D107" i="11"/>
  <c r="AH106" i="11"/>
  <c r="O106" i="11"/>
  <c r="N106" i="11"/>
  <c r="M106" i="11"/>
  <c r="K106" i="11"/>
  <c r="J106" i="11"/>
  <c r="E106" i="11"/>
  <c r="D106" i="11"/>
  <c r="AH105" i="11"/>
  <c r="O105" i="11"/>
  <c r="N105" i="11"/>
  <c r="M105" i="11"/>
  <c r="K105" i="11"/>
  <c r="J105" i="11"/>
  <c r="E105" i="11"/>
  <c r="D105" i="11"/>
  <c r="AH104" i="11"/>
  <c r="O104" i="11"/>
  <c r="N104" i="11"/>
  <c r="M104" i="11"/>
  <c r="K104" i="11"/>
  <c r="J104" i="11"/>
  <c r="E104" i="11"/>
  <c r="D104" i="11"/>
  <c r="AH103" i="11"/>
  <c r="O103" i="11"/>
  <c r="N103" i="11"/>
  <c r="M103" i="11"/>
  <c r="K103" i="11"/>
  <c r="J103" i="11"/>
  <c r="E103" i="11"/>
  <c r="D103" i="11"/>
  <c r="AH102" i="11"/>
  <c r="O102" i="11"/>
  <c r="N102" i="11"/>
  <c r="M102" i="11"/>
  <c r="K102" i="11"/>
  <c r="J102" i="11"/>
  <c r="E102" i="11"/>
  <c r="D102" i="11"/>
  <c r="AH101" i="11"/>
  <c r="O101" i="11"/>
  <c r="M101" i="11"/>
  <c r="N101" i="11" s="1"/>
  <c r="K101" i="11"/>
  <c r="J101" i="11"/>
  <c r="E101" i="11"/>
  <c r="D101" i="11"/>
  <c r="AH100" i="11"/>
  <c r="O100" i="11"/>
  <c r="N100" i="11"/>
  <c r="M100" i="11"/>
  <c r="K100" i="11"/>
  <c r="J100" i="11"/>
  <c r="E100" i="11"/>
  <c r="D100" i="11"/>
  <c r="AH99" i="11"/>
  <c r="O99" i="11"/>
  <c r="N99" i="11"/>
  <c r="M99" i="11"/>
  <c r="K99" i="11"/>
  <c r="J99" i="11"/>
  <c r="E99" i="11"/>
  <c r="D99" i="11"/>
  <c r="AH98" i="11"/>
  <c r="O98" i="11"/>
  <c r="N98" i="11"/>
  <c r="M98" i="11"/>
  <c r="K98" i="11"/>
  <c r="J98" i="11"/>
  <c r="E98" i="11"/>
  <c r="D98" i="11"/>
  <c r="AH97" i="11"/>
  <c r="O97" i="11"/>
  <c r="N97" i="11"/>
  <c r="M97" i="11"/>
  <c r="K97" i="11"/>
  <c r="J97" i="11"/>
  <c r="E97" i="11"/>
  <c r="D97" i="11"/>
  <c r="AH96" i="11"/>
  <c r="O96" i="11"/>
  <c r="N96" i="11"/>
  <c r="M96" i="11"/>
  <c r="K96" i="11"/>
  <c r="J96" i="11"/>
  <c r="E96" i="11"/>
  <c r="D96" i="11"/>
  <c r="AH95" i="11"/>
  <c r="O95" i="11"/>
  <c r="N95" i="11"/>
  <c r="M95" i="11"/>
  <c r="K95" i="11"/>
  <c r="J95" i="11"/>
  <c r="E95" i="11"/>
  <c r="D95" i="11"/>
  <c r="AH94" i="11"/>
  <c r="O94" i="11"/>
  <c r="N94" i="11"/>
  <c r="M94" i="11"/>
  <c r="K94" i="11"/>
  <c r="J94" i="11"/>
  <c r="E94" i="11"/>
  <c r="D94" i="11"/>
  <c r="AH93" i="11"/>
  <c r="O93" i="11"/>
  <c r="N93" i="11"/>
  <c r="M93" i="11"/>
  <c r="K93" i="11"/>
  <c r="J93" i="11"/>
  <c r="E93" i="11"/>
  <c r="D93" i="11"/>
  <c r="AH92" i="11"/>
  <c r="O92" i="11"/>
  <c r="M92" i="11"/>
  <c r="N92" i="11" s="1"/>
  <c r="K92" i="11"/>
  <c r="J92" i="11"/>
  <c r="E92" i="11"/>
  <c r="D92" i="11"/>
  <c r="AH91" i="11"/>
  <c r="O91" i="11"/>
  <c r="N91" i="11"/>
  <c r="M91" i="11"/>
  <c r="K91" i="11"/>
  <c r="J91" i="11"/>
  <c r="E91" i="11"/>
  <c r="D91" i="11"/>
  <c r="AH90" i="11"/>
  <c r="O90" i="11"/>
  <c r="N90" i="11"/>
  <c r="M90" i="11"/>
  <c r="K90" i="11"/>
  <c r="J90" i="11"/>
  <c r="E90" i="11"/>
  <c r="D90" i="11"/>
  <c r="AH89" i="11"/>
  <c r="O89" i="11"/>
  <c r="M89" i="11"/>
  <c r="N89" i="11" s="1"/>
  <c r="K89" i="11"/>
  <c r="J89" i="11"/>
  <c r="E89" i="11"/>
  <c r="D89" i="11"/>
  <c r="AH88" i="11"/>
  <c r="O88" i="11"/>
  <c r="N88" i="11"/>
  <c r="M88" i="11"/>
  <c r="K88" i="11"/>
  <c r="J88" i="11"/>
  <c r="E88" i="11"/>
  <c r="D88" i="11"/>
  <c r="AH87" i="11"/>
  <c r="O87" i="11"/>
  <c r="N87" i="11"/>
  <c r="M87" i="11"/>
  <c r="K87" i="11"/>
  <c r="J87" i="11"/>
  <c r="E87" i="11"/>
  <c r="D87" i="11"/>
  <c r="AH86" i="11"/>
  <c r="O86" i="11"/>
  <c r="N86" i="11"/>
  <c r="M86" i="11"/>
  <c r="K86" i="11"/>
  <c r="J86" i="11"/>
  <c r="E86" i="11"/>
  <c r="D86" i="11"/>
  <c r="AH85" i="11"/>
  <c r="O85" i="11"/>
  <c r="N85" i="11"/>
  <c r="M85" i="11"/>
  <c r="K85" i="11"/>
  <c r="J85" i="11"/>
  <c r="E85" i="11"/>
  <c r="D85" i="11"/>
  <c r="AH84" i="11"/>
  <c r="O84" i="11"/>
  <c r="M84" i="11"/>
  <c r="N84" i="11" s="1"/>
  <c r="K84" i="11"/>
  <c r="J84" i="11"/>
  <c r="E84" i="11"/>
  <c r="D84" i="11"/>
  <c r="AH83" i="11"/>
  <c r="O83" i="11"/>
  <c r="N83" i="11"/>
  <c r="M83" i="11"/>
  <c r="K83" i="11"/>
  <c r="J83" i="11"/>
  <c r="E83" i="11"/>
  <c r="D83" i="11"/>
  <c r="AH82" i="11"/>
  <c r="O82" i="11"/>
  <c r="N82" i="11"/>
  <c r="M82" i="11"/>
  <c r="K82" i="11"/>
  <c r="J82" i="11"/>
  <c r="E82" i="11"/>
  <c r="D82" i="11"/>
  <c r="AH81" i="11"/>
  <c r="O81" i="11"/>
  <c r="N81" i="11"/>
  <c r="M81" i="11"/>
  <c r="K81" i="11"/>
  <c r="J81" i="11"/>
  <c r="E81" i="11"/>
  <c r="D81" i="11"/>
  <c r="AH80" i="11"/>
  <c r="O80" i="11"/>
  <c r="N80" i="11"/>
  <c r="M80" i="11"/>
  <c r="K80" i="11"/>
  <c r="J80" i="11"/>
  <c r="E80" i="11"/>
  <c r="D80" i="11"/>
  <c r="AH79" i="11"/>
  <c r="O79" i="11"/>
  <c r="N79" i="11"/>
  <c r="M79" i="11"/>
  <c r="K79" i="11"/>
  <c r="J79" i="11"/>
  <c r="E79" i="11"/>
  <c r="D79" i="11"/>
  <c r="AH78" i="11"/>
  <c r="O78" i="11"/>
  <c r="N78" i="11"/>
  <c r="M78" i="11"/>
  <c r="K78" i="11"/>
  <c r="J78" i="11"/>
  <c r="E78" i="11"/>
  <c r="D78" i="11"/>
  <c r="AH77" i="11"/>
  <c r="O77" i="11"/>
  <c r="M77" i="11"/>
  <c r="N77" i="11" s="1"/>
  <c r="K77" i="11"/>
  <c r="J77" i="11"/>
  <c r="E77" i="11"/>
  <c r="D77" i="11"/>
  <c r="AH76" i="11"/>
  <c r="O76" i="11"/>
  <c r="M76" i="11"/>
  <c r="N76" i="11" s="1"/>
  <c r="K76" i="11"/>
  <c r="J76" i="11"/>
  <c r="E76" i="11"/>
  <c r="D76" i="11"/>
  <c r="AH75" i="11"/>
  <c r="O75" i="11"/>
  <c r="N75" i="11"/>
  <c r="M75" i="11"/>
  <c r="K75" i="11"/>
  <c r="J75" i="11"/>
  <c r="E75" i="11"/>
  <c r="D75" i="11"/>
  <c r="AH74" i="11"/>
  <c r="O74" i="11"/>
  <c r="N74" i="11"/>
  <c r="M74" i="11"/>
  <c r="K74" i="11"/>
  <c r="J74" i="11"/>
  <c r="E74" i="11"/>
  <c r="D74" i="11"/>
  <c r="AH73" i="11"/>
  <c r="O73" i="11"/>
  <c r="M73" i="11"/>
  <c r="N73" i="11" s="1"/>
  <c r="K73" i="11"/>
  <c r="J73" i="11"/>
  <c r="E73" i="11"/>
  <c r="D73" i="11"/>
  <c r="AH72" i="11"/>
  <c r="O72" i="11"/>
  <c r="M72" i="11"/>
  <c r="N72" i="11" s="1"/>
  <c r="K72" i="11"/>
  <c r="J72" i="11"/>
  <c r="E72" i="11"/>
  <c r="D72" i="11"/>
  <c r="AH71" i="11"/>
  <c r="O71" i="11"/>
  <c r="M71" i="11"/>
  <c r="N71" i="11" s="1"/>
  <c r="K71" i="11"/>
  <c r="J71" i="11"/>
  <c r="E71" i="11"/>
  <c r="D71" i="11"/>
  <c r="AH70" i="11"/>
  <c r="O70" i="11"/>
  <c r="N70" i="11"/>
  <c r="M70" i="11"/>
  <c r="K70" i="11"/>
  <c r="J70" i="11"/>
  <c r="E70" i="11"/>
  <c r="D70" i="11"/>
  <c r="AH69" i="11"/>
  <c r="O69" i="11"/>
  <c r="N69" i="11"/>
  <c r="M69" i="11"/>
  <c r="K69" i="11"/>
  <c r="J69" i="11"/>
  <c r="E69" i="11"/>
  <c r="D69" i="11"/>
  <c r="M68" i="11"/>
  <c r="N68" i="11" s="1"/>
  <c r="O68" i="11" s="1"/>
  <c r="K68" i="11"/>
  <c r="J68" i="11"/>
  <c r="E68" i="11"/>
  <c r="D68" i="11"/>
  <c r="M67" i="11"/>
  <c r="N67" i="11" s="1"/>
  <c r="O67" i="11" s="1"/>
  <c r="K67" i="11"/>
  <c r="J67" i="11"/>
  <c r="E67" i="11"/>
  <c r="D67" i="11"/>
  <c r="M66" i="11"/>
  <c r="N66" i="11" s="1"/>
  <c r="O66" i="11" s="1"/>
  <c r="K66" i="11"/>
  <c r="J66" i="11"/>
  <c r="E66" i="11"/>
  <c r="D66" i="11"/>
  <c r="M65" i="11"/>
  <c r="N65" i="11" s="1"/>
  <c r="O65" i="11" s="1"/>
  <c r="K65" i="11"/>
  <c r="J65" i="11"/>
  <c r="D65" i="11"/>
  <c r="E65" i="11" s="1"/>
  <c r="Y64" i="11"/>
  <c r="V64" i="11"/>
  <c r="M64" i="11"/>
  <c r="L64" i="11" a="1"/>
  <c r="L64" i="11" s="1"/>
  <c r="J64" i="11"/>
  <c r="H64" i="11"/>
  <c r="D64" i="11"/>
  <c r="Y63" i="11"/>
  <c r="V63" i="11"/>
  <c r="M63" i="11"/>
  <c r="R63" i="11" s="1"/>
  <c r="L63" i="11" a="1"/>
  <c r="L63" i="11" s="1"/>
  <c r="J63" i="11"/>
  <c r="H63" i="11"/>
  <c r="V147" i="11" s="1"/>
  <c r="D63" i="11"/>
  <c r="Y62" i="11"/>
  <c r="V62" i="11"/>
  <c r="R62" i="11"/>
  <c r="M62" i="11"/>
  <c r="N62" i="11" s="1"/>
  <c r="L62" i="11" a="1"/>
  <c r="L62" i="11" s="1"/>
  <c r="J62" i="11"/>
  <c r="H62" i="11"/>
  <c r="V146" i="11" s="1"/>
  <c r="D62" i="11"/>
  <c r="Y61" i="11"/>
  <c r="V61" i="11"/>
  <c r="R61" i="11"/>
  <c r="M61" i="11"/>
  <c r="L61" i="11" a="1"/>
  <c r="L61" i="11" s="1"/>
  <c r="J61" i="11"/>
  <c r="H61" i="11"/>
  <c r="V145" i="11" s="1"/>
  <c r="D61" i="11"/>
  <c r="Y60" i="11"/>
  <c r="V60" i="11"/>
  <c r="M60" i="11"/>
  <c r="R60" i="11" s="1"/>
  <c r="L60" i="11" a="1"/>
  <c r="L60" i="11" s="1"/>
  <c r="J60" i="11"/>
  <c r="H60" i="11"/>
  <c r="V144" i="11" s="1"/>
  <c r="D60" i="11"/>
  <c r="Y59" i="11"/>
  <c r="V59" i="11"/>
  <c r="M59" i="11"/>
  <c r="N60" i="11" s="1"/>
  <c r="L59" i="11" a="1"/>
  <c r="L59" i="11" s="1"/>
  <c r="J59" i="11"/>
  <c r="H59" i="11"/>
  <c r="V143" i="11" s="1"/>
  <c r="D59" i="11"/>
  <c r="Y58" i="11"/>
  <c r="V58" i="11"/>
  <c r="R58" i="11"/>
  <c r="N58" i="11"/>
  <c r="M58" i="11"/>
  <c r="L58" i="11" a="1"/>
  <c r="L58" i="11" s="1"/>
  <c r="J58" i="11"/>
  <c r="K64" i="11" s="1"/>
  <c r="H58" i="11"/>
  <c r="D58" i="11"/>
  <c r="Y57" i="11"/>
  <c r="V57" i="11"/>
  <c r="M57" i="11"/>
  <c r="R57" i="11" s="1"/>
  <c r="L57" i="11" a="1"/>
  <c r="L57" i="11" s="1"/>
  <c r="J57" i="11"/>
  <c r="K63" i="11" s="1"/>
  <c r="H57" i="11"/>
  <c r="D57" i="11"/>
  <c r="Y56" i="11"/>
  <c r="V56" i="11"/>
  <c r="M56" i="11"/>
  <c r="L56" i="11" a="1"/>
  <c r="L56" i="11" s="1"/>
  <c r="J56" i="11"/>
  <c r="H56" i="11"/>
  <c r="D56" i="11"/>
  <c r="E62" i="11" s="1"/>
  <c r="Y55" i="11"/>
  <c r="V55" i="11"/>
  <c r="N55" i="11"/>
  <c r="M55" i="11"/>
  <c r="R55" i="11" s="1"/>
  <c r="L55" i="11" a="1"/>
  <c r="L55" i="11" s="1"/>
  <c r="J55" i="11"/>
  <c r="H55" i="11"/>
  <c r="V139" i="11" s="1"/>
  <c r="D55" i="11"/>
  <c r="Y54" i="11"/>
  <c r="V54" i="11"/>
  <c r="R54" i="11"/>
  <c r="M54" i="11"/>
  <c r="N54" i="11" s="1"/>
  <c r="L54" i="11" a="1"/>
  <c r="L54" i="11" s="1"/>
  <c r="J54" i="11"/>
  <c r="H54" i="11"/>
  <c r="V138" i="11" s="1"/>
  <c r="D54" i="11"/>
  <c r="Y53" i="11"/>
  <c r="V53" i="11"/>
  <c r="R53" i="11"/>
  <c r="N53" i="11"/>
  <c r="M53" i="11"/>
  <c r="L53" i="11" a="1"/>
  <c r="L53" i="11" s="1"/>
  <c r="J53" i="11"/>
  <c r="K58" i="11" s="1"/>
  <c r="H53" i="11"/>
  <c r="V137" i="11" s="1"/>
  <c r="D53" i="11"/>
  <c r="Y52" i="11"/>
  <c r="V52" i="11"/>
  <c r="N52" i="11"/>
  <c r="M52" i="11"/>
  <c r="R52" i="11" s="1"/>
  <c r="L52" i="11" a="1"/>
  <c r="L52" i="11" s="1"/>
  <c r="J52" i="11"/>
  <c r="H52" i="11"/>
  <c r="V136" i="11" s="1"/>
  <c r="D52" i="11"/>
  <c r="AH51" i="11"/>
  <c r="AG51" i="11"/>
  <c r="Y51" i="11"/>
  <c r="V51" i="11"/>
  <c r="N51" i="11"/>
  <c r="M51" i="11"/>
  <c r="R51" i="11" s="1"/>
  <c r="L51" i="11" a="1"/>
  <c r="L51" i="11" s="1"/>
  <c r="J51" i="11"/>
  <c r="H51" i="11"/>
  <c r="V135" i="11" s="1"/>
  <c r="D51" i="11"/>
  <c r="Y50" i="11"/>
  <c r="V50" i="11"/>
  <c r="R50" i="11"/>
  <c r="N50" i="11"/>
  <c r="M50" i="11"/>
  <c r="L50" i="11" a="1"/>
  <c r="L50" i="11" s="1"/>
  <c r="J50" i="11"/>
  <c r="H50" i="11"/>
  <c r="D50" i="11"/>
  <c r="AH49" i="11"/>
  <c r="Y49" i="11"/>
  <c r="V49" i="11"/>
  <c r="N49" i="11"/>
  <c r="M49" i="11"/>
  <c r="R49" i="11" s="1"/>
  <c r="L49" i="11" a="1"/>
  <c r="L49" i="11" s="1"/>
  <c r="J49" i="11"/>
  <c r="H49" i="11"/>
  <c r="V133" i="11" s="1"/>
  <c r="D49" i="11"/>
  <c r="Y48" i="11"/>
  <c r="V48" i="11"/>
  <c r="M48" i="11"/>
  <c r="L48" i="11" a="1"/>
  <c r="L48" i="11" s="1"/>
  <c r="J48" i="11"/>
  <c r="K54" i="11" s="1"/>
  <c r="H48" i="11"/>
  <c r="D48" i="11"/>
  <c r="E54" i="11" s="1"/>
  <c r="Y47" i="11"/>
  <c r="V47" i="11"/>
  <c r="M47" i="11"/>
  <c r="R47" i="11" s="1"/>
  <c r="L47" i="11" a="1"/>
  <c r="L47" i="11" s="1"/>
  <c r="J47" i="11"/>
  <c r="H47" i="11"/>
  <c r="V131" i="11" s="1"/>
  <c r="D47" i="11"/>
  <c r="Y46" i="11"/>
  <c r="V46" i="11"/>
  <c r="M46" i="11"/>
  <c r="N46" i="11" s="1"/>
  <c r="L46" i="11" a="1"/>
  <c r="L46" i="11" s="1"/>
  <c r="J46" i="11"/>
  <c r="H46" i="11"/>
  <c r="V130" i="11" s="1"/>
  <c r="E46" i="11"/>
  <c r="D46" i="11"/>
  <c r="Y45" i="11"/>
  <c r="V45" i="11"/>
  <c r="W45" i="11" s="1"/>
  <c r="R45" i="11"/>
  <c r="M45" i="11"/>
  <c r="L45" i="11" a="1"/>
  <c r="L45" i="11" s="1"/>
  <c r="J45" i="11"/>
  <c r="H45" i="11"/>
  <c r="V129" i="11" s="1"/>
  <c r="D45" i="11"/>
  <c r="AG44" i="11"/>
  <c r="AH44" i="11" s="1"/>
  <c r="Y44" i="11"/>
  <c r="V44" i="11"/>
  <c r="M44" i="11"/>
  <c r="L44" i="11" a="1"/>
  <c r="L44" i="11" s="1"/>
  <c r="T44" i="11" s="1"/>
  <c r="J44" i="11"/>
  <c r="K48" i="11" s="1"/>
  <c r="H44" i="11"/>
  <c r="D44" i="11"/>
  <c r="AG43" i="11"/>
  <c r="AH43" i="11" s="1"/>
  <c r="Y43" i="11"/>
  <c r="V43" i="11"/>
  <c r="R43" i="11"/>
  <c r="M43" i="11"/>
  <c r="N43" i="11" s="1"/>
  <c r="L43" i="11" a="1"/>
  <c r="L43" i="11" s="1"/>
  <c r="J43" i="11"/>
  <c r="H43" i="11"/>
  <c r="V127" i="11" s="1"/>
  <c r="E43" i="11"/>
  <c r="D43" i="11"/>
  <c r="AG42" i="11"/>
  <c r="AH42" i="11" s="1"/>
  <c r="Y42" i="11"/>
  <c r="V42" i="11"/>
  <c r="R42" i="11"/>
  <c r="N42" i="11"/>
  <c r="M42" i="11"/>
  <c r="L42" i="11" a="1"/>
  <c r="L42" i="11" s="1"/>
  <c r="J42" i="11"/>
  <c r="H42" i="11"/>
  <c r="D42" i="11"/>
  <c r="Y41" i="11"/>
  <c r="V41" i="11"/>
  <c r="M41" i="11"/>
  <c r="L41" i="11" a="1"/>
  <c r="L41" i="11" s="1"/>
  <c r="J41" i="11"/>
  <c r="K47" i="11" s="1"/>
  <c r="H41" i="11"/>
  <c r="V125" i="11" s="1"/>
  <c r="D41" i="11"/>
  <c r="E47" i="11" s="1"/>
  <c r="Y40" i="11"/>
  <c r="V40" i="11"/>
  <c r="M40" i="11"/>
  <c r="R40" i="11" s="1"/>
  <c r="L40" i="11" a="1"/>
  <c r="L40" i="11" s="1"/>
  <c r="J40" i="11"/>
  <c r="H40" i="11"/>
  <c r="D40" i="11"/>
  <c r="Y39" i="11"/>
  <c r="V39" i="11"/>
  <c r="R39" i="11"/>
  <c r="M39" i="11"/>
  <c r="L39" i="11" a="1"/>
  <c r="L39" i="11" s="1"/>
  <c r="J39" i="11"/>
  <c r="H39" i="11"/>
  <c r="V123" i="11" s="1"/>
  <c r="D39" i="11"/>
  <c r="E45" i="11" s="1"/>
  <c r="B39" i="11"/>
  <c r="Y38" i="11"/>
  <c r="V38" i="11"/>
  <c r="R38" i="11"/>
  <c r="M38" i="11"/>
  <c r="L38" i="11" a="1"/>
  <c r="L38" i="11" s="1"/>
  <c r="J38" i="11"/>
  <c r="H38" i="11"/>
  <c r="V122" i="11" s="1"/>
  <c r="D38" i="11"/>
  <c r="Y37" i="11"/>
  <c r="V37" i="11"/>
  <c r="M37" i="11"/>
  <c r="L37" i="11" a="1"/>
  <c r="L37" i="11" s="1"/>
  <c r="J37" i="11"/>
  <c r="H37" i="11"/>
  <c r="V121" i="11" s="1"/>
  <c r="D37" i="11"/>
  <c r="AH36" i="11"/>
  <c r="AG36" i="11"/>
  <c r="Y36" i="11"/>
  <c r="V36" i="11"/>
  <c r="R36" i="11"/>
  <c r="U36" i="11" s="1"/>
  <c r="N36" i="11"/>
  <c r="M36" i="11"/>
  <c r="L36" i="11" a="1"/>
  <c r="L36" i="11" s="1"/>
  <c r="J36" i="11"/>
  <c r="H36" i="11"/>
  <c r="V120" i="11" s="1"/>
  <c r="D36" i="11"/>
  <c r="Y35" i="11"/>
  <c r="V35" i="11"/>
  <c r="M35" i="11"/>
  <c r="R35" i="11" s="1"/>
  <c r="L35" i="11" a="1"/>
  <c r="L35" i="11" s="1"/>
  <c r="J35" i="11"/>
  <c r="H35" i="11"/>
  <c r="V119" i="11" s="1"/>
  <c r="D35" i="11"/>
  <c r="AG34" i="11"/>
  <c r="AH34" i="11" s="1"/>
  <c r="Y34" i="11"/>
  <c r="V34" i="11"/>
  <c r="S34" i="11"/>
  <c r="M34" i="11"/>
  <c r="L34" i="11" a="1"/>
  <c r="L34" i="11" s="1"/>
  <c r="J34" i="11"/>
  <c r="H34" i="11"/>
  <c r="V118" i="11" s="1"/>
  <c r="D34" i="11"/>
  <c r="Y33" i="11"/>
  <c r="V33" i="11"/>
  <c r="M33" i="11"/>
  <c r="R33" i="11" s="1"/>
  <c r="L33" i="11" a="1"/>
  <c r="L33" i="11" s="1"/>
  <c r="J33" i="11"/>
  <c r="K39" i="11" s="1"/>
  <c r="H33" i="11"/>
  <c r="D33" i="11"/>
  <c r="AH32" i="11"/>
  <c r="AG32" i="11"/>
  <c r="Y32" i="11"/>
  <c r="V32" i="11"/>
  <c r="S32" i="11"/>
  <c r="R32" i="11"/>
  <c r="M32" i="11"/>
  <c r="L32" i="11" a="1"/>
  <c r="L32" i="11" s="1"/>
  <c r="J32" i="11"/>
  <c r="K38" i="11" s="1"/>
  <c r="H32" i="11"/>
  <c r="V116" i="11" s="1"/>
  <c r="D32" i="11"/>
  <c r="AG31" i="11"/>
  <c r="AH31" i="11" s="1"/>
  <c r="Y31" i="11"/>
  <c r="V31" i="11"/>
  <c r="Z31" i="11" s="1"/>
  <c r="AA31" i="11" s="1"/>
  <c r="AD31" i="11" s="1"/>
  <c r="U31" i="11"/>
  <c r="X31" i="11" s="1"/>
  <c r="M31" i="11"/>
  <c r="N32" i="11" s="1"/>
  <c r="L31" i="11" a="1"/>
  <c r="L31" i="11" s="1"/>
  <c r="H31" i="11"/>
  <c r="V115" i="11" s="1"/>
  <c r="I30" i="11"/>
  <c r="H30" i="11"/>
  <c r="V114" i="11" s="1"/>
  <c r="C30" i="11"/>
  <c r="H29" i="11" s="1"/>
  <c r="V113" i="11" s="1"/>
  <c r="AG29" i="11"/>
  <c r="I29" i="11"/>
  <c r="C29" i="11"/>
  <c r="AG49" i="11" s="1"/>
  <c r="AG28" i="11"/>
  <c r="I28" i="11"/>
  <c r="H28" i="11"/>
  <c r="V112" i="11" s="1"/>
  <c r="C28" i="11"/>
  <c r="AG27" i="11"/>
  <c r="AH27" i="11" s="1"/>
  <c r="I27" i="11"/>
  <c r="C27" i="11"/>
  <c r="I26" i="11"/>
  <c r="C26" i="11"/>
  <c r="AG25" i="11"/>
  <c r="I25" i="11"/>
  <c r="C25" i="11"/>
  <c r="H24" i="11" s="1"/>
  <c r="V108" i="11" s="1"/>
  <c r="I24" i="11"/>
  <c r="C24" i="11"/>
  <c r="AG23" i="11"/>
  <c r="AH23" i="11" s="1"/>
  <c r="H23" i="11"/>
  <c r="V107" i="11" s="1"/>
  <c r="AG22" i="11"/>
  <c r="H22" i="11"/>
  <c r="V106" i="11" s="1"/>
  <c r="C22" i="11"/>
  <c r="AH22" i="11" s="1"/>
  <c r="H21" i="11"/>
  <c r="V105" i="11" s="1"/>
  <c r="C21" i="11"/>
  <c r="AG41" i="11" s="1"/>
  <c r="AH41" i="11" s="1"/>
  <c r="C20" i="11"/>
  <c r="AG40" i="11" s="1"/>
  <c r="AH40" i="11" s="1"/>
  <c r="C19" i="11"/>
  <c r="AG39" i="11" s="1"/>
  <c r="AH39" i="11" s="1"/>
  <c r="H18" i="11"/>
  <c r="V102" i="11" s="1"/>
  <c r="C18" i="11"/>
  <c r="AG38" i="11" s="1"/>
  <c r="AH38" i="11" s="1"/>
  <c r="H17" i="11"/>
  <c r="V101" i="11" s="1"/>
  <c r="C17" i="11"/>
  <c r="H15" i="11"/>
  <c r="C15" i="11"/>
  <c r="H14" i="11" s="1"/>
  <c r="C14" i="11"/>
  <c r="C13" i="11"/>
  <c r="H13" i="11" s="1"/>
  <c r="C12" i="11"/>
  <c r="B12" i="11"/>
  <c r="H11" i="11"/>
  <c r="C11" i="11"/>
  <c r="H10" i="11"/>
  <c r="C10" i="11"/>
  <c r="H9" i="11" s="1"/>
  <c r="C8" i="11"/>
  <c r="H8" i="11" s="1"/>
  <c r="C7" i="11"/>
  <c r="H7" i="11" s="1"/>
  <c r="C6" i="11"/>
  <c r="B6" i="11"/>
  <c r="C5" i="11"/>
  <c r="H4" i="11"/>
  <c r="C4" i="11"/>
  <c r="AG24" i="11" s="1"/>
  <c r="AH24" i="11" s="1"/>
  <c r="C3" i="11"/>
  <c r="H2" i="11"/>
  <c r="AH385" i="10"/>
  <c r="O385" i="10"/>
  <c r="M385" i="10"/>
  <c r="N385" i="10" s="1"/>
  <c r="K385" i="10"/>
  <c r="J385" i="10"/>
  <c r="E385" i="10"/>
  <c r="D385" i="10"/>
  <c r="AH384" i="10"/>
  <c r="O384" i="10"/>
  <c r="M384" i="10"/>
  <c r="N384" i="10" s="1"/>
  <c r="K384" i="10"/>
  <c r="J384" i="10"/>
  <c r="E384" i="10"/>
  <c r="D384" i="10"/>
  <c r="AH383" i="10"/>
  <c r="O383" i="10"/>
  <c r="N383" i="10"/>
  <c r="M383" i="10"/>
  <c r="K383" i="10"/>
  <c r="J383" i="10"/>
  <c r="E383" i="10"/>
  <c r="D383" i="10"/>
  <c r="AH382" i="10"/>
  <c r="O382" i="10"/>
  <c r="M382" i="10"/>
  <c r="N382" i="10" s="1"/>
  <c r="K382" i="10"/>
  <c r="J382" i="10"/>
  <c r="E382" i="10"/>
  <c r="D382" i="10"/>
  <c r="AH381" i="10"/>
  <c r="O381" i="10"/>
  <c r="M381" i="10"/>
  <c r="N381" i="10" s="1"/>
  <c r="K381" i="10"/>
  <c r="J381" i="10"/>
  <c r="E381" i="10"/>
  <c r="D381" i="10"/>
  <c r="AH380" i="10"/>
  <c r="O380" i="10"/>
  <c r="M380" i="10"/>
  <c r="N380" i="10" s="1"/>
  <c r="K380" i="10"/>
  <c r="J380" i="10"/>
  <c r="E380" i="10"/>
  <c r="D380" i="10"/>
  <c r="AH379" i="10"/>
  <c r="O379" i="10"/>
  <c r="N379" i="10"/>
  <c r="M379" i="10"/>
  <c r="K379" i="10"/>
  <c r="J379" i="10"/>
  <c r="E379" i="10"/>
  <c r="D379" i="10"/>
  <c r="AH378" i="10"/>
  <c r="O378" i="10"/>
  <c r="N378" i="10"/>
  <c r="M378" i="10"/>
  <c r="K378" i="10"/>
  <c r="J378" i="10"/>
  <c r="E378" i="10"/>
  <c r="D378" i="10"/>
  <c r="AH377" i="10"/>
  <c r="O377" i="10"/>
  <c r="M377" i="10"/>
  <c r="N377" i="10" s="1"/>
  <c r="K377" i="10"/>
  <c r="J377" i="10"/>
  <c r="E377" i="10"/>
  <c r="D377" i="10"/>
  <c r="AH376" i="10"/>
  <c r="O376" i="10"/>
  <c r="N376" i="10"/>
  <c r="M376" i="10"/>
  <c r="K376" i="10"/>
  <c r="J376" i="10"/>
  <c r="E376" i="10"/>
  <c r="D376" i="10"/>
  <c r="AH375" i="10"/>
  <c r="O375" i="10"/>
  <c r="N375" i="10"/>
  <c r="M375" i="10"/>
  <c r="K375" i="10"/>
  <c r="J375" i="10"/>
  <c r="E375" i="10"/>
  <c r="D375" i="10"/>
  <c r="AH374" i="10"/>
  <c r="O374" i="10"/>
  <c r="M374" i="10"/>
  <c r="N374" i="10" s="1"/>
  <c r="K374" i="10"/>
  <c r="J374" i="10"/>
  <c r="E374" i="10"/>
  <c r="D374" i="10"/>
  <c r="AH373" i="10"/>
  <c r="O373" i="10"/>
  <c r="M373" i="10"/>
  <c r="N373" i="10" s="1"/>
  <c r="K373" i="10"/>
  <c r="J373" i="10"/>
  <c r="E373" i="10"/>
  <c r="D373" i="10"/>
  <c r="AH372" i="10"/>
  <c r="O372" i="10"/>
  <c r="N372" i="10"/>
  <c r="M372" i="10"/>
  <c r="K372" i="10"/>
  <c r="J372" i="10"/>
  <c r="E372" i="10"/>
  <c r="D372" i="10"/>
  <c r="AH371" i="10"/>
  <c r="O371" i="10"/>
  <c r="M371" i="10"/>
  <c r="N371" i="10" s="1"/>
  <c r="K371" i="10"/>
  <c r="J371" i="10"/>
  <c r="E371" i="10"/>
  <c r="D371" i="10"/>
  <c r="AH370" i="10"/>
  <c r="O370" i="10"/>
  <c r="N370" i="10"/>
  <c r="M370" i="10"/>
  <c r="K370" i="10"/>
  <c r="J370" i="10"/>
  <c r="E370" i="10"/>
  <c r="D370" i="10"/>
  <c r="AH369" i="10"/>
  <c r="O369" i="10"/>
  <c r="M369" i="10"/>
  <c r="N369" i="10" s="1"/>
  <c r="K369" i="10"/>
  <c r="J369" i="10"/>
  <c r="E369" i="10"/>
  <c r="D369" i="10"/>
  <c r="AH368" i="10"/>
  <c r="O368" i="10"/>
  <c r="N368" i="10"/>
  <c r="M368" i="10"/>
  <c r="K368" i="10"/>
  <c r="J368" i="10"/>
  <c r="E368" i="10"/>
  <c r="D368" i="10"/>
  <c r="AH367" i="10"/>
  <c r="O367" i="10"/>
  <c r="N367" i="10"/>
  <c r="M367" i="10"/>
  <c r="K367" i="10"/>
  <c r="J367" i="10"/>
  <c r="E367" i="10"/>
  <c r="D367" i="10"/>
  <c r="AH366" i="10"/>
  <c r="O366" i="10"/>
  <c r="M366" i="10"/>
  <c r="N366" i="10" s="1"/>
  <c r="K366" i="10"/>
  <c r="J366" i="10"/>
  <c r="E366" i="10"/>
  <c r="D366" i="10"/>
  <c r="AH365" i="10"/>
  <c r="O365" i="10"/>
  <c r="M365" i="10"/>
  <c r="N365" i="10" s="1"/>
  <c r="K365" i="10"/>
  <c r="J365" i="10"/>
  <c r="E365" i="10"/>
  <c r="D365" i="10"/>
  <c r="AH364" i="10"/>
  <c r="O364" i="10"/>
  <c r="N364" i="10"/>
  <c r="M364" i="10"/>
  <c r="K364" i="10"/>
  <c r="J364" i="10"/>
  <c r="E364" i="10"/>
  <c r="D364" i="10"/>
  <c r="AH363" i="10"/>
  <c r="O363" i="10"/>
  <c r="M363" i="10"/>
  <c r="N363" i="10" s="1"/>
  <c r="K363" i="10"/>
  <c r="J363" i="10"/>
  <c r="E363" i="10"/>
  <c r="D363" i="10"/>
  <c r="AH362" i="10"/>
  <c r="O362" i="10"/>
  <c r="N362" i="10"/>
  <c r="M362" i="10"/>
  <c r="K362" i="10"/>
  <c r="J362" i="10"/>
  <c r="E362" i="10"/>
  <c r="D362" i="10"/>
  <c r="AH361" i="10"/>
  <c r="O361" i="10"/>
  <c r="M361" i="10"/>
  <c r="N361" i="10" s="1"/>
  <c r="K361" i="10"/>
  <c r="J361" i="10"/>
  <c r="E361" i="10"/>
  <c r="D361" i="10"/>
  <c r="AH360" i="10"/>
  <c r="O360" i="10"/>
  <c r="N360" i="10"/>
  <c r="M360" i="10"/>
  <c r="K360" i="10"/>
  <c r="J360" i="10"/>
  <c r="E360" i="10"/>
  <c r="D360" i="10"/>
  <c r="AH359" i="10"/>
  <c r="O359" i="10"/>
  <c r="N359" i="10"/>
  <c r="M359" i="10"/>
  <c r="K359" i="10"/>
  <c r="J359" i="10"/>
  <c r="E359" i="10"/>
  <c r="D359" i="10"/>
  <c r="AH358" i="10"/>
  <c r="O358" i="10"/>
  <c r="M358" i="10"/>
  <c r="N358" i="10" s="1"/>
  <c r="K358" i="10"/>
  <c r="J358" i="10"/>
  <c r="E358" i="10"/>
  <c r="D358" i="10"/>
  <c r="AH357" i="10"/>
  <c r="O357" i="10"/>
  <c r="M357" i="10"/>
  <c r="N357" i="10" s="1"/>
  <c r="K357" i="10"/>
  <c r="J357" i="10"/>
  <c r="E357" i="10"/>
  <c r="D357" i="10"/>
  <c r="AH356" i="10"/>
  <c r="O356" i="10"/>
  <c r="N356" i="10"/>
  <c r="M356" i="10"/>
  <c r="K356" i="10"/>
  <c r="J356" i="10"/>
  <c r="E356" i="10"/>
  <c r="D356" i="10"/>
  <c r="AH355" i="10"/>
  <c r="O355" i="10"/>
  <c r="M355" i="10"/>
  <c r="N355" i="10" s="1"/>
  <c r="K355" i="10"/>
  <c r="J355" i="10"/>
  <c r="E355" i="10"/>
  <c r="D355" i="10"/>
  <c r="AH354" i="10"/>
  <c r="O354" i="10"/>
  <c r="N354" i="10"/>
  <c r="M354" i="10"/>
  <c r="K354" i="10"/>
  <c r="J354" i="10"/>
  <c r="E354" i="10"/>
  <c r="D354" i="10"/>
  <c r="AH353" i="10"/>
  <c r="O353" i="10"/>
  <c r="M353" i="10"/>
  <c r="N353" i="10" s="1"/>
  <c r="K353" i="10"/>
  <c r="J353" i="10"/>
  <c r="E353" i="10"/>
  <c r="D353" i="10"/>
  <c r="AH352" i="10"/>
  <c r="O352" i="10"/>
  <c r="N352" i="10"/>
  <c r="M352" i="10"/>
  <c r="K352" i="10"/>
  <c r="J352" i="10"/>
  <c r="E352" i="10"/>
  <c r="D352" i="10"/>
  <c r="AH351" i="10"/>
  <c r="O351" i="10"/>
  <c r="N351" i="10"/>
  <c r="M351" i="10"/>
  <c r="K351" i="10"/>
  <c r="J351" i="10"/>
  <c r="E351" i="10"/>
  <c r="D351" i="10"/>
  <c r="AH350" i="10"/>
  <c r="O350" i="10"/>
  <c r="M350" i="10"/>
  <c r="N350" i="10" s="1"/>
  <c r="K350" i="10"/>
  <c r="J350" i="10"/>
  <c r="E350" i="10"/>
  <c r="D350" i="10"/>
  <c r="AH349" i="10"/>
  <c r="O349" i="10"/>
  <c r="M349" i="10"/>
  <c r="N349" i="10" s="1"/>
  <c r="K349" i="10"/>
  <c r="J349" i="10"/>
  <c r="E349" i="10"/>
  <c r="D349" i="10"/>
  <c r="AH348" i="10"/>
  <c r="O348" i="10"/>
  <c r="N348" i="10"/>
  <c r="M348" i="10"/>
  <c r="K348" i="10"/>
  <c r="J348" i="10"/>
  <c r="E348" i="10"/>
  <c r="D348" i="10"/>
  <c r="AH347" i="10"/>
  <c r="O347" i="10"/>
  <c r="M347" i="10"/>
  <c r="N347" i="10" s="1"/>
  <c r="K347" i="10"/>
  <c r="J347" i="10"/>
  <c r="E347" i="10"/>
  <c r="D347" i="10"/>
  <c r="AH346" i="10"/>
  <c r="O346" i="10"/>
  <c r="N346" i="10"/>
  <c r="M346" i="10"/>
  <c r="K346" i="10"/>
  <c r="J346" i="10"/>
  <c r="E346" i="10"/>
  <c r="D346" i="10"/>
  <c r="AH345" i="10"/>
  <c r="O345" i="10"/>
  <c r="M345" i="10"/>
  <c r="N345" i="10" s="1"/>
  <c r="K345" i="10"/>
  <c r="J345" i="10"/>
  <c r="E345" i="10"/>
  <c r="D345" i="10"/>
  <c r="AH344" i="10"/>
  <c r="O344" i="10"/>
  <c r="N344" i="10"/>
  <c r="M344" i="10"/>
  <c r="K344" i="10"/>
  <c r="J344" i="10"/>
  <c r="E344" i="10"/>
  <c r="D344" i="10"/>
  <c r="AH343" i="10"/>
  <c r="O343" i="10"/>
  <c r="N343" i="10"/>
  <c r="M343" i="10"/>
  <c r="K343" i="10"/>
  <c r="J343" i="10"/>
  <c r="E343" i="10"/>
  <c r="D343" i="10"/>
  <c r="AH342" i="10"/>
  <c r="O342" i="10"/>
  <c r="N342" i="10"/>
  <c r="M342" i="10"/>
  <c r="K342" i="10"/>
  <c r="J342" i="10"/>
  <c r="E342" i="10"/>
  <c r="D342" i="10"/>
  <c r="AH341" i="10"/>
  <c r="O341" i="10"/>
  <c r="M341" i="10"/>
  <c r="N341" i="10" s="1"/>
  <c r="K341" i="10"/>
  <c r="J341" i="10"/>
  <c r="E341" i="10"/>
  <c r="D341" i="10"/>
  <c r="AH340" i="10"/>
  <c r="O340" i="10"/>
  <c r="N340" i="10"/>
  <c r="M340" i="10"/>
  <c r="K340" i="10"/>
  <c r="J340" i="10"/>
  <c r="E340" i="10"/>
  <c r="D340" i="10"/>
  <c r="AH339" i="10"/>
  <c r="O339" i="10"/>
  <c r="M339" i="10"/>
  <c r="N339" i="10" s="1"/>
  <c r="K339" i="10"/>
  <c r="J339" i="10"/>
  <c r="E339" i="10"/>
  <c r="D339" i="10"/>
  <c r="AH338" i="10"/>
  <c r="O338" i="10"/>
  <c r="N338" i="10"/>
  <c r="M338" i="10"/>
  <c r="K338" i="10"/>
  <c r="J338" i="10"/>
  <c r="E338" i="10"/>
  <c r="D338" i="10"/>
  <c r="AH337" i="10"/>
  <c r="O337" i="10"/>
  <c r="M337" i="10"/>
  <c r="N337" i="10" s="1"/>
  <c r="K337" i="10"/>
  <c r="J337" i="10"/>
  <c r="E337" i="10"/>
  <c r="D337" i="10"/>
  <c r="AH336" i="10"/>
  <c r="O336" i="10"/>
  <c r="N336" i="10"/>
  <c r="M336" i="10"/>
  <c r="K336" i="10"/>
  <c r="J336" i="10"/>
  <c r="E336" i="10"/>
  <c r="D336" i="10"/>
  <c r="AH335" i="10"/>
  <c r="O335" i="10"/>
  <c r="M335" i="10"/>
  <c r="N335" i="10" s="1"/>
  <c r="K335" i="10"/>
  <c r="J335" i="10"/>
  <c r="E335" i="10"/>
  <c r="D335" i="10"/>
  <c r="AH334" i="10"/>
  <c r="O334" i="10"/>
  <c r="M334" i="10"/>
  <c r="N334" i="10" s="1"/>
  <c r="K334" i="10"/>
  <c r="J334" i="10"/>
  <c r="E334" i="10"/>
  <c r="D334" i="10"/>
  <c r="AH333" i="10"/>
  <c r="O333" i="10"/>
  <c r="N333" i="10"/>
  <c r="M333" i="10"/>
  <c r="K333" i="10"/>
  <c r="J333" i="10"/>
  <c r="E333" i="10"/>
  <c r="D333" i="10"/>
  <c r="AH332" i="10"/>
  <c r="O332" i="10"/>
  <c r="M332" i="10"/>
  <c r="N332" i="10" s="1"/>
  <c r="K332" i="10"/>
  <c r="J332" i="10"/>
  <c r="E332" i="10"/>
  <c r="D332" i="10"/>
  <c r="AH331" i="10"/>
  <c r="O331" i="10"/>
  <c r="M331" i="10"/>
  <c r="N331" i="10" s="1"/>
  <c r="K331" i="10"/>
  <c r="J331" i="10"/>
  <c r="E331" i="10"/>
  <c r="D331" i="10"/>
  <c r="AH330" i="10"/>
  <c r="O330" i="10"/>
  <c r="M330" i="10"/>
  <c r="N330" i="10" s="1"/>
  <c r="K330" i="10"/>
  <c r="J330" i="10"/>
  <c r="E330" i="10"/>
  <c r="D330" i="10"/>
  <c r="AH329" i="10"/>
  <c r="O329" i="10"/>
  <c r="N329" i="10"/>
  <c r="M329" i="10"/>
  <c r="K329" i="10"/>
  <c r="J329" i="10"/>
  <c r="E329" i="10"/>
  <c r="D329" i="10"/>
  <c r="AH328" i="10"/>
  <c r="O328" i="10"/>
  <c r="M328" i="10"/>
  <c r="N328" i="10" s="1"/>
  <c r="K328" i="10"/>
  <c r="J328" i="10"/>
  <c r="E328" i="10"/>
  <c r="D328" i="10"/>
  <c r="AH327" i="10"/>
  <c r="O327" i="10"/>
  <c r="M327" i="10"/>
  <c r="N327" i="10" s="1"/>
  <c r="K327" i="10"/>
  <c r="J327" i="10"/>
  <c r="E327" i="10"/>
  <c r="D327" i="10"/>
  <c r="AH326" i="10"/>
  <c r="O326" i="10"/>
  <c r="N326" i="10"/>
  <c r="M326" i="10"/>
  <c r="K326" i="10"/>
  <c r="J326" i="10"/>
  <c r="E326" i="10"/>
  <c r="D326" i="10"/>
  <c r="AH325" i="10"/>
  <c r="O325" i="10"/>
  <c r="M325" i="10"/>
  <c r="N325" i="10" s="1"/>
  <c r="K325" i="10"/>
  <c r="J325" i="10"/>
  <c r="E325" i="10"/>
  <c r="D325" i="10"/>
  <c r="AH324" i="10"/>
  <c r="O324" i="10"/>
  <c r="N324" i="10"/>
  <c r="M324" i="10"/>
  <c r="K324" i="10"/>
  <c r="J324" i="10"/>
  <c r="E324" i="10"/>
  <c r="D324" i="10"/>
  <c r="AH323" i="10"/>
  <c r="O323" i="10"/>
  <c r="N323" i="10"/>
  <c r="M323" i="10"/>
  <c r="K323" i="10"/>
  <c r="J323" i="10"/>
  <c r="E323" i="10"/>
  <c r="D323" i="10"/>
  <c r="AH322" i="10"/>
  <c r="O322" i="10"/>
  <c r="M322" i="10"/>
  <c r="N322" i="10" s="1"/>
  <c r="K322" i="10"/>
  <c r="J322" i="10"/>
  <c r="E322" i="10"/>
  <c r="D322" i="10"/>
  <c r="AH321" i="10"/>
  <c r="O321" i="10"/>
  <c r="N321" i="10"/>
  <c r="M321" i="10"/>
  <c r="K321" i="10"/>
  <c r="J321" i="10"/>
  <c r="E321" i="10"/>
  <c r="D321" i="10"/>
  <c r="AH320" i="10"/>
  <c r="O320" i="10"/>
  <c r="M320" i="10"/>
  <c r="N320" i="10" s="1"/>
  <c r="K320" i="10"/>
  <c r="J320" i="10"/>
  <c r="E320" i="10"/>
  <c r="D320" i="10"/>
  <c r="AH319" i="10"/>
  <c r="O319" i="10"/>
  <c r="M319" i="10"/>
  <c r="N319" i="10" s="1"/>
  <c r="K319" i="10"/>
  <c r="J319" i="10"/>
  <c r="E319" i="10"/>
  <c r="D319" i="10"/>
  <c r="AH318" i="10"/>
  <c r="O318" i="10"/>
  <c r="N318" i="10"/>
  <c r="M318" i="10"/>
  <c r="K318" i="10"/>
  <c r="J318" i="10"/>
  <c r="E318" i="10"/>
  <c r="D318" i="10"/>
  <c r="AH317" i="10"/>
  <c r="O317" i="10"/>
  <c r="M317" i="10"/>
  <c r="N317" i="10" s="1"/>
  <c r="K317" i="10"/>
  <c r="J317" i="10"/>
  <c r="E317" i="10"/>
  <c r="D317" i="10"/>
  <c r="AH316" i="10"/>
  <c r="O316" i="10"/>
  <c r="N316" i="10"/>
  <c r="M316" i="10"/>
  <c r="K316" i="10"/>
  <c r="J316" i="10"/>
  <c r="E316" i="10"/>
  <c r="D316" i="10"/>
  <c r="AH315" i="10"/>
  <c r="O315" i="10"/>
  <c r="N315" i="10"/>
  <c r="M315" i="10"/>
  <c r="K315" i="10"/>
  <c r="J315" i="10"/>
  <c r="E315" i="10"/>
  <c r="D315" i="10"/>
  <c r="AH314" i="10"/>
  <c r="O314" i="10"/>
  <c r="M314" i="10"/>
  <c r="N314" i="10" s="1"/>
  <c r="K314" i="10"/>
  <c r="J314" i="10"/>
  <c r="E314" i="10"/>
  <c r="D314" i="10"/>
  <c r="AH313" i="10"/>
  <c r="O313" i="10"/>
  <c r="N313" i="10"/>
  <c r="M313" i="10"/>
  <c r="K313" i="10"/>
  <c r="J313" i="10"/>
  <c r="E313" i="10"/>
  <c r="D313" i="10"/>
  <c r="AH312" i="10"/>
  <c r="O312" i="10"/>
  <c r="M312" i="10"/>
  <c r="N312" i="10" s="1"/>
  <c r="K312" i="10"/>
  <c r="J312" i="10"/>
  <c r="E312" i="10"/>
  <c r="D312" i="10"/>
  <c r="AH311" i="10"/>
  <c r="O311" i="10"/>
  <c r="M311" i="10"/>
  <c r="N311" i="10" s="1"/>
  <c r="K311" i="10"/>
  <c r="J311" i="10"/>
  <c r="E311" i="10"/>
  <c r="D311" i="10"/>
  <c r="AH310" i="10"/>
  <c r="O310" i="10"/>
  <c r="N310" i="10"/>
  <c r="M310" i="10"/>
  <c r="K310" i="10"/>
  <c r="J310" i="10"/>
  <c r="E310" i="10"/>
  <c r="D310" i="10"/>
  <c r="AH309" i="10"/>
  <c r="O309" i="10"/>
  <c r="M309" i="10"/>
  <c r="N309" i="10" s="1"/>
  <c r="K309" i="10"/>
  <c r="J309" i="10"/>
  <c r="E309" i="10"/>
  <c r="D309" i="10"/>
  <c r="AH308" i="10"/>
  <c r="O308" i="10"/>
  <c r="N308" i="10"/>
  <c r="M308" i="10"/>
  <c r="K308" i="10"/>
  <c r="J308" i="10"/>
  <c r="E308" i="10"/>
  <c r="D308" i="10"/>
  <c r="AH307" i="10"/>
  <c r="O307" i="10"/>
  <c r="N307" i="10"/>
  <c r="M307" i="10"/>
  <c r="K307" i="10"/>
  <c r="J307" i="10"/>
  <c r="E307" i="10"/>
  <c r="D307" i="10"/>
  <c r="AH306" i="10"/>
  <c r="O306" i="10"/>
  <c r="M306" i="10"/>
  <c r="N306" i="10" s="1"/>
  <c r="K306" i="10"/>
  <c r="J306" i="10"/>
  <c r="E306" i="10"/>
  <c r="D306" i="10"/>
  <c r="AH305" i="10"/>
  <c r="O305" i="10"/>
  <c r="N305" i="10"/>
  <c r="M305" i="10"/>
  <c r="K305" i="10"/>
  <c r="J305" i="10"/>
  <c r="E305" i="10"/>
  <c r="D305" i="10"/>
  <c r="AH304" i="10"/>
  <c r="O304" i="10"/>
  <c r="M304" i="10"/>
  <c r="N304" i="10" s="1"/>
  <c r="K304" i="10"/>
  <c r="J304" i="10"/>
  <c r="E304" i="10"/>
  <c r="D304" i="10"/>
  <c r="AH303" i="10"/>
  <c r="O303" i="10"/>
  <c r="M303" i="10"/>
  <c r="N303" i="10" s="1"/>
  <c r="K303" i="10"/>
  <c r="J303" i="10"/>
  <c r="E303" i="10"/>
  <c r="D303" i="10"/>
  <c r="AH302" i="10"/>
  <c r="O302" i="10"/>
  <c r="N302" i="10"/>
  <c r="M302" i="10"/>
  <c r="K302" i="10"/>
  <c r="J302" i="10"/>
  <c r="E302" i="10"/>
  <c r="D302" i="10"/>
  <c r="AH301" i="10"/>
  <c r="O301" i="10"/>
  <c r="M301" i="10"/>
  <c r="N301" i="10" s="1"/>
  <c r="K301" i="10"/>
  <c r="J301" i="10"/>
  <c r="E301" i="10"/>
  <c r="D301" i="10"/>
  <c r="AH300" i="10"/>
  <c r="O300" i="10"/>
  <c r="N300" i="10"/>
  <c r="M300" i="10"/>
  <c r="K300" i="10"/>
  <c r="J300" i="10"/>
  <c r="E300" i="10"/>
  <c r="D300" i="10"/>
  <c r="AH299" i="10"/>
  <c r="O299" i="10"/>
  <c r="N299" i="10"/>
  <c r="M299" i="10"/>
  <c r="K299" i="10"/>
  <c r="J299" i="10"/>
  <c r="E299" i="10"/>
  <c r="D299" i="10"/>
  <c r="AH298" i="10"/>
  <c r="O298" i="10"/>
  <c r="M298" i="10"/>
  <c r="N298" i="10" s="1"/>
  <c r="K298" i="10"/>
  <c r="J298" i="10"/>
  <c r="E298" i="10"/>
  <c r="D298" i="10"/>
  <c r="AH297" i="10"/>
  <c r="O297" i="10"/>
  <c r="N297" i="10"/>
  <c r="M297" i="10"/>
  <c r="K297" i="10"/>
  <c r="J297" i="10"/>
  <c r="E297" i="10"/>
  <c r="D297" i="10"/>
  <c r="AH296" i="10"/>
  <c r="O296" i="10"/>
  <c r="M296" i="10"/>
  <c r="N296" i="10" s="1"/>
  <c r="K296" i="10"/>
  <c r="J296" i="10"/>
  <c r="E296" i="10"/>
  <c r="D296" i="10"/>
  <c r="AH295" i="10"/>
  <c r="O295" i="10"/>
  <c r="M295" i="10"/>
  <c r="N295" i="10" s="1"/>
  <c r="K295" i="10"/>
  <c r="J295" i="10"/>
  <c r="E295" i="10"/>
  <c r="D295" i="10"/>
  <c r="AH294" i="10"/>
  <c r="O294" i="10"/>
  <c r="M294" i="10"/>
  <c r="N294" i="10" s="1"/>
  <c r="K294" i="10"/>
  <c r="J294" i="10"/>
  <c r="E294" i="10"/>
  <c r="D294" i="10"/>
  <c r="AH293" i="10"/>
  <c r="O293" i="10"/>
  <c r="N293" i="10"/>
  <c r="M293" i="10"/>
  <c r="K293" i="10"/>
  <c r="J293" i="10"/>
  <c r="E293" i="10"/>
  <c r="D293" i="10"/>
  <c r="AH292" i="10"/>
  <c r="O292" i="10"/>
  <c r="M292" i="10"/>
  <c r="N292" i="10" s="1"/>
  <c r="K292" i="10"/>
  <c r="J292" i="10"/>
  <c r="E292" i="10"/>
  <c r="D292" i="10"/>
  <c r="AH291" i="10"/>
  <c r="O291" i="10"/>
  <c r="N291" i="10"/>
  <c r="M291" i="10"/>
  <c r="K291" i="10"/>
  <c r="J291" i="10"/>
  <c r="E291" i="10"/>
  <c r="D291" i="10"/>
  <c r="AH290" i="10"/>
  <c r="O290" i="10"/>
  <c r="M290" i="10"/>
  <c r="N290" i="10" s="1"/>
  <c r="K290" i="10"/>
  <c r="J290" i="10"/>
  <c r="E290" i="10"/>
  <c r="D290" i="10"/>
  <c r="AH289" i="10"/>
  <c r="O289" i="10"/>
  <c r="M289" i="10"/>
  <c r="N289" i="10" s="1"/>
  <c r="K289" i="10"/>
  <c r="J289" i="10"/>
  <c r="E289" i="10"/>
  <c r="D289" i="10"/>
  <c r="AH288" i="10"/>
  <c r="O288" i="10"/>
  <c r="N288" i="10"/>
  <c r="M288" i="10"/>
  <c r="K288" i="10"/>
  <c r="J288" i="10"/>
  <c r="E288" i="10"/>
  <c r="D288" i="10"/>
  <c r="AH287" i="10"/>
  <c r="O287" i="10"/>
  <c r="N287" i="10"/>
  <c r="M287" i="10"/>
  <c r="K287" i="10"/>
  <c r="J287" i="10"/>
  <c r="E287" i="10"/>
  <c r="D287" i="10"/>
  <c r="AH286" i="10"/>
  <c r="O286" i="10"/>
  <c r="M286" i="10"/>
  <c r="N286" i="10" s="1"/>
  <c r="K286" i="10"/>
  <c r="J286" i="10"/>
  <c r="E286" i="10"/>
  <c r="D286" i="10"/>
  <c r="AH285" i="10"/>
  <c r="O285" i="10"/>
  <c r="N285" i="10"/>
  <c r="M285" i="10"/>
  <c r="K285" i="10"/>
  <c r="J285" i="10"/>
  <c r="E285" i="10"/>
  <c r="D285" i="10"/>
  <c r="AH284" i="10"/>
  <c r="O284" i="10"/>
  <c r="M284" i="10"/>
  <c r="N284" i="10" s="1"/>
  <c r="K284" i="10"/>
  <c r="J284" i="10"/>
  <c r="E284" i="10"/>
  <c r="D284" i="10"/>
  <c r="AH283" i="10"/>
  <c r="O283" i="10"/>
  <c r="M283" i="10"/>
  <c r="N283" i="10" s="1"/>
  <c r="K283" i="10"/>
  <c r="J283" i="10"/>
  <c r="E283" i="10"/>
  <c r="D283" i="10"/>
  <c r="AH282" i="10"/>
  <c r="O282" i="10"/>
  <c r="M282" i="10"/>
  <c r="N282" i="10" s="1"/>
  <c r="K282" i="10"/>
  <c r="J282" i="10"/>
  <c r="E282" i="10"/>
  <c r="D282" i="10"/>
  <c r="AH281" i="10"/>
  <c r="O281" i="10"/>
  <c r="M281" i="10"/>
  <c r="N281" i="10" s="1"/>
  <c r="K281" i="10"/>
  <c r="J281" i="10"/>
  <c r="E281" i="10"/>
  <c r="D281" i="10"/>
  <c r="AH280" i="10"/>
  <c r="O280" i="10"/>
  <c r="N280" i="10"/>
  <c r="M280" i="10"/>
  <c r="K280" i="10"/>
  <c r="J280" i="10"/>
  <c r="E280" i="10"/>
  <c r="D280" i="10"/>
  <c r="AH279" i="10"/>
  <c r="O279" i="10"/>
  <c r="N279" i="10"/>
  <c r="M279" i="10"/>
  <c r="K279" i="10"/>
  <c r="J279" i="10"/>
  <c r="E279" i="10"/>
  <c r="D279" i="10"/>
  <c r="AH278" i="10"/>
  <c r="O278" i="10"/>
  <c r="M278" i="10"/>
  <c r="N278" i="10" s="1"/>
  <c r="K278" i="10"/>
  <c r="J278" i="10"/>
  <c r="E278" i="10"/>
  <c r="D278" i="10"/>
  <c r="AH277" i="10"/>
  <c r="O277" i="10"/>
  <c r="N277" i="10"/>
  <c r="M277" i="10"/>
  <c r="K277" i="10"/>
  <c r="J277" i="10"/>
  <c r="E277" i="10"/>
  <c r="D277" i="10"/>
  <c r="AH276" i="10"/>
  <c r="O276" i="10"/>
  <c r="M276" i="10"/>
  <c r="N276" i="10" s="1"/>
  <c r="K276" i="10"/>
  <c r="J276" i="10"/>
  <c r="E276" i="10"/>
  <c r="D276" i="10"/>
  <c r="AH275" i="10"/>
  <c r="O275" i="10"/>
  <c r="M275" i="10"/>
  <c r="N275" i="10" s="1"/>
  <c r="K275" i="10"/>
  <c r="J275" i="10"/>
  <c r="E275" i="10"/>
  <c r="D275" i="10"/>
  <c r="AH274" i="10"/>
  <c r="O274" i="10"/>
  <c r="M274" i="10"/>
  <c r="N274" i="10" s="1"/>
  <c r="K274" i="10"/>
  <c r="J274" i="10"/>
  <c r="E274" i="10"/>
  <c r="D274" i="10"/>
  <c r="AH273" i="10"/>
  <c r="O273" i="10"/>
  <c r="M273" i="10"/>
  <c r="N273" i="10" s="1"/>
  <c r="K273" i="10"/>
  <c r="J273" i="10"/>
  <c r="E273" i="10"/>
  <c r="D273" i="10"/>
  <c r="AH272" i="10"/>
  <c r="O272" i="10"/>
  <c r="N272" i="10"/>
  <c r="M272" i="10"/>
  <c r="K272" i="10"/>
  <c r="J272" i="10"/>
  <c r="E272" i="10"/>
  <c r="D272" i="10"/>
  <c r="AH271" i="10"/>
  <c r="O271" i="10"/>
  <c r="N271" i="10"/>
  <c r="M271" i="10"/>
  <c r="K271" i="10"/>
  <c r="J271" i="10"/>
  <c r="E271" i="10"/>
  <c r="D271" i="10"/>
  <c r="AH270" i="10"/>
  <c r="O270" i="10"/>
  <c r="M270" i="10"/>
  <c r="N270" i="10" s="1"/>
  <c r="K270" i="10"/>
  <c r="J270" i="10"/>
  <c r="E270" i="10"/>
  <c r="D270" i="10"/>
  <c r="AH269" i="10"/>
  <c r="O269" i="10"/>
  <c r="N269" i="10"/>
  <c r="M269" i="10"/>
  <c r="K269" i="10"/>
  <c r="J269" i="10"/>
  <c r="E269" i="10"/>
  <c r="D269" i="10"/>
  <c r="AH268" i="10"/>
  <c r="O268" i="10"/>
  <c r="M268" i="10"/>
  <c r="N268" i="10" s="1"/>
  <c r="K268" i="10"/>
  <c r="J268" i="10"/>
  <c r="E268" i="10"/>
  <c r="D268" i="10"/>
  <c r="AH267" i="10"/>
  <c r="O267" i="10"/>
  <c r="M267" i="10"/>
  <c r="N267" i="10" s="1"/>
  <c r="K267" i="10"/>
  <c r="J267" i="10"/>
  <c r="E267" i="10"/>
  <c r="D267" i="10"/>
  <c r="AH266" i="10"/>
  <c r="O266" i="10"/>
  <c r="M266" i="10"/>
  <c r="N266" i="10" s="1"/>
  <c r="K266" i="10"/>
  <c r="J266" i="10"/>
  <c r="E266" i="10"/>
  <c r="D266" i="10"/>
  <c r="AH265" i="10"/>
  <c r="O265" i="10"/>
  <c r="M265" i="10"/>
  <c r="N265" i="10" s="1"/>
  <c r="K265" i="10"/>
  <c r="J265" i="10"/>
  <c r="E265" i="10"/>
  <c r="D265" i="10"/>
  <c r="AH264" i="10"/>
  <c r="O264" i="10"/>
  <c r="N264" i="10"/>
  <c r="M264" i="10"/>
  <c r="K264" i="10"/>
  <c r="J264" i="10"/>
  <c r="E264" i="10"/>
  <c r="D264" i="10"/>
  <c r="AH263" i="10"/>
  <c r="O263" i="10"/>
  <c r="M263" i="10"/>
  <c r="N263" i="10" s="1"/>
  <c r="K263" i="10"/>
  <c r="J263" i="10"/>
  <c r="E263" i="10"/>
  <c r="D263" i="10"/>
  <c r="AH262" i="10"/>
  <c r="O262" i="10"/>
  <c r="M262" i="10"/>
  <c r="N262" i="10" s="1"/>
  <c r="K262" i="10"/>
  <c r="J262" i="10"/>
  <c r="E262" i="10"/>
  <c r="D262" i="10"/>
  <c r="AH261" i="10"/>
  <c r="O261" i="10"/>
  <c r="N261" i="10"/>
  <c r="M261" i="10"/>
  <c r="K261" i="10"/>
  <c r="J261" i="10"/>
  <c r="E261" i="10"/>
  <c r="D261" i="10"/>
  <c r="AH260" i="10"/>
  <c r="O260" i="10"/>
  <c r="M260" i="10"/>
  <c r="N260" i="10" s="1"/>
  <c r="K260" i="10"/>
  <c r="J260" i="10"/>
  <c r="E260" i="10"/>
  <c r="D260" i="10"/>
  <c r="AH259" i="10"/>
  <c r="O259" i="10"/>
  <c r="M259" i="10"/>
  <c r="N259" i="10" s="1"/>
  <c r="K259" i="10"/>
  <c r="J259" i="10"/>
  <c r="E259" i="10"/>
  <c r="D259" i="10"/>
  <c r="AH258" i="10"/>
  <c r="O258" i="10"/>
  <c r="N258" i="10"/>
  <c r="M258" i="10"/>
  <c r="K258" i="10"/>
  <c r="J258" i="10"/>
  <c r="E258" i="10"/>
  <c r="D258" i="10"/>
  <c r="AH257" i="10"/>
  <c r="O257" i="10"/>
  <c r="M257" i="10"/>
  <c r="N257" i="10" s="1"/>
  <c r="K257" i="10"/>
  <c r="J257" i="10"/>
  <c r="E257" i="10"/>
  <c r="D257" i="10"/>
  <c r="AH256" i="10"/>
  <c r="O256" i="10"/>
  <c r="M256" i="10"/>
  <c r="N256" i="10" s="1"/>
  <c r="K256" i="10"/>
  <c r="J256" i="10"/>
  <c r="E256" i="10"/>
  <c r="D256" i="10"/>
  <c r="AH255" i="10"/>
  <c r="O255" i="10"/>
  <c r="N255" i="10"/>
  <c r="M255" i="10"/>
  <c r="K255" i="10"/>
  <c r="J255" i="10"/>
  <c r="E255" i="10"/>
  <c r="D255" i="10"/>
  <c r="AH254" i="10"/>
  <c r="O254" i="10"/>
  <c r="M254" i="10"/>
  <c r="N254" i="10" s="1"/>
  <c r="K254" i="10"/>
  <c r="J254" i="10"/>
  <c r="E254" i="10"/>
  <c r="D254" i="10"/>
  <c r="AH253" i="10"/>
  <c r="O253" i="10"/>
  <c r="N253" i="10"/>
  <c r="M253" i="10"/>
  <c r="K253" i="10"/>
  <c r="J253" i="10"/>
  <c r="E253" i="10"/>
  <c r="D253" i="10"/>
  <c r="AH252" i="10"/>
  <c r="O252" i="10"/>
  <c r="N252" i="10"/>
  <c r="M252" i="10"/>
  <c r="K252" i="10"/>
  <c r="J252" i="10"/>
  <c r="E252" i="10"/>
  <c r="D252" i="10"/>
  <c r="AH251" i="10"/>
  <c r="O251" i="10"/>
  <c r="M251" i="10"/>
  <c r="N251" i="10" s="1"/>
  <c r="K251" i="10"/>
  <c r="J251" i="10"/>
  <c r="E251" i="10"/>
  <c r="D251" i="10"/>
  <c r="AH250" i="10"/>
  <c r="O250" i="10"/>
  <c r="N250" i="10"/>
  <c r="M250" i="10"/>
  <c r="K250" i="10"/>
  <c r="J250" i="10"/>
  <c r="E250" i="10"/>
  <c r="D250" i="10"/>
  <c r="AH249" i="10"/>
  <c r="O249" i="10"/>
  <c r="M249" i="10"/>
  <c r="N249" i="10" s="1"/>
  <c r="K249" i="10"/>
  <c r="J249" i="10"/>
  <c r="E249" i="10"/>
  <c r="D249" i="10"/>
  <c r="AH248" i="10"/>
  <c r="O248" i="10"/>
  <c r="N248" i="10"/>
  <c r="M248" i="10"/>
  <c r="K248" i="10"/>
  <c r="J248" i="10"/>
  <c r="E248" i="10"/>
  <c r="D248" i="10"/>
  <c r="AH247" i="10"/>
  <c r="O247" i="10"/>
  <c r="M247" i="10"/>
  <c r="N247" i="10" s="1"/>
  <c r="K247" i="10"/>
  <c r="J247" i="10"/>
  <c r="E247" i="10"/>
  <c r="D247" i="10"/>
  <c r="AH246" i="10"/>
  <c r="O246" i="10"/>
  <c r="M246" i="10"/>
  <c r="N246" i="10" s="1"/>
  <c r="K246" i="10"/>
  <c r="J246" i="10"/>
  <c r="E246" i="10"/>
  <c r="D246" i="10"/>
  <c r="AH245" i="10"/>
  <c r="O245" i="10"/>
  <c r="M245" i="10"/>
  <c r="N245" i="10" s="1"/>
  <c r="K245" i="10"/>
  <c r="J245" i="10"/>
  <c r="E245" i="10"/>
  <c r="D245" i="10"/>
  <c r="AH244" i="10"/>
  <c r="O244" i="10"/>
  <c r="M244" i="10"/>
  <c r="N244" i="10" s="1"/>
  <c r="K244" i="10"/>
  <c r="J244" i="10"/>
  <c r="E244" i="10"/>
  <c r="D244" i="10"/>
  <c r="AH243" i="10"/>
  <c r="O243" i="10"/>
  <c r="N243" i="10"/>
  <c r="M243" i="10"/>
  <c r="K243" i="10"/>
  <c r="J243" i="10"/>
  <c r="E243" i="10"/>
  <c r="D243" i="10"/>
  <c r="AH242" i="10"/>
  <c r="O242" i="10"/>
  <c r="N242" i="10"/>
  <c r="M242" i="10"/>
  <c r="K242" i="10"/>
  <c r="J242" i="10"/>
  <c r="E242" i="10"/>
  <c r="D242" i="10"/>
  <c r="AH241" i="10"/>
  <c r="O241" i="10"/>
  <c r="M241" i="10"/>
  <c r="N241" i="10" s="1"/>
  <c r="K241" i="10"/>
  <c r="J241" i="10"/>
  <c r="E241" i="10"/>
  <c r="D241" i="10"/>
  <c r="AH240" i="10"/>
  <c r="O240" i="10"/>
  <c r="M240" i="10"/>
  <c r="N240" i="10" s="1"/>
  <c r="K240" i="10"/>
  <c r="J240" i="10"/>
  <c r="E240" i="10"/>
  <c r="D240" i="10"/>
  <c r="AH239" i="10"/>
  <c r="O239" i="10"/>
  <c r="M239" i="10"/>
  <c r="N239" i="10" s="1"/>
  <c r="K239" i="10"/>
  <c r="J239" i="10"/>
  <c r="E239" i="10"/>
  <c r="D239" i="10"/>
  <c r="AH238" i="10"/>
  <c r="O238" i="10"/>
  <c r="M238" i="10"/>
  <c r="N238" i="10" s="1"/>
  <c r="K238" i="10"/>
  <c r="J238" i="10"/>
  <c r="E238" i="10"/>
  <c r="D238" i="10"/>
  <c r="AH237" i="10"/>
  <c r="O237" i="10"/>
  <c r="M237" i="10"/>
  <c r="N237" i="10" s="1"/>
  <c r="K237" i="10"/>
  <c r="J237" i="10"/>
  <c r="E237" i="10"/>
  <c r="D237" i="10"/>
  <c r="AH236" i="10"/>
  <c r="O236" i="10"/>
  <c r="M236" i="10"/>
  <c r="N236" i="10" s="1"/>
  <c r="K236" i="10"/>
  <c r="J236" i="10"/>
  <c r="E236" i="10"/>
  <c r="D236" i="10"/>
  <c r="AH235" i="10"/>
  <c r="O235" i="10"/>
  <c r="N235" i="10"/>
  <c r="M235" i="10"/>
  <c r="K235" i="10"/>
  <c r="J235" i="10"/>
  <c r="E235" i="10"/>
  <c r="D235" i="10"/>
  <c r="AH234" i="10"/>
  <c r="O234" i="10"/>
  <c r="N234" i="10"/>
  <c r="M234" i="10"/>
  <c r="K234" i="10"/>
  <c r="J234" i="10"/>
  <c r="E234" i="10"/>
  <c r="D234" i="10"/>
  <c r="AH233" i="10"/>
  <c r="O233" i="10"/>
  <c r="M233" i="10"/>
  <c r="N233" i="10" s="1"/>
  <c r="K233" i="10"/>
  <c r="J233" i="10"/>
  <c r="E233" i="10"/>
  <c r="D233" i="10"/>
  <c r="AH232" i="10"/>
  <c r="O232" i="10"/>
  <c r="M232" i="10"/>
  <c r="N232" i="10" s="1"/>
  <c r="K232" i="10"/>
  <c r="J232" i="10"/>
  <c r="E232" i="10"/>
  <c r="D232" i="10"/>
  <c r="AH231" i="10"/>
  <c r="O231" i="10"/>
  <c r="M231" i="10"/>
  <c r="N231" i="10" s="1"/>
  <c r="K231" i="10"/>
  <c r="J231" i="10"/>
  <c r="E231" i="10"/>
  <c r="D231" i="10"/>
  <c r="AH230" i="10"/>
  <c r="O230" i="10"/>
  <c r="M230" i="10"/>
  <c r="N230" i="10" s="1"/>
  <c r="K230" i="10"/>
  <c r="J230" i="10"/>
  <c r="E230" i="10"/>
  <c r="D230" i="10"/>
  <c r="AH229" i="10"/>
  <c r="O229" i="10"/>
  <c r="M229" i="10"/>
  <c r="N229" i="10" s="1"/>
  <c r="K229" i="10"/>
  <c r="J229" i="10"/>
  <c r="E229" i="10"/>
  <c r="D229" i="10"/>
  <c r="AH228" i="10"/>
  <c r="O228" i="10"/>
  <c r="M228" i="10"/>
  <c r="N228" i="10" s="1"/>
  <c r="K228" i="10"/>
  <c r="J228" i="10"/>
  <c r="E228" i="10"/>
  <c r="D228" i="10"/>
  <c r="AH227" i="10"/>
  <c r="O227" i="10"/>
  <c r="N227" i="10"/>
  <c r="M227" i="10"/>
  <c r="K227" i="10"/>
  <c r="J227" i="10"/>
  <c r="E227" i="10"/>
  <c r="D227" i="10"/>
  <c r="AH226" i="10"/>
  <c r="O226" i="10"/>
  <c r="N226" i="10"/>
  <c r="M226" i="10"/>
  <c r="K226" i="10"/>
  <c r="J226" i="10"/>
  <c r="E226" i="10"/>
  <c r="D226" i="10"/>
  <c r="AH225" i="10"/>
  <c r="O225" i="10"/>
  <c r="M225" i="10"/>
  <c r="N225" i="10" s="1"/>
  <c r="K225" i="10"/>
  <c r="J225" i="10"/>
  <c r="E225" i="10"/>
  <c r="D225" i="10"/>
  <c r="AH224" i="10"/>
  <c r="O224" i="10"/>
  <c r="M224" i="10"/>
  <c r="N224" i="10" s="1"/>
  <c r="K224" i="10"/>
  <c r="J224" i="10"/>
  <c r="E224" i="10"/>
  <c r="D224" i="10"/>
  <c r="AH223" i="10"/>
  <c r="O223" i="10"/>
  <c r="M223" i="10"/>
  <c r="N223" i="10" s="1"/>
  <c r="K223" i="10"/>
  <c r="J223" i="10"/>
  <c r="E223" i="10"/>
  <c r="D223" i="10"/>
  <c r="AH222" i="10"/>
  <c r="O222" i="10"/>
  <c r="M222" i="10"/>
  <c r="N222" i="10" s="1"/>
  <c r="K222" i="10"/>
  <c r="J222" i="10"/>
  <c r="E222" i="10"/>
  <c r="D222" i="10"/>
  <c r="AH221" i="10"/>
  <c r="O221" i="10"/>
  <c r="M221" i="10"/>
  <c r="N221" i="10" s="1"/>
  <c r="K221" i="10"/>
  <c r="J221" i="10"/>
  <c r="E221" i="10"/>
  <c r="D221" i="10"/>
  <c r="AH220" i="10"/>
  <c r="O220" i="10"/>
  <c r="N220" i="10"/>
  <c r="M220" i="10"/>
  <c r="K220" i="10"/>
  <c r="J220" i="10"/>
  <c r="E220" i="10"/>
  <c r="D220" i="10"/>
  <c r="AH219" i="10"/>
  <c r="O219" i="10"/>
  <c r="N219" i="10"/>
  <c r="M219" i="10"/>
  <c r="K219" i="10"/>
  <c r="J219" i="10"/>
  <c r="E219" i="10"/>
  <c r="D219" i="10"/>
  <c r="AH218" i="10"/>
  <c r="O218" i="10"/>
  <c r="N218" i="10"/>
  <c r="M218" i="10"/>
  <c r="K218" i="10"/>
  <c r="J218" i="10"/>
  <c r="E218" i="10"/>
  <c r="D218" i="10"/>
  <c r="AH217" i="10"/>
  <c r="O217" i="10"/>
  <c r="N217" i="10"/>
  <c r="M217" i="10"/>
  <c r="K217" i="10"/>
  <c r="J217" i="10"/>
  <c r="E217" i="10"/>
  <c r="D217" i="10"/>
  <c r="AH216" i="10"/>
  <c r="O216" i="10"/>
  <c r="M216" i="10"/>
  <c r="N216" i="10" s="1"/>
  <c r="K216" i="10"/>
  <c r="J216" i="10"/>
  <c r="E216" i="10"/>
  <c r="D216" i="10"/>
  <c r="AH215" i="10"/>
  <c r="O215" i="10"/>
  <c r="M215" i="10"/>
  <c r="N215" i="10" s="1"/>
  <c r="K215" i="10"/>
  <c r="J215" i="10"/>
  <c r="E215" i="10"/>
  <c r="D215" i="10"/>
  <c r="AH214" i="10"/>
  <c r="O214" i="10"/>
  <c r="M214" i="10"/>
  <c r="N214" i="10" s="1"/>
  <c r="K214" i="10"/>
  <c r="J214" i="10"/>
  <c r="E214" i="10"/>
  <c r="D214" i="10"/>
  <c r="AH213" i="10"/>
  <c r="O213" i="10"/>
  <c r="M213" i="10"/>
  <c r="N213" i="10" s="1"/>
  <c r="K213" i="10"/>
  <c r="J213" i="10"/>
  <c r="E213" i="10"/>
  <c r="D213" i="10"/>
  <c r="AH212" i="10"/>
  <c r="O212" i="10"/>
  <c r="N212" i="10"/>
  <c r="M212" i="10"/>
  <c r="K212" i="10"/>
  <c r="J212" i="10"/>
  <c r="E212" i="10"/>
  <c r="D212" i="10"/>
  <c r="AH211" i="10"/>
  <c r="O211" i="10"/>
  <c r="N211" i="10"/>
  <c r="M211" i="10"/>
  <c r="K211" i="10"/>
  <c r="J211" i="10"/>
  <c r="E211" i="10"/>
  <c r="D211" i="10"/>
  <c r="AH210" i="10"/>
  <c r="O210" i="10"/>
  <c r="N210" i="10"/>
  <c r="M210" i="10"/>
  <c r="K210" i="10"/>
  <c r="J210" i="10"/>
  <c r="E210" i="10"/>
  <c r="D210" i="10"/>
  <c r="AH209" i="10"/>
  <c r="O209" i="10"/>
  <c r="N209" i="10"/>
  <c r="M209" i="10"/>
  <c r="K209" i="10"/>
  <c r="J209" i="10"/>
  <c r="E209" i="10"/>
  <c r="D209" i="10"/>
  <c r="AH208" i="10"/>
  <c r="O208" i="10"/>
  <c r="M208" i="10"/>
  <c r="N208" i="10" s="1"/>
  <c r="K208" i="10"/>
  <c r="J208" i="10"/>
  <c r="E208" i="10"/>
  <c r="D208" i="10"/>
  <c r="AH207" i="10"/>
  <c r="O207" i="10"/>
  <c r="N207" i="10"/>
  <c r="M207" i="10"/>
  <c r="K207" i="10"/>
  <c r="J207" i="10"/>
  <c r="E207" i="10"/>
  <c r="D207" i="10"/>
  <c r="AH206" i="10"/>
  <c r="O206" i="10"/>
  <c r="M206" i="10"/>
  <c r="N206" i="10" s="1"/>
  <c r="K206" i="10"/>
  <c r="J206" i="10"/>
  <c r="E206" i="10"/>
  <c r="D206" i="10"/>
  <c r="AH205" i="10"/>
  <c r="O205" i="10"/>
  <c r="N205" i="10"/>
  <c r="M205" i="10"/>
  <c r="K205" i="10"/>
  <c r="J205" i="10"/>
  <c r="E205" i="10"/>
  <c r="D205" i="10"/>
  <c r="AH204" i="10"/>
  <c r="O204" i="10"/>
  <c r="N204" i="10"/>
  <c r="M204" i="10"/>
  <c r="K204" i="10"/>
  <c r="J204" i="10"/>
  <c r="E204" i="10"/>
  <c r="D204" i="10"/>
  <c r="AH203" i="10"/>
  <c r="O203" i="10"/>
  <c r="M203" i="10"/>
  <c r="N203" i="10" s="1"/>
  <c r="K203" i="10"/>
  <c r="J203" i="10"/>
  <c r="E203" i="10"/>
  <c r="D203" i="10"/>
  <c r="AH202" i="10"/>
  <c r="O202" i="10"/>
  <c r="M202" i="10"/>
  <c r="N202" i="10" s="1"/>
  <c r="K202" i="10"/>
  <c r="J202" i="10"/>
  <c r="E202" i="10"/>
  <c r="D202" i="10"/>
  <c r="AH201" i="10"/>
  <c r="O201" i="10"/>
  <c r="N201" i="10"/>
  <c r="M201" i="10"/>
  <c r="K201" i="10"/>
  <c r="J201" i="10"/>
  <c r="E201" i="10"/>
  <c r="D201" i="10"/>
  <c r="AH200" i="10"/>
  <c r="O200" i="10"/>
  <c r="M200" i="10"/>
  <c r="N200" i="10" s="1"/>
  <c r="K200" i="10"/>
  <c r="J200" i="10"/>
  <c r="E200" i="10"/>
  <c r="D200" i="10"/>
  <c r="AH199" i="10"/>
  <c r="O199" i="10"/>
  <c r="M199" i="10"/>
  <c r="N199" i="10" s="1"/>
  <c r="K199" i="10"/>
  <c r="J199" i="10"/>
  <c r="E199" i="10"/>
  <c r="D199" i="10"/>
  <c r="AH198" i="10"/>
  <c r="O198" i="10"/>
  <c r="M198" i="10"/>
  <c r="N198" i="10" s="1"/>
  <c r="K198" i="10"/>
  <c r="J198" i="10"/>
  <c r="E198" i="10"/>
  <c r="D198" i="10"/>
  <c r="AH197" i="10"/>
  <c r="O197" i="10"/>
  <c r="M197" i="10"/>
  <c r="N197" i="10" s="1"/>
  <c r="K197" i="10"/>
  <c r="J197" i="10"/>
  <c r="E197" i="10"/>
  <c r="D197" i="10"/>
  <c r="AH196" i="10"/>
  <c r="O196" i="10"/>
  <c r="N196" i="10"/>
  <c r="M196" i="10"/>
  <c r="K196" i="10"/>
  <c r="J196" i="10"/>
  <c r="E196" i="10"/>
  <c r="D196" i="10"/>
  <c r="AH195" i="10"/>
  <c r="O195" i="10"/>
  <c r="M195" i="10"/>
  <c r="N195" i="10" s="1"/>
  <c r="K195" i="10"/>
  <c r="J195" i="10"/>
  <c r="E195" i="10"/>
  <c r="D195" i="10"/>
  <c r="AH194" i="10"/>
  <c r="O194" i="10"/>
  <c r="M194" i="10"/>
  <c r="N194" i="10" s="1"/>
  <c r="K194" i="10"/>
  <c r="J194" i="10"/>
  <c r="E194" i="10"/>
  <c r="D194" i="10"/>
  <c r="AH193" i="10"/>
  <c r="O193" i="10"/>
  <c r="N193" i="10"/>
  <c r="M193" i="10"/>
  <c r="K193" i="10"/>
  <c r="J193" i="10"/>
  <c r="E193" i="10"/>
  <c r="D193" i="10"/>
  <c r="AH192" i="10"/>
  <c r="O192" i="10"/>
  <c r="M192" i="10"/>
  <c r="N192" i="10" s="1"/>
  <c r="K192" i="10"/>
  <c r="J192" i="10"/>
  <c r="E192" i="10"/>
  <c r="D192" i="10"/>
  <c r="AH191" i="10"/>
  <c r="O191" i="10"/>
  <c r="M191" i="10"/>
  <c r="N191" i="10" s="1"/>
  <c r="K191" i="10"/>
  <c r="J191" i="10"/>
  <c r="E191" i="10"/>
  <c r="D191" i="10"/>
  <c r="AH190" i="10"/>
  <c r="O190" i="10"/>
  <c r="M190" i="10"/>
  <c r="N190" i="10" s="1"/>
  <c r="K190" i="10"/>
  <c r="J190" i="10"/>
  <c r="E190" i="10"/>
  <c r="D190" i="10"/>
  <c r="AH189" i="10"/>
  <c r="O189" i="10"/>
  <c r="M189" i="10"/>
  <c r="N189" i="10" s="1"/>
  <c r="K189" i="10"/>
  <c r="J189" i="10"/>
  <c r="E189" i="10"/>
  <c r="D189" i="10"/>
  <c r="AH188" i="10"/>
  <c r="O188" i="10"/>
  <c r="N188" i="10"/>
  <c r="M188" i="10"/>
  <c r="K188" i="10"/>
  <c r="J188" i="10"/>
  <c r="E188" i="10"/>
  <c r="D188" i="10"/>
  <c r="AH187" i="10"/>
  <c r="O187" i="10"/>
  <c r="N187" i="10"/>
  <c r="M187" i="10"/>
  <c r="K187" i="10"/>
  <c r="J187" i="10"/>
  <c r="E187" i="10"/>
  <c r="D187" i="10"/>
  <c r="AH186" i="10"/>
  <c r="O186" i="10"/>
  <c r="N186" i="10"/>
  <c r="M186" i="10"/>
  <c r="K186" i="10"/>
  <c r="J186" i="10"/>
  <c r="E186" i="10"/>
  <c r="D186" i="10"/>
  <c r="AH185" i="10"/>
  <c r="O185" i="10"/>
  <c r="N185" i="10"/>
  <c r="M185" i="10"/>
  <c r="K185" i="10"/>
  <c r="J185" i="10"/>
  <c r="E185" i="10"/>
  <c r="D185" i="10"/>
  <c r="AH184" i="10"/>
  <c r="O184" i="10"/>
  <c r="M184" i="10"/>
  <c r="N184" i="10" s="1"/>
  <c r="K184" i="10"/>
  <c r="J184" i="10"/>
  <c r="E184" i="10"/>
  <c r="D184" i="10"/>
  <c r="AH183" i="10"/>
  <c r="O183" i="10"/>
  <c r="M183" i="10"/>
  <c r="N183" i="10" s="1"/>
  <c r="K183" i="10"/>
  <c r="J183" i="10"/>
  <c r="E183" i="10"/>
  <c r="D183" i="10"/>
  <c r="AH182" i="10"/>
  <c r="O182" i="10"/>
  <c r="M182" i="10"/>
  <c r="N182" i="10" s="1"/>
  <c r="K182" i="10"/>
  <c r="J182" i="10"/>
  <c r="E182" i="10"/>
  <c r="D182" i="10"/>
  <c r="AH181" i="10"/>
  <c r="O181" i="10"/>
  <c r="M181" i="10"/>
  <c r="N181" i="10" s="1"/>
  <c r="K181" i="10"/>
  <c r="J181" i="10"/>
  <c r="E181" i="10"/>
  <c r="D181" i="10"/>
  <c r="AH180" i="10"/>
  <c r="O180" i="10"/>
  <c r="N180" i="10"/>
  <c r="M180" i="10"/>
  <c r="K180" i="10"/>
  <c r="J180" i="10"/>
  <c r="E180" i="10"/>
  <c r="D180" i="10"/>
  <c r="AH179" i="10"/>
  <c r="O179" i="10"/>
  <c r="N179" i="10"/>
  <c r="M179" i="10"/>
  <c r="K179" i="10"/>
  <c r="J179" i="10"/>
  <c r="E179" i="10"/>
  <c r="D179" i="10"/>
  <c r="AH178" i="10"/>
  <c r="O178" i="10"/>
  <c r="N178" i="10"/>
  <c r="M178" i="10"/>
  <c r="K178" i="10"/>
  <c r="J178" i="10"/>
  <c r="E178" i="10"/>
  <c r="D178" i="10"/>
  <c r="AH177" i="10"/>
  <c r="O177" i="10"/>
  <c r="N177" i="10"/>
  <c r="M177" i="10"/>
  <c r="K177" i="10"/>
  <c r="J177" i="10"/>
  <c r="E177" i="10"/>
  <c r="D177" i="10"/>
  <c r="AH176" i="10"/>
  <c r="O176" i="10"/>
  <c r="M176" i="10"/>
  <c r="N176" i="10" s="1"/>
  <c r="K176" i="10"/>
  <c r="J176" i="10"/>
  <c r="E176" i="10"/>
  <c r="D176" i="10"/>
  <c r="AH175" i="10"/>
  <c r="O175" i="10"/>
  <c r="M175" i="10"/>
  <c r="N175" i="10" s="1"/>
  <c r="K175" i="10"/>
  <c r="J175" i="10"/>
  <c r="E175" i="10"/>
  <c r="D175" i="10"/>
  <c r="AH174" i="10"/>
  <c r="O174" i="10"/>
  <c r="M174" i="10"/>
  <c r="N174" i="10" s="1"/>
  <c r="K174" i="10"/>
  <c r="J174" i="10"/>
  <c r="E174" i="10"/>
  <c r="D174" i="10"/>
  <c r="AH173" i="10"/>
  <c r="O173" i="10"/>
  <c r="M173" i="10"/>
  <c r="N173" i="10" s="1"/>
  <c r="K173" i="10"/>
  <c r="J173" i="10"/>
  <c r="E173" i="10"/>
  <c r="D173" i="10"/>
  <c r="AH172" i="10"/>
  <c r="O172" i="10"/>
  <c r="N172" i="10"/>
  <c r="M172" i="10"/>
  <c r="K172" i="10"/>
  <c r="J172" i="10"/>
  <c r="E172" i="10"/>
  <c r="D172" i="10"/>
  <c r="AH171" i="10"/>
  <c r="O171" i="10"/>
  <c r="N171" i="10"/>
  <c r="M171" i="10"/>
  <c r="K171" i="10"/>
  <c r="J171" i="10"/>
  <c r="E171" i="10"/>
  <c r="D171" i="10"/>
  <c r="AH170" i="10"/>
  <c r="O170" i="10"/>
  <c r="M170" i="10"/>
  <c r="N170" i="10" s="1"/>
  <c r="K170" i="10"/>
  <c r="J170" i="10"/>
  <c r="E170" i="10"/>
  <c r="D170" i="10"/>
  <c r="AH169" i="10"/>
  <c r="O169" i="10"/>
  <c r="N169" i="10"/>
  <c r="M169" i="10"/>
  <c r="K169" i="10"/>
  <c r="J169" i="10"/>
  <c r="E169" i="10"/>
  <c r="D169" i="10"/>
  <c r="AH168" i="10"/>
  <c r="O168" i="10"/>
  <c r="M168" i="10"/>
  <c r="N168" i="10" s="1"/>
  <c r="K168" i="10"/>
  <c r="J168" i="10"/>
  <c r="E168" i="10"/>
  <c r="D168" i="10"/>
  <c r="AH167" i="10"/>
  <c r="O167" i="10"/>
  <c r="M167" i="10"/>
  <c r="N167" i="10" s="1"/>
  <c r="K167" i="10"/>
  <c r="J167" i="10"/>
  <c r="E167" i="10"/>
  <c r="D167" i="10"/>
  <c r="AH166" i="10"/>
  <c r="O166" i="10"/>
  <c r="M166" i="10"/>
  <c r="N166" i="10" s="1"/>
  <c r="K166" i="10"/>
  <c r="J166" i="10"/>
  <c r="E166" i="10"/>
  <c r="D166" i="10"/>
  <c r="AH165" i="10"/>
  <c r="O165" i="10"/>
  <c r="M165" i="10"/>
  <c r="N165" i="10" s="1"/>
  <c r="K165" i="10"/>
  <c r="J165" i="10"/>
  <c r="E165" i="10"/>
  <c r="D165" i="10"/>
  <c r="AH164" i="10"/>
  <c r="O164" i="10"/>
  <c r="N164" i="10"/>
  <c r="M164" i="10"/>
  <c r="K164" i="10"/>
  <c r="J164" i="10"/>
  <c r="E164" i="10"/>
  <c r="D164" i="10"/>
  <c r="AH163" i="10"/>
  <c r="O163" i="10"/>
  <c r="N163" i="10"/>
  <c r="M163" i="10"/>
  <c r="K163" i="10"/>
  <c r="J163" i="10"/>
  <c r="E163" i="10"/>
  <c r="D163" i="10"/>
  <c r="AH162" i="10"/>
  <c r="O162" i="10"/>
  <c r="M162" i="10"/>
  <c r="N162" i="10" s="1"/>
  <c r="K162" i="10"/>
  <c r="J162" i="10"/>
  <c r="E162" i="10"/>
  <c r="D162" i="10"/>
  <c r="AH161" i="10"/>
  <c r="O161" i="10"/>
  <c r="M161" i="10"/>
  <c r="N161" i="10" s="1"/>
  <c r="K161" i="10"/>
  <c r="J161" i="10"/>
  <c r="E161" i="10"/>
  <c r="D161" i="10"/>
  <c r="AH160" i="10"/>
  <c r="O160" i="10"/>
  <c r="M160" i="10"/>
  <c r="N160" i="10" s="1"/>
  <c r="K160" i="10"/>
  <c r="J160" i="10"/>
  <c r="E160" i="10"/>
  <c r="D160" i="10"/>
  <c r="AH159" i="10"/>
  <c r="O159" i="10"/>
  <c r="M159" i="10"/>
  <c r="N159" i="10" s="1"/>
  <c r="K159" i="10"/>
  <c r="J159" i="10"/>
  <c r="E159" i="10"/>
  <c r="D159" i="10"/>
  <c r="AH158" i="10"/>
  <c r="O158" i="10"/>
  <c r="M158" i="10"/>
  <c r="N158" i="10" s="1"/>
  <c r="K158" i="10"/>
  <c r="J158" i="10"/>
  <c r="E158" i="10"/>
  <c r="D158" i="10"/>
  <c r="AH157" i="10"/>
  <c r="O157" i="10"/>
  <c r="M157" i="10"/>
  <c r="N157" i="10" s="1"/>
  <c r="K157" i="10"/>
  <c r="J157" i="10"/>
  <c r="E157" i="10"/>
  <c r="D157" i="10"/>
  <c r="AH156" i="10"/>
  <c r="O156" i="10"/>
  <c r="N156" i="10"/>
  <c r="M156" i="10"/>
  <c r="K156" i="10"/>
  <c r="J156" i="10"/>
  <c r="E156" i="10"/>
  <c r="D156" i="10"/>
  <c r="AH155" i="10"/>
  <c r="O155" i="10"/>
  <c r="N155" i="10"/>
  <c r="M155" i="10"/>
  <c r="K155" i="10"/>
  <c r="J155" i="10"/>
  <c r="E155" i="10"/>
  <c r="D155" i="10"/>
  <c r="AH154" i="10"/>
  <c r="O154" i="10"/>
  <c r="N154" i="10"/>
  <c r="M154" i="10"/>
  <c r="K154" i="10"/>
  <c r="J154" i="10"/>
  <c r="E154" i="10"/>
  <c r="D154" i="10"/>
  <c r="AH153" i="10"/>
  <c r="O153" i="10"/>
  <c r="N153" i="10"/>
  <c r="M153" i="10"/>
  <c r="K153" i="10"/>
  <c r="J153" i="10"/>
  <c r="E153" i="10"/>
  <c r="D153" i="10"/>
  <c r="AH152" i="10"/>
  <c r="O152" i="10"/>
  <c r="N152" i="10"/>
  <c r="M152" i="10"/>
  <c r="K152" i="10"/>
  <c r="J152" i="10"/>
  <c r="E152" i="10"/>
  <c r="D152" i="10"/>
  <c r="AH151" i="10"/>
  <c r="O151" i="10"/>
  <c r="M151" i="10"/>
  <c r="N151" i="10" s="1"/>
  <c r="K151" i="10"/>
  <c r="J151" i="10"/>
  <c r="E151" i="10"/>
  <c r="D151" i="10"/>
  <c r="AH150" i="10"/>
  <c r="O150" i="10"/>
  <c r="M150" i="10"/>
  <c r="N150" i="10" s="1"/>
  <c r="K150" i="10"/>
  <c r="J150" i="10"/>
  <c r="E150" i="10"/>
  <c r="D150" i="10"/>
  <c r="AH149" i="10"/>
  <c r="O149" i="10"/>
  <c r="N149" i="10"/>
  <c r="M149" i="10"/>
  <c r="K149" i="10"/>
  <c r="J149" i="10"/>
  <c r="E149" i="10"/>
  <c r="D149" i="10"/>
  <c r="AH148" i="10"/>
  <c r="O148" i="10"/>
  <c r="N148" i="10"/>
  <c r="M148" i="10"/>
  <c r="K148" i="10"/>
  <c r="J148" i="10"/>
  <c r="E148" i="10"/>
  <c r="D148" i="10"/>
  <c r="AH147" i="10"/>
  <c r="O147" i="10"/>
  <c r="M147" i="10"/>
  <c r="N147" i="10" s="1"/>
  <c r="K147" i="10"/>
  <c r="J147" i="10"/>
  <c r="E147" i="10"/>
  <c r="D147" i="10"/>
  <c r="AH146" i="10"/>
  <c r="O146" i="10"/>
  <c r="M146" i="10"/>
  <c r="N146" i="10" s="1"/>
  <c r="K146" i="10"/>
  <c r="J146" i="10"/>
  <c r="E146" i="10"/>
  <c r="D146" i="10"/>
  <c r="AH145" i="10"/>
  <c r="O145" i="10"/>
  <c r="M145" i="10"/>
  <c r="N145" i="10" s="1"/>
  <c r="K145" i="10"/>
  <c r="J145" i="10"/>
  <c r="E145" i="10"/>
  <c r="D145" i="10"/>
  <c r="AH144" i="10"/>
  <c r="O144" i="10"/>
  <c r="M144" i="10"/>
  <c r="N144" i="10" s="1"/>
  <c r="K144" i="10"/>
  <c r="J144" i="10"/>
  <c r="E144" i="10"/>
  <c r="D144" i="10"/>
  <c r="AH143" i="10"/>
  <c r="O143" i="10"/>
  <c r="N143" i="10"/>
  <c r="M143" i="10"/>
  <c r="K143" i="10"/>
  <c r="J143" i="10"/>
  <c r="E143" i="10"/>
  <c r="D143" i="10"/>
  <c r="AH142" i="10"/>
  <c r="O142" i="10"/>
  <c r="M142" i="10"/>
  <c r="N142" i="10" s="1"/>
  <c r="K142" i="10"/>
  <c r="J142" i="10"/>
  <c r="E142" i="10"/>
  <c r="D142" i="10"/>
  <c r="AH141" i="10"/>
  <c r="O141" i="10"/>
  <c r="N141" i="10"/>
  <c r="M141" i="10"/>
  <c r="K141" i="10"/>
  <c r="J141" i="10"/>
  <c r="E141" i="10"/>
  <c r="D141" i="10"/>
  <c r="AH140" i="10"/>
  <c r="O140" i="10"/>
  <c r="M140" i="10"/>
  <c r="N140" i="10" s="1"/>
  <c r="K140" i="10"/>
  <c r="J140" i="10"/>
  <c r="E140" i="10"/>
  <c r="D140" i="10"/>
  <c r="AH139" i="10"/>
  <c r="O139" i="10"/>
  <c r="N139" i="10"/>
  <c r="M139" i="10"/>
  <c r="K139" i="10"/>
  <c r="J139" i="10"/>
  <c r="E139" i="10"/>
  <c r="D139" i="10"/>
  <c r="AH138" i="10"/>
  <c r="O138" i="10"/>
  <c r="M138" i="10"/>
  <c r="N138" i="10" s="1"/>
  <c r="K138" i="10"/>
  <c r="J138" i="10"/>
  <c r="E138" i="10"/>
  <c r="D138" i="10"/>
  <c r="AH137" i="10"/>
  <c r="O137" i="10"/>
  <c r="M137" i="10"/>
  <c r="N137" i="10" s="1"/>
  <c r="K137" i="10"/>
  <c r="J137" i="10"/>
  <c r="E137" i="10"/>
  <c r="D137" i="10"/>
  <c r="AH136" i="10"/>
  <c r="O136" i="10"/>
  <c r="M136" i="10"/>
  <c r="N136" i="10" s="1"/>
  <c r="K136" i="10"/>
  <c r="J136" i="10"/>
  <c r="E136" i="10"/>
  <c r="D136" i="10"/>
  <c r="AH135" i="10"/>
  <c r="O135" i="10"/>
  <c r="N135" i="10"/>
  <c r="M135" i="10"/>
  <c r="K135" i="10"/>
  <c r="J135" i="10"/>
  <c r="E135" i="10"/>
  <c r="D135" i="10"/>
  <c r="AH134" i="10"/>
  <c r="O134" i="10"/>
  <c r="M134" i="10"/>
  <c r="N134" i="10" s="1"/>
  <c r="K134" i="10"/>
  <c r="J134" i="10"/>
  <c r="E134" i="10"/>
  <c r="D134" i="10"/>
  <c r="AH133" i="10"/>
  <c r="O133" i="10"/>
  <c r="M133" i="10"/>
  <c r="N133" i="10" s="1"/>
  <c r="K133" i="10"/>
  <c r="J133" i="10"/>
  <c r="E133" i="10"/>
  <c r="D133" i="10"/>
  <c r="AH132" i="10"/>
  <c r="O132" i="10"/>
  <c r="M132" i="10"/>
  <c r="N132" i="10" s="1"/>
  <c r="K132" i="10"/>
  <c r="J132" i="10"/>
  <c r="E132" i="10"/>
  <c r="D132" i="10"/>
  <c r="AH131" i="10"/>
  <c r="O131" i="10"/>
  <c r="N131" i="10"/>
  <c r="M131" i="10"/>
  <c r="K131" i="10"/>
  <c r="J131" i="10"/>
  <c r="E131" i="10"/>
  <c r="D131" i="10"/>
  <c r="AH130" i="10"/>
  <c r="O130" i="10"/>
  <c r="M130" i="10"/>
  <c r="N130" i="10" s="1"/>
  <c r="K130" i="10"/>
  <c r="J130" i="10"/>
  <c r="E130" i="10"/>
  <c r="D130" i="10"/>
  <c r="AH129" i="10"/>
  <c r="O129" i="10"/>
  <c r="M129" i="10"/>
  <c r="N129" i="10" s="1"/>
  <c r="K129" i="10"/>
  <c r="J129" i="10"/>
  <c r="E129" i="10"/>
  <c r="D129" i="10"/>
  <c r="AH128" i="10"/>
  <c r="O128" i="10"/>
  <c r="N128" i="10"/>
  <c r="M128" i="10"/>
  <c r="K128" i="10"/>
  <c r="J128" i="10"/>
  <c r="E128" i="10"/>
  <c r="D128" i="10"/>
  <c r="AH127" i="10"/>
  <c r="O127" i="10"/>
  <c r="N127" i="10"/>
  <c r="M127" i="10"/>
  <c r="K127" i="10"/>
  <c r="J127" i="10"/>
  <c r="E127" i="10"/>
  <c r="D127" i="10"/>
  <c r="AH126" i="10"/>
  <c r="O126" i="10"/>
  <c r="M126" i="10"/>
  <c r="N126" i="10" s="1"/>
  <c r="K126" i="10"/>
  <c r="J126" i="10"/>
  <c r="E126" i="10"/>
  <c r="D126" i="10"/>
  <c r="AH125" i="10"/>
  <c r="O125" i="10"/>
  <c r="M125" i="10"/>
  <c r="N125" i="10" s="1"/>
  <c r="K125" i="10"/>
  <c r="J125" i="10"/>
  <c r="E125" i="10"/>
  <c r="D125" i="10"/>
  <c r="AH124" i="10"/>
  <c r="O124" i="10"/>
  <c r="N124" i="10"/>
  <c r="M124" i="10"/>
  <c r="K124" i="10"/>
  <c r="J124" i="10"/>
  <c r="E124" i="10"/>
  <c r="D124" i="10"/>
  <c r="AH123" i="10"/>
  <c r="O123" i="10"/>
  <c r="N123" i="10"/>
  <c r="M123" i="10"/>
  <c r="K123" i="10"/>
  <c r="J123" i="10"/>
  <c r="E123" i="10"/>
  <c r="D123" i="10"/>
  <c r="AH122" i="10"/>
  <c r="O122" i="10"/>
  <c r="N122" i="10"/>
  <c r="M122" i="10"/>
  <c r="K122" i="10"/>
  <c r="J122" i="10"/>
  <c r="E122" i="10"/>
  <c r="D122" i="10"/>
  <c r="AH121" i="10"/>
  <c r="O121" i="10"/>
  <c r="M121" i="10"/>
  <c r="N121" i="10" s="1"/>
  <c r="K121" i="10"/>
  <c r="J121" i="10"/>
  <c r="E121" i="10"/>
  <c r="D121" i="10"/>
  <c r="AH120" i="10"/>
  <c r="O120" i="10"/>
  <c r="M120" i="10"/>
  <c r="N120" i="10" s="1"/>
  <c r="K120" i="10"/>
  <c r="J120" i="10"/>
  <c r="E120" i="10"/>
  <c r="D120" i="10"/>
  <c r="AH119" i="10"/>
  <c r="O119" i="10"/>
  <c r="N119" i="10"/>
  <c r="M119" i="10"/>
  <c r="K119" i="10"/>
  <c r="J119" i="10"/>
  <c r="E119" i="10"/>
  <c r="D119" i="10"/>
  <c r="AH118" i="10"/>
  <c r="O118" i="10"/>
  <c r="M118" i="10"/>
  <c r="N118" i="10" s="1"/>
  <c r="K118" i="10"/>
  <c r="J118" i="10"/>
  <c r="E118" i="10"/>
  <c r="D118" i="10"/>
  <c r="AH117" i="10"/>
  <c r="O117" i="10"/>
  <c r="N117" i="10"/>
  <c r="M117" i="10"/>
  <c r="K117" i="10"/>
  <c r="J117" i="10"/>
  <c r="E117" i="10"/>
  <c r="D117" i="10"/>
  <c r="AH116" i="10"/>
  <c r="O116" i="10"/>
  <c r="N116" i="10"/>
  <c r="M116" i="10"/>
  <c r="K116" i="10"/>
  <c r="J116" i="10"/>
  <c r="E116" i="10"/>
  <c r="D116" i="10"/>
  <c r="AH115" i="10"/>
  <c r="O115" i="10"/>
  <c r="M115" i="10"/>
  <c r="N115" i="10" s="1"/>
  <c r="K115" i="10"/>
  <c r="J115" i="10"/>
  <c r="E115" i="10"/>
  <c r="D115" i="10"/>
  <c r="AH114" i="10"/>
  <c r="O114" i="10"/>
  <c r="N114" i="10"/>
  <c r="M114" i="10"/>
  <c r="K114" i="10"/>
  <c r="J114" i="10"/>
  <c r="E114" i="10"/>
  <c r="D114" i="10"/>
  <c r="AH113" i="10"/>
  <c r="O113" i="10"/>
  <c r="M113" i="10"/>
  <c r="N113" i="10" s="1"/>
  <c r="K113" i="10"/>
  <c r="J113" i="10"/>
  <c r="E113" i="10"/>
  <c r="D113" i="10"/>
  <c r="AH112" i="10"/>
  <c r="O112" i="10"/>
  <c r="N112" i="10"/>
  <c r="M112" i="10"/>
  <c r="K112" i="10"/>
  <c r="J112" i="10"/>
  <c r="E112" i="10"/>
  <c r="D112" i="10"/>
  <c r="AH111" i="10"/>
  <c r="O111" i="10"/>
  <c r="N111" i="10"/>
  <c r="M111" i="10"/>
  <c r="K111" i="10"/>
  <c r="J111" i="10"/>
  <c r="E111" i="10"/>
  <c r="D111" i="10"/>
  <c r="AH110" i="10"/>
  <c r="O110" i="10"/>
  <c r="M110" i="10"/>
  <c r="N110" i="10" s="1"/>
  <c r="K110" i="10"/>
  <c r="J110" i="10"/>
  <c r="E110" i="10"/>
  <c r="D110" i="10"/>
  <c r="AH109" i="10"/>
  <c r="O109" i="10"/>
  <c r="N109" i="10"/>
  <c r="M109" i="10"/>
  <c r="K109" i="10"/>
  <c r="J109" i="10"/>
  <c r="E109" i="10"/>
  <c r="D109" i="10"/>
  <c r="AH108" i="10"/>
  <c r="O108" i="10"/>
  <c r="N108" i="10"/>
  <c r="M108" i="10"/>
  <c r="K108" i="10"/>
  <c r="J108" i="10"/>
  <c r="E108" i="10"/>
  <c r="D108" i="10"/>
  <c r="AH107" i="10"/>
  <c r="O107" i="10"/>
  <c r="N107" i="10"/>
  <c r="M107" i="10"/>
  <c r="K107" i="10"/>
  <c r="J107" i="10"/>
  <c r="E107" i="10"/>
  <c r="D107" i="10"/>
  <c r="AH106" i="10"/>
  <c r="O106" i="10"/>
  <c r="N106" i="10"/>
  <c r="M106" i="10"/>
  <c r="K106" i="10"/>
  <c r="J106" i="10"/>
  <c r="E106" i="10"/>
  <c r="D106" i="10"/>
  <c r="AH105" i="10"/>
  <c r="O105" i="10"/>
  <c r="M105" i="10"/>
  <c r="N105" i="10" s="1"/>
  <c r="K105" i="10"/>
  <c r="J105" i="10"/>
  <c r="E105" i="10"/>
  <c r="D105" i="10"/>
  <c r="AH104" i="10"/>
  <c r="O104" i="10"/>
  <c r="M104" i="10"/>
  <c r="N104" i="10" s="1"/>
  <c r="K104" i="10"/>
  <c r="J104" i="10"/>
  <c r="E104" i="10"/>
  <c r="D104" i="10"/>
  <c r="AH103" i="10"/>
  <c r="O103" i="10"/>
  <c r="N103" i="10"/>
  <c r="M103" i="10"/>
  <c r="K103" i="10"/>
  <c r="J103" i="10"/>
  <c r="E103" i="10"/>
  <c r="D103" i="10"/>
  <c r="AH102" i="10"/>
  <c r="O102" i="10"/>
  <c r="M102" i="10"/>
  <c r="N102" i="10" s="1"/>
  <c r="K102" i="10"/>
  <c r="J102" i="10"/>
  <c r="E102" i="10"/>
  <c r="D102" i="10"/>
  <c r="AH101" i="10"/>
  <c r="O101" i="10"/>
  <c r="N101" i="10"/>
  <c r="M101" i="10"/>
  <c r="K101" i="10"/>
  <c r="J101" i="10"/>
  <c r="E101" i="10"/>
  <c r="D101" i="10"/>
  <c r="AH100" i="10"/>
  <c r="O100" i="10"/>
  <c r="M100" i="10"/>
  <c r="N100" i="10" s="1"/>
  <c r="K100" i="10"/>
  <c r="J100" i="10"/>
  <c r="E100" i="10"/>
  <c r="D100" i="10"/>
  <c r="AH99" i="10"/>
  <c r="O99" i="10"/>
  <c r="M99" i="10"/>
  <c r="N99" i="10" s="1"/>
  <c r="K99" i="10"/>
  <c r="J99" i="10"/>
  <c r="E99" i="10"/>
  <c r="D99" i="10"/>
  <c r="AH98" i="10"/>
  <c r="O98" i="10"/>
  <c r="N98" i="10"/>
  <c r="M98" i="10"/>
  <c r="K98" i="10"/>
  <c r="J98" i="10"/>
  <c r="E98" i="10"/>
  <c r="D98" i="10"/>
  <c r="AH97" i="10"/>
  <c r="O97" i="10"/>
  <c r="M97" i="10"/>
  <c r="N97" i="10" s="1"/>
  <c r="K97" i="10"/>
  <c r="J97" i="10"/>
  <c r="E97" i="10"/>
  <c r="D97" i="10"/>
  <c r="AH96" i="10"/>
  <c r="O96" i="10"/>
  <c r="N96" i="10"/>
  <c r="M96" i="10"/>
  <c r="K96" i="10"/>
  <c r="J96" i="10"/>
  <c r="E96" i="10"/>
  <c r="D96" i="10"/>
  <c r="AH95" i="10"/>
  <c r="O95" i="10"/>
  <c r="M95" i="10"/>
  <c r="N95" i="10" s="1"/>
  <c r="K95" i="10"/>
  <c r="J95" i="10"/>
  <c r="E95" i="10"/>
  <c r="D95" i="10"/>
  <c r="AH94" i="10"/>
  <c r="O94" i="10"/>
  <c r="M94" i="10"/>
  <c r="N94" i="10" s="1"/>
  <c r="K94" i="10"/>
  <c r="J94" i="10"/>
  <c r="E94" i="10"/>
  <c r="D94" i="10"/>
  <c r="AH93" i="10"/>
  <c r="O93" i="10"/>
  <c r="M93" i="10"/>
  <c r="N93" i="10" s="1"/>
  <c r="K93" i="10"/>
  <c r="J93" i="10"/>
  <c r="E93" i="10"/>
  <c r="D93" i="10"/>
  <c r="AH92" i="10"/>
  <c r="O92" i="10"/>
  <c r="M92" i="10"/>
  <c r="N92" i="10" s="1"/>
  <c r="K92" i="10"/>
  <c r="J92" i="10"/>
  <c r="E92" i="10"/>
  <c r="D92" i="10"/>
  <c r="AH91" i="10"/>
  <c r="O91" i="10"/>
  <c r="N91" i="10"/>
  <c r="M91" i="10"/>
  <c r="K91" i="10"/>
  <c r="J91" i="10"/>
  <c r="E91" i="10"/>
  <c r="D91" i="10"/>
  <c r="AH90" i="10"/>
  <c r="O90" i="10"/>
  <c r="M90" i="10"/>
  <c r="N90" i="10" s="1"/>
  <c r="K90" i="10"/>
  <c r="J90" i="10"/>
  <c r="E90" i="10"/>
  <c r="D90" i="10"/>
  <c r="AH89" i="10"/>
  <c r="O89" i="10"/>
  <c r="N89" i="10"/>
  <c r="M89" i="10"/>
  <c r="K89" i="10"/>
  <c r="J89" i="10"/>
  <c r="E89" i="10"/>
  <c r="D89" i="10"/>
  <c r="AH88" i="10"/>
  <c r="O88" i="10"/>
  <c r="N88" i="10"/>
  <c r="M88" i="10"/>
  <c r="K88" i="10"/>
  <c r="J88" i="10"/>
  <c r="E88" i="10"/>
  <c r="D88" i="10"/>
  <c r="AH87" i="10"/>
  <c r="O87" i="10"/>
  <c r="M87" i="10"/>
  <c r="N87" i="10" s="1"/>
  <c r="K87" i="10"/>
  <c r="J87" i="10"/>
  <c r="E87" i="10"/>
  <c r="D87" i="10"/>
  <c r="AH86" i="10"/>
  <c r="O86" i="10"/>
  <c r="M86" i="10"/>
  <c r="N86" i="10" s="1"/>
  <c r="K86" i="10"/>
  <c r="J86" i="10"/>
  <c r="E86" i="10"/>
  <c r="D86" i="10"/>
  <c r="AH85" i="10"/>
  <c r="O85" i="10"/>
  <c r="M85" i="10"/>
  <c r="N85" i="10" s="1"/>
  <c r="K85" i="10"/>
  <c r="J85" i="10"/>
  <c r="E85" i="10"/>
  <c r="D85" i="10"/>
  <c r="AH84" i="10"/>
  <c r="O84" i="10"/>
  <c r="M84" i="10"/>
  <c r="N84" i="10" s="1"/>
  <c r="K84" i="10"/>
  <c r="J84" i="10"/>
  <c r="E84" i="10"/>
  <c r="D84" i="10"/>
  <c r="AH83" i="10"/>
  <c r="O83" i="10"/>
  <c r="N83" i="10"/>
  <c r="M83" i="10"/>
  <c r="K83" i="10"/>
  <c r="J83" i="10"/>
  <c r="E83" i="10"/>
  <c r="D83" i="10"/>
  <c r="AH82" i="10"/>
  <c r="O82" i="10"/>
  <c r="N82" i="10"/>
  <c r="M82" i="10"/>
  <c r="K82" i="10"/>
  <c r="J82" i="10"/>
  <c r="E82" i="10"/>
  <c r="D82" i="10"/>
  <c r="AH81" i="10"/>
  <c r="O81" i="10"/>
  <c r="M81" i="10"/>
  <c r="N81" i="10" s="1"/>
  <c r="K81" i="10"/>
  <c r="J81" i="10"/>
  <c r="E81" i="10"/>
  <c r="D81" i="10"/>
  <c r="AH80" i="10"/>
  <c r="O80" i="10"/>
  <c r="N80" i="10"/>
  <c r="M80" i="10"/>
  <c r="K80" i="10"/>
  <c r="J80" i="10"/>
  <c r="E80" i="10"/>
  <c r="D80" i="10"/>
  <c r="AH79" i="10"/>
  <c r="O79" i="10"/>
  <c r="M79" i="10"/>
  <c r="N79" i="10" s="1"/>
  <c r="K79" i="10"/>
  <c r="J79" i="10"/>
  <c r="E79" i="10"/>
  <c r="D79" i="10"/>
  <c r="AH78" i="10"/>
  <c r="O78" i="10"/>
  <c r="M78" i="10"/>
  <c r="N78" i="10" s="1"/>
  <c r="K78" i="10"/>
  <c r="J78" i="10"/>
  <c r="E78" i="10"/>
  <c r="D78" i="10"/>
  <c r="AH77" i="10"/>
  <c r="O77" i="10"/>
  <c r="M77" i="10"/>
  <c r="N77" i="10" s="1"/>
  <c r="K77" i="10"/>
  <c r="J77" i="10"/>
  <c r="E77" i="10"/>
  <c r="D77" i="10"/>
  <c r="AH76" i="10"/>
  <c r="O76" i="10"/>
  <c r="M76" i="10"/>
  <c r="N76" i="10" s="1"/>
  <c r="K76" i="10"/>
  <c r="J76" i="10"/>
  <c r="E76" i="10"/>
  <c r="D76" i="10"/>
  <c r="AH75" i="10"/>
  <c r="O75" i="10"/>
  <c r="N75" i="10"/>
  <c r="M75" i="10"/>
  <c r="K75" i="10"/>
  <c r="J75" i="10"/>
  <c r="E75" i="10"/>
  <c r="D75" i="10"/>
  <c r="AH74" i="10"/>
  <c r="O74" i="10"/>
  <c r="N74" i="10"/>
  <c r="M74" i="10"/>
  <c r="K74" i="10"/>
  <c r="J74" i="10"/>
  <c r="E74" i="10"/>
  <c r="D74" i="10"/>
  <c r="AH73" i="10"/>
  <c r="O73" i="10"/>
  <c r="M73" i="10"/>
  <c r="N73" i="10" s="1"/>
  <c r="K73" i="10"/>
  <c r="J73" i="10"/>
  <c r="E73" i="10"/>
  <c r="D73" i="10"/>
  <c r="AH72" i="10"/>
  <c r="O72" i="10"/>
  <c r="N72" i="10"/>
  <c r="M72" i="10"/>
  <c r="K72" i="10"/>
  <c r="J72" i="10"/>
  <c r="E72" i="10"/>
  <c r="D72" i="10"/>
  <c r="AH71" i="10"/>
  <c r="O71" i="10"/>
  <c r="N71" i="10"/>
  <c r="M71" i="10"/>
  <c r="K71" i="10"/>
  <c r="J71" i="10"/>
  <c r="E71" i="10"/>
  <c r="D71" i="10"/>
  <c r="AH70" i="10"/>
  <c r="O70" i="10"/>
  <c r="M70" i="10"/>
  <c r="N70" i="10" s="1"/>
  <c r="K70" i="10"/>
  <c r="J70" i="10"/>
  <c r="E70" i="10"/>
  <c r="D70" i="10"/>
  <c r="AH69" i="10"/>
  <c r="O69" i="10"/>
  <c r="M69" i="10"/>
  <c r="N69" i="10" s="1"/>
  <c r="K69" i="10"/>
  <c r="J69" i="10"/>
  <c r="E69" i="10"/>
  <c r="D69" i="10"/>
  <c r="O68" i="10"/>
  <c r="M68" i="10"/>
  <c r="N68" i="10" s="1"/>
  <c r="K68" i="10"/>
  <c r="J68" i="10"/>
  <c r="E68" i="10"/>
  <c r="D68" i="10"/>
  <c r="N67" i="10"/>
  <c r="O67" i="10" s="1"/>
  <c r="M67" i="10"/>
  <c r="J67" i="10"/>
  <c r="K67" i="10" s="1"/>
  <c r="E67" i="10"/>
  <c r="D67" i="10"/>
  <c r="M66" i="10"/>
  <c r="N66" i="10" s="1"/>
  <c r="O66" i="10" s="1"/>
  <c r="K66" i="10"/>
  <c r="J66" i="10"/>
  <c r="E66" i="10"/>
  <c r="D66" i="10"/>
  <c r="M65" i="10"/>
  <c r="N65" i="10" s="1"/>
  <c r="O65" i="10" s="1"/>
  <c r="J65" i="10"/>
  <c r="K65" i="10" s="1"/>
  <c r="E65" i="10"/>
  <c r="D65" i="10"/>
  <c r="Y64" i="10"/>
  <c r="V64" i="10"/>
  <c r="R64" i="10"/>
  <c r="M64" i="10"/>
  <c r="N64" i="10" s="1"/>
  <c r="L64" i="10" a="1"/>
  <c r="L64" i="10" s="1"/>
  <c r="J64" i="10"/>
  <c r="H64" i="10"/>
  <c r="V148" i="10" s="1"/>
  <c r="D64" i="10"/>
  <c r="Y63" i="10"/>
  <c r="Z63" i="10" s="1"/>
  <c r="AA63" i="10" s="1"/>
  <c r="AD63" i="10" s="1"/>
  <c r="V63" i="10"/>
  <c r="M63" i="10"/>
  <c r="N63" i="10" s="1"/>
  <c r="L63" i="10" a="1"/>
  <c r="L63" i="10" s="1"/>
  <c r="J63" i="10"/>
  <c r="H63" i="10"/>
  <c r="V147" i="10" s="1"/>
  <c r="D63" i="10"/>
  <c r="Y62" i="10"/>
  <c r="V62" i="10"/>
  <c r="R62" i="10"/>
  <c r="M62" i="10"/>
  <c r="N62" i="10" s="1"/>
  <c r="L62" i="10" a="1"/>
  <c r="L62" i="10" s="1"/>
  <c r="J62" i="10"/>
  <c r="H62" i="10"/>
  <c r="D62" i="10"/>
  <c r="Y61" i="10"/>
  <c r="V61" i="10"/>
  <c r="M61" i="10"/>
  <c r="R61" i="10" s="1"/>
  <c r="L61" i="10" a="1"/>
  <c r="L61" i="10" s="1"/>
  <c r="J61" i="10"/>
  <c r="H61" i="10"/>
  <c r="D61" i="10"/>
  <c r="Y60" i="10"/>
  <c r="V60" i="10"/>
  <c r="M60" i="10"/>
  <c r="N60" i="10" s="1"/>
  <c r="L60" i="10" a="1"/>
  <c r="L60" i="10" s="1"/>
  <c r="J60" i="10"/>
  <c r="H60" i="10"/>
  <c r="V144" i="10" s="1"/>
  <c r="D60" i="10"/>
  <c r="Y59" i="10"/>
  <c r="V59" i="10"/>
  <c r="R59" i="10"/>
  <c r="M59" i="10"/>
  <c r="L59" i="10" a="1"/>
  <c r="L59" i="10" s="1"/>
  <c r="J59" i="10"/>
  <c r="H59" i="10"/>
  <c r="V143" i="10" s="1"/>
  <c r="D59" i="10"/>
  <c r="Y58" i="10"/>
  <c r="V58" i="10"/>
  <c r="M58" i="10"/>
  <c r="N59" i="10" s="1"/>
  <c r="L58" i="10" a="1"/>
  <c r="L58" i="10" s="1"/>
  <c r="J58" i="10"/>
  <c r="K61" i="10" s="1"/>
  <c r="H58" i="10"/>
  <c r="V142" i="10" s="1"/>
  <c r="D58" i="10"/>
  <c r="Y57" i="10"/>
  <c r="V57" i="10"/>
  <c r="M57" i="10"/>
  <c r="R57" i="10" s="1"/>
  <c r="L57" i="10" a="1"/>
  <c r="L57" i="10" s="1"/>
  <c r="K57" i="10"/>
  <c r="J57" i="10"/>
  <c r="K63" i="10" s="1"/>
  <c r="H57" i="10"/>
  <c r="V141" i="10" s="1"/>
  <c r="D57" i="10"/>
  <c r="Y56" i="10"/>
  <c r="V56" i="10"/>
  <c r="M56" i="10"/>
  <c r="R56" i="10" s="1"/>
  <c r="L56" i="10" a="1"/>
  <c r="L56" i="10" s="1"/>
  <c r="J56" i="10"/>
  <c r="K62" i="10" s="1"/>
  <c r="H56" i="10"/>
  <c r="V140" i="10" s="1"/>
  <c r="D56" i="10"/>
  <c r="E57" i="10" s="1"/>
  <c r="Y55" i="10"/>
  <c r="V55" i="10"/>
  <c r="R55" i="10"/>
  <c r="M55" i="10"/>
  <c r="L55" i="10" a="1"/>
  <c r="L55" i="10" s="1"/>
  <c r="J55" i="10"/>
  <c r="K60" i="10" s="1"/>
  <c r="H55" i="10"/>
  <c r="V139" i="10" s="1"/>
  <c r="D55" i="10"/>
  <c r="E61" i="10" s="1"/>
  <c r="Y54" i="10"/>
  <c r="V54" i="10"/>
  <c r="R54" i="10"/>
  <c r="M54" i="10"/>
  <c r="N54" i="10" s="1"/>
  <c r="L54" i="10" a="1"/>
  <c r="L54" i="10" s="1"/>
  <c r="J54" i="10"/>
  <c r="H54" i="10"/>
  <c r="V138" i="10" s="1"/>
  <c r="D54" i="10"/>
  <c r="Y53" i="10"/>
  <c r="V53" i="10"/>
  <c r="N53" i="10"/>
  <c r="M53" i="10"/>
  <c r="R53" i="10" s="1"/>
  <c r="L53" i="10" a="1"/>
  <c r="L53" i="10" s="1"/>
  <c r="J53" i="10"/>
  <c r="K59" i="10" s="1"/>
  <c r="H53" i="10"/>
  <c r="V137" i="10" s="1"/>
  <c r="D53" i="10"/>
  <c r="E58" i="10" s="1"/>
  <c r="Y52" i="10"/>
  <c r="V52" i="10"/>
  <c r="W52" i="10" s="1"/>
  <c r="M52" i="10"/>
  <c r="R52" i="10" s="1"/>
  <c r="L52" i="10" a="1"/>
  <c r="L52" i="10" s="1"/>
  <c r="J52" i="10"/>
  <c r="K58" i="10" s="1"/>
  <c r="H52" i="10"/>
  <c r="V136" i="10" s="1"/>
  <c r="D52" i="10"/>
  <c r="AH51" i="10"/>
  <c r="AG51" i="10"/>
  <c r="Y51" i="10"/>
  <c r="Z51" i="10" s="1"/>
  <c r="V51" i="10"/>
  <c r="R51" i="10"/>
  <c r="M51" i="10"/>
  <c r="N51" i="10" s="1"/>
  <c r="L51" i="10" a="1"/>
  <c r="L51" i="10" s="1"/>
  <c r="K51" i="10"/>
  <c r="J51" i="10"/>
  <c r="H51" i="10"/>
  <c r="V135" i="10" s="1"/>
  <c r="D51" i="10"/>
  <c r="Y50" i="10"/>
  <c r="V50" i="10"/>
  <c r="W50" i="10" s="1"/>
  <c r="M50" i="10"/>
  <c r="R50" i="10" s="1"/>
  <c r="L50" i="10" a="1"/>
  <c r="L50" i="10" s="1"/>
  <c r="J50" i="10"/>
  <c r="K56" i="10" s="1"/>
  <c r="H50" i="10"/>
  <c r="V134" i="10" s="1"/>
  <c r="D50" i="10"/>
  <c r="Y49" i="10"/>
  <c r="V49" i="10"/>
  <c r="M49" i="10"/>
  <c r="R49" i="10" s="1"/>
  <c r="L49" i="10" a="1"/>
  <c r="L49" i="10" s="1"/>
  <c r="J49" i="10"/>
  <c r="K55" i="10" s="1"/>
  <c r="H49" i="10"/>
  <c r="V133" i="10" s="1"/>
  <c r="E49" i="10"/>
  <c r="D49" i="10"/>
  <c r="E55" i="10" s="1"/>
  <c r="Y48" i="10"/>
  <c r="V48" i="10"/>
  <c r="W49" i="10" s="1"/>
  <c r="R48" i="10"/>
  <c r="N48" i="10"/>
  <c r="M48" i="10"/>
  <c r="L48" i="10" a="1"/>
  <c r="L48" i="10" s="1"/>
  <c r="J48" i="10"/>
  <c r="K54" i="10" s="1"/>
  <c r="H48" i="10"/>
  <c r="V132" i="10" s="1"/>
  <c r="D48" i="10"/>
  <c r="E54" i="10" s="1"/>
  <c r="Y47" i="10"/>
  <c r="V47" i="10"/>
  <c r="R47" i="10"/>
  <c r="M47" i="10"/>
  <c r="L47" i="10" a="1"/>
  <c r="L47" i="10" s="1"/>
  <c r="J47" i="10"/>
  <c r="K52" i="10" s="1"/>
  <c r="H47" i="10"/>
  <c r="V131" i="10" s="1"/>
  <c r="D47" i="10"/>
  <c r="E53" i="10" s="1"/>
  <c r="AG46" i="10"/>
  <c r="AH46" i="10" s="1"/>
  <c r="Y46" i="10"/>
  <c r="V46" i="10"/>
  <c r="R46" i="10"/>
  <c r="M46" i="10"/>
  <c r="N46" i="10" s="1"/>
  <c r="L46" i="10" a="1"/>
  <c r="L46" i="10" s="1"/>
  <c r="J46" i="10"/>
  <c r="H46" i="10"/>
  <c r="V130" i="10" s="1"/>
  <c r="D46" i="10"/>
  <c r="E52" i="10" s="1"/>
  <c r="Y45" i="10"/>
  <c r="V45" i="10"/>
  <c r="N45" i="10"/>
  <c r="M45" i="10"/>
  <c r="R45" i="10" s="1"/>
  <c r="L45" i="10" a="1"/>
  <c r="L45" i="10" s="1"/>
  <c r="J45" i="10"/>
  <c r="H45" i="10"/>
  <c r="V129" i="10" s="1"/>
  <c r="D45" i="10"/>
  <c r="E50" i="10" s="1"/>
  <c r="Y44" i="10"/>
  <c r="Z44" i="10" s="1"/>
  <c r="AA44" i="10" s="1"/>
  <c r="V44" i="10"/>
  <c r="M44" i="10"/>
  <c r="R44" i="10" s="1"/>
  <c r="L44" i="10" a="1"/>
  <c r="L44" i="10" s="1"/>
  <c r="J44" i="10"/>
  <c r="K50" i="10" s="1"/>
  <c r="H44" i="10"/>
  <c r="V128" i="10" s="1"/>
  <c r="D44" i="10"/>
  <c r="AH43" i="10"/>
  <c r="AG43" i="10"/>
  <c r="Y43" i="10"/>
  <c r="V43" i="10"/>
  <c r="R43" i="10"/>
  <c r="M43" i="10"/>
  <c r="N43" i="10" s="1"/>
  <c r="L43" i="10" a="1"/>
  <c r="L43" i="10" s="1"/>
  <c r="K43" i="10"/>
  <c r="J43" i="10"/>
  <c r="K49" i="10" s="1"/>
  <c r="H43" i="10"/>
  <c r="V127" i="10" s="1"/>
  <c r="D43" i="10"/>
  <c r="Y42" i="10"/>
  <c r="V42" i="10"/>
  <c r="M42" i="10"/>
  <c r="R42" i="10" s="1"/>
  <c r="L42" i="10" a="1"/>
  <c r="L42" i="10" s="1"/>
  <c r="J42" i="10"/>
  <c r="K48" i="10" s="1"/>
  <c r="H42" i="10"/>
  <c r="V126" i="10" s="1"/>
  <c r="D42" i="10"/>
  <c r="E48" i="10" s="1"/>
  <c r="Y41" i="10"/>
  <c r="V41" i="10"/>
  <c r="W41" i="10" s="1"/>
  <c r="M41" i="10"/>
  <c r="R41" i="10" s="1"/>
  <c r="L41" i="10" a="1"/>
  <c r="L41" i="10" s="1"/>
  <c r="J41" i="10"/>
  <c r="K47" i="10" s="1"/>
  <c r="H41" i="10"/>
  <c r="V125" i="10" s="1"/>
  <c r="E41" i="10"/>
  <c r="D41" i="10"/>
  <c r="E47" i="10" s="1"/>
  <c r="AH40" i="10"/>
  <c r="AG40" i="10"/>
  <c r="Y40" i="10"/>
  <c r="V40" i="10"/>
  <c r="R40" i="10"/>
  <c r="N40" i="10"/>
  <c r="M40" i="10"/>
  <c r="L40" i="10" a="1"/>
  <c r="L40" i="10" s="1"/>
  <c r="J40" i="10"/>
  <c r="K46" i="10" s="1"/>
  <c r="H40" i="10"/>
  <c r="V124" i="10" s="1"/>
  <c r="D40" i="10"/>
  <c r="E46" i="10" s="1"/>
  <c r="Y39" i="10"/>
  <c r="V39" i="10"/>
  <c r="R39" i="10"/>
  <c r="M39" i="10"/>
  <c r="L39" i="10" a="1"/>
  <c r="L39" i="10" s="1"/>
  <c r="J39" i="10"/>
  <c r="K44" i="10" s="1"/>
  <c r="H39" i="10"/>
  <c r="V123" i="10" s="1"/>
  <c r="D39" i="10"/>
  <c r="E45" i="10" s="1"/>
  <c r="AG38" i="10"/>
  <c r="AH38" i="10" s="1"/>
  <c r="Y38" i="10"/>
  <c r="V38" i="10"/>
  <c r="R38" i="10"/>
  <c r="M38" i="10"/>
  <c r="N38" i="10" s="1"/>
  <c r="L38" i="10" a="1"/>
  <c r="L38" i="10" s="1"/>
  <c r="J38" i="10"/>
  <c r="H38" i="10"/>
  <c r="V122" i="10" s="1"/>
  <c r="D38" i="10"/>
  <c r="E42" i="10" s="1"/>
  <c r="Y37" i="10"/>
  <c r="V37" i="10"/>
  <c r="M37" i="10"/>
  <c r="N37" i="10" s="1"/>
  <c r="L37" i="10" a="1"/>
  <c r="L37" i="10" s="1"/>
  <c r="J37" i="10"/>
  <c r="H37" i="10"/>
  <c r="V121" i="10" s="1"/>
  <c r="D37" i="10"/>
  <c r="E43" i="10" s="1"/>
  <c r="AG36" i="10"/>
  <c r="AH36" i="10" s="1"/>
  <c r="Y36" i="10"/>
  <c r="V36" i="10"/>
  <c r="R36" i="10"/>
  <c r="U36" i="10" s="1"/>
  <c r="N36" i="10"/>
  <c r="M36" i="10"/>
  <c r="L36" i="10" a="1"/>
  <c r="L36" i="10" s="1"/>
  <c r="J36" i="10"/>
  <c r="H36" i="10"/>
  <c r="V120" i="10" s="1"/>
  <c r="D36" i="10"/>
  <c r="AG35" i="10"/>
  <c r="AH35" i="10" s="1"/>
  <c r="Y35" i="10"/>
  <c r="V35" i="10"/>
  <c r="W35" i="10" s="1"/>
  <c r="M35" i="10"/>
  <c r="R35" i="10" s="1"/>
  <c r="U35" i="10" s="1"/>
  <c r="L35" i="10" a="1"/>
  <c r="L35" i="10" s="1"/>
  <c r="J35" i="10"/>
  <c r="K41" i="10" s="1"/>
  <c r="H35" i="10"/>
  <c r="V119" i="10" s="1"/>
  <c r="D35" i="10"/>
  <c r="E40" i="10" s="1"/>
  <c r="AG34" i="10"/>
  <c r="AH34" i="10" s="1"/>
  <c r="Y34" i="10"/>
  <c r="V34" i="10"/>
  <c r="M34" i="10"/>
  <c r="R34" i="10" s="1"/>
  <c r="U34" i="10" s="1"/>
  <c r="L34" i="10" a="1"/>
  <c r="L34" i="10" s="1"/>
  <c r="J34" i="10"/>
  <c r="K40" i="10" s="1"/>
  <c r="H34" i="10"/>
  <c r="V118" i="10" s="1"/>
  <c r="D34" i="10"/>
  <c r="Y33" i="10"/>
  <c r="V33" i="10"/>
  <c r="R33" i="10"/>
  <c r="U33" i="10" s="1"/>
  <c r="N33" i="10"/>
  <c r="M33" i="10"/>
  <c r="L33" i="10" a="1"/>
  <c r="L33" i="10" s="1"/>
  <c r="J33" i="10"/>
  <c r="K38" i="10" s="1"/>
  <c r="H33" i="10"/>
  <c r="V117" i="10" s="1"/>
  <c r="D33" i="10"/>
  <c r="E39" i="10" s="1"/>
  <c r="Y32" i="10"/>
  <c r="V32" i="10"/>
  <c r="R32" i="10"/>
  <c r="M32" i="10"/>
  <c r="L32" i="10" a="1"/>
  <c r="L32" i="10" s="1"/>
  <c r="J32" i="10"/>
  <c r="H32" i="10"/>
  <c r="V116" i="10" s="1"/>
  <c r="D32" i="10"/>
  <c r="E38" i="10" s="1"/>
  <c r="AG31" i="10"/>
  <c r="AH31" i="10" s="1"/>
  <c r="Y31" i="10"/>
  <c r="V31" i="10"/>
  <c r="U31" i="10"/>
  <c r="X31" i="10" s="1"/>
  <c r="M31" i="10"/>
  <c r="N32" i="10" s="1"/>
  <c r="L31" i="10" a="1"/>
  <c r="L31" i="10" s="1"/>
  <c r="H31" i="10"/>
  <c r="V115" i="10" s="1"/>
  <c r="AH30" i="10"/>
  <c r="AG30" i="10"/>
  <c r="I30" i="10"/>
  <c r="H30" i="10"/>
  <c r="V114" i="10" s="1"/>
  <c r="C30" i="10"/>
  <c r="AG50" i="10" s="1"/>
  <c r="AH50" i="10" s="1"/>
  <c r="AG29" i="10"/>
  <c r="I29" i="10"/>
  <c r="H29" i="10"/>
  <c r="V113" i="10" s="1"/>
  <c r="C29" i="10"/>
  <c r="AG49" i="10" s="1"/>
  <c r="AH49" i="10" s="1"/>
  <c r="I28" i="10"/>
  <c r="C28" i="10"/>
  <c r="AG48" i="10" s="1"/>
  <c r="AH48" i="10" s="1"/>
  <c r="AG27" i="10"/>
  <c r="AH27" i="10" s="1"/>
  <c r="I27" i="10"/>
  <c r="C27" i="10"/>
  <c r="AG47" i="10" s="1"/>
  <c r="AH47" i="10" s="1"/>
  <c r="I26" i="10"/>
  <c r="H26" i="10"/>
  <c r="V110" i="10" s="1"/>
  <c r="C26" i="10"/>
  <c r="AG25" i="10"/>
  <c r="AH25" i="10" s="1"/>
  <c r="I25" i="10"/>
  <c r="B28" i="10" s="1"/>
  <c r="H25" i="10"/>
  <c r="V109" i="10" s="1"/>
  <c r="C25" i="10"/>
  <c r="H24" i="10" s="1"/>
  <c r="V108" i="10" s="1"/>
  <c r="I24" i="10"/>
  <c r="B36" i="10" s="1"/>
  <c r="C24" i="10"/>
  <c r="AG44" i="10" s="1"/>
  <c r="AH44" i="10" s="1"/>
  <c r="AG23" i="10"/>
  <c r="AH23" i="10" s="1"/>
  <c r="H23" i="10"/>
  <c r="V107" i="10" s="1"/>
  <c r="AG22" i="10"/>
  <c r="AH22" i="10" s="1"/>
  <c r="H22" i="10"/>
  <c r="V106" i="10" s="1"/>
  <c r="C22" i="10"/>
  <c r="AG42" i="10" s="1"/>
  <c r="AH42" i="10" s="1"/>
  <c r="H21" i="10"/>
  <c r="V105" i="10" s="1"/>
  <c r="C21" i="10"/>
  <c r="AG41" i="10" s="1"/>
  <c r="AH41" i="10" s="1"/>
  <c r="C20" i="10"/>
  <c r="H19" i="10"/>
  <c r="V103" i="10" s="1"/>
  <c r="C19" i="10"/>
  <c r="AG39" i="10" s="1"/>
  <c r="AH39" i="10" s="1"/>
  <c r="C18" i="10"/>
  <c r="C17" i="10"/>
  <c r="H16" i="10" s="1"/>
  <c r="H15" i="10"/>
  <c r="C15" i="10"/>
  <c r="H14" i="10" s="1"/>
  <c r="C14" i="10"/>
  <c r="C13" i="10"/>
  <c r="H13" i="10" s="1"/>
  <c r="C12" i="10"/>
  <c r="AG32" i="10" s="1"/>
  <c r="AH32" i="10" s="1"/>
  <c r="H11" i="10"/>
  <c r="C11" i="10"/>
  <c r="H10" i="10"/>
  <c r="C10" i="10"/>
  <c r="H9" i="10" s="1"/>
  <c r="C8" i="10"/>
  <c r="H8" i="10" s="1"/>
  <c r="C7" i="10"/>
  <c r="C6" i="10"/>
  <c r="H5" i="10" s="1"/>
  <c r="B6" i="10"/>
  <c r="C5" i="10"/>
  <c r="H4" i="10" s="1"/>
  <c r="C4" i="10"/>
  <c r="AG24" i="10" s="1"/>
  <c r="AH24" i="10" s="1"/>
  <c r="C3" i="10"/>
  <c r="H2" i="10"/>
  <c r="AH385" i="9"/>
  <c r="O385" i="9"/>
  <c r="N385" i="9"/>
  <c r="M385" i="9"/>
  <c r="K385" i="9"/>
  <c r="J385" i="9"/>
  <c r="E385" i="9"/>
  <c r="D385" i="9"/>
  <c r="AH384" i="9"/>
  <c r="O384" i="9"/>
  <c r="N384" i="9"/>
  <c r="M384" i="9"/>
  <c r="K384" i="9"/>
  <c r="J384" i="9"/>
  <c r="E384" i="9"/>
  <c r="D384" i="9"/>
  <c r="AH383" i="9"/>
  <c r="O383" i="9"/>
  <c r="N383" i="9"/>
  <c r="M383" i="9"/>
  <c r="K383" i="9"/>
  <c r="J383" i="9"/>
  <c r="E383" i="9"/>
  <c r="D383" i="9"/>
  <c r="AH382" i="9"/>
  <c r="O382" i="9"/>
  <c r="M382" i="9"/>
  <c r="N382" i="9" s="1"/>
  <c r="K382" i="9"/>
  <c r="J382" i="9"/>
  <c r="E382" i="9"/>
  <c r="D382" i="9"/>
  <c r="AH381" i="9"/>
  <c r="O381" i="9"/>
  <c r="M381" i="9"/>
  <c r="N381" i="9" s="1"/>
  <c r="K381" i="9"/>
  <c r="J381" i="9"/>
  <c r="E381" i="9"/>
  <c r="D381" i="9"/>
  <c r="AH380" i="9"/>
  <c r="O380" i="9"/>
  <c r="M380" i="9"/>
  <c r="N380" i="9" s="1"/>
  <c r="K380" i="9"/>
  <c r="J380" i="9"/>
  <c r="E380" i="9"/>
  <c r="D380" i="9"/>
  <c r="AH379" i="9"/>
  <c r="O379" i="9"/>
  <c r="N379" i="9"/>
  <c r="M379" i="9"/>
  <c r="K379" i="9"/>
  <c r="J379" i="9"/>
  <c r="E379" i="9"/>
  <c r="D379" i="9"/>
  <c r="AH378" i="9"/>
  <c r="O378" i="9"/>
  <c r="N378" i="9"/>
  <c r="M378" i="9"/>
  <c r="K378" i="9"/>
  <c r="J378" i="9"/>
  <c r="E378" i="9"/>
  <c r="D378" i="9"/>
  <c r="AH377" i="9"/>
  <c r="O377" i="9"/>
  <c r="N377" i="9"/>
  <c r="M377" i="9"/>
  <c r="K377" i="9"/>
  <c r="J377" i="9"/>
  <c r="E377" i="9"/>
  <c r="D377" i="9"/>
  <c r="AH376" i="9"/>
  <c r="O376" i="9"/>
  <c r="N376" i="9"/>
  <c r="M376" i="9"/>
  <c r="K376" i="9"/>
  <c r="J376" i="9"/>
  <c r="E376" i="9"/>
  <c r="D376" i="9"/>
  <c r="AH375" i="9"/>
  <c r="O375" i="9"/>
  <c r="N375" i="9"/>
  <c r="M375" i="9"/>
  <c r="K375" i="9"/>
  <c r="J375" i="9"/>
  <c r="E375" i="9"/>
  <c r="D375" i="9"/>
  <c r="AH374" i="9"/>
  <c r="O374" i="9"/>
  <c r="M374" i="9"/>
  <c r="N374" i="9" s="1"/>
  <c r="K374" i="9"/>
  <c r="J374" i="9"/>
  <c r="E374" i="9"/>
  <c r="D374" i="9"/>
  <c r="AH373" i="9"/>
  <c r="O373" i="9"/>
  <c r="M373" i="9"/>
  <c r="N373" i="9" s="1"/>
  <c r="K373" i="9"/>
  <c r="J373" i="9"/>
  <c r="E373" i="9"/>
  <c r="D373" i="9"/>
  <c r="AH372" i="9"/>
  <c r="O372" i="9"/>
  <c r="N372" i="9"/>
  <c r="M372" i="9"/>
  <c r="K372" i="9"/>
  <c r="J372" i="9"/>
  <c r="E372" i="9"/>
  <c r="D372" i="9"/>
  <c r="AH371" i="9"/>
  <c r="O371" i="9"/>
  <c r="N371" i="9"/>
  <c r="M371" i="9"/>
  <c r="K371" i="9"/>
  <c r="J371" i="9"/>
  <c r="E371" i="9"/>
  <c r="D371" i="9"/>
  <c r="AH370" i="9"/>
  <c r="O370" i="9"/>
  <c r="N370" i="9"/>
  <c r="M370" i="9"/>
  <c r="K370" i="9"/>
  <c r="J370" i="9"/>
  <c r="E370" i="9"/>
  <c r="D370" i="9"/>
  <c r="AH369" i="9"/>
  <c r="O369" i="9"/>
  <c r="N369" i="9"/>
  <c r="M369" i="9"/>
  <c r="K369" i="9"/>
  <c r="J369" i="9"/>
  <c r="E369" i="9"/>
  <c r="D369" i="9"/>
  <c r="AH368" i="9"/>
  <c r="O368" i="9"/>
  <c r="N368" i="9"/>
  <c r="M368" i="9"/>
  <c r="K368" i="9"/>
  <c r="J368" i="9"/>
  <c r="E368" i="9"/>
  <c r="D368" i="9"/>
  <c r="AH367" i="9"/>
  <c r="O367" i="9"/>
  <c r="N367" i="9"/>
  <c r="M367" i="9"/>
  <c r="K367" i="9"/>
  <c r="J367" i="9"/>
  <c r="E367" i="9"/>
  <c r="D367" i="9"/>
  <c r="AH366" i="9"/>
  <c r="O366" i="9"/>
  <c r="M366" i="9"/>
  <c r="N366" i="9" s="1"/>
  <c r="K366" i="9"/>
  <c r="J366" i="9"/>
  <c r="E366" i="9"/>
  <c r="D366" i="9"/>
  <c r="AH365" i="9"/>
  <c r="O365" i="9"/>
  <c r="M365" i="9"/>
  <c r="N365" i="9" s="1"/>
  <c r="K365" i="9"/>
  <c r="J365" i="9"/>
  <c r="E365" i="9"/>
  <c r="D365" i="9"/>
  <c r="AH364" i="9"/>
  <c r="O364" i="9"/>
  <c r="N364" i="9"/>
  <c r="M364" i="9"/>
  <c r="K364" i="9"/>
  <c r="J364" i="9"/>
  <c r="E364" i="9"/>
  <c r="D364" i="9"/>
  <c r="AH363" i="9"/>
  <c r="O363" i="9"/>
  <c r="N363" i="9"/>
  <c r="M363" i="9"/>
  <c r="K363" i="9"/>
  <c r="J363" i="9"/>
  <c r="E363" i="9"/>
  <c r="D363" i="9"/>
  <c r="AH362" i="9"/>
  <c r="O362" i="9"/>
  <c r="N362" i="9"/>
  <c r="M362" i="9"/>
  <c r="K362" i="9"/>
  <c r="J362" i="9"/>
  <c r="E362" i="9"/>
  <c r="D362" i="9"/>
  <c r="AH361" i="9"/>
  <c r="O361" i="9"/>
  <c r="N361" i="9"/>
  <c r="M361" i="9"/>
  <c r="K361" i="9"/>
  <c r="J361" i="9"/>
  <c r="E361" i="9"/>
  <c r="D361" i="9"/>
  <c r="AH360" i="9"/>
  <c r="O360" i="9"/>
  <c r="N360" i="9"/>
  <c r="M360" i="9"/>
  <c r="K360" i="9"/>
  <c r="J360" i="9"/>
  <c r="E360" i="9"/>
  <c r="D360" i="9"/>
  <c r="AH359" i="9"/>
  <c r="O359" i="9"/>
  <c r="N359" i="9"/>
  <c r="M359" i="9"/>
  <c r="K359" i="9"/>
  <c r="J359" i="9"/>
  <c r="E359" i="9"/>
  <c r="D359" i="9"/>
  <c r="AH358" i="9"/>
  <c r="O358" i="9"/>
  <c r="M358" i="9"/>
  <c r="N358" i="9" s="1"/>
  <c r="K358" i="9"/>
  <c r="J358" i="9"/>
  <c r="E358" i="9"/>
  <c r="D358" i="9"/>
  <c r="AH357" i="9"/>
  <c r="O357" i="9"/>
  <c r="M357" i="9"/>
  <c r="N357" i="9" s="1"/>
  <c r="K357" i="9"/>
  <c r="J357" i="9"/>
  <c r="E357" i="9"/>
  <c r="D357" i="9"/>
  <c r="AH356" i="9"/>
  <c r="O356" i="9"/>
  <c r="N356" i="9"/>
  <c r="M356" i="9"/>
  <c r="K356" i="9"/>
  <c r="J356" i="9"/>
  <c r="E356" i="9"/>
  <c r="D356" i="9"/>
  <c r="AH355" i="9"/>
  <c r="O355" i="9"/>
  <c r="N355" i="9"/>
  <c r="M355" i="9"/>
  <c r="K355" i="9"/>
  <c r="J355" i="9"/>
  <c r="E355" i="9"/>
  <c r="D355" i="9"/>
  <c r="AH354" i="9"/>
  <c r="O354" i="9"/>
  <c r="N354" i="9"/>
  <c r="M354" i="9"/>
  <c r="K354" i="9"/>
  <c r="J354" i="9"/>
  <c r="E354" i="9"/>
  <c r="D354" i="9"/>
  <c r="AH353" i="9"/>
  <c r="O353" i="9"/>
  <c r="N353" i="9"/>
  <c r="M353" i="9"/>
  <c r="K353" i="9"/>
  <c r="J353" i="9"/>
  <c r="E353" i="9"/>
  <c r="D353" i="9"/>
  <c r="AH352" i="9"/>
  <c r="O352" i="9"/>
  <c r="N352" i="9"/>
  <c r="M352" i="9"/>
  <c r="K352" i="9"/>
  <c r="J352" i="9"/>
  <c r="E352" i="9"/>
  <c r="D352" i="9"/>
  <c r="AH351" i="9"/>
  <c r="O351" i="9"/>
  <c r="N351" i="9"/>
  <c r="M351" i="9"/>
  <c r="K351" i="9"/>
  <c r="J351" i="9"/>
  <c r="E351" i="9"/>
  <c r="D351" i="9"/>
  <c r="AH350" i="9"/>
  <c r="O350" i="9"/>
  <c r="M350" i="9"/>
  <c r="N350" i="9" s="1"/>
  <c r="K350" i="9"/>
  <c r="J350" i="9"/>
  <c r="E350" i="9"/>
  <c r="D350" i="9"/>
  <c r="AH349" i="9"/>
  <c r="O349" i="9"/>
  <c r="M349" i="9"/>
  <c r="N349" i="9" s="1"/>
  <c r="K349" i="9"/>
  <c r="J349" i="9"/>
  <c r="E349" i="9"/>
  <c r="D349" i="9"/>
  <c r="AH348" i="9"/>
  <c r="O348" i="9"/>
  <c r="N348" i="9"/>
  <c r="M348" i="9"/>
  <c r="K348" i="9"/>
  <c r="J348" i="9"/>
  <c r="E348" i="9"/>
  <c r="D348" i="9"/>
  <c r="AH347" i="9"/>
  <c r="O347" i="9"/>
  <c r="N347" i="9"/>
  <c r="M347" i="9"/>
  <c r="K347" i="9"/>
  <c r="J347" i="9"/>
  <c r="E347" i="9"/>
  <c r="D347" i="9"/>
  <c r="AH346" i="9"/>
  <c r="O346" i="9"/>
  <c r="N346" i="9"/>
  <c r="M346" i="9"/>
  <c r="K346" i="9"/>
  <c r="J346" i="9"/>
  <c r="E346" i="9"/>
  <c r="D346" i="9"/>
  <c r="AH345" i="9"/>
  <c r="O345" i="9"/>
  <c r="N345" i="9"/>
  <c r="M345" i="9"/>
  <c r="K345" i="9"/>
  <c r="J345" i="9"/>
  <c r="E345" i="9"/>
  <c r="D345" i="9"/>
  <c r="AH344" i="9"/>
  <c r="O344" i="9"/>
  <c r="N344" i="9"/>
  <c r="M344" i="9"/>
  <c r="K344" i="9"/>
  <c r="J344" i="9"/>
  <c r="E344" i="9"/>
  <c r="D344" i="9"/>
  <c r="AH343" i="9"/>
  <c r="O343" i="9"/>
  <c r="N343" i="9"/>
  <c r="M343" i="9"/>
  <c r="K343" i="9"/>
  <c r="J343" i="9"/>
  <c r="E343" i="9"/>
  <c r="D343" i="9"/>
  <c r="AH342" i="9"/>
  <c r="O342" i="9"/>
  <c r="M342" i="9"/>
  <c r="N342" i="9" s="1"/>
  <c r="K342" i="9"/>
  <c r="J342" i="9"/>
  <c r="E342" i="9"/>
  <c r="D342" i="9"/>
  <c r="AH341" i="9"/>
  <c r="O341" i="9"/>
  <c r="M341" i="9"/>
  <c r="N341" i="9" s="1"/>
  <c r="K341" i="9"/>
  <c r="J341" i="9"/>
  <c r="E341" i="9"/>
  <c r="D341" i="9"/>
  <c r="AH340" i="9"/>
  <c r="O340" i="9"/>
  <c r="N340" i="9"/>
  <c r="M340" i="9"/>
  <c r="K340" i="9"/>
  <c r="J340" i="9"/>
  <c r="E340" i="9"/>
  <c r="D340" i="9"/>
  <c r="AH339" i="9"/>
  <c r="O339" i="9"/>
  <c r="N339" i="9"/>
  <c r="M339" i="9"/>
  <c r="K339" i="9"/>
  <c r="J339" i="9"/>
  <c r="E339" i="9"/>
  <c r="D339" i="9"/>
  <c r="AH338" i="9"/>
  <c r="O338" i="9"/>
  <c r="N338" i="9"/>
  <c r="M338" i="9"/>
  <c r="K338" i="9"/>
  <c r="J338" i="9"/>
  <c r="E338" i="9"/>
  <c r="D338" i="9"/>
  <c r="AH337" i="9"/>
  <c r="O337" i="9"/>
  <c r="N337" i="9"/>
  <c r="M337" i="9"/>
  <c r="K337" i="9"/>
  <c r="J337" i="9"/>
  <c r="E337" i="9"/>
  <c r="D337" i="9"/>
  <c r="AH336" i="9"/>
  <c r="O336" i="9"/>
  <c r="N336" i="9"/>
  <c r="M336" i="9"/>
  <c r="K336" i="9"/>
  <c r="J336" i="9"/>
  <c r="E336" i="9"/>
  <c r="D336" i="9"/>
  <c r="AH335" i="9"/>
  <c r="O335" i="9"/>
  <c r="N335" i="9"/>
  <c r="M335" i="9"/>
  <c r="K335" i="9"/>
  <c r="J335" i="9"/>
  <c r="E335" i="9"/>
  <c r="D335" i="9"/>
  <c r="AH334" i="9"/>
  <c r="O334" i="9"/>
  <c r="M334" i="9"/>
  <c r="N334" i="9" s="1"/>
  <c r="K334" i="9"/>
  <c r="J334" i="9"/>
  <c r="E334" i="9"/>
  <c r="D334" i="9"/>
  <c r="AH333" i="9"/>
  <c r="O333" i="9"/>
  <c r="M333" i="9"/>
  <c r="N333" i="9" s="1"/>
  <c r="K333" i="9"/>
  <c r="J333" i="9"/>
  <c r="E333" i="9"/>
  <c r="D333" i="9"/>
  <c r="AH332" i="9"/>
  <c r="O332" i="9"/>
  <c r="M332" i="9"/>
  <c r="N332" i="9" s="1"/>
  <c r="K332" i="9"/>
  <c r="J332" i="9"/>
  <c r="E332" i="9"/>
  <c r="D332" i="9"/>
  <c r="AH331" i="9"/>
  <c r="O331" i="9"/>
  <c r="N331" i="9"/>
  <c r="M331" i="9"/>
  <c r="K331" i="9"/>
  <c r="J331" i="9"/>
  <c r="E331" i="9"/>
  <c r="D331" i="9"/>
  <c r="AH330" i="9"/>
  <c r="O330" i="9"/>
  <c r="N330" i="9"/>
  <c r="M330" i="9"/>
  <c r="K330" i="9"/>
  <c r="J330" i="9"/>
  <c r="E330" i="9"/>
  <c r="D330" i="9"/>
  <c r="AH329" i="9"/>
  <c r="O329" i="9"/>
  <c r="N329" i="9"/>
  <c r="M329" i="9"/>
  <c r="K329" i="9"/>
  <c r="J329" i="9"/>
  <c r="E329" i="9"/>
  <c r="D329" i="9"/>
  <c r="AH328" i="9"/>
  <c r="O328" i="9"/>
  <c r="N328" i="9"/>
  <c r="M328" i="9"/>
  <c r="K328" i="9"/>
  <c r="J328" i="9"/>
  <c r="E328" i="9"/>
  <c r="D328" i="9"/>
  <c r="AH327" i="9"/>
  <c r="O327" i="9"/>
  <c r="N327" i="9"/>
  <c r="M327" i="9"/>
  <c r="K327" i="9"/>
  <c r="J327" i="9"/>
  <c r="E327" i="9"/>
  <c r="D327" i="9"/>
  <c r="AH326" i="9"/>
  <c r="O326" i="9"/>
  <c r="N326" i="9"/>
  <c r="M326" i="9"/>
  <c r="K326" i="9"/>
  <c r="J326" i="9"/>
  <c r="E326" i="9"/>
  <c r="D326" i="9"/>
  <c r="AH325" i="9"/>
  <c r="O325" i="9"/>
  <c r="N325" i="9"/>
  <c r="M325" i="9"/>
  <c r="K325" i="9"/>
  <c r="J325" i="9"/>
  <c r="E325" i="9"/>
  <c r="D325" i="9"/>
  <c r="AH324" i="9"/>
  <c r="O324" i="9"/>
  <c r="M324" i="9"/>
  <c r="N324" i="9" s="1"/>
  <c r="K324" i="9"/>
  <c r="J324" i="9"/>
  <c r="E324" i="9"/>
  <c r="D324" i="9"/>
  <c r="AH323" i="9"/>
  <c r="O323" i="9"/>
  <c r="N323" i="9"/>
  <c r="M323" i="9"/>
  <c r="K323" i="9"/>
  <c r="J323" i="9"/>
  <c r="E323" i="9"/>
  <c r="D323" i="9"/>
  <c r="AH322" i="9"/>
  <c r="O322" i="9"/>
  <c r="N322" i="9"/>
  <c r="M322" i="9"/>
  <c r="K322" i="9"/>
  <c r="J322" i="9"/>
  <c r="E322" i="9"/>
  <c r="D322" i="9"/>
  <c r="AH321" i="9"/>
  <c r="O321" i="9"/>
  <c r="N321" i="9"/>
  <c r="M321" i="9"/>
  <c r="K321" i="9"/>
  <c r="J321" i="9"/>
  <c r="E321" i="9"/>
  <c r="D321" i="9"/>
  <c r="AH320" i="9"/>
  <c r="O320" i="9"/>
  <c r="M320" i="9"/>
  <c r="N320" i="9" s="1"/>
  <c r="K320" i="9"/>
  <c r="J320" i="9"/>
  <c r="E320" i="9"/>
  <c r="D320" i="9"/>
  <c r="AH319" i="9"/>
  <c r="O319" i="9"/>
  <c r="N319" i="9"/>
  <c r="M319" i="9"/>
  <c r="K319" i="9"/>
  <c r="J319" i="9"/>
  <c r="E319" i="9"/>
  <c r="D319" i="9"/>
  <c r="AH318" i="9"/>
  <c r="O318" i="9"/>
  <c r="M318" i="9"/>
  <c r="N318" i="9" s="1"/>
  <c r="K318" i="9"/>
  <c r="J318" i="9"/>
  <c r="E318" i="9"/>
  <c r="D318" i="9"/>
  <c r="AH317" i="9"/>
  <c r="O317" i="9"/>
  <c r="M317" i="9"/>
  <c r="N317" i="9" s="1"/>
  <c r="K317" i="9"/>
  <c r="J317" i="9"/>
  <c r="E317" i="9"/>
  <c r="D317" i="9"/>
  <c r="AH316" i="9"/>
  <c r="O316" i="9"/>
  <c r="M316" i="9"/>
  <c r="N316" i="9" s="1"/>
  <c r="K316" i="9"/>
  <c r="J316" i="9"/>
  <c r="E316" i="9"/>
  <c r="D316" i="9"/>
  <c r="AH315" i="9"/>
  <c r="O315" i="9"/>
  <c r="N315" i="9"/>
  <c r="M315" i="9"/>
  <c r="K315" i="9"/>
  <c r="J315" i="9"/>
  <c r="E315" i="9"/>
  <c r="D315" i="9"/>
  <c r="AH314" i="9"/>
  <c r="O314" i="9"/>
  <c r="N314" i="9"/>
  <c r="M314" i="9"/>
  <c r="K314" i="9"/>
  <c r="J314" i="9"/>
  <c r="E314" i="9"/>
  <c r="D314" i="9"/>
  <c r="AH313" i="9"/>
  <c r="O313" i="9"/>
  <c r="M313" i="9"/>
  <c r="N313" i="9" s="1"/>
  <c r="K313" i="9"/>
  <c r="J313" i="9"/>
  <c r="E313" i="9"/>
  <c r="D313" i="9"/>
  <c r="AH312" i="9"/>
  <c r="O312" i="9"/>
  <c r="N312" i="9"/>
  <c r="M312" i="9"/>
  <c r="K312" i="9"/>
  <c r="J312" i="9"/>
  <c r="E312" i="9"/>
  <c r="D312" i="9"/>
  <c r="AH311" i="9"/>
  <c r="O311" i="9"/>
  <c r="M311" i="9"/>
  <c r="N311" i="9" s="1"/>
  <c r="K311" i="9"/>
  <c r="J311" i="9"/>
  <c r="E311" i="9"/>
  <c r="D311" i="9"/>
  <c r="AH310" i="9"/>
  <c r="O310" i="9"/>
  <c r="M310" i="9"/>
  <c r="N310" i="9" s="1"/>
  <c r="K310" i="9"/>
  <c r="J310" i="9"/>
  <c r="E310" i="9"/>
  <c r="D310" i="9"/>
  <c r="AH309" i="9"/>
  <c r="O309" i="9"/>
  <c r="M309" i="9"/>
  <c r="N309" i="9" s="1"/>
  <c r="K309" i="9"/>
  <c r="J309" i="9"/>
  <c r="E309" i="9"/>
  <c r="D309" i="9"/>
  <c r="AH308" i="9"/>
  <c r="O308" i="9"/>
  <c r="M308" i="9"/>
  <c r="N308" i="9" s="1"/>
  <c r="K308" i="9"/>
  <c r="J308" i="9"/>
  <c r="E308" i="9"/>
  <c r="D308" i="9"/>
  <c r="AH307" i="9"/>
  <c r="O307" i="9"/>
  <c r="M307" i="9"/>
  <c r="N307" i="9" s="1"/>
  <c r="K307" i="9"/>
  <c r="J307" i="9"/>
  <c r="E307" i="9"/>
  <c r="D307" i="9"/>
  <c r="AH306" i="9"/>
  <c r="O306" i="9"/>
  <c r="N306" i="9"/>
  <c r="M306" i="9"/>
  <c r="K306" i="9"/>
  <c r="J306" i="9"/>
  <c r="E306" i="9"/>
  <c r="D306" i="9"/>
  <c r="AH305" i="9"/>
  <c r="O305" i="9"/>
  <c r="N305" i="9"/>
  <c r="M305" i="9"/>
  <c r="K305" i="9"/>
  <c r="J305" i="9"/>
  <c r="E305" i="9"/>
  <c r="D305" i="9"/>
  <c r="AH304" i="9"/>
  <c r="O304" i="9"/>
  <c r="N304" i="9"/>
  <c r="M304" i="9"/>
  <c r="K304" i="9"/>
  <c r="J304" i="9"/>
  <c r="E304" i="9"/>
  <c r="D304" i="9"/>
  <c r="AH303" i="9"/>
  <c r="O303" i="9"/>
  <c r="M303" i="9"/>
  <c r="N303" i="9" s="1"/>
  <c r="K303" i="9"/>
  <c r="J303" i="9"/>
  <c r="E303" i="9"/>
  <c r="D303" i="9"/>
  <c r="AH302" i="9"/>
  <c r="O302" i="9"/>
  <c r="M302" i="9"/>
  <c r="N302" i="9" s="1"/>
  <c r="K302" i="9"/>
  <c r="J302" i="9"/>
  <c r="E302" i="9"/>
  <c r="D302" i="9"/>
  <c r="AH301" i="9"/>
  <c r="O301" i="9"/>
  <c r="M301" i="9"/>
  <c r="N301" i="9" s="1"/>
  <c r="K301" i="9"/>
  <c r="J301" i="9"/>
  <c r="E301" i="9"/>
  <c r="D301" i="9"/>
  <c r="AH300" i="9"/>
  <c r="O300" i="9"/>
  <c r="M300" i="9"/>
  <c r="N300" i="9" s="1"/>
  <c r="K300" i="9"/>
  <c r="J300" i="9"/>
  <c r="E300" i="9"/>
  <c r="D300" i="9"/>
  <c r="AH299" i="9"/>
  <c r="O299" i="9"/>
  <c r="M299" i="9"/>
  <c r="N299" i="9" s="1"/>
  <c r="K299" i="9"/>
  <c r="J299" i="9"/>
  <c r="E299" i="9"/>
  <c r="D299" i="9"/>
  <c r="AH298" i="9"/>
  <c r="O298" i="9"/>
  <c r="N298" i="9"/>
  <c r="M298" i="9"/>
  <c r="K298" i="9"/>
  <c r="J298" i="9"/>
  <c r="E298" i="9"/>
  <c r="D298" i="9"/>
  <c r="AH297" i="9"/>
  <c r="O297" i="9"/>
  <c r="M297" i="9"/>
  <c r="N297" i="9" s="1"/>
  <c r="K297" i="9"/>
  <c r="J297" i="9"/>
  <c r="E297" i="9"/>
  <c r="D297" i="9"/>
  <c r="AH296" i="9"/>
  <c r="O296" i="9"/>
  <c r="N296" i="9"/>
  <c r="M296" i="9"/>
  <c r="K296" i="9"/>
  <c r="J296" i="9"/>
  <c r="E296" i="9"/>
  <c r="D296" i="9"/>
  <c r="AH295" i="9"/>
  <c r="O295" i="9"/>
  <c r="M295" i="9"/>
  <c r="N295" i="9" s="1"/>
  <c r="K295" i="9"/>
  <c r="J295" i="9"/>
  <c r="E295" i="9"/>
  <c r="D295" i="9"/>
  <c r="AH294" i="9"/>
  <c r="O294" i="9"/>
  <c r="M294" i="9"/>
  <c r="N294" i="9" s="1"/>
  <c r="K294" i="9"/>
  <c r="J294" i="9"/>
  <c r="E294" i="9"/>
  <c r="D294" i="9"/>
  <c r="AH293" i="9"/>
  <c r="O293" i="9"/>
  <c r="M293" i="9"/>
  <c r="N293" i="9" s="1"/>
  <c r="K293" i="9"/>
  <c r="J293" i="9"/>
  <c r="E293" i="9"/>
  <c r="D293" i="9"/>
  <c r="AH292" i="9"/>
  <c r="O292" i="9"/>
  <c r="N292" i="9"/>
  <c r="M292" i="9"/>
  <c r="K292" i="9"/>
  <c r="J292" i="9"/>
  <c r="E292" i="9"/>
  <c r="D292" i="9"/>
  <c r="AH291" i="9"/>
  <c r="O291" i="9"/>
  <c r="N291" i="9"/>
  <c r="M291" i="9"/>
  <c r="K291" i="9"/>
  <c r="J291" i="9"/>
  <c r="E291" i="9"/>
  <c r="D291" i="9"/>
  <c r="AH290" i="9"/>
  <c r="O290" i="9"/>
  <c r="N290" i="9"/>
  <c r="M290" i="9"/>
  <c r="K290" i="9"/>
  <c r="J290" i="9"/>
  <c r="E290" i="9"/>
  <c r="D290" i="9"/>
  <c r="AH289" i="9"/>
  <c r="O289" i="9"/>
  <c r="N289" i="9"/>
  <c r="M289" i="9"/>
  <c r="K289" i="9"/>
  <c r="J289" i="9"/>
  <c r="E289" i="9"/>
  <c r="D289" i="9"/>
  <c r="AH288" i="9"/>
  <c r="O288" i="9"/>
  <c r="N288" i="9"/>
  <c r="M288" i="9"/>
  <c r="K288" i="9"/>
  <c r="J288" i="9"/>
  <c r="E288" i="9"/>
  <c r="D288" i="9"/>
  <c r="AH287" i="9"/>
  <c r="O287" i="9"/>
  <c r="M287" i="9"/>
  <c r="N287" i="9" s="1"/>
  <c r="K287" i="9"/>
  <c r="J287" i="9"/>
  <c r="E287" i="9"/>
  <c r="D287" i="9"/>
  <c r="AH286" i="9"/>
  <c r="O286" i="9"/>
  <c r="M286" i="9"/>
  <c r="N286" i="9" s="1"/>
  <c r="K286" i="9"/>
  <c r="J286" i="9"/>
  <c r="E286" i="9"/>
  <c r="D286" i="9"/>
  <c r="AH285" i="9"/>
  <c r="O285" i="9"/>
  <c r="N285" i="9"/>
  <c r="M285" i="9"/>
  <c r="K285" i="9"/>
  <c r="J285" i="9"/>
  <c r="E285" i="9"/>
  <c r="D285" i="9"/>
  <c r="AH284" i="9"/>
  <c r="O284" i="9"/>
  <c r="M284" i="9"/>
  <c r="N284" i="9" s="1"/>
  <c r="K284" i="9"/>
  <c r="J284" i="9"/>
  <c r="E284" i="9"/>
  <c r="D284" i="9"/>
  <c r="AH283" i="9"/>
  <c r="O283" i="9"/>
  <c r="N283" i="9"/>
  <c r="M283" i="9"/>
  <c r="K283" i="9"/>
  <c r="J283" i="9"/>
  <c r="E283" i="9"/>
  <c r="D283" i="9"/>
  <c r="AH282" i="9"/>
  <c r="O282" i="9"/>
  <c r="N282" i="9"/>
  <c r="M282" i="9"/>
  <c r="K282" i="9"/>
  <c r="J282" i="9"/>
  <c r="E282" i="9"/>
  <c r="D282" i="9"/>
  <c r="AH281" i="9"/>
  <c r="O281" i="9"/>
  <c r="N281" i="9"/>
  <c r="M281" i="9"/>
  <c r="K281" i="9"/>
  <c r="J281" i="9"/>
  <c r="E281" i="9"/>
  <c r="D281" i="9"/>
  <c r="AH280" i="9"/>
  <c r="O280" i="9"/>
  <c r="N280" i="9"/>
  <c r="M280" i="9"/>
  <c r="K280" i="9"/>
  <c r="J280" i="9"/>
  <c r="E280" i="9"/>
  <c r="D280" i="9"/>
  <c r="AH279" i="9"/>
  <c r="O279" i="9"/>
  <c r="M279" i="9"/>
  <c r="N279" i="9" s="1"/>
  <c r="K279" i="9"/>
  <c r="J279" i="9"/>
  <c r="E279" i="9"/>
  <c r="D279" i="9"/>
  <c r="AH278" i="9"/>
  <c r="O278" i="9"/>
  <c r="M278" i="9"/>
  <c r="N278" i="9" s="1"/>
  <c r="K278" i="9"/>
  <c r="J278" i="9"/>
  <c r="E278" i="9"/>
  <c r="D278" i="9"/>
  <c r="AH277" i="9"/>
  <c r="O277" i="9"/>
  <c r="N277" i="9"/>
  <c r="M277" i="9"/>
  <c r="K277" i="9"/>
  <c r="J277" i="9"/>
  <c r="E277" i="9"/>
  <c r="D277" i="9"/>
  <c r="AH276" i="9"/>
  <c r="O276" i="9"/>
  <c r="M276" i="9"/>
  <c r="N276" i="9" s="1"/>
  <c r="K276" i="9"/>
  <c r="J276" i="9"/>
  <c r="E276" i="9"/>
  <c r="D276" i="9"/>
  <c r="AH275" i="9"/>
  <c r="O275" i="9"/>
  <c r="M275" i="9"/>
  <c r="N275" i="9" s="1"/>
  <c r="K275" i="9"/>
  <c r="J275" i="9"/>
  <c r="E275" i="9"/>
  <c r="D275" i="9"/>
  <c r="AH274" i="9"/>
  <c r="O274" i="9"/>
  <c r="N274" i="9"/>
  <c r="M274" i="9"/>
  <c r="K274" i="9"/>
  <c r="J274" i="9"/>
  <c r="E274" i="9"/>
  <c r="D274" i="9"/>
  <c r="AH273" i="9"/>
  <c r="O273" i="9"/>
  <c r="N273" i="9"/>
  <c r="M273" i="9"/>
  <c r="K273" i="9"/>
  <c r="J273" i="9"/>
  <c r="E273" i="9"/>
  <c r="D273" i="9"/>
  <c r="AH272" i="9"/>
  <c r="O272" i="9"/>
  <c r="N272" i="9"/>
  <c r="M272" i="9"/>
  <c r="K272" i="9"/>
  <c r="J272" i="9"/>
  <c r="E272" i="9"/>
  <c r="D272" i="9"/>
  <c r="AH271" i="9"/>
  <c r="O271" i="9"/>
  <c r="M271" i="9"/>
  <c r="N271" i="9" s="1"/>
  <c r="K271" i="9"/>
  <c r="J271" i="9"/>
  <c r="E271" i="9"/>
  <c r="D271" i="9"/>
  <c r="AH270" i="9"/>
  <c r="O270" i="9"/>
  <c r="M270" i="9"/>
  <c r="N270" i="9" s="1"/>
  <c r="K270" i="9"/>
  <c r="J270" i="9"/>
  <c r="E270" i="9"/>
  <c r="D270" i="9"/>
  <c r="AH269" i="9"/>
  <c r="O269" i="9"/>
  <c r="N269" i="9"/>
  <c r="M269" i="9"/>
  <c r="K269" i="9"/>
  <c r="J269" i="9"/>
  <c r="E269" i="9"/>
  <c r="D269" i="9"/>
  <c r="AH268" i="9"/>
  <c r="O268" i="9"/>
  <c r="M268" i="9"/>
  <c r="N268" i="9" s="1"/>
  <c r="K268" i="9"/>
  <c r="J268" i="9"/>
  <c r="E268" i="9"/>
  <c r="D268" i="9"/>
  <c r="AH267" i="9"/>
  <c r="O267" i="9"/>
  <c r="M267" i="9"/>
  <c r="N267" i="9" s="1"/>
  <c r="K267" i="9"/>
  <c r="J267" i="9"/>
  <c r="E267" i="9"/>
  <c r="D267" i="9"/>
  <c r="AH266" i="9"/>
  <c r="O266" i="9"/>
  <c r="N266" i="9"/>
  <c r="M266" i="9"/>
  <c r="K266" i="9"/>
  <c r="J266" i="9"/>
  <c r="E266" i="9"/>
  <c r="D266" i="9"/>
  <c r="AH265" i="9"/>
  <c r="O265" i="9"/>
  <c r="N265" i="9"/>
  <c r="M265" i="9"/>
  <c r="K265" i="9"/>
  <c r="J265" i="9"/>
  <c r="E265" i="9"/>
  <c r="D265" i="9"/>
  <c r="AH264" i="9"/>
  <c r="O264" i="9"/>
  <c r="N264" i="9"/>
  <c r="M264" i="9"/>
  <c r="K264" i="9"/>
  <c r="J264" i="9"/>
  <c r="E264" i="9"/>
  <c r="D264" i="9"/>
  <c r="AH263" i="9"/>
  <c r="O263" i="9"/>
  <c r="M263" i="9"/>
  <c r="N263" i="9" s="1"/>
  <c r="K263" i="9"/>
  <c r="J263" i="9"/>
  <c r="E263" i="9"/>
  <c r="D263" i="9"/>
  <c r="AH262" i="9"/>
  <c r="O262" i="9"/>
  <c r="M262" i="9"/>
  <c r="N262" i="9" s="1"/>
  <c r="K262" i="9"/>
  <c r="J262" i="9"/>
  <c r="E262" i="9"/>
  <c r="D262" i="9"/>
  <c r="AH261" i="9"/>
  <c r="O261" i="9"/>
  <c r="N261" i="9"/>
  <c r="M261" i="9"/>
  <c r="K261" i="9"/>
  <c r="J261" i="9"/>
  <c r="E261" i="9"/>
  <c r="D261" i="9"/>
  <c r="AH260" i="9"/>
  <c r="O260" i="9"/>
  <c r="M260" i="9"/>
  <c r="N260" i="9" s="1"/>
  <c r="K260" i="9"/>
  <c r="J260" i="9"/>
  <c r="E260" i="9"/>
  <c r="D260" i="9"/>
  <c r="AH259" i="9"/>
  <c r="O259" i="9"/>
  <c r="M259" i="9"/>
  <c r="N259" i="9" s="1"/>
  <c r="K259" i="9"/>
  <c r="J259" i="9"/>
  <c r="E259" i="9"/>
  <c r="D259" i="9"/>
  <c r="AH258" i="9"/>
  <c r="O258" i="9"/>
  <c r="M258" i="9"/>
  <c r="N258" i="9" s="1"/>
  <c r="K258" i="9"/>
  <c r="J258" i="9"/>
  <c r="E258" i="9"/>
  <c r="D258" i="9"/>
  <c r="AH257" i="9"/>
  <c r="O257" i="9"/>
  <c r="N257" i="9"/>
  <c r="M257" i="9"/>
  <c r="K257" i="9"/>
  <c r="J257" i="9"/>
  <c r="E257" i="9"/>
  <c r="D257" i="9"/>
  <c r="AH256" i="9"/>
  <c r="O256" i="9"/>
  <c r="M256" i="9"/>
  <c r="N256" i="9" s="1"/>
  <c r="K256" i="9"/>
  <c r="J256" i="9"/>
  <c r="E256" i="9"/>
  <c r="D256" i="9"/>
  <c r="AH255" i="9"/>
  <c r="O255" i="9"/>
  <c r="M255" i="9"/>
  <c r="N255" i="9" s="1"/>
  <c r="K255" i="9"/>
  <c r="J255" i="9"/>
  <c r="E255" i="9"/>
  <c r="D255" i="9"/>
  <c r="AH254" i="9"/>
  <c r="O254" i="9"/>
  <c r="M254" i="9"/>
  <c r="N254" i="9" s="1"/>
  <c r="K254" i="9"/>
  <c r="J254" i="9"/>
  <c r="E254" i="9"/>
  <c r="D254" i="9"/>
  <c r="AH253" i="9"/>
  <c r="O253" i="9"/>
  <c r="N253" i="9"/>
  <c r="M253" i="9"/>
  <c r="K253" i="9"/>
  <c r="J253" i="9"/>
  <c r="E253" i="9"/>
  <c r="D253" i="9"/>
  <c r="AH252" i="9"/>
  <c r="O252" i="9"/>
  <c r="M252" i="9"/>
  <c r="N252" i="9" s="1"/>
  <c r="K252" i="9"/>
  <c r="J252" i="9"/>
  <c r="E252" i="9"/>
  <c r="D252" i="9"/>
  <c r="AH251" i="9"/>
  <c r="O251" i="9"/>
  <c r="N251" i="9"/>
  <c r="M251" i="9"/>
  <c r="K251" i="9"/>
  <c r="J251" i="9"/>
  <c r="E251" i="9"/>
  <c r="D251" i="9"/>
  <c r="AH250" i="9"/>
  <c r="O250" i="9"/>
  <c r="M250" i="9"/>
  <c r="N250" i="9" s="1"/>
  <c r="K250" i="9"/>
  <c r="J250" i="9"/>
  <c r="E250" i="9"/>
  <c r="D250" i="9"/>
  <c r="AH249" i="9"/>
  <c r="O249" i="9"/>
  <c r="M249" i="9"/>
  <c r="N249" i="9" s="1"/>
  <c r="K249" i="9"/>
  <c r="J249" i="9"/>
  <c r="E249" i="9"/>
  <c r="D249" i="9"/>
  <c r="AH248" i="9"/>
  <c r="O248" i="9"/>
  <c r="M248" i="9"/>
  <c r="N248" i="9" s="1"/>
  <c r="K248" i="9"/>
  <c r="J248" i="9"/>
  <c r="E248" i="9"/>
  <c r="D248" i="9"/>
  <c r="AH247" i="9"/>
  <c r="O247" i="9"/>
  <c r="M247" i="9"/>
  <c r="N247" i="9" s="1"/>
  <c r="K247" i="9"/>
  <c r="J247" i="9"/>
  <c r="E247" i="9"/>
  <c r="D247" i="9"/>
  <c r="AH246" i="9"/>
  <c r="O246" i="9"/>
  <c r="N246" i="9"/>
  <c r="M246" i="9"/>
  <c r="K246" i="9"/>
  <c r="J246" i="9"/>
  <c r="E246" i="9"/>
  <c r="D246" i="9"/>
  <c r="AH245" i="9"/>
  <c r="O245" i="9"/>
  <c r="M245" i="9"/>
  <c r="N245" i="9" s="1"/>
  <c r="K245" i="9"/>
  <c r="J245" i="9"/>
  <c r="E245" i="9"/>
  <c r="D245" i="9"/>
  <c r="AH244" i="9"/>
  <c r="O244" i="9"/>
  <c r="M244" i="9"/>
  <c r="N244" i="9" s="1"/>
  <c r="K244" i="9"/>
  <c r="J244" i="9"/>
  <c r="E244" i="9"/>
  <c r="D244" i="9"/>
  <c r="AH243" i="9"/>
  <c r="O243" i="9"/>
  <c r="M243" i="9"/>
  <c r="N243" i="9" s="1"/>
  <c r="K243" i="9"/>
  <c r="J243" i="9"/>
  <c r="E243" i="9"/>
  <c r="D243" i="9"/>
  <c r="AH242" i="9"/>
  <c r="O242" i="9"/>
  <c r="N242" i="9"/>
  <c r="M242" i="9"/>
  <c r="K242" i="9"/>
  <c r="J242" i="9"/>
  <c r="E242" i="9"/>
  <c r="D242" i="9"/>
  <c r="AH241" i="9"/>
  <c r="O241" i="9"/>
  <c r="M241" i="9"/>
  <c r="N241" i="9" s="1"/>
  <c r="K241" i="9"/>
  <c r="J241" i="9"/>
  <c r="E241" i="9"/>
  <c r="D241" i="9"/>
  <c r="AH240" i="9"/>
  <c r="O240" i="9"/>
  <c r="M240" i="9"/>
  <c r="N240" i="9" s="1"/>
  <c r="K240" i="9"/>
  <c r="J240" i="9"/>
  <c r="E240" i="9"/>
  <c r="D240" i="9"/>
  <c r="AH239" i="9"/>
  <c r="O239" i="9"/>
  <c r="M239" i="9"/>
  <c r="N239" i="9" s="1"/>
  <c r="K239" i="9"/>
  <c r="J239" i="9"/>
  <c r="E239" i="9"/>
  <c r="D239" i="9"/>
  <c r="AH238" i="9"/>
  <c r="O238" i="9"/>
  <c r="N238" i="9"/>
  <c r="M238" i="9"/>
  <c r="K238" i="9"/>
  <c r="J238" i="9"/>
  <c r="E238" i="9"/>
  <c r="D238" i="9"/>
  <c r="AH237" i="9"/>
  <c r="O237" i="9"/>
  <c r="M237" i="9"/>
  <c r="N237" i="9" s="1"/>
  <c r="K237" i="9"/>
  <c r="J237" i="9"/>
  <c r="E237" i="9"/>
  <c r="D237" i="9"/>
  <c r="AH236" i="9"/>
  <c r="O236" i="9"/>
  <c r="N236" i="9"/>
  <c r="M236" i="9"/>
  <c r="K236" i="9"/>
  <c r="J236" i="9"/>
  <c r="E236" i="9"/>
  <c r="D236" i="9"/>
  <c r="AH235" i="9"/>
  <c r="O235" i="9"/>
  <c r="N235" i="9"/>
  <c r="M235" i="9"/>
  <c r="K235" i="9"/>
  <c r="J235" i="9"/>
  <c r="E235" i="9"/>
  <c r="D235" i="9"/>
  <c r="AH234" i="9"/>
  <c r="O234" i="9"/>
  <c r="N234" i="9"/>
  <c r="M234" i="9"/>
  <c r="K234" i="9"/>
  <c r="J234" i="9"/>
  <c r="E234" i="9"/>
  <c r="D234" i="9"/>
  <c r="AH233" i="9"/>
  <c r="O233" i="9"/>
  <c r="M233" i="9"/>
  <c r="N233" i="9" s="1"/>
  <c r="K233" i="9"/>
  <c r="J233" i="9"/>
  <c r="E233" i="9"/>
  <c r="D233" i="9"/>
  <c r="AH232" i="9"/>
  <c r="O232" i="9"/>
  <c r="M232" i="9"/>
  <c r="N232" i="9" s="1"/>
  <c r="K232" i="9"/>
  <c r="J232" i="9"/>
  <c r="E232" i="9"/>
  <c r="D232" i="9"/>
  <c r="AH231" i="9"/>
  <c r="O231" i="9"/>
  <c r="M231" i="9"/>
  <c r="N231" i="9" s="1"/>
  <c r="K231" i="9"/>
  <c r="J231" i="9"/>
  <c r="E231" i="9"/>
  <c r="D231" i="9"/>
  <c r="AH230" i="9"/>
  <c r="O230" i="9"/>
  <c r="N230" i="9"/>
  <c r="M230" i="9"/>
  <c r="K230" i="9"/>
  <c r="J230" i="9"/>
  <c r="E230" i="9"/>
  <c r="D230" i="9"/>
  <c r="AH229" i="9"/>
  <c r="O229" i="9"/>
  <c r="M229" i="9"/>
  <c r="N229" i="9" s="1"/>
  <c r="K229" i="9"/>
  <c r="J229" i="9"/>
  <c r="E229" i="9"/>
  <c r="D229" i="9"/>
  <c r="AH228" i="9"/>
  <c r="O228" i="9"/>
  <c r="N228" i="9"/>
  <c r="M228" i="9"/>
  <c r="K228" i="9"/>
  <c r="J228" i="9"/>
  <c r="E228" i="9"/>
  <c r="D228" i="9"/>
  <c r="AH227" i="9"/>
  <c r="O227" i="9"/>
  <c r="N227" i="9"/>
  <c r="M227" i="9"/>
  <c r="K227" i="9"/>
  <c r="J227" i="9"/>
  <c r="E227" i="9"/>
  <c r="D227" i="9"/>
  <c r="AH226" i="9"/>
  <c r="O226" i="9"/>
  <c r="N226" i="9"/>
  <c r="M226" i="9"/>
  <c r="K226" i="9"/>
  <c r="J226" i="9"/>
  <c r="E226" i="9"/>
  <c r="D226" i="9"/>
  <c r="AH225" i="9"/>
  <c r="O225" i="9"/>
  <c r="M225" i="9"/>
  <c r="N225" i="9" s="1"/>
  <c r="K225" i="9"/>
  <c r="J225" i="9"/>
  <c r="E225" i="9"/>
  <c r="D225" i="9"/>
  <c r="AH224" i="9"/>
  <c r="O224" i="9"/>
  <c r="M224" i="9"/>
  <c r="N224" i="9" s="1"/>
  <c r="K224" i="9"/>
  <c r="J224" i="9"/>
  <c r="E224" i="9"/>
  <c r="D224" i="9"/>
  <c r="AH223" i="9"/>
  <c r="O223" i="9"/>
  <c r="M223" i="9"/>
  <c r="N223" i="9" s="1"/>
  <c r="K223" i="9"/>
  <c r="J223" i="9"/>
  <c r="E223" i="9"/>
  <c r="D223" i="9"/>
  <c r="AH222" i="9"/>
  <c r="O222" i="9"/>
  <c r="N222" i="9"/>
  <c r="M222" i="9"/>
  <c r="K222" i="9"/>
  <c r="J222" i="9"/>
  <c r="E222" i="9"/>
  <c r="D222" i="9"/>
  <c r="AH221" i="9"/>
  <c r="O221" i="9"/>
  <c r="M221" i="9"/>
  <c r="N221" i="9" s="1"/>
  <c r="K221" i="9"/>
  <c r="J221" i="9"/>
  <c r="E221" i="9"/>
  <c r="D221" i="9"/>
  <c r="AH220" i="9"/>
  <c r="O220" i="9"/>
  <c r="N220" i="9"/>
  <c r="M220" i="9"/>
  <c r="K220" i="9"/>
  <c r="J220" i="9"/>
  <c r="E220" i="9"/>
  <c r="D220" i="9"/>
  <c r="AH219" i="9"/>
  <c r="O219" i="9"/>
  <c r="N219" i="9"/>
  <c r="M219" i="9"/>
  <c r="K219" i="9"/>
  <c r="J219" i="9"/>
  <c r="E219" i="9"/>
  <c r="D219" i="9"/>
  <c r="AH218" i="9"/>
  <c r="O218" i="9"/>
  <c r="M218" i="9"/>
  <c r="N218" i="9" s="1"/>
  <c r="K218" i="9"/>
  <c r="J218" i="9"/>
  <c r="E218" i="9"/>
  <c r="D218" i="9"/>
  <c r="AH217" i="9"/>
  <c r="O217" i="9"/>
  <c r="N217" i="9"/>
  <c r="M217" i="9"/>
  <c r="K217" i="9"/>
  <c r="J217" i="9"/>
  <c r="E217" i="9"/>
  <c r="D217" i="9"/>
  <c r="AH216" i="9"/>
  <c r="O216" i="9"/>
  <c r="M216" i="9"/>
  <c r="N216" i="9" s="1"/>
  <c r="K216" i="9"/>
  <c r="J216" i="9"/>
  <c r="E216" i="9"/>
  <c r="D216" i="9"/>
  <c r="AH215" i="9"/>
  <c r="O215" i="9"/>
  <c r="M215" i="9"/>
  <c r="N215" i="9" s="1"/>
  <c r="K215" i="9"/>
  <c r="J215" i="9"/>
  <c r="E215" i="9"/>
  <c r="D215" i="9"/>
  <c r="AH214" i="9"/>
  <c r="O214" i="9"/>
  <c r="M214" i="9"/>
  <c r="N214" i="9" s="1"/>
  <c r="K214" i="9"/>
  <c r="J214" i="9"/>
  <c r="E214" i="9"/>
  <c r="D214" i="9"/>
  <c r="AH213" i="9"/>
  <c r="O213" i="9"/>
  <c r="N213" i="9"/>
  <c r="M213" i="9"/>
  <c r="K213" i="9"/>
  <c r="J213" i="9"/>
  <c r="E213" i="9"/>
  <c r="D213" i="9"/>
  <c r="AH212" i="9"/>
  <c r="O212" i="9"/>
  <c r="M212" i="9"/>
  <c r="N212" i="9" s="1"/>
  <c r="K212" i="9"/>
  <c r="J212" i="9"/>
  <c r="E212" i="9"/>
  <c r="D212" i="9"/>
  <c r="AH211" i="9"/>
  <c r="O211" i="9"/>
  <c r="M211" i="9"/>
  <c r="N211" i="9" s="1"/>
  <c r="K211" i="9"/>
  <c r="J211" i="9"/>
  <c r="E211" i="9"/>
  <c r="D211" i="9"/>
  <c r="AH210" i="9"/>
  <c r="O210" i="9"/>
  <c r="N210" i="9"/>
  <c r="M210" i="9"/>
  <c r="K210" i="9"/>
  <c r="J210" i="9"/>
  <c r="E210" i="9"/>
  <c r="D210" i="9"/>
  <c r="AH209" i="9"/>
  <c r="O209" i="9"/>
  <c r="M209" i="9"/>
  <c r="N209" i="9" s="1"/>
  <c r="K209" i="9"/>
  <c r="J209" i="9"/>
  <c r="E209" i="9"/>
  <c r="D209" i="9"/>
  <c r="AH208" i="9"/>
  <c r="O208" i="9"/>
  <c r="N208" i="9"/>
  <c r="M208" i="9"/>
  <c r="K208" i="9"/>
  <c r="J208" i="9"/>
  <c r="E208" i="9"/>
  <c r="D208" i="9"/>
  <c r="AH207" i="9"/>
  <c r="O207" i="9"/>
  <c r="M207" i="9"/>
  <c r="N207" i="9" s="1"/>
  <c r="K207" i="9"/>
  <c r="J207" i="9"/>
  <c r="E207" i="9"/>
  <c r="D207" i="9"/>
  <c r="AH206" i="9"/>
  <c r="O206" i="9"/>
  <c r="M206" i="9"/>
  <c r="N206" i="9" s="1"/>
  <c r="K206" i="9"/>
  <c r="J206" i="9"/>
  <c r="E206" i="9"/>
  <c r="D206" i="9"/>
  <c r="AH205" i="9"/>
  <c r="O205" i="9"/>
  <c r="N205" i="9"/>
  <c r="M205" i="9"/>
  <c r="K205" i="9"/>
  <c r="J205" i="9"/>
  <c r="E205" i="9"/>
  <c r="D205" i="9"/>
  <c r="AH204" i="9"/>
  <c r="O204" i="9"/>
  <c r="M204" i="9"/>
  <c r="N204" i="9" s="1"/>
  <c r="K204" i="9"/>
  <c r="J204" i="9"/>
  <c r="E204" i="9"/>
  <c r="D204" i="9"/>
  <c r="AH203" i="9"/>
  <c r="O203" i="9"/>
  <c r="N203" i="9"/>
  <c r="M203" i="9"/>
  <c r="K203" i="9"/>
  <c r="J203" i="9"/>
  <c r="E203" i="9"/>
  <c r="D203" i="9"/>
  <c r="AH202" i="9"/>
  <c r="O202" i="9"/>
  <c r="N202" i="9"/>
  <c r="M202" i="9"/>
  <c r="K202" i="9"/>
  <c r="J202" i="9"/>
  <c r="E202" i="9"/>
  <c r="D202" i="9"/>
  <c r="AH201" i="9"/>
  <c r="O201" i="9"/>
  <c r="M201" i="9"/>
  <c r="N201" i="9" s="1"/>
  <c r="K201" i="9"/>
  <c r="J201" i="9"/>
  <c r="E201" i="9"/>
  <c r="D201" i="9"/>
  <c r="AH200" i="9"/>
  <c r="O200" i="9"/>
  <c r="N200" i="9"/>
  <c r="M200" i="9"/>
  <c r="K200" i="9"/>
  <c r="J200" i="9"/>
  <c r="E200" i="9"/>
  <c r="D200" i="9"/>
  <c r="AH199" i="9"/>
  <c r="O199" i="9"/>
  <c r="N199" i="9"/>
  <c r="M199" i="9"/>
  <c r="K199" i="9"/>
  <c r="J199" i="9"/>
  <c r="E199" i="9"/>
  <c r="D199" i="9"/>
  <c r="AH198" i="9"/>
  <c r="O198" i="9"/>
  <c r="M198" i="9"/>
  <c r="N198" i="9" s="1"/>
  <c r="K198" i="9"/>
  <c r="J198" i="9"/>
  <c r="E198" i="9"/>
  <c r="D198" i="9"/>
  <c r="AH197" i="9"/>
  <c r="O197" i="9"/>
  <c r="M197" i="9"/>
  <c r="N197" i="9" s="1"/>
  <c r="K197" i="9"/>
  <c r="J197" i="9"/>
  <c r="E197" i="9"/>
  <c r="D197" i="9"/>
  <c r="AH196" i="9"/>
  <c r="O196" i="9"/>
  <c r="M196" i="9"/>
  <c r="N196" i="9" s="1"/>
  <c r="K196" i="9"/>
  <c r="J196" i="9"/>
  <c r="E196" i="9"/>
  <c r="D196" i="9"/>
  <c r="AH195" i="9"/>
  <c r="O195" i="9"/>
  <c r="N195" i="9"/>
  <c r="M195" i="9"/>
  <c r="K195" i="9"/>
  <c r="J195" i="9"/>
  <c r="E195" i="9"/>
  <c r="D195" i="9"/>
  <c r="AH194" i="9"/>
  <c r="O194" i="9"/>
  <c r="N194" i="9"/>
  <c r="M194" i="9"/>
  <c r="K194" i="9"/>
  <c r="J194" i="9"/>
  <c r="E194" i="9"/>
  <c r="D194" i="9"/>
  <c r="AH193" i="9"/>
  <c r="O193" i="9"/>
  <c r="M193" i="9"/>
  <c r="N193" i="9" s="1"/>
  <c r="K193" i="9"/>
  <c r="J193" i="9"/>
  <c r="E193" i="9"/>
  <c r="D193" i="9"/>
  <c r="AH192" i="9"/>
  <c r="O192" i="9"/>
  <c r="N192" i="9"/>
  <c r="M192" i="9"/>
  <c r="K192" i="9"/>
  <c r="J192" i="9"/>
  <c r="E192" i="9"/>
  <c r="D192" i="9"/>
  <c r="AH191" i="9"/>
  <c r="O191" i="9"/>
  <c r="M191" i="9"/>
  <c r="N191" i="9" s="1"/>
  <c r="K191" i="9"/>
  <c r="J191" i="9"/>
  <c r="E191" i="9"/>
  <c r="D191" i="9"/>
  <c r="AH190" i="9"/>
  <c r="O190" i="9"/>
  <c r="N190" i="9"/>
  <c r="M190" i="9"/>
  <c r="K190" i="9"/>
  <c r="J190" i="9"/>
  <c r="E190" i="9"/>
  <c r="D190" i="9"/>
  <c r="AH189" i="9"/>
  <c r="O189" i="9"/>
  <c r="N189" i="9"/>
  <c r="M189" i="9"/>
  <c r="K189" i="9"/>
  <c r="J189" i="9"/>
  <c r="E189" i="9"/>
  <c r="D189" i="9"/>
  <c r="AH188" i="9"/>
  <c r="O188" i="9"/>
  <c r="M188" i="9"/>
  <c r="N188" i="9" s="1"/>
  <c r="K188" i="9"/>
  <c r="J188" i="9"/>
  <c r="E188" i="9"/>
  <c r="D188" i="9"/>
  <c r="AH187" i="9"/>
  <c r="O187" i="9"/>
  <c r="N187" i="9"/>
  <c r="M187" i="9"/>
  <c r="K187" i="9"/>
  <c r="J187" i="9"/>
  <c r="E187" i="9"/>
  <c r="D187" i="9"/>
  <c r="AH186" i="9"/>
  <c r="O186" i="9"/>
  <c r="N186" i="9"/>
  <c r="M186" i="9"/>
  <c r="K186" i="9"/>
  <c r="J186" i="9"/>
  <c r="E186" i="9"/>
  <c r="D186" i="9"/>
  <c r="AH185" i="9"/>
  <c r="O185" i="9"/>
  <c r="M185" i="9"/>
  <c r="N185" i="9" s="1"/>
  <c r="K185" i="9"/>
  <c r="J185" i="9"/>
  <c r="E185" i="9"/>
  <c r="D185" i="9"/>
  <c r="AH184" i="9"/>
  <c r="O184" i="9"/>
  <c r="N184" i="9"/>
  <c r="M184" i="9"/>
  <c r="K184" i="9"/>
  <c r="J184" i="9"/>
  <c r="E184" i="9"/>
  <c r="D184" i="9"/>
  <c r="AH183" i="9"/>
  <c r="O183" i="9"/>
  <c r="N183" i="9"/>
  <c r="M183" i="9"/>
  <c r="K183" i="9"/>
  <c r="J183" i="9"/>
  <c r="E183" i="9"/>
  <c r="D183" i="9"/>
  <c r="AH182" i="9"/>
  <c r="O182" i="9"/>
  <c r="M182" i="9"/>
  <c r="N182" i="9" s="1"/>
  <c r="K182" i="9"/>
  <c r="J182" i="9"/>
  <c r="E182" i="9"/>
  <c r="D182" i="9"/>
  <c r="AH181" i="9"/>
  <c r="O181" i="9"/>
  <c r="M181" i="9"/>
  <c r="N181" i="9" s="1"/>
  <c r="K181" i="9"/>
  <c r="J181" i="9"/>
  <c r="E181" i="9"/>
  <c r="D181" i="9"/>
  <c r="AH180" i="9"/>
  <c r="O180" i="9"/>
  <c r="N180" i="9"/>
  <c r="M180" i="9"/>
  <c r="K180" i="9"/>
  <c r="J180" i="9"/>
  <c r="E180" i="9"/>
  <c r="D180" i="9"/>
  <c r="AH179" i="9"/>
  <c r="O179" i="9"/>
  <c r="M179" i="9"/>
  <c r="N179" i="9" s="1"/>
  <c r="K179" i="9"/>
  <c r="J179" i="9"/>
  <c r="E179" i="9"/>
  <c r="D179" i="9"/>
  <c r="AH178" i="9"/>
  <c r="O178" i="9"/>
  <c r="N178" i="9"/>
  <c r="M178" i="9"/>
  <c r="K178" i="9"/>
  <c r="J178" i="9"/>
  <c r="E178" i="9"/>
  <c r="D178" i="9"/>
  <c r="AH177" i="9"/>
  <c r="O177" i="9"/>
  <c r="M177" i="9"/>
  <c r="N177" i="9" s="1"/>
  <c r="K177" i="9"/>
  <c r="J177" i="9"/>
  <c r="E177" i="9"/>
  <c r="D177" i="9"/>
  <c r="AH176" i="9"/>
  <c r="O176" i="9"/>
  <c r="N176" i="9"/>
  <c r="M176" i="9"/>
  <c r="K176" i="9"/>
  <c r="J176" i="9"/>
  <c r="E176" i="9"/>
  <c r="D176" i="9"/>
  <c r="AH175" i="9"/>
  <c r="O175" i="9"/>
  <c r="M175" i="9"/>
  <c r="N175" i="9" s="1"/>
  <c r="K175" i="9"/>
  <c r="J175" i="9"/>
  <c r="E175" i="9"/>
  <c r="D175" i="9"/>
  <c r="AH174" i="9"/>
  <c r="O174" i="9"/>
  <c r="M174" i="9"/>
  <c r="N174" i="9" s="1"/>
  <c r="K174" i="9"/>
  <c r="J174" i="9"/>
  <c r="E174" i="9"/>
  <c r="D174" i="9"/>
  <c r="AH173" i="9"/>
  <c r="O173" i="9"/>
  <c r="N173" i="9"/>
  <c r="M173" i="9"/>
  <c r="K173" i="9"/>
  <c r="J173" i="9"/>
  <c r="E173" i="9"/>
  <c r="D173" i="9"/>
  <c r="AH172" i="9"/>
  <c r="O172" i="9"/>
  <c r="M172" i="9"/>
  <c r="N172" i="9" s="1"/>
  <c r="K172" i="9"/>
  <c r="J172" i="9"/>
  <c r="E172" i="9"/>
  <c r="D172" i="9"/>
  <c r="AH171" i="9"/>
  <c r="O171" i="9"/>
  <c r="M171" i="9"/>
  <c r="N171" i="9" s="1"/>
  <c r="K171" i="9"/>
  <c r="J171" i="9"/>
  <c r="E171" i="9"/>
  <c r="D171" i="9"/>
  <c r="AH170" i="9"/>
  <c r="O170" i="9"/>
  <c r="N170" i="9"/>
  <c r="M170" i="9"/>
  <c r="K170" i="9"/>
  <c r="J170" i="9"/>
  <c r="E170" i="9"/>
  <c r="D170" i="9"/>
  <c r="AH169" i="9"/>
  <c r="O169" i="9"/>
  <c r="N169" i="9"/>
  <c r="M169" i="9"/>
  <c r="K169" i="9"/>
  <c r="J169" i="9"/>
  <c r="E169" i="9"/>
  <c r="D169" i="9"/>
  <c r="AH168" i="9"/>
  <c r="O168" i="9"/>
  <c r="N168" i="9"/>
  <c r="M168" i="9"/>
  <c r="K168" i="9"/>
  <c r="J168" i="9"/>
  <c r="E168" i="9"/>
  <c r="D168" i="9"/>
  <c r="AH167" i="9"/>
  <c r="O167" i="9"/>
  <c r="M167" i="9"/>
  <c r="N167" i="9" s="1"/>
  <c r="K167" i="9"/>
  <c r="J167" i="9"/>
  <c r="E167" i="9"/>
  <c r="D167" i="9"/>
  <c r="AH166" i="9"/>
  <c r="O166" i="9"/>
  <c r="M166" i="9"/>
  <c r="N166" i="9" s="1"/>
  <c r="K166" i="9"/>
  <c r="J166" i="9"/>
  <c r="E166" i="9"/>
  <c r="D166" i="9"/>
  <c r="AH165" i="9"/>
  <c r="O165" i="9"/>
  <c r="M165" i="9"/>
  <c r="N165" i="9" s="1"/>
  <c r="K165" i="9"/>
  <c r="J165" i="9"/>
  <c r="E165" i="9"/>
  <c r="D165" i="9"/>
  <c r="AH164" i="9"/>
  <c r="O164" i="9"/>
  <c r="M164" i="9"/>
  <c r="N164" i="9" s="1"/>
  <c r="K164" i="9"/>
  <c r="J164" i="9"/>
  <c r="E164" i="9"/>
  <c r="D164" i="9"/>
  <c r="AH163" i="9"/>
  <c r="O163" i="9"/>
  <c r="M163" i="9"/>
  <c r="N163" i="9" s="1"/>
  <c r="K163" i="9"/>
  <c r="J163" i="9"/>
  <c r="E163" i="9"/>
  <c r="D163" i="9"/>
  <c r="AH162" i="9"/>
  <c r="O162" i="9"/>
  <c r="N162" i="9"/>
  <c r="M162" i="9"/>
  <c r="K162" i="9"/>
  <c r="J162" i="9"/>
  <c r="E162" i="9"/>
  <c r="D162" i="9"/>
  <c r="AH161" i="9"/>
  <c r="O161" i="9"/>
  <c r="M161" i="9"/>
  <c r="N161" i="9" s="1"/>
  <c r="K161" i="9"/>
  <c r="J161" i="9"/>
  <c r="E161" i="9"/>
  <c r="D161" i="9"/>
  <c r="AH160" i="9"/>
  <c r="O160" i="9"/>
  <c r="N160" i="9"/>
  <c r="M160" i="9"/>
  <c r="K160" i="9"/>
  <c r="J160" i="9"/>
  <c r="E160" i="9"/>
  <c r="D160" i="9"/>
  <c r="AH159" i="9"/>
  <c r="O159" i="9"/>
  <c r="N159" i="9"/>
  <c r="M159" i="9"/>
  <c r="K159" i="9"/>
  <c r="J159" i="9"/>
  <c r="E159" i="9"/>
  <c r="D159" i="9"/>
  <c r="AH158" i="9"/>
  <c r="O158" i="9"/>
  <c r="M158" i="9"/>
  <c r="N158" i="9" s="1"/>
  <c r="K158" i="9"/>
  <c r="J158" i="9"/>
  <c r="E158" i="9"/>
  <c r="D158" i="9"/>
  <c r="AH157" i="9"/>
  <c r="O157" i="9"/>
  <c r="N157" i="9"/>
  <c r="M157" i="9"/>
  <c r="K157" i="9"/>
  <c r="J157" i="9"/>
  <c r="E157" i="9"/>
  <c r="D157" i="9"/>
  <c r="AH156" i="9"/>
  <c r="O156" i="9"/>
  <c r="M156" i="9"/>
  <c r="N156" i="9" s="1"/>
  <c r="K156" i="9"/>
  <c r="J156" i="9"/>
  <c r="E156" i="9"/>
  <c r="D156" i="9"/>
  <c r="AH155" i="9"/>
  <c r="O155" i="9"/>
  <c r="M155" i="9"/>
  <c r="N155" i="9" s="1"/>
  <c r="K155" i="9"/>
  <c r="J155" i="9"/>
  <c r="E155" i="9"/>
  <c r="D155" i="9"/>
  <c r="AH154" i="9"/>
  <c r="O154" i="9"/>
  <c r="M154" i="9"/>
  <c r="N154" i="9" s="1"/>
  <c r="K154" i="9"/>
  <c r="J154" i="9"/>
  <c r="E154" i="9"/>
  <c r="D154" i="9"/>
  <c r="AH153" i="9"/>
  <c r="O153" i="9"/>
  <c r="M153" i="9"/>
  <c r="N153" i="9" s="1"/>
  <c r="K153" i="9"/>
  <c r="J153" i="9"/>
  <c r="E153" i="9"/>
  <c r="D153" i="9"/>
  <c r="AH152" i="9"/>
  <c r="O152" i="9"/>
  <c r="N152" i="9"/>
  <c r="M152" i="9"/>
  <c r="K152" i="9"/>
  <c r="J152" i="9"/>
  <c r="E152" i="9"/>
  <c r="D152" i="9"/>
  <c r="AH151" i="9"/>
  <c r="O151" i="9"/>
  <c r="M151" i="9"/>
  <c r="N151" i="9" s="1"/>
  <c r="K151" i="9"/>
  <c r="J151" i="9"/>
  <c r="E151" i="9"/>
  <c r="D151" i="9"/>
  <c r="AH150" i="9"/>
  <c r="O150" i="9"/>
  <c r="N150" i="9"/>
  <c r="M150" i="9"/>
  <c r="K150" i="9"/>
  <c r="J150" i="9"/>
  <c r="E150" i="9"/>
  <c r="D150" i="9"/>
  <c r="AH149" i="9"/>
  <c r="O149" i="9"/>
  <c r="N149" i="9"/>
  <c r="M149" i="9"/>
  <c r="K149" i="9"/>
  <c r="J149" i="9"/>
  <c r="E149" i="9"/>
  <c r="D149" i="9"/>
  <c r="AH148" i="9"/>
  <c r="O148" i="9"/>
  <c r="M148" i="9"/>
  <c r="N148" i="9" s="1"/>
  <c r="K148" i="9"/>
  <c r="J148" i="9"/>
  <c r="E148" i="9"/>
  <c r="D148" i="9"/>
  <c r="AH147" i="9"/>
  <c r="O147" i="9"/>
  <c r="M147" i="9"/>
  <c r="N147" i="9" s="1"/>
  <c r="K147" i="9"/>
  <c r="J147" i="9"/>
  <c r="E147" i="9"/>
  <c r="D147" i="9"/>
  <c r="AH146" i="9"/>
  <c r="O146" i="9"/>
  <c r="N146" i="9"/>
  <c r="M146" i="9"/>
  <c r="K146" i="9"/>
  <c r="J146" i="9"/>
  <c r="E146" i="9"/>
  <c r="D146" i="9"/>
  <c r="AH145" i="9"/>
  <c r="O145" i="9"/>
  <c r="M145" i="9"/>
  <c r="N145" i="9" s="1"/>
  <c r="K145" i="9"/>
  <c r="J145" i="9"/>
  <c r="E145" i="9"/>
  <c r="D145" i="9"/>
  <c r="AH144" i="9"/>
  <c r="O144" i="9"/>
  <c r="M144" i="9"/>
  <c r="N144" i="9" s="1"/>
  <c r="K144" i="9"/>
  <c r="J144" i="9"/>
  <c r="E144" i="9"/>
  <c r="D144" i="9"/>
  <c r="AH143" i="9"/>
  <c r="O143" i="9"/>
  <c r="N143" i="9"/>
  <c r="M143" i="9"/>
  <c r="K143" i="9"/>
  <c r="J143" i="9"/>
  <c r="E143" i="9"/>
  <c r="D143" i="9"/>
  <c r="AH142" i="9"/>
  <c r="O142" i="9"/>
  <c r="N142" i="9"/>
  <c r="M142" i="9"/>
  <c r="K142" i="9"/>
  <c r="J142" i="9"/>
  <c r="E142" i="9"/>
  <c r="D142" i="9"/>
  <c r="AH141" i="9"/>
  <c r="O141" i="9"/>
  <c r="N141" i="9"/>
  <c r="M141" i="9"/>
  <c r="K141" i="9"/>
  <c r="J141" i="9"/>
  <c r="E141" i="9"/>
  <c r="D141" i="9"/>
  <c r="AH140" i="9"/>
  <c r="O140" i="9"/>
  <c r="M140" i="9"/>
  <c r="N140" i="9" s="1"/>
  <c r="K140" i="9"/>
  <c r="J140" i="9"/>
  <c r="E140" i="9"/>
  <c r="D140" i="9"/>
  <c r="AH139" i="9"/>
  <c r="O139" i="9"/>
  <c r="M139" i="9"/>
  <c r="N139" i="9" s="1"/>
  <c r="K139" i="9"/>
  <c r="J139" i="9"/>
  <c r="E139" i="9"/>
  <c r="D139" i="9"/>
  <c r="AH138" i="9"/>
  <c r="O138" i="9"/>
  <c r="N138" i="9"/>
  <c r="M138" i="9"/>
  <c r="K138" i="9"/>
  <c r="J138" i="9"/>
  <c r="E138" i="9"/>
  <c r="D138" i="9"/>
  <c r="AH137" i="9"/>
  <c r="O137" i="9"/>
  <c r="M137" i="9"/>
  <c r="N137" i="9" s="1"/>
  <c r="K137" i="9"/>
  <c r="J137" i="9"/>
  <c r="E137" i="9"/>
  <c r="D137" i="9"/>
  <c r="AH136" i="9"/>
  <c r="O136" i="9"/>
  <c r="M136" i="9"/>
  <c r="N136" i="9" s="1"/>
  <c r="K136" i="9"/>
  <c r="J136" i="9"/>
  <c r="E136" i="9"/>
  <c r="D136" i="9"/>
  <c r="AH135" i="9"/>
  <c r="O135" i="9"/>
  <c r="N135" i="9"/>
  <c r="M135" i="9"/>
  <c r="K135" i="9"/>
  <c r="J135" i="9"/>
  <c r="E135" i="9"/>
  <c r="D135" i="9"/>
  <c r="AH134" i="9"/>
  <c r="O134" i="9"/>
  <c r="N134" i="9"/>
  <c r="M134" i="9"/>
  <c r="K134" i="9"/>
  <c r="J134" i="9"/>
  <c r="E134" i="9"/>
  <c r="D134" i="9"/>
  <c r="AH133" i="9"/>
  <c r="O133" i="9"/>
  <c r="N133" i="9"/>
  <c r="M133" i="9"/>
  <c r="K133" i="9"/>
  <c r="J133" i="9"/>
  <c r="E133" i="9"/>
  <c r="D133" i="9"/>
  <c r="AH132" i="9"/>
  <c r="O132" i="9"/>
  <c r="M132" i="9"/>
  <c r="N132" i="9" s="1"/>
  <c r="K132" i="9"/>
  <c r="J132" i="9"/>
  <c r="E132" i="9"/>
  <c r="D132" i="9"/>
  <c r="AH131" i="9"/>
  <c r="O131" i="9"/>
  <c r="M131" i="9"/>
  <c r="N131" i="9" s="1"/>
  <c r="K131" i="9"/>
  <c r="J131" i="9"/>
  <c r="E131" i="9"/>
  <c r="D131" i="9"/>
  <c r="AH130" i="9"/>
  <c r="O130" i="9"/>
  <c r="N130" i="9"/>
  <c r="M130" i="9"/>
  <c r="K130" i="9"/>
  <c r="J130" i="9"/>
  <c r="E130" i="9"/>
  <c r="D130" i="9"/>
  <c r="AH129" i="9"/>
  <c r="O129" i="9"/>
  <c r="M129" i="9"/>
  <c r="N129" i="9" s="1"/>
  <c r="K129" i="9"/>
  <c r="J129" i="9"/>
  <c r="E129" i="9"/>
  <c r="D129" i="9"/>
  <c r="AH128" i="9"/>
  <c r="O128" i="9"/>
  <c r="M128" i="9"/>
  <c r="N128" i="9" s="1"/>
  <c r="K128" i="9"/>
  <c r="J128" i="9"/>
  <c r="E128" i="9"/>
  <c r="D128" i="9"/>
  <c r="AH127" i="9"/>
  <c r="O127" i="9"/>
  <c r="N127" i="9"/>
  <c r="M127" i="9"/>
  <c r="K127" i="9"/>
  <c r="J127" i="9"/>
  <c r="E127" i="9"/>
  <c r="D127" i="9"/>
  <c r="AH126" i="9"/>
  <c r="O126" i="9"/>
  <c r="N126" i="9"/>
  <c r="M126" i="9"/>
  <c r="K126" i="9"/>
  <c r="J126" i="9"/>
  <c r="E126" i="9"/>
  <c r="D126" i="9"/>
  <c r="AH125" i="9"/>
  <c r="O125" i="9"/>
  <c r="N125" i="9"/>
  <c r="M125" i="9"/>
  <c r="K125" i="9"/>
  <c r="J125" i="9"/>
  <c r="E125" i="9"/>
  <c r="D125" i="9"/>
  <c r="AH124" i="9"/>
  <c r="O124" i="9"/>
  <c r="M124" i="9"/>
  <c r="N124" i="9" s="1"/>
  <c r="K124" i="9"/>
  <c r="J124" i="9"/>
  <c r="E124" i="9"/>
  <c r="D124" i="9"/>
  <c r="AH123" i="9"/>
  <c r="O123" i="9"/>
  <c r="M123" i="9"/>
  <c r="N123" i="9" s="1"/>
  <c r="K123" i="9"/>
  <c r="J123" i="9"/>
  <c r="E123" i="9"/>
  <c r="D123" i="9"/>
  <c r="AH122" i="9"/>
  <c r="O122" i="9"/>
  <c r="N122" i="9"/>
  <c r="M122" i="9"/>
  <c r="K122" i="9"/>
  <c r="J122" i="9"/>
  <c r="E122" i="9"/>
  <c r="D122" i="9"/>
  <c r="AH121" i="9"/>
  <c r="O121" i="9"/>
  <c r="M121" i="9"/>
  <c r="N121" i="9" s="1"/>
  <c r="K121" i="9"/>
  <c r="J121" i="9"/>
  <c r="E121" i="9"/>
  <c r="D121" i="9"/>
  <c r="AH120" i="9"/>
  <c r="O120" i="9"/>
  <c r="M120" i="9"/>
  <c r="N120" i="9" s="1"/>
  <c r="K120" i="9"/>
  <c r="J120" i="9"/>
  <c r="E120" i="9"/>
  <c r="D120" i="9"/>
  <c r="AH119" i="9"/>
  <c r="O119" i="9"/>
  <c r="N119" i="9"/>
  <c r="M119" i="9"/>
  <c r="K119" i="9"/>
  <c r="J119" i="9"/>
  <c r="E119" i="9"/>
  <c r="D119" i="9"/>
  <c r="AH118" i="9"/>
  <c r="W118" i="9"/>
  <c r="O118" i="9"/>
  <c r="N118" i="9"/>
  <c r="M118" i="9"/>
  <c r="K118" i="9"/>
  <c r="J118" i="9"/>
  <c r="E118" i="9"/>
  <c r="D118" i="9"/>
  <c r="AH117" i="9"/>
  <c r="O117" i="9"/>
  <c r="M117" i="9"/>
  <c r="N117" i="9" s="1"/>
  <c r="K117" i="9"/>
  <c r="J117" i="9"/>
  <c r="E117" i="9"/>
  <c r="D117" i="9"/>
  <c r="AH116" i="9"/>
  <c r="O116" i="9"/>
  <c r="M116" i="9"/>
  <c r="N116" i="9" s="1"/>
  <c r="K116" i="9"/>
  <c r="J116" i="9"/>
  <c r="E116" i="9"/>
  <c r="D116" i="9"/>
  <c r="AH115" i="9"/>
  <c r="O115" i="9"/>
  <c r="M115" i="9"/>
  <c r="N115" i="9" s="1"/>
  <c r="K115" i="9"/>
  <c r="J115" i="9"/>
  <c r="E115" i="9"/>
  <c r="D115" i="9"/>
  <c r="AH114" i="9"/>
  <c r="O114" i="9"/>
  <c r="M114" i="9"/>
  <c r="N114" i="9" s="1"/>
  <c r="K114" i="9"/>
  <c r="J114" i="9"/>
  <c r="E114" i="9"/>
  <c r="D114" i="9"/>
  <c r="AH113" i="9"/>
  <c r="O113" i="9"/>
  <c r="M113" i="9"/>
  <c r="N113" i="9" s="1"/>
  <c r="K113" i="9"/>
  <c r="J113" i="9"/>
  <c r="E113" i="9"/>
  <c r="D113" i="9"/>
  <c r="AH112" i="9"/>
  <c r="O112" i="9"/>
  <c r="N112" i="9"/>
  <c r="M112" i="9"/>
  <c r="K112" i="9"/>
  <c r="J112" i="9"/>
  <c r="E112" i="9"/>
  <c r="D112" i="9"/>
  <c r="AH111" i="9"/>
  <c r="O111" i="9"/>
  <c r="N111" i="9"/>
  <c r="M111" i="9"/>
  <c r="K111" i="9"/>
  <c r="J111" i="9"/>
  <c r="E111" i="9"/>
  <c r="D111" i="9"/>
  <c r="AH110" i="9"/>
  <c r="O110" i="9"/>
  <c r="N110" i="9"/>
  <c r="M110" i="9"/>
  <c r="K110" i="9"/>
  <c r="J110" i="9"/>
  <c r="E110" i="9"/>
  <c r="D110" i="9"/>
  <c r="AH109" i="9"/>
  <c r="O109" i="9"/>
  <c r="M109" i="9"/>
  <c r="N109" i="9" s="1"/>
  <c r="K109" i="9"/>
  <c r="J109" i="9"/>
  <c r="E109" i="9"/>
  <c r="D109" i="9"/>
  <c r="AH108" i="9"/>
  <c r="O108" i="9"/>
  <c r="N108" i="9"/>
  <c r="M108" i="9"/>
  <c r="K108" i="9"/>
  <c r="J108" i="9"/>
  <c r="E108" i="9"/>
  <c r="D108" i="9"/>
  <c r="AH107" i="9"/>
  <c r="O107" i="9"/>
  <c r="N107" i="9"/>
  <c r="M107" i="9"/>
  <c r="K107" i="9"/>
  <c r="J107" i="9"/>
  <c r="E107" i="9"/>
  <c r="D107" i="9"/>
  <c r="AH106" i="9"/>
  <c r="O106" i="9"/>
  <c r="N106" i="9"/>
  <c r="M106" i="9"/>
  <c r="K106" i="9"/>
  <c r="J106" i="9"/>
  <c r="E106" i="9"/>
  <c r="D106" i="9"/>
  <c r="AH105" i="9"/>
  <c r="O105" i="9"/>
  <c r="N105" i="9"/>
  <c r="M105" i="9"/>
  <c r="K105" i="9"/>
  <c r="J105" i="9"/>
  <c r="E105" i="9"/>
  <c r="D105" i="9"/>
  <c r="AH104" i="9"/>
  <c r="O104" i="9"/>
  <c r="M104" i="9"/>
  <c r="N104" i="9" s="1"/>
  <c r="K104" i="9"/>
  <c r="J104" i="9"/>
  <c r="E104" i="9"/>
  <c r="D104" i="9"/>
  <c r="AH103" i="9"/>
  <c r="O103" i="9"/>
  <c r="N103" i="9"/>
  <c r="M103" i="9"/>
  <c r="K103" i="9"/>
  <c r="J103" i="9"/>
  <c r="E103" i="9"/>
  <c r="D103" i="9"/>
  <c r="AH102" i="9"/>
  <c r="O102" i="9"/>
  <c r="M102" i="9"/>
  <c r="N102" i="9" s="1"/>
  <c r="K102" i="9"/>
  <c r="J102" i="9"/>
  <c r="E102" i="9"/>
  <c r="D102" i="9"/>
  <c r="AH101" i="9"/>
  <c r="O101" i="9"/>
  <c r="N101" i="9"/>
  <c r="M101" i="9"/>
  <c r="K101" i="9"/>
  <c r="J101" i="9"/>
  <c r="E101" i="9"/>
  <c r="D101" i="9"/>
  <c r="AH100" i="9"/>
  <c r="O100" i="9"/>
  <c r="N100" i="9"/>
  <c r="M100" i="9"/>
  <c r="K100" i="9"/>
  <c r="J100" i="9"/>
  <c r="E100" i="9"/>
  <c r="D100" i="9"/>
  <c r="AH99" i="9"/>
  <c r="O99" i="9"/>
  <c r="N99" i="9"/>
  <c r="M99" i="9"/>
  <c r="K99" i="9"/>
  <c r="J99" i="9"/>
  <c r="E99" i="9"/>
  <c r="D99" i="9"/>
  <c r="AH98" i="9"/>
  <c r="O98" i="9"/>
  <c r="M98" i="9"/>
  <c r="N98" i="9" s="1"/>
  <c r="K98" i="9"/>
  <c r="J98" i="9"/>
  <c r="E98" i="9"/>
  <c r="D98" i="9"/>
  <c r="AH97" i="9"/>
  <c r="O97" i="9"/>
  <c r="N97" i="9"/>
  <c r="M97" i="9"/>
  <c r="K97" i="9"/>
  <c r="J97" i="9"/>
  <c r="E97" i="9"/>
  <c r="D97" i="9"/>
  <c r="AH96" i="9"/>
  <c r="O96" i="9"/>
  <c r="N96" i="9"/>
  <c r="M96" i="9"/>
  <c r="K96" i="9"/>
  <c r="J96" i="9"/>
  <c r="E96" i="9"/>
  <c r="D96" i="9"/>
  <c r="AH95" i="9"/>
  <c r="O95" i="9"/>
  <c r="M95" i="9"/>
  <c r="N95" i="9" s="1"/>
  <c r="K95" i="9"/>
  <c r="J95" i="9"/>
  <c r="E95" i="9"/>
  <c r="D95" i="9"/>
  <c r="AH94" i="9"/>
  <c r="O94" i="9"/>
  <c r="M94" i="9"/>
  <c r="N94" i="9" s="1"/>
  <c r="K94" i="9"/>
  <c r="J94" i="9"/>
  <c r="E94" i="9"/>
  <c r="D94" i="9"/>
  <c r="AH93" i="9"/>
  <c r="O93" i="9"/>
  <c r="M93" i="9"/>
  <c r="N93" i="9" s="1"/>
  <c r="K93" i="9"/>
  <c r="J93" i="9"/>
  <c r="E93" i="9"/>
  <c r="D93" i="9"/>
  <c r="AH92" i="9"/>
  <c r="O92" i="9"/>
  <c r="M92" i="9"/>
  <c r="N92" i="9" s="1"/>
  <c r="K92" i="9"/>
  <c r="J92" i="9"/>
  <c r="E92" i="9"/>
  <c r="D92" i="9"/>
  <c r="AH91" i="9"/>
  <c r="O91" i="9"/>
  <c r="N91" i="9"/>
  <c r="M91" i="9"/>
  <c r="K91" i="9"/>
  <c r="J91" i="9"/>
  <c r="E91" i="9"/>
  <c r="D91" i="9"/>
  <c r="AH90" i="9"/>
  <c r="O90" i="9"/>
  <c r="M90" i="9"/>
  <c r="N90" i="9" s="1"/>
  <c r="K90" i="9"/>
  <c r="J90" i="9"/>
  <c r="E90" i="9"/>
  <c r="D90" i="9"/>
  <c r="AH89" i="9"/>
  <c r="O89" i="9"/>
  <c r="N89" i="9"/>
  <c r="M89" i="9"/>
  <c r="K89" i="9"/>
  <c r="J89" i="9"/>
  <c r="E89" i="9"/>
  <c r="D89" i="9"/>
  <c r="AH88" i="9"/>
  <c r="O88" i="9"/>
  <c r="N88" i="9"/>
  <c r="M88" i="9"/>
  <c r="K88" i="9"/>
  <c r="J88" i="9"/>
  <c r="E88" i="9"/>
  <c r="D88" i="9"/>
  <c r="AH87" i="9"/>
  <c r="O87" i="9"/>
  <c r="N87" i="9"/>
  <c r="M87" i="9"/>
  <c r="K87" i="9"/>
  <c r="J87" i="9"/>
  <c r="E87" i="9"/>
  <c r="D87" i="9"/>
  <c r="AH86" i="9"/>
  <c r="O86" i="9"/>
  <c r="M86" i="9"/>
  <c r="N86" i="9" s="1"/>
  <c r="K86" i="9"/>
  <c r="J86" i="9"/>
  <c r="E86" i="9"/>
  <c r="D86" i="9"/>
  <c r="AH85" i="9"/>
  <c r="O85" i="9"/>
  <c r="M85" i="9"/>
  <c r="N85" i="9" s="1"/>
  <c r="K85" i="9"/>
  <c r="J85" i="9"/>
  <c r="E85" i="9"/>
  <c r="D85" i="9"/>
  <c r="AH84" i="9"/>
  <c r="O84" i="9"/>
  <c r="M84" i="9"/>
  <c r="N84" i="9" s="1"/>
  <c r="K84" i="9"/>
  <c r="J84" i="9"/>
  <c r="E84" i="9"/>
  <c r="D84" i="9"/>
  <c r="AH83" i="9"/>
  <c r="O83" i="9"/>
  <c r="N83" i="9"/>
  <c r="M83" i="9"/>
  <c r="K83" i="9"/>
  <c r="J83" i="9"/>
  <c r="E83" i="9"/>
  <c r="D83" i="9"/>
  <c r="AH82" i="9"/>
  <c r="O82" i="9"/>
  <c r="M82" i="9"/>
  <c r="N82" i="9" s="1"/>
  <c r="K82" i="9"/>
  <c r="J82" i="9"/>
  <c r="E82" i="9"/>
  <c r="D82" i="9"/>
  <c r="AH81" i="9"/>
  <c r="O81" i="9"/>
  <c r="N81" i="9"/>
  <c r="M81" i="9"/>
  <c r="K81" i="9"/>
  <c r="J81" i="9"/>
  <c r="E81" i="9"/>
  <c r="D81" i="9"/>
  <c r="AH80" i="9"/>
  <c r="O80" i="9"/>
  <c r="N80" i="9"/>
  <c r="M80" i="9"/>
  <c r="K80" i="9"/>
  <c r="J80" i="9"/>
  <c r="E80" i="9"/>
  <c r="D80" i="9"/>
  <c r="AH79" i="9"/>
  <c r="O79" i="9"/>
  <c r="M79" i="9"/>
  <c r="N79" i="9" s="1"/>
  <c r="K79" i="9"/>
  <c r="J79" i="9"/>
  <c r="E79" i="9"/>
  <c r="D79" i="9"/>
  <c r="AH78" i="9"/>
  <c r="O78" i="9"/>
  <c r="M78" i="9"/>
  <c r="N78" i="9" s="1"/>
  <c r="K78" i="9"/>
  <c r="J78" i="9"/>
  <c r="E78" i="9"/>
  <c r="D78" i="9"/>
  <c r="AH77" i="9"/>
  <c r="O77" i="9"/>
  <c r="M77" i="9"/>
  <c r="N77" i="9" s="1"/>
  <c r="K77" i="9"/>
  <c r="J77" i="9"/>
  <c r="E77" i="9"/>
  <c r="D77" i="9"/>
  <c r="AH76" i="9"/>
  <c r="O76" i="9"/>
  <c r="N76" i="9"/>
  <c r="M76" i="9"/>
  <c r="K76" i="9"/>
  <c r="J76" i="9"/>
  <c r="E76" i="9"/>
  <c r="D76" i="9"/>
  <c r="AH75" i="9"/>
  <c r="O75" i="9"/>
  <c r="N75" i="9"/>
  <c r="M75" i="9"/>
  <c r="K75" i="9"/>
  <c r="J75" i="9"/>
  <c r="E75" i="9"/>
  <c r="D75" i="9"/>
  <c r="AH74" i="9"/>
  <c r="O74" i="9"/>
  <c r="M74" i="9"/>
  <c r="N74" i="9" s="1"/>
  <c r="K74" i="9"/>
  <c r="J74" i="9"/>
  <c r="E74" i="9"/>
  <c r="D74" i="9"/>
  <c r="AH73" i="9"/>
  <c r="O73" i="9"/>
  <c r="N73" i="9"/>
  <c r="M73" i="9"/>
  <c r="K73" i="9"/>
  <c r="J73" i="9"/>
  <c r="E73" i="9"/>
  <c r="D73" i="9"/>
  <c r="AH72" i="9"/>
  <c r="O72" i="9"/>
  <c r="N72" i="9"/>
  <c r="M72" i="9"/>
  <c r="K72" i="9"/>
  <c r="J72" i="9"/>
  <c r="E72" i="9"/>
  <c r="D72" i="9"/>
  <c r="AH71" i="9"/>
  <c r="O71" i="9"/>
  <c r="M71" i="9"/>
  <c r="N71" i="9" s="1"/>
  <c r="K71" i="9"/>
  <c r="J71" i="9"/>
  <c r="E71" i="9"/>
  <c r="D71" i="9"/>
  <c r="AH70" i="9"/>
  <c r="O70" i="9"/>
  <c r="N70" i="9"/>
  <c r="M70" i="9"/>
  <c r="K70" i="9"/>
  <c r="J70" i="9"/>
  <c r="E70" i="9"/>
  <c r="D70" i="9"/>
  <c r="AH69" i="9"/>
  <c r="O69" i="9"/>
  <c r="M69" i="9"/>
  <c r="N69" i="9" s="1"/>
  <c r="K69" i="9"/>
  <c r="J69" i="9"/>
  <c r="E69" i="9"/>
  <c r="D69" i="9"/>
  <c r="M68" i="9"/>
  <c r="N68" i="9" s="1"/>
  <c r="O68" i="9" s="1"/>
  <c r="K68" i="9"/>
  <c r="J68" i="9"/>
  <c r="D68" i="9"/>
  <c r="E68" i="9" s="1"/>
  <c r="M67" i="9"/>
  <c r="N67" i="9" s="1"/>
  <c r="O67" i="9" s="1"/>
  <c r="J67" i="9"/>
  <c r="K67" i="9" s="1"/>
  <c r="E67" i="9"/>
  <c r="D67" i="9"/>
  <c r="O66" i="9"/>
  <c r="M66" i="9"/>
  <c r="N66" i="9" s="1"/>
  <c r="K66" i="9"/>
  <c r="J66" i="9"/>
  <c r="D66" i="9"/>
  <c r="E66" i="9" s="1"/>
  <c r="M65" i="9"/>
  <c r="N65" i="9" s="1"/>
  <c r="O65" i="9" s="1"/>
  <c r="K65" i="9"/>
  <c r="J65" i="9"/>
  <c r="D65" i="9"/>
  <c r="E65" i="9" s="1"/>
  <c r="Y64" i="9"/>
  <c r="V64" i="9"/>
  <c r="W64" i="9" s="1"/>
  <c r="M64" i="9"/>
  <c r="R64" i="9" s="1"/>
  <c r="L64" i="9" a="1"/>
  <c r="L64" i="9" s="1"/>
  <c r="J64" i="9"/>
  <c r="H64" i="9"/>
  <c r="V148" i="9" s="1"/>
  <c r="D64" i="9"/>
  <c r="Y63" i="9"/>
  <c r="V63" i="9"/>
  <c r="R63" i="9"/>
  <c r="M63" i="9"/>
  <c r="N63" i="9" s="1"/>
  <c r="L63" i="9" a="1"/>
  <c r="L63" i="9" s="1"/>
  <c r="J63" i="9"/>
  <c r="H63" i="9"/>
  <c r="V147" i="9" s="1"/>
  <c r="D63" i="9"/>
  <c r="Y62" i="9"/>
  <c r="V62" i="9"/>
  <c r="R62" i="9"/>
  <c r="M62" i="9"/>
  <c r="L62" i="9" a="1"/>
  <c r="L62" i="9" s="1"/>
  <c r="J62" i="9"/>
  <c r="H62" i="9"/>
  <c r="V146" i="9" s="1"/>
  <c r="D62" i="9"/>
  <c r="Y61" i="9"/>
  <c r="V61" i="9"/>
  <c r="M61" i="9"/>
  <c r="N62" i="9" s="1"/>
  <c r="L61" i="9" a="1"/>
  <c r="L61" i="9" s="1"/>
  <c r="J61" i="9"/>
  <c r="H61" i="9"/>
  <c r="V145" i="9" s="1"/>
  <c r="D61" i="9"/>
  <c r="Y60" i="9"/>
  <c r="V60" i="9"/>
  <c r="R60" i="9"/>
  <c r="M60" i="9"/>
  <c r="N60" i="9" s="1"/>
  <c r="L60" i="9" a="1"/>
  <c r="L60" i="9" s="1"/>
  <c r="J60" i="9"/>
  <c r="H60" i="9"/>
  <c r="D60" i="9"/>
  <c r="Y59" i="9"/>
  <c r="V59" i="9"/>
  <c r="M59" i="9"/>
  <c r="R59" i="9" s="1"/>
  <c r="L59" i="9" a="1"/>
  <c r="L59" i="9" s="1"/>
  <c r="T59" i="9" s="1"/>
  <c r="J59" i="9"/>
  <c r="H59" i="9"/>
  <c r="V143" i="9" s="1"/>
  <c r="D59" i="9"/>
  <c r="E64" i="9" s="1"/>
  <c r="Y58" i="9"/>
  <c r="V58" i="9"/>
  <c r="R58" i="9"/>
  <c r="M58" i="9"/>
  <c r="L58" i="9" a="1"/>
  <c r="L58" i="9" s="1"/>
  <c r="J58" i="9"/>
  <c r="K63" i="9" s="1"/>
  <c r="H58" i="9"/>
  <c r="V142" i="9" s="1"/>
  <c r="D58" i="9"/>
  <c r="Y57" i="9"/>
  <c r="V57" i="9"/>
  <c r="M57" i="9"/>
  <c r="R57" i="9" s="1"/>
  <c r="L57" i="9" a="1"/>
  <c r="L57" i="9" s="1"/>
  <c r="J57" i="9"/>
  <c r="H57" i="9"/>
  <c r="V141" i="9" s="1"/>
  <c r="D57" i="9"/>
  <c r="E63" i="9" s="1"/>
  <c r="Y56" i="9"/>
  <c r="V56" i="9"/>
  <c r="R56" i="9"/>
  <c r="M56" i="9"/>
  <c r="L56" i="9" a="1"/>
  <c r="L56" i="9" s="1"/>
  <c r="J56" i="9"/>
  <c r="K62" i="9" s="1"/>
  <c r="H56" i="9"/>
  <c r="V140" i="9" s="1"/>
  <c r="D56" i="9"/>
  <c r="Y55" i="9"/>
  <c r="V55" i="9"/>
  <c r="M55" i="9"/>
  <c r="R55" i="9" s="1"/>
  <c r="L55" i="9" a="1"/>
  <c r="L55" i="9" s="1"/>
  <c r="J55" i="9"/>
  <c r="K61" i="9" s="1"/>
  <c r="H55" i="9"/>
  <c r="V139" i="9" s="1"/>
  <c r="E55" i="9"/>
  <c r="D55" i="9"/>
  <c r="E61" i="9" s="1"/>
  <c r="Y54" i="9"/>
  <c r="V54" i="9"/>
  <c r="R54" i="9"/>
  <c r="M54" i="9"/>
  <c r="N54" i="9" s="1"/>
  <c r="L54" i="9" a="1"/>
  <c r="L54" i="9" s="1"/>
  <c r="J54" i="9"/>
  <c r="H54" i="9"/>
  <c r="V138" i="9" s="1"/>
  <c r="D54" i="9"/>
  <c r="E60" i="9" s="1"/>
  <c r="Y53" i="9"/>
  <c r="V53" i="9"/>
  <c r="R53" i="9"/>
  <c r="N53" i="9"/>
  <c r="M53" i="9"/>
  <c r="L53" i="9" a="1"/>
  <c r="L53" i="9" s="1"/>
  <c r="J53" i="9"/>
  <c r="K59" i="9" s="1"/>
  <c r="H53" i="9"/>
  <c r="V137" i="9" s="1"/>
  <c r="D53" i="9"/>
  <c r="Y52" i="9"/>
  <c r="V52" i="9"/>
  <c r="M52" i="9"/>
  <c r="R52" i="9" s="1"/>
  <c r="L52" i="9" a="1"/>
  <c r="L52" i="9" s="1"/>
  <c r="J52" i="9"/>
  <c r="K58" i="9" s="1"/>
  <c r="H52" i="9"/>
  <c r="D52" i="9"/>
  <c r="E58" i="9" s="1"/>
  <c r="AH51" i="9"/>
  <c r="AG51" i="9"/>
  <c r="Y51" i="9"/>
  <c r="V51" i="9"/>
  <c r="M51" i="9"/>
  <c r="R51" i="9" s="1"/>
  <c r="L51" i="9" a="1"/>
  <c r="L51" i="9" s="1"/>
  <c r="J51" i="9"/>
  <c r="K57" i="9" s="1"/>
  <c r="H51" i="9"/>
  <c r="V135" i="9" s="1"/>
  <c r="D51" i="9"/>
  <c r="E57" i="9" s="1"/>
  <c r="Y50" i="9"/>
  <c r="V50" i="9"/>
  <c r="M50" i="9"/>
  <c r="N50" i="9" s="1"/>
  <c r="L50" i="9" a="1"/>
  <c r="L50" i="9" s="1"/>
  <c r="J50" i="9"/>
  <c r="H50" i="9"/>
  <c r="V134" i="9" s="1"/>
  <c r="D50" i="9"/>
  <c r="E56" i="9" s="1"/>
  <c r="Y49" i="9"/>
  <c r="V49" i="9"/>
  <c r="R49" i="9"/>
  <c r="M49" i="9"/>
  <c r="N49" i="9" s="1"/>
  <c r="L49" i="9" a="1"/>
  <c r="L49" i="9" s="1"/>
  <c r="J49" i="9"/>
  <c r="K55" i="9" s="1"/>
  <c r="H49" i="9"/>
  <c r="V133" i="9" s="1"/>
  <c r="D49" i="9"/>
  <c r="AG48" i="9"/>
  <c r="AH48" i="9" s="1"/>
  <c r="Y48" i="9"/>
  <c r="V48" i="9"/>
  <c r="R48" i="9"/>
  <c r="M48" i="9"/>
  <c r="L48" i="9" a="1"/>
  <c r="L48" i="9" s="1"/>
  <c r="J48" i="9"/>
  <c r="K54" i="9" s="1"/>
  <c r="H48" i="9"/>
  <c r="V132" i="9" s="1"/>
  <c r="D48" i="9"/>
  <c r="Y47" i="9"/>
  <c r="V47" i="9"/>
  <c r="N47" i="9"/>
  <c r="M47" i="9"/>
  <c r="N48" i="9" s="1"/>
  <c r="L47" i="9"/>
  <c r="L47" i="9" a="1"/>
  <c r="J47" i="9"/>
  <c r="K53" i="9" s="1"/>
  <c r="H47" i="9"/>
  <c r="V131" i="9" s="1"/>
  <c r="D47" i="9"/>
  <c r="E53" i="9" s="1"/>
  <c r="Y46" i="9"/>
  <c r="V46" i="9"/>
  <c r="M46" i="9"/>
  <c r="R46" i="9" s="1"/>
  <c r="L46" i="9" a="1"/>
  <c r="L46" i="9" s="1"/>
  <c r="J46" i="9"/>
  <c r="H46" i="9"/>
  <c r="V130" i="9" s="1"/>
  <c r="D46" i="9"/>
  <c r="E51" i="9" s="1"/>
  <c r="Y45" i="9"/>
  <c r="V45" i="9"/>
  <c r="R45" i="9"/>
  <c r="M45" i="9"/>
  <c r="N45" i="9" s="1"/>
  <c r="L45" i="9" a="1"/>
  <c r="L45" i="9" s="1"/>
  <c r="K45" i="9"/>
  <c r="J45" i="9"/>
  <c r="K51" i="9" s="1"/>
  <c r="H45" i="9"/>
  <c r="V129" i="9" s="1"/>
  <c r="D45" i="9"/>
  <c r="Y44" i="9"/>
  <c r="V44" i="9"/>
  <c r="R44" i="9"/>
  <c r="M44" i="9"/>
  <c r="N44" i="9" s="1"/>
  <c r="L44" i="9" a="1"/>
  <c r="L44" i="9" s="1"/>
  <c r="J44" i="9"/>
  <c r="K50" i="9" s="1"/>
  <c r="H44" i="9"/>
  <c r="V128" i="9" s="1"/>
  <c r="D44" i="9"/>
  <c r="AG43" i="9"/>
  <c r="AH43" i="9" s="1"/>
  <c r="Y43" i="9"/>
  <c r="V43" i="9"/>
  <c r="M43" i="9"/>
  <c r="R43" i="9" s="1"/>
  <c r="L43" i="9" a="1"/>
  <c r="L43" i="9" s="1"/>
  <c r="J43" i="9"/>
  <c r="K49" i="9" s="1"/>
  <c r="H43" i="9"/>
  <c r="V127" i="9" s="1"/>
  <c r="E43" i="9"/>
  <c r="D43" i="9"/>
  <c r="E49" i="9" s="1"/>
  <c r="Y42" i="9"/>
  <c r="V42" i="9"/>
  <c r="M42" i="9"/>
  <c r="R42" i="9" s="1"/>
  <c r="L42" i="9" a="1"/>
  <c r="L42" i="9" s="1"/>
  <c r="J42" i="9"/>
  <c r="K48" i="9" s="1"/>
  <c r="H42" i="9"/>
  <c r="V126" i="9" s="1"/>
  <c r="D42" i="9"/>
  <c r="E48" i="9" s="1"/>
  <c r="B42" i="9"/>
  <c r="Y41" i="9"/>
  <c r="V41" i="9"/>
  <c r="R41" i="9"/>
  <c r="M41" i="9"/>
  <c r="N41" i="9" s="1"/>
  <c r="L41" i="9" a="1"/>
  <c r="L41" i="9" s="1"/>
  <c r="J41" i="9"/>
  <c r="K47" i="9" s="1"/>
  <c r="H41" i="9"/>
  <c r="V125" i="9" s="1"/>
  <c r="D41" i="9"/>
  <c r="E47" i="9" s="1"/>
  <c r="AG40" i="9"/>
  <c r="AH40" i="9" s="1"/>
  <c r="Y40" i="9"/>
  <c r="Z40" i="9" s="1"/>
  <c r="AC39" i="9" s="1"/>
  <c r="V40" i="9"/>
  <c r="R40" i="9"/>
  <c r="M40" i="9"/>
  <c r="L40" i="9" a="1"/>
  <c r="L40" i="9" s="1"/>
  <c r="J40" i="9"/>
  <c r="K46" i="9" s="1"/>
  <c r="H40" i="9"/>
  <c r="V124" i="9" s="1"/>
  <c r="D40" i="9"/>
  <c r="E46" i="9" s="1"/>
  <c r="AG39" i="9"/>
  <c r="AH39" i="9" s="1"/>
  <c r="Y39" i="9"/>
  <c r="V39" i="9"/>
  <c r="N39" i="9"/>
  <c r="M39" i="9"/>
  <c r="N40" i="9" s="1"/>
  <c r="L39" i="9" a="1"/>
  <c r="L39" i="9" s="1"/>
  <c r="J39" i="9"/>
  <c r="H39" i="9"/>
  <c r="V123" i="9" s="1"/>
  <c r="D39" i="9"/>
  <c r="E45" i="9" s="1"/>
  <c r="Y38" i="9"/>
  <c r="V38" i="9"/>
  <c r="M38" i="9"/>
  <c r="R38" i="9" s="1"/>
  <c r="L38" i="9" a="1"/>
  <c r="L38" i="9" s="1"/>
  <c r="J38" i="9"/>
  <c r="H38" i="9"/>
  <c r="V122" i="9" s="1"/>
  <c r="D38" i="9"/>
  <c r="E44" i="9" s="1"/>
  <c r="Y37" i="9"/>
  <c r="V37" i="9"/>
  <c r="M37" i="9"/>
  <c r="R37" i="9" s="1"/>
  <c r="U37" i="9" s="1"/>
  <c r="L37" i="9" a="1"/>
  <c r="L37" i="9" s="1"/>
  <c r="J37" i="9"/>
  <c r="K43" i="9" s="1"/>
  <c r="H37" i="9"/>
  <c r="V121" i="9" s="1"/>
  <c r="D37" i="9"/>
  <c r="E42" i="9" s="1"/>
  <c r="AH36" i="9"/>
  <c r="AG36" i="9"/>
  <c r="Y36" i="9"/>
  <c r="V36" i="9"/>
  <c r="R36" i="9"/>
  <c r="U36" i="9" s="1"/>
  <c r="M36" i="9"/>
  <c r="N36" i="9" s="1"/>
  <c r="L36" i="9" a="1"/>
  <c r="L36" i="9" s="1"/>
  <c r="J36" i="9"/>
  <c r="K42" i="9" s="1"/>
  <c r="H36" i="9"/>
  <c r="V120" i="9" s="1"/>
  <c r="D36" i="9"/>
  <c r="Y35" i="9"/>
  <c r="V35" i="9"/>
  <c r="M35" i="9"/>
  <c r="R35" i="9" s="1"/>
  <c r="L35" i="9" a="1"/>
  <c r="L35" i="9" s="1"/>
  <c r="J35" i="9"/>
  <c r="K41" i="9" s="1"/>
  <c r="H35" i="9"/>
  <c r="V119" i="9" s="1"/>
  <c r="D35" i="9"/>
  <c r="E41" i="9" s="1"/>
  <c r="AG34" i="9"/>
  <c r="AH34" i="9" s="1"/>
  <c r="Y34" i="9"/>
  <c r="V34" i="9"/>
  <c r="Z34" i="9" s="1"/>
  <c r="M34" i="9"/>
  <c r="R34" i="9" s="1"/>
  <c r="U34" i="9" s="1"/>
  <c r="L34" i="9" a="1"/>
  <c r="L34" i="9" s="1"/>
  <c r="J34" i="9"/>
  <c r="K40" i="9" s="1"/>
  <c r="H34" i="9"/>
  <c r="V118" i="9" s="1"/>
  <c r="D34" i="9"/>
  <c r="E40" i="9" s="1"/>
  <c r="Y33" i="9"/>
  <c r="V33" i="9"/>
  <c r="M33" i="9"/>
  <c r="R33" i="9" s="1"/>
  <c r="U33" i="9" s="1"/>
  <c r="L33" i="9" a="1"/>
  <c r="L33" i="9" s="1"/>
  <c r="J33" i="9"/>
  <c r="K38" i="9" s="1"/>
  <c r="H33" i="9"/>
  <c r="V117" i="9" s="1"/>
  <c r="D33" i="9"/>
  <c r="E39" i="9" s="1"/>
  <c r="AG32" i="9"/>
  <c r="AH32" i="9" s="1"/>
  <c r="Y32" i="9"/>
  <c r="V32" i="9"/>
  <c r="S32" i="9"/>
  <c r="R32" i="9"/>
  <c r="U32" i="9" s="1"/>
  <c r="N32" i="9"/>
  <c r="M32" i="9"/>
  <c r="N33" i="9" s="1"/>
  <c r="L32" i="9" a="1"/>
  <c r="L32" i="9" s="1"/>
  <c r="J32" i="9"/>
  <c r="H32" i="9"/>
  <c r="V116" i="9" s="1"/>
  <c r="D32" i="9"/>
  <c r="E38" i="9" s="1"/>
  <c r="AG31" i="9"/>
  <c r="AH31" i="9" s="1"/>
  <c r="Y31" i="9"/>
  <c r="X31" i="9"/>
  <c r="V31" i="9"/>
  <c r="Z31" i="9" s="1"/>
  <c r="AA31" i="9" s="1"/>
  <c r="AD31" i="9" s="1"/>
  <c r="U31" i="9"/>
  <c r="M31" i="9"/>
  <c r="R31" i="9" s="1"/>
  <c r="L31" i="9" a="1"/>
  <c r="L31" i="9" s="1"/>
  <c r="H31" i="9"/>
  <c r="V115" i="9" s="1"/>
  <c r="I30" i="9"/>
  <c r="C30" i="9"/>
  <c r="H29" i="9" s="1"/>
  <c r="V113" i="9" s="1"/>
  <c r="AH29" i="9"/>
  <c r="AG29" i="9"/>
  <c r="I29" i="9"/>
  <c r="C29" i="9"/>
  <c r="AG49" i="9" s="1"/>
  <c r="AH49" i="9" s="1"/>
  <c r="AG28" i="9"/>
  <c r="I28" i="9"/>
  <c r="C28" i="9"/>
  <c r="AH28" i="9" s="1"/>
  <c r="AG27" i="9"/>
  <c r="AH27" i="9" s="1"/>
  <c r="I27" i="9"/>
  <c r="B59" i="9" s="1"/>
  <c r="H27" i="9"/>
  <c r="V111" i="9" s="1"/>
  <c r="C27" i="9"/>
  <c r="AG47" i="9" s="1"/>
  <c r="AH47" i="9" s="1"/>
  <c r="I26" i="9"/>
  <c r="H26" i="9"/>
  <c r="V110" i="9" s="1"/>
  <c r="C26" i="9"/>
  <c r="I25" i="9"/>
  <c r="B15" i="9" s="1"/>
  <c r="C25" i="9"/>
  <c r="H24" i="9" s="1"/>
  <c r="V108" i="9" s="1"/>
  <c r="I24" i="9"/>
  <c r="B178" i="9" s="1"/>
  <c r="C24" i="9"/>
  <c r="AG23" i="9"/>
  <c r="AH23" i="9" s="1"/>
  <c r="H23" i="9"/>
  <c r="V107" i="9" s="1"/>
  <c r="AG22" i="9"/>
  <c r="H22" i="9"/>
  <c r="V106" i="9" s="1"/>
  <c r="C22" i="9"/>
  <c r="AG42" i="9" s="1"/>
  <c r="AH42" i="9" s="1"/>
  <c r="C21" i="9"/>
  <c r="AG41" i="9" s="1"/>
  <c r="AH41" i="9" s="1"/>
  <c r="C20" i="9"/>
  <c r="H19" i="9" s="1"/>
  <c r="V103" i="9" s="1"/>
  <c r="C19" i="9"/>
  <c r="C18" i="9"/>
  <c r="H18" i="9" s="1"/>
  <c r="V102" i="9" s="1"/>
  <c r="C17" i="9"/>
  <c r="AG37" i="9" s="1"/>
  <c r="AH37" i="9" s="1"/>
  <c r="H15" i="9"/>
  <c r="C15" i="9"/>
  <c r="H14" i="9" s="1"/>
  <c r="C14" i="9"/>
  <c r="C13" i="9"/>
  <c r="H13" i="9" s="1"/>
  <c r="H12" i="9"/>
  <c r="C12" i="9"/>
  <c r="H11" i="9"/>
  <c r="C11" i="9"/>
  <c r="C10" i="9"/>
  <c r="H9" i="9" s="1"/>
  <c r="C8" i="9"/>
  <c r="H8" i="9" s="1"/>
  <c r="H7" i="9"/>
  <c r="C7" i="9"/>
  <c r="H6" i="9" s="1"/>
  <c r="C6" i="9"/>
  <c r="AG26" i="9" s="1"/>
  <c r="C5" i="9"/>
  <c r="AG25" i="9" s="1"/>
  <c r="H4" i="9"/>
  <c r="C4" i="9"/>
  <c r="H3" i="9" s="1"/>
  <c r="C3" i="9"/>
  <c r="H2" i="9"/>
  <c r="AH385" i="8"/>
  <c r="O385" i="8"/>
  <c r="N385" i="8"/>
  <c r="M385" i="8"/>
  <c r="K385" i="8"/>
  <c r="J385" i="8"/>
  <c r="E385" i="8"/>
  <c r="D385" i="8"/>
  <c r="AH384" i="8"/>
  <c r="O384" i="8"/>
  <c r="M384" i="8"/>
  <c r="N384" i="8" s="1"/>
  <c r="K384" i="8"/>
  <c r="J384" i="8"/>
  <c r="E384" i="8"/>
  <c r="D384" i="8"/>
  <c r="AH383" i="8"/>
  <c r="O383" i="8"/>
  <c r="N383" i="8"/>
  <c r="M383" i="8"/>
  <c r="K383" i="8"/>
  <c r="J383" i="8"/>
  <c r="E383" i="8"/>
  <c r="D383" i="8"/>
  <c r="AH382" i="8"/>
  <c r="O382" i="8"/>
  <c r="M382" i="8"/>
  <c r="N382" i="8" s="1"/>
  <c r="K382" i="8"/>
  <c r="J382" i="8"/>
  <c r="E382" i="8"/>
  <c r="D382" i="8"/>
  <c r="AH381" i="8"/>
  <c r="O381" i="8"/>
  <c r="M381" i="8"/>
  <c r="N381" i="8" s="1"/>
  <c r="K381" i="8"/>
  <c r="J381" i="8"/>
  <c r="E381" i="8"/>
  <c r="D381" i="8"/>
  <c r="AH380" i="8"/>
  <c r="O380" i="8"/>
  <c r="N380" i="8"/>
  <c r="M380" i="8"/>
  <c r="K380" i="8"/>
  <c r="J380" i="8"/>
  <c r="E380" i="8"/>
  <c r="D380" i="8"/>
  <c r="AH379" i="8"/>
  <c r="O379" i="8"/>
  <c r="N379" i="8"/>
  <c r="M379" i="8"/>
  <c r="K379" i="8"/>
  <c r="J379" i="8"/>
  <c r="E379" i="8"/>
  <c r="D379" i="8"/>
  <c r="AH378" i="8"/>
  <c r="O378" i="8"/>
  <c r="M378" i="8"/>
  <c r="N378" i="8" s="1"/>
  <c r="K378" i="8"/>
  <c r="J378" i="8"/>
  <c r="E378" i="8"/>
  <c r="D378" i="8"/>
  <c r="AH377" i="8"/>
  <c r="O377" i="8"/>
  <c r="N377" i="8"/>
  <c r="M377" i="8"/>
  <c r="K377" i="8"/>
  <c r="J377" i="8"/>
  <c r="E377" i="8"/>
  <c r="D377" i="8"/>
  <c r="AH376" i="8"/>
  <c r="O376" i="8"/>
  <c r="N376" i="8"/>
  <c r="M376" i="8"/>
  <c r="K376" i="8"/>
  <c r="J376" i="8"/>
  <c r="E376" i="8"/>
  <c r="D376" i="8"/>
  <c r="AH375" i="8"/>
  <c r="O375" i="8"/>
  <c r="N375" i="8"/>
  <c r="M375" i="8"/>
  <c r="K375" i="8"/>
  <c r="J375" i="8"/>
  <c r="E375" i="8"/>
  <c r="D375" i="8"/>
  <c r="AH374" i="8"/>
  <c r="O374" i="8"/>
  <c r="M374" i="8"/>
  <c r="N374" i="8" s="1"/>
  <c r="K374" i="8"/>
  <c r="J374" i="8"/>
  <c r="E374" i="8"/>
  <c r="D374" i="8"/>
  <c r="AH373" i="8"/>
  <c r="O373" i="8"/>
  <c r="N373" i="8"/>
  <c r="M373" i="8"/>
  <c r="K373" i="8"/>
  <c r="J373" i="8"/>
  <c r="E373" i="8"/>
  <c r="D373" i="8"/>
  <c r="AH372" i="8"/>
  <c r="O372" i="8"/>
  <c r="N372" i="8"/>
  <c r="M372" i="8"/>
  <c r="K372" i="8"/>
  <c r="J372" i="8"/>
  <c r="E372" i="8"/>
  <c r="D372" i="8"/>
  <c r="AH371" i="8"/>
  <c r="O371" i="8"/>
  <c r="M371" i="8"/>
  <c r="N371" i="8" s="1"/>
  <c r="K371" i="8"/>
  <c r="J371" i="8"/>
  <c r="E371" i="8"/>
  <c r="D371" i="8"/>
  <c r="AH370" i="8"/>
  <c r="O370" i="8"/>
  <c r="M370" i="8"/>
  <c r="N370" i="8" s="1"/>
  <c r="K370" i="8"/>
  <c r="J370" i="8"/>
  <c r="E370" i="8"/>
  <c r="D370" i="8"/>
  <c r="AH369" i="8"/>
  <c r="O369" i="8"/>
  <c r="N369" i="8"/>
  <c r="M369" i="8"/>
  <c r="K369" i="8"/>
  <c r="J369" i="8"/>
  <c r="E369" i="8"/>
  <c r="D369" i="8"/>
  <c r="AH368" i="8"/>
  <c r="O368" i="8"/>
  <c r="N368" i="8"/>
  <c r="M368" i="8"/>
  <c r="K368" i="8"/>
  <c r="J368" i="8"/>
  <c r="E368" i="8"/>
  <c r="D368" i="8"/>
  <c r="AH367" i="8"/>
  <c r="O367" i="8"/>
  <c r="N367" i="8"/>
  <c r="M367" i="8"/>
  <c r="K367" i="8"/>
  <c r="J367" i="8"/>
  <c r="E367" i="8"/>
  <c r="D367" i="8"/>
  <c r="AH366" i="8"/>
  <c r="O366" i="8"/>
  <c r="M366" i="8"/>
  <c r="N366" i="8" s="1"/>
  <c r="K366" i="8"/>
  <c r="J366" i="8"/>
  <c r="E366" i="8"/>
  <c r="D366" i="8"/>
  <c r="AH365" i="8"/>
  <c r="O365" i="8"/>
  <c r="N365" i="8"/>
  <c r="M365" i="8"/>
  <c r="K365" i="8"/>
  <c r="J365" i="8"/>
  <c r="E365" i="8"/>
  <c r="D365" i="8"/>
  <c r="AH364" i="8"/>
  <c r="O364" i="8"/>
  <c r="N364" i="8"/>
  <c r="M364" i="8"/>
  <c r="K364" i="8"/>
  <c r="J364" i="8"/>
  <c r="E364" i="8"/>
  <c r="D364" i="8"/>
  <c r="AH363" i="8"/>
  <c r="O363" i="8"/>
  <c r="N363" i="8"/>
  <c r="M363" i="8"/>
  <c r="K363" i="8"/>
  <c r="J363" i="8"/>
  <c r="E363" i="8"/>
  <c r="D363" i="8"/>
  <c r="AH362" i="8"/>
  <c r="O362" i="8"/>
  <c r="N362" i="8"/>
  <c r="M362" i="8"/>
  <c r="K362" i="8"/>
  <c r="J362" i="8"/>
  <c r="E362" i="8"/>
  <c r="D362" i="8"/>
  <c r="AH361" i="8"/>
  <c r="O361" i="8"/>
  <c r="N361" i="8"/>
  <c r="M361" i="8"/>
  <c r="K361" i="8"/>
  <c r="J361" i="8"/>
  <c r="E361" i="8"/>
  <c r="D361" i="8"/>
  <c r="AH360" i="8"/>
  <c r="O360" i="8"/>
  <c r="N360" i="8"/>
  <c r="M360" i="8"/>
  <c r="K360" i="8"/>
  <c r="J360" i="8"/>
  <c r="E360" i="8"/>
  <c r="D360" i="8"/>
  <c r="AH359" i="8"/>
  <c r="O359" i="8"/>
  <c r="N359" i="8"/>
  <c r="M359" i="8"/>
  <c r="K359" i="8"/>
  <c r="J359" i="8"/>
  <c r="E359" i="8"/>
  <c r="D359" i="8"/>
  <c r="AH358" i="8"/>
  <c r="O358" i="8"/>
  <c r="M358" i="8"/>
  <c r="N358" i="8" s="1"/>
  <c r="K358" i="8"/>
  <c r="J358" i="8"/>
  <c r="E358" i="8"/>
  <c r="D358" i="8"/>
  <c r="AH357" i="8"/>
  <c r="O357" i="8"/>
  <c r="N357" i="8"/>
  <c r="M357" i="8"/>
  <c r="K357" i="8"/>
  <c r="J357" i="8"/>
  <c r="E357" i="8"/>
  <c r="D357" i="8"/>
  <c r="AH356" i="8"/>
  <c r="O356" i="8"/>
  <c r="N356" i="8"/>
  <c r="M356" i="8"/>
  <c r="K356" i="8"/>
  <c r="J356" i="8"/>
  <c r="E356" i="8"/>
  <c r="D356" i="8"/>
  <c r="AH355" i="8"/>
  <c r="O355" i="8"/>
  <c r="M355" i="8"/>
  <c r="N355" i="8" s="1"/>
  <c r="K355" i="8"/>
  <c r="J355" i="8"/>
  <c r="E355" i="8"/>
  <c r="D355" i="8"/>
  <c r="AH354" i="8"/>
  <c r="O354" i="8"/>
  <c r="N354" i="8"/>
  <c r="M354" i="8"/>
  <c r="K354" i="8"/>
  <c r="J354" i="8"/>
  <c r="E354" i="8"/>
  <c r="D354" i="8"/>
  <c r="AH353" i="8"/>
  <c r="O353" i="8"/>
  <c r="N353" i="8"/>
  <c r="M353" i="8"/>
  <c r="K353" i="8"/>
  <c r="J353" i="8"/>
  <c r="E353" i="8"/>
  <c r="D353" i="8"/>
  <c r="AH352" i="8"/>
  <c r="O352" i="8"/>
  <c r="N352" i="8"/>
  <c r="M352" i="8"/>
  <c r="K352" i="8"/>
  <c r="J352" i="8"/>
  <c r="E352" i="8"/>
  <c r="D352" i="8"/>
  <c r="AH351" i="8"/>
  <c r="O351" i="8"/>
  <c r="N351" i="8"/>
  <c r="M351" i="8"/>
  <c r="K351" i="8"/>
  <c r="J351" i="8"/>
  <c r="E351" i="8"/>
  <c r="D351" i="8"/>
  <c r="AH350" i="8"/>
  <c r="O350" i="8"/>
  <c r="M350" i="8"/>
  <c r="N350" i="8" s="1"/>
  <c r="K350" i="8"/>
  <c r="J350" i="8"/>
  <c r="E350" i="8"/>
  <c r="D350" i="8"/>
  <c r="AH349" i="8"/>
  <c r="O349" i="8"/>
  <c r="N349" i="8"/>
  <c r="M349" i="8"/>
  <c r="K349" i="8"/>
  <c r="J349" i="8"/>
  <c r="E349" i="8"/>
  <c r="D349" i="8"/>
  <c r="AH348" i="8"/>
  <c r="O348" i="8"/>
  <c r="M348" i="8"/>
  <c r="N348" i="8" s="1"/>
  <c r="K348" i="8"/>
  <c r="J348" i="8"/>
  <c r="E348" i="8"/>
  <c r="D348" i="8"/>
  <c r="AH347" i="8"/>
  <c r="O347" i="8"/>
  <c r="M347" i="8"/>
  <c r="N347" i="8" s="1"/>
  <c r="K347" i="8"/>
  <c r="J347" i="8"/>
  <c r="E347" i="8"/>
  <c r="D347" i="8"/>
  <c r="AH346" i="8"/>
  <c r="O346" i="8"/>
  <c r="N346" i="8"/>
  <c r="M346" i="8"/>
  <c r="K346" i="8"/>
  <c r="J346" i="8"/>
  <c r="E346" i="8"/>
  <c r="D346" i="8"/>
  <c r="AH345" i="8"/>
  <c r="O345" i="8"/>
  <c r="N345" i="8"/>
  <c r="M345" i="8"/>
  <c r="K345" i="8"/>
  <c r="J345" i="8"/>
  <c r="E345" i="8"/>
  <c r="D345" i="8"/>
  <c r="AH344" i="8"/>
  <c r="O344" i="8"/>
  <c r="N344" i="8"/>
  <c r="M344" i="8"/>
  <c r="K344" i="8"/>
  <c r="J344" i="8"/>
  <c r="E344" i="8"/>
  <c r="D344" i="8"/>
  <c r="AH343" i="8"/>
  <c r="O343" i="8"/>
  <c r="N343" i="8"/>
  <c r="M343" i="8"/>
  <c r="K343" i="8"/>
  <c r="J343" i="8"/>
  <c r="E343" i="8"/>
  <c r="D343" i="8"/>
  <c r="AH342" i="8"/>
  <c r="O342" i="8"/>
  <c r="M342" i="8"/>
  <c r="N342" i="8" s="1"/>
  <c r="K342" i="8"/>
  <c r="J342" i="8"/>
  <c r="E342" i="8"/>
  <c r="D342" i="8"/>
  <c r="AH341" i="8"/>
  <c r="O341" i="8"/>
  <c r="N341" i="8"/>
  <c r="M341" i="8"/>
  <c r="K341" i="8"/>
  <c r="J341" i="8"/>
  <c r="E341" i="8"/>
  <c r="D341" i="8"/>
  <c r="AH340" i="8"/>
  <c r="O340" i="8"/>
  <c r="N340" i="8"/>
  <c r="M340" i="8"/>
  <c r="K340" i="8"/>
  <c r="J340" i="8"/>
  <c r="E340" i="8"/>
  <c r="D340" i="8"/>
  <c r="AH339" i="8"/>
  <c r="O339" i="8"/>
  <c r="M339" i="8"/>
  <c r="N339" i="8" s="1"/>
  <c r="K339" i="8"/>
  <c r="J339" i="8"/>
  <c r="E339" i="8"/>
  <c r="D339" i="8"/>
  <c r="AH338" i="8"/>
  <c r="O338" i="8"/>
  <c r="N338" i="8"/>
  <c r="M338" i="8"/>
  <c r="K338" i="8"/>
  <c r="J338" i="8"/>
  <c r="E338" i="8"/>
  <c r="D338" i="8"/>
  <c r="AH337" i="8"/>
  <c r="O337" i="8"/>
  <c r="N337" i="8"/>
  <c r="M337" i="8"/>
  <c r="K337" i="8"/>
  <c r="J337" i="8"/>
  <c r="E337" i="8"/>
  <c r="D337" i="8"/>
  <c r="AH336" i="8"/>
  <c r="O336" i="8"/>
  <c r="N336" i="8"/>
  <c r="M336" i="8"/>
  <c r="K336" i="8"/>
  <c r="J336" i="8"/>
  <c r="E336" i="8"/>
  <c r="D336" i="8"/>
  <c r="AH335" i="8"/>
  <c r="O335" i="8"/>
  <c r="N335" i="8"/>
  <c r="M335" i="8"/>
  <c r="K335" i="8"/>
  <c r="J335" i="8"/>
  <c r="E335" i="8"/>
  <c r="D335" i="8"/>
  <c r="AH334" i="8"/>
  <c r="O334" i="8"/>
  <c r="M334" i="8"/>
  <c r="N334" i="8" s="1"/>
  <c r="K334" i="8"/>
  <c r="J334" i="8"/>
  <c r="E334" i="8"/>
  <c r="D334" i="8"/>
  <c r="AH333" i="8"/>
  <c r="O333" i="8"/>
  <c r="N333" i="8"/>
  <c r="M333" i="8"/>
  <c r="K333" i="8"/>
  <c r="J333" i="8"/>
  <c r="E333" i="8"/>
  <c r="D333" i="8"/>
  <c r="AH332" i="8"/>
  <c r="O332" i="8"/>
  <c r="N332" i="8"/>
  <c r="M332" i="8"/>
  <c r="K332" i="8"/>
  <c r="J332" i="8"/>
  <c r="E332" i="8"/>
  <c r="D332" i="8"/>
  <c r="AH331" i="8"/>
  <c r="O331" i="8"/>
  <c r="M331" i="8"/>
  <c r="N331" i="8" s="1"/>
  <c r="K331" i="8"/>
  <c r="J331" i="8"/>
  <c r="E331" i="8"/>
  <c r="D331" i="8"/>
  <c r="AH330" i="8"/>
  <c r="O330" i="8"/>
  <c r="N330" i="8"/>
  <c r="M330" i="8"/>
  <c r="K330" i="8"/>
  <c r="J330" i="8"/>
  <c r="E330" i="8"/>
  <c r="D330" i="8"/>
  <c r="AH329" i="8"/>
  <c r="O329" i="8"/>
  <c r="N329" i="8"/>
  <c r="M329" i="8"/>
  <c r="K329" i="8"/>
  <c r="J329" i="8"/>
  <c r="E329" i="8"/>
  <c r="D329" i="8"/>
  <c r="AH328" i="8"/>
  <c r="O328" i="8"/>
  <c r="N328" i="8"/>
  <c r="M328" i="8"/>
  <c r="K328" i="8"/>
  <c r="J328" i="8"/>
  <c r="E328" i="8"/>
  <c r="D328" i="8"/>
  <c r="AH327" i="8"/>
  <c r="O327" i="8"/>
  <c r="N327" i="8"/>
  <c r="M327" i="8"/>
  <c r="K327" i="8"/>
  <c r="J327" i="8"/>
  <c r="E327" i="8"/>
  <c r="D327" i="8"/>
  <c r="AH326" i="8"/>
  <c r="O326" i="8"/>
  <c r="N326" i="8"/>
  <c r="M326" i="8"/>
  <c r="K326" i="8"/>
  <c r="J326" i="8"/>
  <c r="E326" i="8"/>
  <c r="D326" i="8"/>
  <c r="AH325" i="8"/>
  <c r="O325" i="8"/>
  <c r="N325" i="8"/>
  <c r="M325" i="8"/>
  <c r="K325" i="8"/>
  <c r="J325" i="8"/>
  <c r="E325" i="8"/>
  <c r="D325" i="8"/>
  <c r="AH324" i="8"/>
  <c r="O324" i="8"/>
  <c r="N324" i="8"/>
  <c r="M324" i="8"/>
  <c r="K324" i="8"/>
  <c r="J324" i="8"/>
  <c r="E324" i="8"/>
  <c r="D324" i="8"/>
  <c r="AH323" i="8"/>
  <c r="O323" i="8"/>
  <c r="M323" i="8"/>
  <c r="N323" i="8" s="1"/>
  <c r="K323" i="8"/>
  <c r="J323" i="8"/>
  <c r="E323" i="8"/>
  <c r="D323" i="8"/>
  <c r="AH322" i="8"/>
  <c r="O322" i="8"/>
  <c r="N322" i="8"/>
  <c r="M322" i="8"/>
  <c r="K322" i="8"/>
  <c r="J322" i="8"/>
  <c r="E322" i="8"/>
  <c r="D322" i="8"/>
  <c r="AH321" i="8"/>
  <c r="O321" i="8"/>
  <c r="N321" i="8"/>
  <c r="M321" i="8"/>
  <c r="K321" i="8"/>
  <c r="J321" i="8"/>
  <c r="E321" i="8"/>
  <c r="D321" i="8"/>
  <c r="AH320" i="8"/>
  <c r="O320" i="8"/>
  <c r="N320" i="8"/>
  <c r="M320" i="8"/>
  <c r="K320" i="8"/>
  <c r="J320" i="8"/>
  <c r="E320" i="8"/>
  <c r="D320" i="8"/>
  <c r="AH319" i="8"/>
  <c r="O319" i="8"/>
  <c r="N319" i="8"/>
  <c r="M319" i="8"/>
  <c r="K319" i="8"/>
  <c r="J319" i="8"/>
  <c r="E319" i="8"/>
  <c r="D319" i="8"/>
  <c r="AH318" i="8"/>
  <c r="O318" i="8"/>
  <c r="M318" i="8"/>
  <c r="N318" i="8" s="1"/>
  <c r="K318" i="8"/>
  <c r="J318" i="8"/>
  <c r="E318" i="8"/>
  <c r="D318" i="8"/>
  <c r="AH317" i="8"/>
  <c r="O317" i="8"/>
  <c r="M317" i="8"/>
  <c r="N317" i="8" s="1"/>
  <c r="K317" i="8"/>
  <c r="J317" i="8"/>
  <c r="E317" i="8"/>
  <c r="D317" i="8"/>
  <c r="AH316" i="8"/>
  <c r="O316" i="8"/>
  <c r="N316" i="8"/>
  <c r="M316" i="8"/>
  <c r="K316" i="8"/>
  <c r="J316" i="8"/>
  <c r="E316" i="8"/>
  <c r="D316" i="8"/>
  <c r="AH315" i="8"/>
  <c r="O315" i="8"/>
  <c r="N315" i="8"/>
  <c r="M315" i="8"/>
  <c r="K315" i="8"/>
  <c r="J315" i="8"/>
  <c r="E315" i="8"/>
  <c r="D315" i="8"/>
  <c r="AH314" i="8"/>
  <c r="O314" i="8"/>
  <c r="M314" i="8"/>
  <c r="N314" i="8" s="1"/>
  <c r="K314" i="8"/>
  <c r="J314" i="8"/>
  <c r="E314" i="8"/>
  <c r="D314" i="8"/>
  <c r="AH313" i="8"/>
  <c r="O313" i="8"/>
  <c r="M313" i="8"/>
  <c r="N313" i="8" s="1"/>
  <c r="K313" i="8"/>
  <c r="J313" i="8"/>
  <c r="E313" i="8"/>
  <c r="D313" i="8"/>
  <c r="AH312" i="8"/>
  <c r="O312" i="8"/>
  <c r="M312" i="8"/>
  <c r="N312" i="8" s="1"/>
  <c r="K312" i="8"/>
  <c r="J312" i="8"/>
  <c r="E312" i="8"/>
  <c r="D312" i="8"/>
  <c r="AH311" i="8"/>
  <c r="O311" i="8"/>
  <c r="M311" i="8"/>
  <c r="N311" i="8" s="1"/>
  <c r="K311" i="8"/>
  <c r="J311" i="8"/>
  <c r="E311" i="8"/>
  <c r="D311" i="8"/>
  <c r="AH310" i="8"/>
  <c r="O310" i="8"/>
  <c r="M310" i="8"/>
  <c r="N310" i="8" s="1"/>
  <c r="K310" i="8"/>
  <c r="J310" i="8"/>
  <c r="E310" i="8"/>
  <c r="D310" i="8"/>
  <c r="AH309" i="8"/>
  <c r="O309" i="8"/>
  <c r="N309" i="8"/>
  <c r="M309" i="8"/>
  <c r="K309" i="8"/>
  <c r="J309" i="8"/>
  <c r="E309" i="8"/>
  <c r="D309" i="8"/>
  <c r="AH308" i="8"/>
  <c r="O308" i="8"/>
  <c r="N308" i="8"/>
  <c r="M308" i="8"/>
  <c r="K308" i="8"/>
  <c r="J308" i="8"/>
  <c r="E308" i="8"/>
  <c r="D308" i="8"/>
  <c r="AH307" i="8"/>
  <c r="O307" i="8"/>
  <c r="M307" i="8"/>
  <c r="N307" i="8" s="1"/>
  <c r="K307" i="8"/>
  <c r="J307" i="8"/>
  <c r="E307" i="8"/>
  <c r="D307" i="8"/>
  <c r="AH306" i="8"/>
  <c r="O306" i="8"/>
  <c r="M306" i="8"/>
  <c r="N306" i="8" s="1"/>
  <c r="K306" i="8"/>
  <c r="J306" i="8"/>
  <c r="E306" i="8"/>
  <c r="D306" i="8"/>
  <c r="AH305" i="8"/>
  <c r="O305" i="8"/>
  <c r="M305" i="8"/>
  <c r="N305" i="8" s="1"/>
  <c r="K305" i="8"/>
  <c r="J305" i="8"/>
  <c r="E305" i="8"/>
  <c r="D305" i="8"/>
  <c r="AH304" i="8"/>
  <c r="O304" i="8"/>
  <c r="N304" i="8"/>
  <c r="M304" i="8"/>
  <c r="K304" i="8"/>
  <c r="J304" i="8"/>
  <c r="E304" i="8"/>
  <c r="D304" i="8"/>
  <c r="AH303" i="8"/>
  <c r="O303" i="8"/>
  <c r="N303" i="8"/>
  <c r="M303" i="8"/>
  <c r="K303" i="8"/>
  <c r="J303" i="8"/>
  <c r="E303" i="8"/>
  <c r="D303" i="8"/>
  <c r="AH302" i="8"/>
  <c r="O302" i="8"/>
  <c r="M302" i="8"/>
  <c r="N302" i="8" s="1"/>
  <c r="K302" i="8"/>
  <c r="J302" i="8"/>
  <c r="E302" i="8"/>
  <c r="D302" i="8"/>
  <c r="AH301" i="8"/>
  <c r="O301" i="8"/>
  <c r="N301" i="8"/>
  <c r="M301" i="8"/>
  <c r="K301" i="8"/>
  <c r="J301" i="8"/>
  <c r="E301" i="8"/>
  <c r="D301" i="8"/>
  <c r="AH300" i="8"/>
  <c r="O300" i="8"/>
  <c r="N300" i="8"/>
  <c r="M300" i="8"/>
  <c r="K300" i="8"/>
  <c r="J300" i="8"/>
  <c r="E300" i="8"/>
  <c r="D300" i="8"/>
  <c r="AH299" i="8"/>
  <c r="O299" i="8"/>
  <c r="M299" i="8"/>
  <c r="N299" i="8" s="1"/>
  <c r="K299" i="8"/>
  <c r="J299" i="8"/>
  <c r="E299" i="8"/>
  <c r="D299" i="8"/>
  <c r="AH298" i="8"/>
  <c r="O298" i="8"/>
  <c r="M298" i="8"/>
  <c r="N298" i="8" s="1"/>
  <c r="K298" i="8"/>
  <c r="J298" i="8"/>
  <c r="E298" i="8"/>
  <c r="D298" i="8"/>
  <c r="AH297" i="8"/>
  <c r="O297" i="8"/>
  <c r="M297" i="8"/>
  <c r="N297" i="8" s="1"/>
  <c r="K297" i="8"/>
  <c r="J297" i="8"/>
  <c r="E297" i="8"/>
  <c r="D297" i="8"/>
  <c r="AH296" i="8"/>
  <c r="O296" i="8"/>
  <c r="M296" i="8"/>
  <c r="N296" i="8" s="1"/>
  <c r="K296" i="8"/>
  <c r="J296" i="8"/>
  <c r="E296" i="8"/>
  <c r="D296" i="8"/>
  <c r="AH295" i="8"/>
  <c r="O295" i="8"/>
  <c r="M295" i="8"/>
  <c r="N295" i="8" s="1"/>
  <c r="K295" i="8"/>
  <c r="J295" i="8"/>
  <c r="E295" i="8"/>
  <c r="D295" i="8"/>
  <c r="AH294" i="8"/>
  <c r="O294" i="8"/>
  <c r="M294" i="8"/>
  <c r="N294" i="8" s="1"/>
  <c r="K294" i="8"/>
  <c r="J294" i="8"/>
  <c r="E294" i="8"/>
  <c r="D294" i="8"/>
  <c r="AH293" i="8"/>
  <c r="O293" i="8"/>
  <c r="N293" i="8"/>
  <c r="M293" i="8"/>
  <c r="K293" i="8"/>
  <c r="J293" i="8"/>
  <c r="E293" i="8"/>
  <c r="D293" i="8"/>
  <c r="AH292" i="8"/>
  <c r="O292" i="8"/>
  <c r="N292" i="8"/>
  <c r="M292" i="8"/>
  <c r="K292" i="8"/>
  <c r="J292" i="8"/>
  <c r="E292" i="8"/>
  <c r="D292" i="8"/>
  <c r="AH291" i="8"/>
  <c r="O291" i="8"/>
  <c r="M291" i="8"/>
  <c r="N291" i="8" s="1"/>
  <c r="K291" i="8"/>
  <c r="J291" i="8"/>
  <c r="E291" i="8"/>
  <c r="D291" i="8"/>
  <c r="AH290" i="8"/>
  <c r="O290" i="8"/>
  <c r="N290" i="8"/>
  <c r="M290" i="8"/>
  <c r="K290" i="8"/>
  <c r="J290" i="8"/>
  <c r="E290" i="8"/>
  <c r="D290" i="8"/>
  <c r="AH289" i="8"/>
  <c r="O289" i="8"/>
  <c r="M289" i="8"/>
  <c r="N289" i="8" s="1"/>
  <c r="K289" i="8"/>
  <c r="J289" i="8"/>
  <c r="E289" i="8"/>
  <c r="D289" i="8"/>
  <c r="AH288" i="8"/>
  <c r="O288" i="8"/>
  <c r="M288" i="8"/>
  <c r="N288" i="8" s="1"/>
  <c r="K288" i="8"/>
  <c r="J288" i="8"/>
  <c r="E288" i="8"/>
  <c r="D288" i="8"/>
  <c r="AH287" i="8"/>
  <c r="O287" i="8"/>
  <c r="M287" i="8"/>
  <c r="N287" i="8" s="1"/>
  <c r="K287" i="8"/>
  <c r="J287" i="8"/>
  <c r="E287" i="8"/>
  <c r="D287" i="8"/>
  <c r="AH286" i="8"/>
  <c r="O286" i="8"/>
  <c r="N286" i="8"/>
  <c r="M286" i="8"/>
  <c r="K286" i="8"/>
  <c r="J286" i="8"/>
  <c r="E286" i="8"/>
  <c r="D286" i="8"/>
  <c r="AH285" i="8"/>
  <c r="O285" i="8"/>
  <c r="M285" i="8"/>
  <c r="N285" i="8" s="1"/>
  <c r="K285" i="8"/>
  <c r="J285" i="8"/>
  <c r="E285" i="8"/>
  <c r="D285" i="8"/>
  <c r="AH284" i="8"/>
  <c r="O284" i="8"/>
  <c r="M284" i="8"/>
  <c r="N284" i="8" s="1"/>
  <c r="K284" i="8"/>
  <c r="J284" i="8"/>
  <c r="E284" i="8"/>
  <c r="D284" i="8"/>
  <c r="AH283" i="8"/>
  <c r="O283" i="8"/>
  <c r="N283" i="8"/>
  <c r="M283" i="8"/>
  <c r="K283" i="8"/>
  <c r="J283" i="8"/>
  <c r="E283" i="8"/>
  <c r="D283" i="8"/>
  <c r="AH282" i="8"/>
  <c r="O282" i="8"/>
  <c r="M282" i="8"/>
  <c r="N282" i="8" s="1"/>
  <c r="K282" i="8"/>
  <c r="J282" i="8"/>
  <c r="E282" i="8"/>
  <c r="D282" i="8"/>
  <c r="AH281" i="8"/>
  <c r="O281" i="8"/>
  <c r="M281" i="8"/>
  <c r="N281" i="8" s="1"/>
  <c r="K281" i="8"/>
  <c r="J281" i="8"/>
  <c r="E281" i="8"/>
  <c r="D281" i="8"/>
  <c r="AH280" i="8"/>
  <c r="O280" i="8"/>
  <c r="M280" i="8"/>
  <c r="N280" i="8" s="1"/>
  <c r="K280" i="8"/>
  <c r="J280" i="8"/>
  <c r="E280" i="8"/>
  <c r="D280" i="8"/>
  <c r="AH279" i="8"/>
  <c r="O279" i="8"/>
  <c r="M279" i="8"/>
  <c r="N279" i="8" s="1"/>
  <c r="K279" i="8"/>
  <c r="J279" i="8"/>
  <c r="E279" i="8"/>
  <c r="D279" i="8"/>
  <c r="AH278" i="8"/>
  <c r="O278" i="8"/>
  <c r="M278" i="8"/>
  <c r="N278" i="8" s="1"/>
  <c r="K278" i="8"/>
  <c r="J278" i="8"/>
  <c r="E278" i="8"/>
  <c r="D278" i="8"/>
  <c r="AH277" i="8"/>
  <c r="O277" i="8"/>
  <c r="M277" i="8"/>
  <c r="N277" i="8" s="1"/>
  <c r="K277" i="8"/>
  <c r="J277" i="8"/>
  <c r="E277" i="8"/>
  <c r="D277" i="8"/>
  <c r="AH276" i="8"/>
  <c r="O276" i="8"/>
  <c r="N276" i="8"/>
  <c r="M276" i="8"/>
  <c r="K276" i="8"/>
  <c r="J276" i="8"/>
  <c r="E276" i="8"/>
  <c r="D276" i="8"/>
  <c r="AH275" i="8"/>
  <c r="O275" i="8"/>
  <c r="M275" i="8"/>
  <c r="N275" i="8" s="1"/>
  <c r="K275" i="8"/>
  <c r="J275" i="8"/>
  <c r="E275" i="8"/>
  <c r="D275" i="8"/>
  <c r="AH274" i="8"/>
  <c r="O274" i="8"/>
  <c r="M274" i="8"/>
  <c r="N274" i="8" s="1"/>
  <c r="K274" i="8"/>
  <c r="J274" i="8"/>
  <c r="E274" i="8"/>
  <c r="D274" i="8"/>
  <c r="AH273" i="8"/>
  <c r="O273" i="8"/>
  <c r="N273" i="8"/>
  <c r="M273" i="8"/>
  <c r="K273" i="8"/>
  <c r="J273" i="8"/>
  <c r="E273" i="8"/>
  <c r="D273" i="8"/>
  <c r="AH272" i="8"/>
  <c r="O272" i="8"/>
  <c r="M272" i="8"/>
  <c r="N272" i="8" s="1"/>
  <c r="K272" i="8"/>
  <c r="J272" i="8"/>
  <c r="E272" i="8"/>
  <c r="D272" i="8"/>
  <c r="AH271" i="8"/>
  <c r="O271" i="8"/>
  <c r="M271" i="8"/>
  <c r="N271" i="8" s="1"/>
  <c r="K271" i="8"/>
  <c r="J271" i="8"/>
  <c r="E271" i="8"/>
  <c r="D271" i="8"/>
  <c r="AH270" i="8"/>
  <c r="O270" i="8"/>
  <c r="N270" i="8"/>
  <c r="M270" i="8"/>
  <c r="K270" i="8"/>
  <c r="J270" i="8"/>
  <c r="E270" i="8"/>
  <c r="D270" i="8"/>
  <c r="AH269" i="8"/>
  <c r="O269" i="8"/>
  <c r="M269" i="8"/>
  <c r="N269" i="8" s="1"/>
  <c r="K269" i="8"/>
  <c r="J269" i="8"/>
  <c r="E269" i="8"/>
  <c r="D269" i="8"/>
  <c r="AH268" i="8"/>
  <c r="O268" i="8"/>
  <c r="M268" i="8"/>
  <c r="N268" i="8" s="1"/>
  <c r="K268" i="8"/>
  <c r="J268" i="8"/>
  <c r="E268" i="8"/>
  <c r="D268" i="8"/>
  <c r="AH267" i="8"/>
  <c r="O267" i="8"/>
  <c r="M267" i="8"/>
  <c r="N267" i="8" s="1"/>
  <c r="K267" i="8"/>
  <c r="J267" i="8"/>
  <c r="E267" i="8"/>
  <c r="D267" i="8"/>
  <c r="AH266" i="8"/>
  <c r="O266" i="8"/>
  <c r="M266" i="8"/>
  <c r="N266" i="8" s="1"/>
  <c r="K266" i="8"/>
  <c r="J266" i="8"/>
  <c r="E266" i="8"/>
  <c r="D266" i="8"/>
  <c r="AH265" i="8"/>
  <c r="O265" i="8"/>
  <c r="M265" i="8"/>
  <c r="N265" i="8" s="1"/>
  <c r="K265" i="8"/>
  <c r="J265" i="8"/>
  <c r="E265" i="8"/>
  <c r="D265" i="8"/>
  <c r="AH264" i="8"/>
  <c r="O264" i="8"/>
  <c r="M264" i="8"/>
  <c r="N264" i="8" s="1"/>
  <c r="K264" i="8"/>
  <c r="J264" i="8"/>
  <c r="E264" i="8"/>
  <c r="D264" i="8"/>
  <c r="AH263" i="8"/>
  <c r="O263" i="8"/>
  <c r="M263" i="8"/>
  <c r="N263" i="8" s="1"/>
  <c r="K263" i="8"/>
  <c r="J263" i="8"/>
  <c r="E263" i="8"/>
  <c r="D263" i="8"/>
  <c r="AH262" i="8"/>
  <c r="O262" i="8"/>
  <c r="M262" i="8"/>
  <c r="N262" i="8" s="1"/>
  <c r="K262" i="8"/>
  <c r="J262" i="8"/>
  <c r="E262" i="8"/>
  <c r="D262" i="8"/>
  <c r="AH261" i="8"/>
  <c r="O261" i="8"/>
  <c r="M261" i="8"/>
  <c r="N261" i="8" s="1"/>
  <c r="K261" i="8"/>
  <c r="J261" i="8"/>
  <c r="E261" i="8"/>
  <c r="D261" i="8"/>
  <c r="AH260" i="8"/>
  <c r="O260" i="8"/>
  <c r="N260" i="8"/>
  <c r="M260" i="8"/>
  <c r="K260" i="8"/>
  <c r="J260" i="8"/>
  <c r="E260" i="8"/>
  <c r="D260" i="8"/>
  <c r="AH259" i="8"/>
  <c r="O259" i="8"/>
  <c r="N259" i="8"/>
  <c r="M259" i="8"/>
  <c r="K259" i="8"/>
  <c r="J259" i="8"/>
  <c r="E259" i="8"/>
  <c r="D259" i="8"/>
  <c r="AH258" i="8"/>
  <c r="O258" i="8"/>
  <c r="M258" i="8"/>
  <c r="N258" i="8" s="1"/>
  <c r="K258" i="8"/>
  <c r="J258" i="8"/>
  <c r="E258" i="8"/>
  <c r="D258" i="8"/>
  <c r="AH257" i="8"/>
  <c r="O257" i="8"/>
  <c r="M257" i="8"/>
  <c r="N257" i="8" s="1"/>
  <c r="K257" i="8"/>
  <c r="J257" i="8"/>
  <c r="E257" i="8"/>
  <c r="D257" i="8"/>
  <c r="AH256" i="8"/>
  <c r="O256" i="8"/>
  <c r="M256" i="8"/>
  <c r="N256" i="8" s="1"/>
  <c r="K256" i="8"/>
  <c r="J256" i="8"/>
  <c r="E256" i="8"/>
  <c r="D256" i="8"/>
  <c r="AH255" i="8"/>
  <c r="O255" i="8"/>
  <c r="M255" i="8"/>
  <c r="N255" i="8" s="1"/>
  <c r="K255" i="8"/>
  <c r="J255" i="8"/>
  <c r="E255" i="8"/>
  <c r="D255" i="8"/>
  <c r="AH254" i="8"/>
  <c r="O254" i="8"/>
  <c r="N254" i="8"/>
  <c r="M254" i="8"/>
  <c r="K254" i="8"/>
  <c r="J254" i="8"/>
  <c r="E254" i="8"/>
  <c r="D254" i="8"/>
  <c r="AH253" i="8"/>
  <c r="O253" i="8"/>
  <c r="M253" i="8"/>
  <c r="N253" i="8" s="1"/>
  <c r="K253" i="8"/>
  <c r="J253" i="8"/>
  <c r="E253" i="8"/>
  <c r="D253" i="8"/>
  <c r="AH252" i="8"/>
  <c r="O252" i="8"/>
  <c r="M252" i="8"/>
  <c r="N252" i="8" s="1"/>
  <c r="K252" i="8"/>
  <c r="J252" i="8"/>
  <c r="E252" i="8"/>
  <c r="D252" i="8"/>
  <c r="AH251" i="8"/>
  <c r="O251" i="8"/>
  <c r="M251" i="8"/>
  <c r="N251" i="8" s="1"/>
  <c r="K251" i="8"/>
  <c r="J251" i="8"/>
  <c r="E251" i="8"/>
  <c r="D251" i="8"/>
  <c r="AH250" i="8"/>
  <c r="O250" i="8"/>
  <c r="N250" i="8"/>
  <c r="M250" i="8"/>
  <c r="K250" i="8"/>
  <c r="J250" i="8"/>
  <c r="E250" i="8"/>
  <c r="D250" i="8"/>
  <c r="AH249" i="8"/>
  <c r="O249" i="8"/>
  <c r="M249" i="8"/>
  <c r="N249" i="8" s="1"/>
  <c r="K249" i="8"/>
  <c r="J249" i="8"/>
  <c r="E249" i="8"/>
  <c r="D249" i="8"/>
  <c r="AH248" i="8"/>
  <c r="O248" i="8"/>
  <c r="M248" i="8"/>
  <c r="N248" i="8" s="1"/>
  <c r="K248" i="8"/>
  <c r="J248" i="8"/>
  <c r="E248" i="8"/>
  <c r="D248" i="8"/>
  <c r="AH247" i="8"/>
  <c r="O247" i="8"/>
  <c r="M247" i="8"/>
  <c r="N247" i="8" s="1"/>
  <c r="K247" i="8"/>
  <c r="J247" i="8"/>
  <c r="E247" i="8"/>
  <c r="D247" i="8"/>
  <c r="AH246" i="8"/>
  <c r="O246" i="8"/>
  <c r="M246" i="8"/>
  <c r="N246" i="8" s="1"/>
  <c r="K246" i="8"/>
  <c r="J246" i="8"/>
  <c r="E246" i="8"/>
  <c r="D246" i="8"/>
  <c r="AH245" i="8"/>
  <c r="O245" i="8"/>
  <c r="M245" i="8"/>
  <c r="N245" i="8" s="1"/>
  <c r="K245" i="8"/>
  <c r="J245" i="8"/>
  <c r="E245" i="8"/>
  <c r="D245" i="8"/>
  <c r="AH244" i="8"/>
  <c r="O244" i="8"/>
  <c r="M244" i="8"/>
  <c r="N244" i="8" s="1"/>
  <c r="K244" i="8"/>
  <c r="J244" i="8"/>
  <c r="E244" i="8"/>
  <c r="D244" i="8"/>
  <c r="AH243" i="8"/>
  <c r="O243" i="8"/>
  <c r="M243" i="8"/>
  <c r="N243" i="8" s="1"/>
  <c r="K243" i="8"/>
  <c r="J243" i="8"/>
  <c r="E243" i="8"/>
  <c r="D243" i="8"/>
  <c r="AH242" i="8"/>
  <c r="O242" i="8"/>
  <c r="N242" i="8"/>
  <c r="M242" i="8"/>
  <c r="K242" i="8"/>
  <c r="J242" i="8"/>
  <c r="E242" i="8"/>
  <c r="D242" i="8"/>
  <c r="AH241" i="8"/>
  <c r="O241" i="8"/>
  <c r="M241" i="8"/>
  <c r="N241" i="8" s="1"/>
  <c r="K241" i="8"/>
  <c r="J241" i="8"/>
  <c r="E241" i="8"/>
  <c r="D241" i="8"/>
  <c r="AH240" i="8"/>
  <c r="O240" i="8"/>
  <c r="M240" i="8"/>
  <c r="N240" i="8" s="1"/>
  <c r="K240" i="8"/>
  <c r="J240" i="8"/>
  <c r="E240" i="8"/>
  <c r="D240" i="8"/>
  <c r="AH239" i="8"/>
  <c r="O239" i="8"/>
  <c r="M239" i="8"/>
  <c r="N239" i="8" s="1"/>
  <c r="K239" i="8"/>
  <c r="J239" i="8"/>
  <c r="E239" i="8"/>
  <c r="D239" i="8"/>
  <c r="AH238" i="8"/>
  <c r="O238" i="8"/>
  <c r="N238" i="8"/>
  <c r="M238" i="8"/>
  <c r="K238" i="8"/>
  <c r="J238" i="8"/>
  <c r="E238" i="8"/>
  <c r="D238" i="8"/>
  <c r="AH237" i="8"/>
  <c r="O237" i="8"/>
  <c r="M237" i="8"/>
  <c r="N237" i="8" s="1"/>
  <c r="K237" i="8"/>
  <c r="J237" i="8"/>
  <c r="E237" i="8"/>
  <c r="D237" i="8"/>
  <c r="AH236" i="8"/>
  <c r="O236" i="8"/>
  <c r="M236" i="8"/>
  <c r="N236" i="8" s="1"/>
  <c r="K236" i="8"/>
  <c r="J236" i="8"/>
  <c r="E236" i="8"/>
  <c r="D236" i="8"/>
  <c r="AH235" i="8"/>
  <c r="O235" i="8"/>
  <c r="M235" i="8"/>
  <c r="N235" i="8" s="1"/>
  <c r="K235" i="8"/>
  <c r="J235" i="8"/>
  <c r="E235" i="8"/>
  <c r="D235" i="8"/>
  <c r="AH234" i="8"/>
  <c r="O234" i="8"/>
  <c r="M234" i="8"/>
  <c r="N234" i="8" s="1"/>
  <c r="K234" i="8"/>
  <c r="J234" i="8"/>
  <c r="E234" i="8"/>
  <c r="D234" i="8"/>
  <c r="AH233" i="8"/>
  <c r="O233" i="8"/>
  <c r="M233" i="8"/>
  <c r="N233" i="8" s="1"/>
  <c r="K233" i="8"/>
  <c r="J233" i="8"/>
  <c r="E233" i="8"/>
  <c r="D233" i="8"/>
  <c r="AH232" i="8"/>
  <c r="O232" i="8"/>
  <c r="N232" i="8"/>
  <c r="M232" i="8"/>
  <c r="K232" i="8"/>
  <c r="J232" i="8"/>
  <c r="E232" i="8"/>
  <c r="D232" i="8"/>
  <c r="AH231" i="8"/>
  <c r="O231" i="8"/>
  <c r="M231" i="8"/>
  <c r="N231" i="8" s="1"/>
  <c r="K231" i="8"/>
  <c r="J231" i="8"/>
  <c r="E231" i="8"/>
  <c r="D231" i="8"/>
  <c r="AH230" i="8"/>
  <c r="O230" i="8"/>
  <c r="N230" i="8"/>
  <c r="M230" i="8"/>
  <c r="K230" i="8"/>
  <c r="J230" i="8"/>
  <c r="E230" i="8"/>
  <c r="D230" i="8"/>
  <c r="AH229" i="8"/>
  <c r="O229" i="8"/>
  <c r="M229" i="8"/>
  <c r="N229" i="8" s="1"/>
  <c r="K229" i="8"/>
  <c r="J229" i="8"/>
  <c r="E229" i="8"/>
  <c r="D229" i="8"/>
  <c r="AH228" i="8"/>
  <c r="O228" i="8"/>
  <c r="M228" i="8"/>
  <c r="N228" i="8" s="1"/>
  <c r="K228" i="8"/>
  <c r="J228" i="8"/>
  <c r="E228" i="8"/>
  <c r="D228" i="8"/>
  <c r="AH227" i="8"/>
  <c r="O227" i="8"/>
  <c r="M227" i="8"/>
  <c r="N227" i="8" s="1"/>
  <c r="K227" i="8"/>
  <c r="J227" i="8"/>
  <c r="E227" i="8"/>
  <c r="D227" i="8"/>
  <c r="AH226" i="8"/>
  <c r="O226" i="8"/>
  <c r="N226" i="8"/>
  <c r="M226" i="8"/>
  <c r="K226" i="8"/>
  <c r="J226" i="8"/>
  <c r="E226" i="8"/>
  <c r="D226" i="8"/>
  <c r="AH225" i="8"/>
  <c r="O225" i="8"/>
  <c r="M225" i="8"/>
  <c r="N225" i="8" s="1"/>
  <c r="K225" i="8"/>
  <c r="J225" i="8"/>
  <c r="E225" i="8"/>
  <c r="D225" i="8"/>
  <c r="AH224" i="8"/>
  <c r="O224" i="8"/>
  <c r="M224" i="8"/>
  <c r="N224" i="8" s="1"/>
  <c r="K224" i="8"/>
  <c r="J224" i="8"/>
  <c r="E224" i="8"/>
  <c r="D224" i="8"/>
  <c r="AH223" i="8"/>
  <c r="O223" i="8"/>
  <c r="M223" i="8"/>
  <c r="N223" i="8" s="1"/>
  <c r="K223" i="8"/>
  <c r="J223" i="8"/>
  <c r="E223" i="8"/>
  <c r="D223" i="8"/>
  <c r="AH222" i="8"/>
  <c r="O222" i="8"/>
  <c r="M222" i="8"/>
  <c r="N222" i="8" s="1"/>
  <c r="K222" i="8"/>
  <c r="J222" i="8"/>
  <c r="E222" i="8"/>
  <c r="D222" i="8"/>
  <c r="AH221" i="8"/>
  <c r="O221" i="8"/>
  <c r="M221" i="8"/>
  <c r="N221" i="8" s="1"/>
  <c r="K221" i="8"/>
  <c r="J221" i="8"/>
  <c r="E221" i="8"/>
  <c r="D221" i="8"/>
  <c r="AH220" i="8"/>
  <c r="O220" i="8"/>
  <c r="M220" i="8"/>
  <c r="N220" i="8" s="1"/>
  <c r="K220" i="8"/>
  <c r="J220" i="8"/>
  <c r="E220" i="8"/>
  <c r="D220" i="8"/>
  <c r="AH219" i="8"/>
  <c r="O219" i="8"/>
  <c r="M219" i="8"/>
  <c r="N219" i="8" s="1"/>
  <c r="K219" i="8"/>
  <c r="J219" i="8"/>
  <c r="E219" i="8"/>
  <c r="D219" i="8"/>
  <c r="AH218" i="8"/>
  <c r="O218" i="8"/>
  <c r="N218" i="8"/>
  <c r="M218" i="8"/>
  <c r="K218" i="8"/>
  <c r="J218" i="8"/>
  <c r="E218" i="8"/>
  <c r="D218" i="8"/>
  <c r="AH217" i="8"/>
  <c r="O217" i="8"/>
  <c r="M217" i="8"/>
  <c r="N217" i="8" s="1"/>
  <c r="K217" i="8"/>
  <c r="J217" i="8"/>
  <c r="E217" i="8"/>
  <c r="D217" i="8"/>
  <c r="AH216" i="8"/>
  <c r="O216" i="8"/>
  <c r="N216" i="8"/>
  <c r="M216" i="8"/>
  <c r="K216" i="8"/>
  <c r="J216" i="8"/>
  <c r="E216" i="8"/>
  <c r="D216" i="8"/>
  <c r="AH215" i="8"/>
  <c r="O215" i="8"/>
  <c r="N215" i="8"/>
  <c r="M215" i="8"/>
  <c r="K215" i="8"/>
  <c r="J215" i="8"/>
  <c r="E215" i="8"/>
  <c r="D215" i="8"/>
  <c r="AH214" i="8"/>
  <c r="O214" i="8"/>
  <c r="M214" i="8"/>
  <c r="N214" i="8" s="1"/>
  <c r="K214" i="8"/>
  <c r="J214" i="8"/>
  <c r="E214" i="8"/>
  <c r="D214" i="8"/>
  <c r="AH213" i="8"/>
  <c r="O213" i="8"/>
  <c r="N213" i="8"/>
  <c r="M213" i="8"/>
  <c r="K213" i="8"/>
  <c r="J213" i="8"/>
  <c r="E213" i="8"/>
  <c r="D213" i="8"/>
  <c r="AH212" i="8"/>
  <c r="O212" i="8"/>
  <c r="N212" i="8"/>
  <c r="M212" i="8"/>
  <c r="K212" i="8"/>
  <c r="J212" i="8"/>
  <c r="E212" i="8"/>
  <c r="D212" i="8"/>
  <c r="AH211" i="8"/>
  <c r="O211" i="8"/>
  <c r="M211" i="8"/>
  <c r="N211" i="8" s="1"/>
  <c r="K211" i="8"/>
  <c r="J211" i="8"/>
  <c r="E211" i="8"/>
  <c r="D211" i="8"/>
  <c r="AH210" i="8"/>
  <c r="O210" i="8"/>
  <c r="N210" i="8"/>
  <c r="M210" i="8"/>
  <c r="K210" i="8"/>
  <c r="J210" i="8"/>
  <c r="E210" i="8"/>
  <c r="D210" i="8"/>
  <c r="AH209" i="8"/>
  <c r="O209" i="8"/>
  <c r="M209" i="8"/>
  <c r="N209" i="8" s="1"/>
  <c r="K209" i="8"/>
  <c r="J209" i="8"/>
  <c r="E209" i="8"/>
  <c r="D209" i="8"/>
  <c r="AH208" i="8"/>
  <c r="O208" i="8"/>
  <c r="N208" i="8"/>
  <c r="M208" i="8"/>
  <c r="K208" i="8"/>
  <c r="J208" i="8"/>
  <c r="E208" i="8"/>
  <c r="D208" i="8"/>
  <c r="AH207" i="8"/>
  <c r="O207" i="8"/>
  <c r="N207" i="8"/>
  <c r="M207" i="8"/>
  <c r="K207" i="8"/>
  <c r="J207" i="8"/>
  <c r="E207" i="8"/>
  <c r="D207" i="8"/>
  <c r="AH206" i="8"/>
  <c r="O206" i="8"/>
  <c r="M206" i="8"/>
  <c r="N206" i="8" s="1"/>
  <c r="K206" i="8"/>
  <c r="J206" i="8"/>
  <c r="E206" i="8"/>
  <c r="D206" i="8"/>
  <c r="AH205" i="8"/>
  <c r="O205" i="8"/>
  <c r="N205" i="8"/>
  <c r="M205" i="8"/>
  <c r="K205" i="8"/>
  <c r="J205" i="8"/>
  <c r="E205" i="8"/>
  <c r="D205" i="8"/>
  <c r="AH204" i="8"/>
  <c r="O204" i="8"/>
  <c r="N204" i="8"/>
  <c r="M204" i="8"/>
  <c r="K204" i="8"/>
  <c r="J204" i="8"/>
  <c r="E204" i="8"/>
  <c r="D204" i="8"/>
  <c r="AH203" i="8"/>
  <c r="O203" i="8"/>
  <c r="M203" i="8"/>
  <c r="N203" i="8" s="1"/>
  <c r="K203" i="8"/>
  <c r="J203" i="8"/>
  <c r="E203" i="8"/>
  <c r="D203" i="8"/>
  <c r="AH202" i="8"/>
  <c r="O202" i="8"/>
  <c r="N202" i="8"/>
  <c r="M202" i="8"/>
  <c r="K202" i="8"/>
  <c r="J202" i="8"/>
  <c r="E202" i="8"/>
  <c r="D202" i="8"/>
  <c r="AH201" i="8"/>
  <c r="O201" i="8"/>
  <c r="M201" i="8"/>
  <c r="N201" i="8" s="1"/>
  <c r="K201" i="8"/>
  <c r="J201" i="8"/>
  <c r="E201" i="8"/>
  <c r="D201" i="8"/>
  <c r="AH200" i="8"/>
  <c r="O200" i="8"/>
  <c r="N200" i="8"/>
  <c r="M200" i="8"/>
  <c r="K200" i="8"/>
  <c r="J200" i="8"/>
  <c r="E200" i="8"/>
  <c r="D200" i="8"/>
  <c r="AH199" i="8"/>
  <c r="O199" i="8"/>
  <c r="N199" i="8"/>
  <c r="M199" i="8"/>
  <c r="K199" i="8"/>
  <c r="J199" i="8"/>
  <c r="E199" i="8"/>
  <c r="D199" i="8"/>
  <c r="AH198" i="8"/>
  <c r="O198" i="8"/>
  <c r="M198" i="8"/>
  <c r="N198" i="8" s="1"/>
  <c r="K198" i="8"/>
  <c r="J198" i="8"/>
  <c r="E198" i="8"/>
  <c r="D198" i="8"/>
  <c r="AH197" i="8"/>
  <c r="O197" i="8"/>
  <c r="N197" i="8"/>
  <c r="M197" i="8"/>
  <c r="K197" i="8"/>
  <c r="J197" i="8"/>
  <c r="E197" i="8"/>
  <c r="D197" i="8"/>
  <c r="AH196" i="8"/>
  <c r="O196" i="8"/>
  <c r="N196" i="8"/>
  <c r="M196" i="8"/>
  <c r="K196" i="8"/>
  <c r="J196" i="8"/>
  <c r="E196" i="8"/>
  <c r="D196" i="8"/>
  <c r="AH195" i="8"/>
  <c r="O195" i="8"/>
  <c r="M195" i="8"/>
  <c r="N195" i="8" s="1"/>
  <c r="K195" i="8"/>
  <c r="J195" i="8"/>
  <c r="E195" i="8"/>
  <c r="D195" i="8"/>
  <c r="AH194" i="8"/>
  <c r="O194" i="8"/>
  <c r="N194" i="8"/>
  <c r="M194" i="8"/>
  <c r="K194" i="8"/>
  <c r="J194" i="8"/>
  <c r="E194" i="8"/>
  <c r="D194" i="8"/>
  <c r="AH193" i="8"/>
  <c r="O193" i="8"/>
  <c r="M193" i="8"/>
  <c r="N193" i="8" s="1"/>
  <c r="K193" i="8"/>
  <c r="J193" i="8"/>
  <c r="E193" i="8"/>
  <c r="D193" i="8"/>
  <c r="AH192" i="8"/>
  <c r="O192" i="8"/>
  <c r="N192" i="8"/>
  <c r="M192" i="8"/>
  <c r="K192" i="8"/>
  <c r="J192" i="8"/>
  <c r="E192" i="8"/>
  <c r="D192" i="8"/>
  <c r="AH191" i="8"/>
  <c r="O191" i="8"/>
  <c r="M191" i="8"/>
  <c r="N191" i="8" s="1"/>
  <c r="K191" i="8"/>
  <c r="J191" i="8"/>
  <c r="E191" i="8"/>
  <c r="D191" i="8"/>
  <c r="AH190" i="8"/>
  <c r="O190" i="8"/>
  <c r="M190" i="8"/>
  <c r="N190" i="8" s="1"/>
  <c r="K190" i="8"/>
  <c r="J190" i="8"/>
  <c r="E190" i="8"/>
  <c r="D190" i="8"/>
  <c r="AH189" i="8"/>
  <c r="O189" i="8"/>
  <c r="N189" i="8"/>
  <c r="M189" i="8"/>
  <c r="K189" i="8"/>
  <c r="J189" i="8"/>
  <c r="E189" i="8"/>
  <c r="D189" i="8"/>
  <c r="AH188" i="8"/>
  <c r="O188" i="8"/>
  <c r="N188" i="8"/>
  <c r="M188" i="8"/>
  <c r="K188" i="8"/>
  <c r="J188" i="8"/>
  <c r="E188" i="8"/>
  <c r="D188" i="8"/>
  <c r="AH187" i="8"/>
  <c r="O187" i="8"/>
  <c r="M187" i="8"/>
  <c r="N187" i="8" s="1"/>
  <c r="K187" i="8"/>
  <c r="J187" i="8"/>
  <c r="E187" i="8"/>
  <c r="D187" i="8"/>
  <c r="AH186" i="8"/>
  <c r="O186" i="8"/>
  <c r="N186" i="8"/>
  <c r="M186" i="8"/>
  <c r="K186" i="8"/>
  <c r="J186" i="8"/>
  <c r="E186" i="8"/>
  <c r="D186" i="8"/>
  <c r="AH185" i="8"/>
  <c r="O185" i="8"/>
  <c r="M185" i="8"/>
  <c r="N185" i="8" s="1"/>
  <c r="K185" i="8"/>
  <c r="J185" i="8"/>
  <c r="E185" i="8"/>
  <c r="D185" i="8"/>
  <c r="AH184" i="8"/>
  <c r="O184" i="8"/>
  <c r="M184" i="8"/>
  <c r="N184" i="8" s="1"/>
  <c r="K184" i="8"/>
  <c r="J184" i="8"/>
  <c r="E184" i="8"/>
  <c r="D184" i="8"/>
  <c r="AH183" i="8"/>
  <c r="O183" i="8"/>
  <c r="M183" i="8"/>
  <c r="N183" i="8" s="1"/>
  <c r="K183" i="8"/>
  <c r="J183" i="8"/>
  <c r="E183" i="8"/>
  <c r="D183" i="8"/>
  <c r="AH182" i="8"/>
  <c r="O182" i="8"/>
  <c r="M182" i="8"/>
  <c r="N182" i="8" s="1"/>
  <c r="K182" i="8"/>
  <c r="J182" i="8"/>
  <c r="E182" i="8"/>
  <c r="D182" i="8"/>
  <c r="AH181" i="8"/>
  <c r="O181" i="8"/>
  <c r="N181" i="8"/>
  <c r="M181" i="8"/>
  <c r="K181" i="8"/>
  <c r="J181" i="8"/>
  <c r="E181" i="8"/>
  <c r="D181" i="8"/>
  <c r="AH180" i="8"/>
  <c r="O180" i="8"/>
  <c r="N180" i="8"/>
  <c r="M180" i="8"/>
  <c r="K180" i="8"/>
  <c r="J180" i="8"/>
  <c r="E180" i="8"/>
  <c r="D180" i="8"/>
  <c r="AH179" i="8"/>
  <c r="O179" i="8"/>
  <c r="M179" i="8"/>
  <c r="N179" i="8" s="1"/>
  <c r="K179" i="8"/>
  <c r="J179" i="8"/>
  <c r="E179" i="8"/>
  <c r="D179" i="8"/>
  <c r="AH178" i="8"/>
  <c r="O178" i="8"/>
  <c r="N178" i="8"/>
  <c r="M178" i="8"/>
  <c r="K178" i="8"/>
  <c r="J178" i="8"/>
  <c r="E178" i="8"/>
  <c r="D178" i="8"/>
  <c r="AH177" i="8"/>
  <c r="O177" i="8"/>
  <c r="M177" i="8"/>
  <c r="N177" i="8" s="1"/>
  <c r="K177" i="8"/>
  <c r="J177" i="8"/>
  <c r="E177" i="8"/>
  <c r="D177" i="8"/>
  <c r="AH176" i="8"/>
  <c r="O176" i="8"/>
  <c r="N176" i="8"/>
  <c r="M176" i="8"/>
  <c r="K176" i="8"/>
  <c r="J176" i="8"/>
  <c r="E176" i="8"/>
  <c r="D176" i="8"/>
  <c r="AH175" i="8"/>
  <c r="O175" i="8"/>
  <c r="M175" i="8"/>
  <c r="N175" i="8" s="1"/>
  <c r="K175" i="8"/>
  <c r="J175" i="8"/>
  <c r="E175" i="8"/>
  <c r="D175" i="8"/>
  <c r="AH174" i="8"/>
  <c r="O174" i="8"/>
  <c r="M174" i="8"/>
  <c r="N174" i="8" s="1"/>
  <c r="K174" i="8"/>
  <c r="J174" i="8"/>
  <c r="E174" i="8"/>
  <c r="D174" i="8"/>
  <c r="AH173" i="8"/>
  <c r="O173" i="8"/>
  <c r="N173" i="8"/>
  <c r="M173" i="8"/>
  <c r="K173" i="8"/>
  <c r="J173" i="8"/>
  <c r="E173" i="8"/>
  <c r="D173" i="8"/>
  <c r="AH172" i="8"/>
  <c r="O172" i="8"/>
  <c r="M172" i="8"/>
  <c r="N172" i="8" s="1"/>
  <c r="K172" i="8"/>
  <c r="J172" i="8"/>
  <c r="E172" i="8"/>
  <c r="D172" i="8"/>
  <c r="AH171" i="8"/>
  <c r="O171" i="8"/>
  <c r="N171" i="8"/>
  <c r="M171" i="8"/>
  <c r="K171" i="8"/>
  <c r="J171" i="8"/>
  <c r="E171" i="8"/>
  <c r="D171" i="8"/>
  <c r="AH170" i="8"/>
  <c r="O170" i="8"/>
  <c r="M170" i="8"/>
  <c r="N170" i="8" s="1"/>
  <c r="K170" i="8"/>
  <c r="J170" i="8"/>
  <c r="E170" i="8"/>
  <c r="D170" i="8"/>
  <c r="AH169" i="8"/>
  <c r="O169" i="8"/>
  <c r="N169" i="8"/>
  <c r="M169" i="8"/>
  <c r="K169" i="8"/>
  <c r="J169" i="8"/>
  <c r="E169" i="8"/>
  <c r="D169" i="8"/>
  <c r="AH168" i="8"/>
  <c r="O168" i="8"/>
  <c r="M168" i="8"/>
  <c r="N168" i="8" s="1"/>
  <c r="K168" i="8"/>
  <c r="J168" i="8"/>
  <c r="E168" i="8"/>
  <c r="D168" i="8"/>
  <c r="AH167" i="8"/>
  <c r="O167" i="8"/>
  <c r="M167" i="8"/>
  <c r="N167" i="8" s="1"/>
  <c r="K167" i="8"/>
  <c r="J167" i="8"/>
  <c r="E167" i="8"/>
  <c r="D167" i="8"/>
  <c r="AH166" i="8"/>
  <c r="O166" i="8"/>
  <c r="M166" i="8"/>
  <c r="N166" i="8" s="1"/>
  <c r="K166" i="8"/>
  <c r="J166" i="8"/>
  <c r="E166" i="8"/>
  <c r="D166" i="8"/>
  <c r="AH165" i="8"/>
  <c r="O165" i="8"/>
  <c r="N165" i="8"/>
  <c r="M165" i="8"/>
  <c r="K165" i="8"/>
  <c r="J165" i="8"/>
  <c r="E165" i="8"/>
  <c r="D165" i="8"/>
  <c r="AH164" i="8"/>
  <c r="O164" i="8"/>
  <c r="N164" i="8"/>
  <c r="M164" i="8"/>
  <c r="K164" i="8"/>
  <c r="J164" i="8"/>
  <c r="E164" i="8"/>
  <c r="D164" i="8"/>
  <c r="AH163" i="8"/>
  <c r="O163" i="8"/>
  <c r="M163" i="8"/>
  <c r="N163" i="8" s="1"/>
  <c r="K163" i="8"/>
  <c r="J163" i="8"/>
  <c r="E163" i="8"/>
  <c r="D163" i="8"/>
  <c r="AH162" i="8"/>
  <c r="O162" i="8"/>
  <c r="M162" i="8"/>
  <c r="N162" i="8" s="1"/>
  <c r="K162" i="8"/>
  <c r="J162" i="8"/>
  <c r="E162" i="8"/>
  <c r="D162" i="8"/>
  <c r="AH161" i="8"/>
  <c r="O161" i="8"/>
  <c r="N161" i="8"/>
  <c r="M161" i="8"/>
  <c r="K161" i="8"/>
  <c r="J161" i="8"/>
  <c r="E161" i="8"/>
  <c r="D161" i="8"/>
  <c r="AH160" i="8"/>
  <c r="O160" i="8"/>
  <c r="M160" i="8"/>
  <c r="N160" i="8" s="1"/>
  <c r="K160" i="8"/>
  <c r="J160" i="8"/>
  <c r="E160" i="8"/>
  <c r="D160" i="8"/>
  <c r="AH159" i="8"/>
  <c r="O159" i="8"/>
  <c r="M159" i="8"/>
  <c r="N159" i="8" s="1"/>
  <c r="K159" i="8"/>
  <c r="J159" i="8"/>
  <c r="E159" i="8"/>
  <c r="D159" i="8"/>
  <c r="AH158" i="8"/>
  <c r="O158" i="8"/>
  <c r="M158" i="8"/>
  <c r="N158" i="8" s="1"/>
  <c r="K158" i="8"/>
  <c r="J158" i="8"/>
  <c r="E158" i="8"/>
  <c r="D158" i="8"/>
  <c r="AH157" i="8"/>
  <c r="O157" i="8"/>
  <c r="N157" i="8"/>
  <c r="M157" i="8"/>
  <c r="K157" i="8"/>
  <c r="J157" i="8"/>
  <c r="E157" i="8"/>
  <c r="D157" i="8"/>
  <c r="AH156" i="8"/>
  <c r="O156" i="8"/>
  <c r="N156" i="8"/>
  <c r="M156" i="8"/>
  <c r="K156" i="8"/>
  <c r="J156" i="8"/>
  <c r="E156" i="8"/>
  <c r="D156" i="8"/>
  <c r="AH155" i="8"/>
  <c r="O155" i="8"/>
  <c r="M155" i="8"/>
  <c r="N155" i="8" s="1"/>
  <c r="K155" i="8"/>
  <c r="J155" i="8"/>
  <c r="E155" i="8"/>
  <c r="D155" i="8"/>
  <c r="AH154" i="8"/>
  <c r="O154" i="8"/>
  <c r="M154" i="8"/>
  <c r="N154" i="8" s="1"/>
  <c r="K154" i="8"/>
  <c r="J154" i="8"/>
  <c r="E154" i="8"/>
  <c r="D154" i="8"/>
  <c r="AH153" i="8"/>
  <c r="O153" i="8"/>
  <c r="N153" i="8"/>
  <c r="M153" i="8"/>
  <c r="K153" i="8"/>
  <c r="J153" i="8"/>
  <c r="E153" i="8"/>
  <c r="D153" i="8"/>
  <c r="AH152" i="8"/>
  <c r="O152" i="8"/>
  <c r="M152" i="8"/>
  <c r="N152" i="8" s="1"/>
  <c r="K152" i="8"/>
  <c r="J152" i="8"/>
  <c r="E152" i="8"/>
  <c r="D152" i="8"/>
  <c r="AH151" i="8"/>
  <c r="O151" i="8"/>
  <c r="M151" i="8"/>
  <c r="N151" i="8" s="1"/>
  <c r="K151" i="8"/>
  <c r="J151" i="8"/>
  <c r="E151" i="8"/>
  <c r="D151" i="8"/>
  <c r="AH150" i="8"/>
  <c r="O150" i="8"/>
  <c r="M150" i="8"/>
  <c r="N150" i="8" s="1"/>
  <c r="K150" i="8"/>
  <c r="J150" i="8"/>
  <c r="E150" i="8"/>
  <c r="D150" i="8"/>
  <c r="AH149" i="8"/>
  <c r="O149" i="8"/>
  <c r="M149" i="8"/>
  <c r="N149" i="8" s="1"/>
  <c r="K149" i="8"/>
  <c r="J149" i="8"/>
  <c r="E149" i="8"/>
  <c r="D149" i="8"/>
  <c r="AH148" i="8"/>
  <c r="O148" i="8"/>
  <c r="N148" i="8"/>
  <c r="M148" i="8"/>
  <c r="K148" i="8"/>
  <c r="J148" i="8"/>
  <c r="E148" i="8"/>
  <c r="D148" i="8"/>
  <c r="AH147" i="8"/>
  <c r="O147" i="8"/>
  <c r="M147" i="8"/>
  <c r="N147" i="8" s="1"/>
  <c r="K147" i="8"/>
  <c r="J147" i="8"/>
  <c r="E147" i="8"/>
  <c r="D147" i="8"/>
  <c r="AH146" i="8"/>
  <c r="O146" i="8"/>
  <c r="M146" i="8"/>
  <c r="N146" i="8" s="1"/>
  <c r="K146" i="8"/>
  <c r="J146" i="8"/>
  <c r="E146" i="8"/>
  <c r="D146" i="8"/>
  <c r="AH145" i="8"/>
  <c r="O145" i="8"/>
  <c r="N145" i="8"/>
  <c r="M145" i="8"/>
  <c r="K145" i="8"/>
  <c r="J145" i="8"/>
  <c r="E145" i="8"/>
  <c r="D145" i="8"/>
  <c r="AH144" i="8"/>
  <c r="O144" i="8"/>
  <c r="N144" i="8"/>
  <c r="M144" i="8"/>
  <c r="K144" i="8"/>
  <c r="J144" i="8"/>
  <c r="E144" i="8"/>
  <c r="D144" i="8"/>
  <c r="AH143" i="8"/>
  <c r="O143" i="8"/>
  <c r="M143" i="8"/>
  <c r="N143" i="8" s="1"/>
  <c r="K143" i="8"/>
  <c r="J143" i="8"/>
  <c r="E143" i="8"/>
  <c r="D143" i="8"/>
  <c r="AH142" i="8"/>
  <c r="O142" i="8"/>
  <c r="M142" i="8"/>
  <c r="N142" i="8" s="1"/>
  <c r="K142" i="8"/>
  <c r="J142" i="8"/>
  <c r="E142" i="8"/>
  <c r="D142" i="8"/>
  <c r="AH141" i="8"/>
  <c r="O141" i="8"/>
  <c r="M141" i="8"/>
  <c r="N141" i="8" s="1"/>
  <c r="K141" i="8"/>
  <c r="J141" i="8"/>
  <c r="E141" i="8"/>
  <c r="D141" i="8"/>
  <c r="AH140" i="8"/>
  <c r="O140" i="8"/>
  <c r="M140" i="8"/>
  <c r="N140" i="8" s="1"/>
  <c r="K140" i="8"/>
  <c r="J140" i="8"/>
  <c r="E140" i="8"/>
  <c r="D140" i="8"/>
  <c r="AH139" i="8"/>
  <c r="O139" i="8"/>
  <c r="M139" i="8"/>
  <c r="N139" i="8" s="1"/>
  <c r="K139" i="8"/>
  <c r="J139" i="8"/>
  <c r="E139" i="8"/>
  <c r="D139" i="8"/>
  <c r="AH138" i="8"/>
  <c r="O138" i="8"/>
  <c r="M138" i="8"/>
  <c r="N138" i="8" s="1"/>
  <c r="K138" i="8"/>
  <c r="J138" i="8"/>
  <c r="E138" i="8"/>
  <c r="D138" i="8"/>
  <c r="AH137" i="8"/>
  <c r="O137" i="8"/>
  <c r="N137" i="8"/>
  <c r="M137" i="8"/>
  <c r="K137" i="8"/>
  <c r="J137" i="8"/>
  <c r="E137" i="8"/>
  <c r="D137" i="8"/>
  <c r="AH136" i="8"/>
  <c r="O136" i="8"/>
  <c r="N136" i="8"/>
  <c r="M136" i="8"/>
  <c r="K136" i="8"/>
  <c r="J136" i="8"/>
  <c r="E136" i="8"/>
  <c r="D136" i="8"/>
  <c r="AH135" i="8"/>
  <c r="O135" i="8"/>
  <c r="N135" i="8"/>
  <c r="M135" i="8"/>
  <c r="K135" i="8"/>
  <c r="J135" i="8"/>
  <c r="E135" i="8"/>
  <c r="D135" i="8"/>
  <c r="AH134" i="8"/>
  <c r="O134" i="8"/>
  <c r="N134" i="8"/>
  <c r="M134" i="8"/>
  <c r="K134" i="8"/>
  <c r="J134" i="8"/>
  <c r="E134" i="8"/>
  <c r="D134" i="8"/>
  <c r="AH133" i="8"/>
  <c r="O133" i="8"/>
  <c r="M133" i="8"/>
  <c r="N133" i="8" s="1"/>
  <c r="K133" i="8"/>
  <c r="J133" i="8"/>
  <c r="E133" i="8"/>
  <c r="D133" i="8"/>
  <c r="AH132" i="8"/>
  <c r="O132" i="8"/>
  <c r="M132" i="8"/>
  <c r="N132" i="8" s="1"/>
  <c r="K132" i="8"/>
  <c r="J132" i="8"/>
  <c r="E132" i="8"/>
  <c r="D132" i="8"/>
  <c r="AH131" i="8"/>
  <c r="O131" i="8"/>
  <c r="M131" i="8"/>
  <c r="N131" i="8" s="1"/>
  <c r="K131" i="8"/>
  <c r="J131" i="8"/>
  <c r="E131" i="8"/>
  <c r="D131" i="8"/>
  <c r="AH130" i="8"/>
  <c r="O130" i="8"/>
  <c r="M130" i="8"/>
  <c r="N130" i="8" s="1"/>
  <c r="K130" i="8"/>
  <c r="J130" i="8"/>
  <c r="E130" i="8"/>
  <c r="D130" i="8"/>
  <c r="AH129" i="8"/>
  <c r="O129" i="8"/>
  <c r="N129" i="8"/>
  <c r="M129" i="8"/>
  <c r="K129" i="8"/>
  <c r="J129" i="8"/>
  <c r="E129" i="8"/>
  <c r="D129" i="8"/>
  <c r="AH128" i="8"/>
  <c r="O128" i="8"/>
  <c r="M128" i="8"/>
  <c r="N128" i="8" s="1"/>
  <c r="K128" i="8"/>
  <c r="J128" i="8"/>
  <c r="E128" i="8"/>
  <c r="D128" i="8"/>
  <c r="AH127" i="8"/>
  <c r="O127" i="8"/>
  <c r="M127" i="8"/>
  <c r="N127" i="8" s="1"/>
  <c r="K127" i="8"/>
  <c r="J127" i="8"/>
  <c r="E127" i="8"/>
  <c r="D127" i="8"/>
  <c r="AH126" i="8"/>
  <c r="O126" i="8"/>
  <c r="N126" i="8"/>
  <c r="M126" i="8"/>
  <c r="K126" i="8"/>
  <c r="J126" i="8"/>
  <c r="E126" i="8"/>
  <c r="D126" i="8"/>
  <c r="AH125" i="8"/>
  <c r="O125" i="8"/>
  <c r="N125" i="8"/>
  <c r="M125" i="8"/>
  <c r="K125" i="8"/>
  <c r="J125" i="8"/>
  <c r="E125" i="8"/>
  <c r="D125" i="8"/>
  <c r="AH124" i="8"/>
  <c r="O124" i="8"/>
  <c r="N124" i="8"/>
  <c r="M124" i="8"/>
  <c r="K124" i="8"/>
  <c r="J124" i="8"/>
  <c r="E124" i="8"/>
  <c r="D124" i="8"/>
  <c r="AH123" i="8"/>
  <c r="O123" i="8"/>
  <c r="M123" i="8"/>
  <c r="N123" i="8" s="1"/>
  <c r="K123" i="8"/>
  <c r="J123" i="8"/>
  <c r="E123" i="8"/>
  <c r="D123" i="8"/>
  <c r="AH122" i="8"/>
  <c r="O122" i="8"/>
  <c r="M122" i="8"/>
  <c r="N122" i="8" s="1"/>
  <c r="K122" i="8"/>
  <c r="J122" i="8"/>
  <c r="E122" i="8"/>
  <c r="D122" i="8"/>
  <c r="AH121" i="8"/>
  <c r="O121" i="8"/>
  <c r="N121" i="8"/>
  <c r="M121" i="8"/>
  <c r="K121" i="8"/>
  <c r="J121" i="8"/>
  <c r="E121" i="8"/>
  <c r="D121" i="8"/>
  <c r="AH120" i="8"/>
  <c r="O120" i="8"/>
  <c r="M120" i="8"/>
  <c r="N120" i="8" s="1"/>
  <c r="K120" i="8"/>
  <c r="J120" i="8"/>
  <c r="E120" i="8"/>
  <c r="D120" i="8"/>
  <c r="AH119" i="8"/>
  <c r="O119" i="8"/>
  <c r="N119" i="8"/>
  <c r="M119" i="8"/>
  <c r="K119" i="8"/>
  <c r="J119" i="8"/>
  <c r="E119" i="8"/>
  <c r="D119" i="8"/>
  <c r="AH118" i="8"/>
  <c r="O118" i="8"/>
  <c r="N118" i="8"/>
  <c r="M118" i="8"/>
  <c r="K118" i="8"/>
  <c r="J118" i="8"/>
  <c r="E118" i="8"/>
  <c r="D118" i="8"/>
  <c r="AH117" i="8"/>
  <c r="O117" i="8"/>
  <c r="N117" i="8"/>
  <c r="M117" i="8"/>
  <c r="K117" i="8"/>
  <c r="J117" i="8"/>
  <c r="E117" i="8"/>
  <c r="D117" i="8"/>
  <c r="AH116" i="8"/>
  <c r="O116" i="8"/>
  <c r="N116" i="8"/>
  <c r="M116" i="8"/>
  <c r="K116" i="8"/>
  <c r="J116" i="8"/>
  <c r="E116" i="8"/>
  <c r="D116" i="8"/>
  <c r="AH115" i="8"/>
  <c r="O115" i="8"/>
  <c r="M115" i="8"/>
  <c r="N115" i="8" s="1"/>
  <c r="K115" i="8"/>
  <c r="J115" i="8"/>
  <c r="E115" i="8"/>
  <c r="D115" i="8"/>
  <c r="AH114" i="8"/>
  <c r="O114" i="8"/>
  <c r="M114" i="8"/>
  <c r="N114" i="8" s="1"/>
  <c r="K114" i="8"/>
  <c r="J114" i="8"/>
  <c r="E114" i="8"/>
  <c r="D114" i="8"/>
  <c r="AH113" i="8"/>
  <c r="O113" i="8"/>
  <c r="N113" i="8"/>
  <c r="M113" i="8"/>
  <c r="K113" i="8"/>
  <c r="J113" i="8"/>
  <c r="E113" i="8"/>
  <c r="D113" i="8"/>
  <c r="AH112" i="8"/>
  <c r="O112" i="8"/>
  <c r="M112" i="8"/>
  <c r="N112" i="8" s="1"/>
  <c r="K112" i="8"/>
  <c r="J112" i="8"/>
  <c r="E112" i="8"/>
  <c r="D112" i="8"/>
  <c r="AH111" i="8"/>
  <c r="O111" i="8"/>
  <c r="N111" i="8"/>
  <c r="M111" i="8"/>
  <c r="K111" i="8"/>
  <c r="J111" i="8"/>
  <c r="E111" i="8"/>
  <c r="D111" i="8"/>
  <c r="AH110" i="8"/>
  <c r="O110" i="8"/>
  <c r="M110" i="8"/>
  <c r="N110" i="8" s="1"/>
  <c r="K110" i="8"/>
  <c r="J110" i="8"/>
  <c r="E110" i="8"/>
  <c r="D110" i="8"/>
  <c r="AH109" i="8"/>
  <c r="O109" i="8"/>
  <c r="N109" i="8"/>
  <c r="M109" i="8"/>
  <c r="K109" i="8"/>
  <c r="J109" i="8"/>
  <c r="E109" i="8"/>
  <c r="D109" i="8"/>
  <c r="AH108" i="8"/>
  <c r="O108" i="8"/>
  <c r="N108" i="8"/>
  <c r="M108" i="8"/>
  <c r="K108" i="8"/>
  <c r="J108" i="8"/>
  <c r="E108" i="8"/>
  <c r="D108" i="8"/>
  <c r="AH107" i="8"/>
  <c r="O107" i="8"/>
  <c r="M107" i="8"/>
  <c r="N107" i="8" s="1"/>
  <c r="K107" i="8"/>
  <c r="J107" i="8"/>
  <c r="E107" i="8"/>
  <c r="D107" i="8"/>
  <c r="AH106" i="8"/>
  <c r="O106" i="8"/>
  <c r="M106" i="8"/>
  <c r="N106" i="8" s="1"/>
  <c r="K106" i="8"/>
  <c r="J106" i="8"/>
  <c r="E106" i="8"/>
  <c r="D106" i="8"/>
  <c r="AH105" i="8"/>
  <c r="O105" i="8"/>
  <c r="N105" i="8"/>
  <c r="M105" i="8"/>
  <c r="K105" i="8"/>
  <c r="J105" i="8"/>
  <c r="E105" i="8"/>
  <c r="D105" i="8"/>
  <c r="AH104" i="8"/>
  <c r="O104" i="8"/>
  <c r="M104" i="8"/>
  <c r="N104" i="8" s="1"/>
  <c r="K104" i="8"/>
  <c r="J104" i="8"/>
  <c r="E104" i="8"/>
  <c r="D104" i="8"/>
  <c r="AH103" i="8"/>
  <c r="O103" i="8"/>
  <c r="M103" i="8"/>
  <c r="N103" i="8" s="1"/>
  <c r="K103" i="8"/>
  <c r="J103" i="8"/>
  <c r="E103" i="8"/>
  <c r="D103" i="8"/>
  <c r="AH102" i="8"/>
  <c r="O102" i="8"/>
  <c r="M102" i="8"/>
  <c r="N102" i="8" s="1"/>
  <c r="K102" i="8"/>
  <c r="J102" i="8"/>
  <c r="E102" i="8"/>
  <c r="D102" i="8"/>
  <c r="AH101" i="8"/>
  <c r="O101" i="8"/>
  <c r="N101" i="8"/>
  <c r="M101" i="8"/>
  <c r="K101" i="8"/>
  <c r="J101" i="8"/>
  <c r="E101" i="8"/>
  <c r="D101" i="8"/>
  <c r="AH100" i="8"/>
  <c r="O100" i="8"/>
  <c r="N100" i="8"/>
  <c r="M100" i="8"/>
  <c r="K100" i="8"/>
  <c r="J100" i="8"/>
  <c r="E100" i="8"/>
  <c r="D100" i="8"/>
  <c r="AH99" i="8"/>
  <c r="O99" i="8"/>
  <c r="M99" i="8"/>
  <c r="N99" i="8" s="1"/>
  <c r="K99" i="8"/>
  <c r="J99" i="8"/>
  <c r="E99" i="8"/>
  <c r="D99" i="8"/>
  <c r="AH98" i="8"/>
  <c r="O98" i="8"/>
  <c r="M98" i="8"/>
  <c r="N98" i="8" s="1"/>
  <c r="K98" i="8"/>
  <c r="J98" i="8"/>
  <c r="E98" i="8"/>
  <c r="D98" i="8"/>
  <c r="B98" i="8"/>
  <c r="AH97" i="8"/>
  <c r="O97" i="8"/>
  <c r="N97" i="8"/>
  <c r="M97" i="8"/>
  <c r="K97" i="8"/>
  <c r="J97" i="8"/>
  <c r="E97" i="8"/>
  <c r="D97" i="8"/>
  <c r="AH96" i="8"/>
  <c r="O96" i="8"/>
  <c r="M96" i="8"/>
  <c r="N96" i="8" s="1"/>
  <c r="K96" i="8"/>
  <c r="J96" i="8"/>
  <c r="E96" i="8"/>
  <c r="D96" i="8"/>
  <c r="AH95" i="8"/>
  <c r="O95" i="8"/>
  <c r="N95" i="8"/>
  <c r="M95" i="8"/>
  <c r="K95" i="8"/>
  <c r="J95" i="8"/>
  <c r="E95" i="8"/>
  <c r="D95" i="8"/>
  <c r="AH94" i="8"/>
  <c r="O94" i="8"/>
  <c r="M94" i="8"/>
  <c r="N94" i="8" s="1"/>
  <c r="K94" i="8"/>
  <c r="J94" i="8"/>
  <c r="E94" i="8"/>
  <c r="D94" i="8"/>
  <c r="AH93" i="8"/>
  <c r="O93" i="8"/>
  <c r="N93" i="8"/>
  <c r="M93" i="8"/>
  <c r="K93" i="8"/>
  <c r="J93" i="8"/>
  <c r="E93" i="8"/>
  <c r="D93" i="8"/>
  <c r="AH92" i="8"/>
  <c r="O92" i="8"/>
  <c r="N92" i="8"/>
  <c r="M92" i="8"/>
  <c r="K92" i="8"/>
  <c r="J92" i="8"/>
  <c r="E92" i="8"/>
  <c r="D92" i="8"/>
  <c r="AH91" i="8"/>
  <c r="O91" i="8"/>
  <c r="M91" i="8"/>
  <c r="N91" i="8" s="1"/>
  <c r="K91" i="8"/>
  <c r="J91" i="8"/>
  <c r="E91" i="8"/>
  <c r="D91" i="8"/>
  <c r="AH90" i="8"/>
  <c r="O90" i="8"/>
  <c r="M90" i="8"/>
  <c r="N90" i="8" s="1"/>
  <c r="K90" i="8"/>
  <c r="J90" i="8"/>
  <c r="E90" i="8"/>
  <c r="D90" i="8"/>
  <c r="AH89" i="8"/>
  <c r="O89" i="8"/>
  <c r="N89" i="8"/>
  <c r="M89" i="8"/>
  <c r="K89" i="8"/>
  <c r="J89" i="8"/>
  <c r="E89" i="8"/>
  <c r="D89" i="8"/>
  <c r="AH88" i="8"/>
  <c r="O88" i="8"/>
  <c r="M88" i="8"/>
  <c r="N88" i="8" s="1"/>
  <c r="K88" i="8"/>
  <c r="J88" i="8"/>
  <c r="E88" i="8"/>
  <c r="D88" i="8"/>
  <c r="AH87" i="8"/>
  <c r="O87" i="8"/>
  <c r="N87" i="8"/>
  <c r="M87" i="8"/>
  <c r="K87" i="8"/>
  <c r="J87" i="8"/>
  <c r="E87" i="8"/>
  <c r="D87" i="8"/>
  <c r="AH86" i="8"/>
  <c r="O86" i="8"/>
  <c r="M86" i="8"/>
  <c r="N86" i="8" s="1"/>
  <c r="K86" i="8"/>
  <c r="J86" i="8"/>
  <c r="E86" i="8"/>
  <c r="D86" i="8"/>
  <c r="AH85" i="8"/>
  <c r="O85" i="8"/>
  <c r="M85" i="8"/>
  <c r="N85" i="8" s="1"/>
  <c r="K85" i="8"/>
  <c r="J85" i="8"/>
  <c r="E85" i="8"/>
  <c r="D85" i="8"/>
  <c r="AH84" i="8"/>
  <c r="O84" i="8"/>
  <c r="M84" i="8"/>
  <c r="N84" i="8" s="1"/>
  <c r="K84" i="8"/>
  <c r="J84" i="8"/>
  <c r="E84" i="8"/>
  <c r="D84" i="8"/>
  <c r="AH83" i="8"/>
  <c r="O83" i="8"/>
  <c r="N83" i="8"/>
  <c r="M83" i="8"/>
  <c r="K83" i="8"/>
  <c r="J83" i="8"/>
  <c r="E83" i="8"/>
  <c r="D83" i="8"/>
  <c r="B83" i="8"/>
  <c r="AH82" i="8"/>
  <c r="O82" i="8"/>
  <c r="M82" i="8"/>
  <c r="N82" i="8" s="1"/>
  <c r="K82" i="8"/>
  <c r="J82" i="8"/>
  <c r="E82" i="8"/>
  <c r="D82" i="8"/>
  <c r="AH81" i="8"/>
  <c r="O81" i="8"/>
  <c r="M81" i="8"/>
  <c r="N81" i="8" s="1"/>
  <c r="K81" i="8"/>
  <c r="J81" i="8"/>
  <c r="E81" i="8"/>
  <c r="D81" i="8"/>
  <c r="AH80" i="8"/>
  <c r="O80" i="8"/>
  <c r="N80" i="8"/>
  <c r="M80" i="8"/>
  <c r="K80" i="8"/>
  <c r="J80" i="8"/>
  <c r="E80" i="8"/>
  <c r="D80" i="8"/>
  <c r="AH79" i="8"/>
  <c r="O79" i="8"/>
  <c r="M79" i="8"/>
  <c r="N79" i="8" s="1"/>
  <c r="K79" i="8"/>
  <c r="J79" i="8"/>
  <c r="E79" i="8"/>
  <c r="D79" i="8"/>
  <c r="AH78" i="8"/>
  <c r="O78" i="8"/>
  <c r="M78" i="8"/>
  <c r="N78" i="8" s="1"/>
  <c r="K78" i="8"/>
  <c r="J78" i="8"/>
  <c r="E78" i="8"/>
  <c r="D78" i="8"/>
  <c r="AH77" i="8"/>
  <c r="O77" i="8"/>
  <c r="M77" i="8"/>
  <c r="N77" i="8" s="1"/>
  <c r="K77" i="8"/>
  <c r="J77" i="8"/>
  <c r="E77" i="8"/>
  <c r="D77" i="8"/>
  <c r="AH76" i="8"/>
  <c r="O76" i="8"/>
  <c r="M76" i="8"/>
  <c r="N76" i="8" s="1"/>
  <c r="K76" i="8"/>
  <c r="J76" i="8"/>
  <c r="E76" i="8"/>
  <c r="D76" i="8"/>
  <c r="AH75" i="8"/>
  <c r="O75" i="8"/>
  <c r="N75" i="8"/>
  <c r="M75" i="8"/>
  <c r="K75" i="8"/>
  <c r="J75" i="8"/>
  <c r="E75" i="8"/>
  <c r="D75" i="8"/>
  <c r="B75" i="8"/>
  <c r="AH74" i="8"/>
  <c r="O74" i="8"/>
  <c r="M74" i="8"/>
  <c r="N74" i="8" s="1"/>
  <c r="K74" i="8"/>
  <c r="J74" i="8"/>
  <c r="E74" i="8"/>
  <c r="D74" i="8"/>
  <c r="AH73" i="8"/>
  <c r="O73" i="8"/>
  <c r="M73" i="8"/>
  <c r="N73" i="8" s="1"/>
  <c r="K73" i="8"/>
  <c r="J73" i="8"/>
  <c r="E73" i="8"/>
  <c r="D73" i="8"/>
  <c r="AH72" i="8"/>
  <c r="O72" i="8"/>
  <c r="N72" i="8"/>
  <c r="M72" i="8"/>
  <c r="K72" i="8"/>
  <c r="J72" i="8"/>
  <c r="E72" i="8"/>
  <c r="D72" i="8"/>
  <c r="AH71" i="8"/>
  <c r="O71" i="8"/>
  <c r="M71" i="8"/>
  <c r="N71" i="8" s="1"/>
  <c r="K71" i="8"/>
  <c r="J71" i="8"/>
  <c r="E71" i="8"/>
  <c r="D71" i="8"/>
  <c r="AH70" i="8"/>
  <c r="O70" i="8"/>
  <c r="M70" i="8"/>
  <c r="N70" i="8" s="1"/>
  <c r="K70" i="8"/>
  <c r="J70" i="8"/>
  <c r="E70" i="8"/>
  <c r="D70" i="8"/>
  <c r="AH69" i="8"/>
  <c r="O69" i="8"/>
  <c r="M69" i="8"/>
  <c r="N69" i="8" s="1"/>
  <c r="K69" i="8"/>
  <c r="J69" i="8"/>
  <c r="E69" i="8"/>
  <c r="D69" i="8"/>
  <c r="M68" i="8"/>
  <c r="N68" i="8" s="1"/>
  <c r="O68" i="8" s="1"/>
  <c r="K68" i="8"/>
  <c r="J68" i="8"/>
  <c r="E68" i="8"/>
  <c r="D68" i="8"/>
  <c r="M67" i="8"/>
  <c r="N67" i="8" s="1"/>
  <c r="O67" i="8" s="1"/>
  <c r="K67" i="8"/>
  <c r="J67" i="8"/>
  <c r="E67" i="8"/>
  <c r="D67" i="8"/>
  <c r="B67" i="8"/>
  <c r="M66" i="8"/>
  <c r="N66" i="8" s="1"/>
  <c r="O66" i="8" s="1"/>
  <c r="J66" i="8"/>
  <c r="K66" i="8" s="1"/>
  <c r="E66" i="8"/>
  <c r="D66" i="8"/>
  <c r="M65" i="8"/>
  <c r="N65" i="8" s="1"/>
  <c r="O65" i="8" s="1"/>
  <c r="K65" i="8"/>
  <c r="J65" i="8"/>
  <c r="E65" i="8"/>
  <c r="D65" i="8"/>
  <c r="Y64" i="8"/>
  <c r="V64" i="8"/>
  <c r="N64" i="8"/>
  <c r="M64" i="8"/>
  <c r="R64" i="8" s="1"/>
  <c r="L64" i="8" a="1"/>
  <c r="L64" i="8" s="1"/>
  <c r="J64" i="8"/>
  <c r="H64" i="8"/>
  <c r="V148" i="8" s="1"/>
  <c r="D64" i="8"/>
  <c r="Y63" i="8"/>
  <c r="V63" i="8"/>
  <c r="M63" i="8"/>
  <c r="L63" i="8" a="1"/>
  <c r="L63" i="8" s="1"/>
  <c r="J63" i="8"/>
  <c r="H63" i="8"/>
  <c r="V147" i="8" s="1"/>
  <c r="D63" i="8"/>
  <c r="Y62" i="8"/>
  <c r="V62" i="8"/>
  <c r="R62" i="8"/>
  <c r="M62" i="8"/>
  <c r="N62" i="8" s="1"/>
  <c r="L62" i="8" a="1"/>
  <c r="L62" i="8" s="1"/>
  <c r="J62" i="8"/>
  <c r="H62" i="8"/>
  <c r="V146" i="8" s="1"/>
  <c r="D62" i="8"/>
  <c r="Y61" i="8"/>
  <c r="Z61" i="8" s="1"/>
  <c r="V61" i="8"/>
  <c r="M61" i="8"/>
  <c r="R61" i="8" s="1"/>
  <c r="L61" i="8" a="1"/>
  <c r="L61" i="8" s="1"/>
  <c r="J61" i="8"/>
  <c r="H61" i="8"/>
  <c r="D61" i="8"/>
  <c r="Y60" i="8"/>
  <c r="V60" i="8"/>
  <c r="M60" i="8"/>
  <c r="R60" i="8" s="1"/>
  <c r="L60" i="8" a="1"/>
  <c r="L60" i="8" s="1"/>
  <c r="J60" i="8"/>
  <c r="H60" i="8"/>
  <c r="V144" i="8" s="1"/>
  <c r="D60" i="8"/>
  <c r="Y59" i="8"/>
  <c r="V59" i="8"/>
  <c r="M59" i="8"/>
  <c r="R59" i="8" s="1"/>
  <c r="L59" i="8" a="1"/>
  <c r="L59" i="8" s="1"/>
  <c r="J59" i="8"/>
  <c r="H59" i="8"/>
  <c r="V143" i="8" s="1"/>
  <c r="D59" i="8"/>
  <c r="Y58" i="8"/>
  <c r="V58" i="8"/>
  <c r="R58" i="8"/>
  <c r="M58" i="8"/>
  <c r="N58" i="8" s="1"/>
  <c r="L58" i="8" a="1"/>
  <c r="L58" i="8" s="1"/>
  <c r="J58" i="8"/>
  <c r="K64" i="8" s="1"/>
  <c r="H58" i="8"/>
  <c r="V142" i="8" s="1"/>
  <c r="D58" i="8"/>
  <c r="Y57" i="8"/>
  <c r="V57" i="8"/>
  <c r="R57" i="8"/>
  <c r="M57" i="8"/>
  <c r="L57" i="8" a="1"/>
  <c r="L57" i="8" s="1"/>
  <c r="J57" i="8"/>
  <c r="K63" i="8" s="1"/>
  <c r="H57" i="8"/>
  <c r="V141" i="8" s="1"/>
  <c r="D57" i="8"/>
  <c r="Y56" i="8"/>
  <c r="V56" i="8"/>
  <c r="N56" i="8"/>
  <c r="M56" i="8"/>
  <c r="R56" i="8" s="1"/>
  <c r="L56" i="8" a="1"/>
  <c r="L56" i="8" s="1"/>
  <c r="J56" i="8"/>
  <c r="K61" i="8" s="1"/>
  <c r="H56" i="8"/>
  <c r="V140" i="8" s="1"/>
  <c r="D56" i="8"/>
  <c r="Y55" i="8"/>
  <c r="V55" i="8"/>
  <c r="R55" i="8"/>
  <c r="N55" i="8"/>
  <c r="M55" i="8"/>
  <c r="L55" i="8" a="1"/>
  <c r="L55" i="8" s="1"/>
  <c r="J55" i="8"/>
  <c r="H55" i="8"/>
  <c r="V139" i="8" s="1"/>
  <c r="D55" i="8"/>
  <c r="Y54" i="8"/>
  <c r="Z54" i="8" s="1"/>
  <c r="V54" i="8"/>
  <c r="R54" i="8"/>
  <c r="M54" i="8"/>
  <c r="N54" i="8" s="1"/>
  <c r="L54" i="8" a="1"/>
  <c r="L54" i="8" s="1"/>
  <c r="J54" i="8"/>
  <c r="H54" i="8"/>
  <c r="V138" i="8" s="1"/>
  <c r="D54" i="8"/>
  <c r="E59" i="8" s="1"/>
  <c r="Y53" i="8"/>
  <c r="V53" i="8"/>
  <c r="M53" i="8"/>
  <c r="R53" i="8" s="1"/>
  <c r="L53" i="8" a="1"/>
  <c r="L53" i="8" s="1"/>
  <c r="J53" i="8"/>
  <c r="H53" i="8"/>
  <c r="D53" i="8"/>
  <c r="Y52" i="8"/>
  <c r="V52" i="8"/>
  <c r="M52" i="8"/>
  <c r="N52" i="8" s="1"/>
  <c r="L52" i="8" a="1"/>
  <c r="L52" i="8" s="1"/>
  <c r="J52" i="8"/>
  <c r="H52" i="8"/>
  <c r="D52" i="8"/>
  <c r="AG51" i="8"/>
  <c r="AH51" i="8" s="1"/>
  <c r="Y51" i="8"/>
  <c r="V51" i="8"/>
  <c r="R51" i="8"/>
  <c r="M51" i="8"/>
  <c r="L51" i="8" a="1"/>
  <c r="L51" i="8" s="1"/>
  <c r="J51" i="8"/>
  <c r="K57" i="8" s="1"/>
  <c r="H51" i="8"/>
  <c r="V135" i="8" s="1"/>
  <c r="D51" i="8"/>
  <c r="Y50" i="8"/>
  <c r="V50" i="8"/>
  <c r="M50" i="8"/>
  <c r="L50" i="8" a="1"/>
  <c r="L50" i="8" s="1"/>
  <c r="J50" i="8"/>
  <c r="K56" i="8" s="1"/>
  <c r="H50" i="8"/>
  <c r="V134" i="8" s="1"/>
  <c r="D50" i="8"/>
  <c r="E56" i="8" s="1"/>
  <c r="Y49" i="8"/>
  <c r="V49" i="8"/>
  <c r="R49" i="8"/>
  <c r="M49" i="8"/>
  <c r="N49" i="8" s="1"/>
  <c r="L49" i="8" a="1"/>
  <c r="L49" i="8" s="1"/>
  <c r="J49" i="8"/>
  <c r="H49" i="8"/>
  <c r="V133" i="8" s="1"/>
  <c r="D49" i="8"/>
  <c r="Y48" i="8"/>
  <c r="V48" i="8"/>
  <c r="R48" i="8"/>
  <c r="M48" i="8"/>
  <c r="N48" i="8" s="1"/>
  <c r="L48" i="8" a="1"/>
  <c r="L48" i="8" s="1"/>
  <c r="J48" i="8"/>
  <c r="K54" i="8" s="1"/>
  <c r="H48" i="8"/>
  <c r="V132" i="8" s="1"/>
  <c r="D48" i="8"/>
  <c r="E52" i="8" s="1"/>
  <c r="B48" i="8"/>
  <c r="Y47" i="8"/>
  <c r="V47" i="8"/>
  <c r="R47" i="8"/>
  <c r="M47" i="8"/>
  <c r="N47" i="8" s="1"/>
  <c r="L47" i="8" a="1"/>
  <c r="L47" i="8" s="1"/>
  <c r="J47" i="8"/>
  <c r="H47" i="8"/>
  <c r="V131" i="8" s="1"/>
  <c r="D47" i="8"/>
  <c r="Y46" i="8"/>
  <c r="V46" i="8"/>
  <c r="N46" i="8"/>
  <c r="M46" i="8"/>
  <c r="R46" i="8" s="1"/>
  <c r="L46" i="8" a="1"/>
  <c r="L46" i="8" s="1"/>
  <c r="J46" i="8"/>
  <c r="K52" i="8" s="1"/>
  <c r="H46" i="8"/>
  <c r="V130" i="8" s="1"/>
  <c r="D46" i="8"/>
  <c r="Y45" i="8"/>
  <c r="V45" i="8"/>
  <c r="M45" i="8"/>
  <c r="R45" i="8" s="1"/>
  <c r="L45" i="8" a="1"/>
  <c r="L45" i="8" s="1"/>
  <c r="J45" i="8"/>
  <c r="H45" i="8"/>
  <c r="D45" i="8"/>
  <c r="AG44" i="8"/>
  <c r="AH44" i="8" s="1"/>
  <c r="Y44" i="8"/>
  <c r="V44" i="8"/>
  <c r="M44" i="8"/>
  <c r="N44" i="8" s="1"/>
  <c r="L44" i="8" a="1"/>
  <c r="L44" i="8" s="1"/>
  <c r="J44" i="8"/>
  <c r="H44" i="8"/>
  <c r="V128" i="8" s="1"/>
  <c r="D44" i="8"/>
  <c r="AG43" i="8"/>
  <c r="AH43" i="8" s="1"/>
  <c r="Y43" i="8"/>
  <c r="V43" i="8"/>
  <c r="M43" i="8"/>
  <c r="R43" i="8" s="1"/>
  <c r="L43" i="8" a="1"/>
  <c r="L43" i="8" s="1"/>
  <c r="J43" i="8"/>
  <c r="H43" i="8"/>
  <c r="D43" i="8"/>
  <c r="E49" i="8" s="1"/>
  <c r="Y42" i="8"/>
  <c r="V42" i="8"/>
  <c r="N42" i="8"/>
  <c r="M42" i="8"/>
  <c r="N43" i="8" s="1"/>
  <c r="L42" i="8" a="1"/>
  <c r="L42" i="8" s="1"/>
  <c r="J42" i="8"/>
  <c r="K48" i="8" s="1"/>
  <c r="H42" i="8"/>
  <c r="V126" i="8" s="1"/>
  <c r="D42" i="8"/>
  <c r="E48" i="8" s="1"/>
  <c r="Y41" i="8"/>
  <c r="V41" i="8"/>
  <c r="R41" i="8"/>
  <c r="M41" i="8"/>
  <c r="L41" i="8" a="1"/>
  <c r="L41" i="8" s="1"/>
  <c r="J41" i="8"/>
  <c r="H41" i="8"/>
  <c r="V125" i="8" s="1"/>
  <c r="D41" i="8"/>
  <c r="E47" i="8" s="1"/>
  <c r="AG40" i="8"/>
  <c r="AH40" i="8" s="1"/>
  <c r="Y40" i="8"/>
  <c r="V40" i="8"/>
  <c r="R40" i="8"/>
  <c r="N40" i="8"/>
  <c r="M40" i="8"/>
  <c r="L40" i="8" a="1"/>
  <c r="L40" i="8" s="1"/>
  <c r="J40" i="8"/>
  <c r="K45" i="8" s="1"/>
  <c r="H40" i="8"/>
  <c r="V124" i="8" s="1"/>
  <c r="D40" i="8"/>
  <c r="E46" i="8" s="1"/>
  <c r="Y39" i="8"/>
  <c r="V39" i="8"/>
  <c r="W39" i="8" s="1"/>
  <c r="R39" i="8"/>
  <c r="M39" i="8"/>
  <c r="N39" i="8" s="1"/>
  <c r="L39" i="8" a="1"/>
  <c r="L39" i="8" s="1"/>
  <c r="J39" i="8"/>
  <c r="H39" i="8"/>
  <c r="V123" i="8" s="1"/>
  <c r="D39" i="8"/>
  <c r="Y38" i="8"/>
  <c r="V38" i="8"/>
  <c r="R38" i="8"/>
  <c r="N38" i="8"/>
  <c r="M38" i="8"/>
  <c r="L38" i="8" a="1"/>
  <c r="L38" i="8" s="1"/>
  <c r="J38" i="8"/>
  <c r="H38" i="8"/>
  <c r="V122" i="8" s="1"/>
  <c r="D38" i="8"/>
  <c r="E44" i="8" s="1"/>
  <c r="Y37" i="8"/>
  <c r="V37" i="8"/>
  <c r="M37" i="8"/>
  <c r="R37" i="8" s="1"/>
  <c r="U37" i="8" s="1"/>
  <c r="L37" i="8" a="1"/>
  <c r="L37" i="8" s="1"/>
  <c r="K37" i="8"/>
  <c r="J37" i="8"/>
  <c r="K43" i="8" s="1"/>
  <c r="H37" i="8"/>
  <c r="V121" i="8" s="1"/>
  <c r="E37" i="8"/>
  <c r="D37" i="8"/>
  <c r="AG36" i="8"/>
  <c r="AH36" i="8" s="1"/>
  <c r="Y36" i="8"/>
  <c r="V36" i="8"/>
  <c r="R36" i="8"/>
  <c r="N36" i="8"/>
  <c r="M36" i="8"/>
  <c r="L36" i="8" a="1"/>
  <c r="L36" i="8" s="1"/>
  <c r="J36" i="8"/>
  <c r="K41" i="8" s="1"/>
  <c r="H36" i="8"/>
  <c r="D36" i="8"/>
  <c r="E39" i="8" s="1"/>
  <c r="Y35" i="8"/>
  <c r="V35" i="8"/>
  <c r="M35" i="8"/>
  <c r="L35" i="8" a="1"/>
  <c r="L35" i="8" s="1"/>
  <c r="J35" i="8"/>
  <c r="H35" i="8"/>
  <c r="V119" i="8" s="1"/>
  <c r="D35" i="8"/>
  <c r="E41" i="8" s="1"/>
  <c r="AH34" i="8"/>
  <c r="AG34" i="8"/>
  <c r="Y34" i="8"/>
  <c r="V34" i="8"/>
  <c r="M34" i="8"/>
  <c r="R34" i="8" s="1"/>
  <c r="L34" i="8" a="1"/>
  <c r="L34" i="8" s="1"/>
  <c r="J34" i="8"/>
  <c r="K40" i="8" s="1"/>
  <c r="H34" i="8"/>
  <c r="V118" i="8" s="1"/>
  <c r="D34" i="8"/>
  <c r="E40" i="8" s="1"/>
  <c r="Y33" i="8"/>
  <c r="V33" i="8"/>
  <c r="M33" i="8"/>
  <c r="N33" i="8" s="1"/>
  <c r="L33" i="8" a="1"/>
  <c r="L33" i="8" s="1"/>
  <c r="J33" i="8"/>
  <c r="H33" i="8"/>
  <c r="D33" i="8"/>
  <c r="Y32" i="8"/>
  <c r="V32" i="8"/>
  <c r="R32" i="8"/>
  <c r="M32" i="8"/>
  <c r="L32" i="8" a="1"/>
  <c r="L32" i="8" s="1"/>
  <c r="J32" i="8"/>
  <c r="H32" i="8"/>
  <c r="V116" i="8" s="1"/>
  <c r="D32" i="8"/>
  <c r="E38" i="8" s="1"/>
  <c r="B32" i="8"/>
  <c r="Y31" i="8"/>
  <c r="X31" i="8"/>
  <c r="V31" i="8"/>
  <c r="Z31" i="8" s="1"/>
  <c r="AA31" i="8" s="1"/>
  <c r="AD31" i="8" s="1"/>
  <c r="U31" i="8"/>
  <c r="M31" i="8"/>
  <c r="N32" i="8" s="1"/>
  <c r="L31" i="8" a="1"/>
  <c r="L31" i="8" s="1"/>
  <c r="H31" i="8"/>
  <c r="V115" i="8" s="1"/>
  <c r="AG30" i="8"/>
  <c r="AH30" i="8" s="1"/>
  <c r="I30" i="8"/>
  <c r="C30" i="8"/>
  <c r="AG29" i="8"/>
  <c r="I29" i="8"/>
  <c r="C29" i="8"/>
  <c r="AG49" i="8" s="1"/>
  <c r="AH49" i="8" s="1"/>
  <c r="AG28" i="8"/>
  <c r="AH28" i="8" s="1"/>
  <c r="I28" i="8"/>
  <c r="H28" i="8"/>
  <c r="V112" i="8" s="1"/>
  <c r="C28" i="8"/>
  <c r="H27" i="8" s="1"/>
  <c r="V111" i="8" s="1"/>
  <c r="B28" i="8"/>
  <c r="I27" i="8"/>
  <c r="C27" i="8"/>
  <c r="AG47" i="8" s="1"/>
  <c r="AH47" i="8" s="1"/>
  <c r="I26" i="8"/>
  <c r="B38" i="8" s="1"/>
  <c r="C26" i="8"/>
  <c r="AH26" i="8" s="1"/>
  <c r="I25" i="8"/>
  <c r="B3" i="8" s="1"/>
  <c r="H25" i="8"/>
  <c r="V109" i="8" s="1"/>
  <c r="C25" i="8"/>
  <c r="AG45" i="8" s="1"/>
  <c r="AH45" i="8" s="1"/>
  <c r="B25" i="8"/>
  <c r="I24" i="8"/>
  <c r="B58" i="8" s="1"/>
  <c r="C24" i="8"/>
  <c r="H23" i="8"/>
  <c r="V107" i="8" s="1"/>
  <c r="AG22" i="8"/>
  <c r="H22" i="8"/>
  <c r="V106" i="8" s="1"/>
  <c r="C22" i="8"/>
  <c r="AG42" i="8" s="1"/>
  <c r="AH42" i="8" s="1"/>
  <c r="C21" i="8"/>
  <c r="H20" i="8" s="1"/>
  <c r="V104" i="8" s="1"/>
  <c r="B21" i="8"/>
  <c r="C20" i="8"/>
  <c r="C19" i="8"/>
  <c r="AG39" i="8" s="1"/>
  <c r="AH39" i="8" s="1"/>
  <c r="C18" i="8"/>
  <c r="H17" i="8" s="1"/>
  <c r="V101" i="8" s="1"/>
  <c r="C17" i="8"/>
  <c r="AG37" i="8" s="1"/>
  <c r="AH37" i="8" s="1"/>
  <c r="B17" i="8"/>
  <c r="H16" i="8"/>
  <c r="C15" i="8"/>
  <c r="AG35" i="8" s="1"/>
  <c r="AH35" i="8" s="1"/>
  <c r="B15" i="8"/>
  <c r="H14" i="8"/>
  <c r="C14" i="8"/>
  <c r="C13" i="8"/>
  <c r="AG33" i="8" s="1"/>
  <c r="AH33" i="8" s="1"/>
  <c r="C12" i="8"/>
  <c r="AG32" i="8" s="1"/>
  <c r="AH32" i="8" s="1"/>
  <c r="C11" i="8"/>
  <c r="AG31" i="8" s="1"/>
  <c r="AH31" i="8" s="1"/>
  <c r="B11" i="8"/>
  <c r="H10" i="8"/>
  <c r="C10" i="8"/>
  <c r="H9" i="8"/>
  <c r="B9" i="8"/>
  <c r="H8" i="8"/>
  <c r="C8" i="8"/>
  <c r="C7" i="8"/>
  <c r="AG27" i="8" s="1"/>
  <c r="AH27" i="8" s="1"/>
  <c r="H6" i="8"/>
  <c r="C6" i="8"/>
  <c r="AG26" i="8" s="1"/>
  <c r="C5" i="8"/>
  <c r="H5" i="8" s="1"/>
  <c r="B5" i="8"/>
  <c r="C4" i="8"/>
  <c r="AG24" i="8" s="1"/>
  <c r="AH24" i="8" s="1"/>
  <c r="B4" i="8"/>
  <c r="C3" i="8"/>
  <c r="H2" i="8" s="1"/>
  <c r="AH385" i="7"/>
  <c r="O385" i="7"/>
  <c r="M385" i="7"/>
  <c r="N385" i="7" s="1"/>
  <c r="K385" i="7"/>
  <c r="J385" i="7"/>
  <c r="E385" i="7"/>
  <c r="D385" i="7"/>
  <c r="AH384" i="7"/>
  <c r="O384" i="7"/>
  <c r="N384" i="7"/>
  <c r="M384" i="7"/>
  <c r="K384" i="7"/>
  <c r="J384" i="7"/>
  <c r="E384" i="7"/>
  <c r="D384" i="7"/>
  <c r="AH383" i="7"/>
  <c r="O383" i="7"/>
  <c r="N383" i="7"/>
  <c r="M383" i="7"/>
  <c r="K383" i="7"/>
  <c r="J383" i="7"/>
  <c r="E383" i="7"/>
  <c r="D383" i="7"/>
  <c r="AH382" i="7"/>
  <c r="O382" i="7"/>
  <c r="M382" i="7"/>
  <c r="N382" i="7" s="1"/>
  <c r="K382" i="7"/>
  <c r="J382" i="7"/>
  <c r="E382" i="7"/>
  <c r="D382" i="7"/>
  <c r="AH381" i="7"/>
  <c r="O381" i="7"/>
  <c r="M381" i="7"/>
  <c r="N381" i="7" s="1"/>
  <c r="K381" i="7"/>
  <c r="J381" i="7"/>
  <c r="E381" i="7"/>
  <c r="D381" i="7"/>
  <c r="AH380" i="7"/>
  <c r="O380" i="7"/>
  <c r="M380" i="7"/>
  <c r="N380" i="7" s="1"/>
  <c r="K380" i="7"/>
  <c r="J380" i="7"/>
  <c r="E380" i="7"/>
  <c r="D380" i="7"/>
  <c r="AH379" i="7"/>
  <c r="O379" i="7"/>
  <c r="N379" i="7"/>
  <c r="M379" i="7"/>
  <c r="K379" i="7"/>
  <c r="J379" i="7"/>
  <c r="E379" i="7"/>
  <c r="D379" i="7"/>
  <c r="AH378" i="7"/>
  <c r="O378" i="7"/>
  <c r="N378" i="7"/>
  <c r="M378" i="7"/>
  <c r="K378" i="7"/>
  <c r="J378" i="7"/>
  <c r="E378" i="7"/>
  <c r="D378" i="7"/>
  <c r="AH377" i="7"/>
  <c r="O377" i="7"/>
  <c r="M377" i="7"/>
  <c r="N377" i="7" s="1"/>
  <c r="K377" i="7"/>
  <c r="J377" i="7"/>
  <c r="E377" i="7"/>
  <c r="D377" i="7"/>
  <c r="AH376" i="7"/>
  <c r="O376" i="7"/>
  <c r="N376" i="7"/>
  <c r="M376" i="7"/>
  <c r="K376" i="7"/>
  <c r="J376" i="7"/>
  <c r="E376" i="7"/>
  <c r="D376" i="7"/>
  <c r="AH375" i="7"/>
  <c r="O375" i="7"/>
  <c r="N375" i="7"/>
  <c r="M375" i="7"/>
  <c r="K375" i="7"/>
  <c r="J375" i="7"/>
  <c r="E375" i="7"/>
  <c r="D375" i="7"/>
  <c r="AH374" i="7"/>
  <c r="O374" i="7"/>
  <c r="M374" i="7"/>
  <c r="N374" i="7" s="1"/>
  <c r="K374" i="7"/>
  <c r="J374" i="7"/>
  <c r="E374" i="7"/>
  <c r="D374" i="7"/>
  <c r="AH373" i="7"/>
  <c r="O373" i="7"/>
  <c r="M373" i="7"/>
  <c r="N373" i="7" s="1"/>
  <c r="K373" i="7"/>
  <c r="J373" i="7"/>
  <c r="E373" i="7"/>
  <c r="D373" i="7"/>
  <c r="AH372" i="7"/>
  <c r="O372" i="7"/>
  <c r="M372" i="7"/>
  <c r="N372" i="7" s="1"/>
  <c r="K372" i="7"/>
  <c r="J372" i="7"/>
  <c r="E372" i="7"/>
  <c r="D372" i="7"/>
  <c r="AH371" i="7"/>
  <c r="O371" i="7"/>
  <c r="N371" i="7"/>
  <c r="M371" i="7"/>
  <c r="K371" i="7"/>
  <c r="J371" i="7"/>
  <c r="E371" i="7"/>
  <c r="D371" i="7"/>
  <c r="AH370" i="7"/>
  <c r="O370" i="7"/>
  <c r="N370" i="7"/>
  <c r="M370" i="7"/>
  <c r="K370" i="7"/>
  <c r="J370" i="7"/>
  <c r="E370" i="7"/>
  <c r="D370" i="7"/>
  <c r="AH369" i="7"/>
  <c r="O369" i="7"/>
  <c r="M369" i="7"/>
  <c r="N369" i="7" s="1"/>
  <c r="K369" i="7"/>
  <c r="J369" i="7"/>
  <c r="E369" i="7"/>
  <c r="D369" i="7"/>
  <c r="AH368" i="7"/>
  <c r="O368" i="7"/>
  <c r="N368" i="7"/>
  <c r="M368" i="7"/>
  <c r="K368" i="7"/>
  <c r="J368" i="7"/>
  <c r="E368" i="7"/>
  <c r="D368" i="7"/>
  <c r="AH367" i="7"/>
  <c r="O367" i="7"/>
  <c r="N367" i="7"/>
  <c r="M367" i="7"/>
  <c r="K367" i="7"/>
  <c r="J367" i="7"/>
  <c r="E367" i="7"/>
  <c r="D367" i="7"/>
  <c r="AH366" i="7"/>
  <c r="O366" i="7"/>
  <c r="M366" i="7"/>
  <c r="N366" i="7" s="1"/>
  <c r="K366" i="7"/>
  <c r="J366" i="7"/>
  <c r="E366" i="7"/>
  <c r="D366" i="7"/>
  <c r="AH365" i="7"/>
  <c r="O365" i="7"/>
  <c r="N365" i="7"/>
  <c r="M365" i="7"/>
  <c r="K365" i="7"/>
  <c r="J365" i="7"/>
  <c r="E365" i="7"/>
  <c r="D365" i="7"/>
  <c r="AH364" i="7"/>
  <c r="O364" i="7"/>
  <c r="N364" i="7"/>
  <c r="M364" i="7"/>
  <c r="K364" i="7"/>
  <c r="J364" i="7"/>
  <c r="E364" i="7"/>
  <c r="D364" i="7"/>
  <c r="AH363" i="7"/>
  <c r="O363" i="7"/>
  <c r="N363" i="7"/>
  <c r="M363" i="7"/>
  <c r="K363" i="7"/>
  <c r="J363" i="7"/>
  <c r="E363" i="7"/>
  <c r="D363" i="7"/>
  <c r="AH362" i="7"/>
  <c r="O362" i="7"/>
  <c r="N362" i="7"/>
  <c r="M362" i="7"/>
  <c r="K362" i="7"/>
  <c r="J362" i="7"/>
  <c r="E362" i="7"/>
  <c r="D362" i="7"/>
  <c r="AH361" i="7"/>
  <c r="O361" i="7"/>
  <c r="N361" i="7"/>
  <c r="M361" i="7"/>
  <c r="K361" i="7"/>
  <c r="J361" i="7"/>
  <c r="E361" i="7"/>
  <c r="D361" i="7"/>
  <c r="AH360" i="7"/>
  <c r="O360" i="7"/>
  <c r="M360" i="7"/>
  <c r="N360" i="7" s="1"/>
  <c r="K360" i="7"/>
  <c r="J360" i="7"/>
  <c r="E360" i="7"/>
  <c r="D360" i="7"/>
  <c r="AH359" i="7"/>
  <c r="O359" i="7"/>
  <c r="N359" i="7"/>
  <c r="M359" i="7"/>
  <c r="K359" i="7"/>
  <c r="J359" i="7"/>
  <c r="E359" i="7"/>
  <c r="D359" i="7"/>
  <c r="AH358" i="7"/>
  <c r="O358" i="7"/>
  <c r="M358" i="7"/>
  <c r="N358" i="7" s="1"/>
  <c r="K358" i="7"/>
  <c r="J358" i="7"/>
  <c r="E358" i="7"/>
  <c r="D358" i="7"/>
  <c r="AH357" i="7"/>
  <c r="O357" i="7"/>
  <c r="M357" i="7"/>
  <c r="N357" i="7" s="1"/>
  <c r="K357" i="7"/>
  <c r="J357" i="7"/>
  <c r="E357" i="7"/>
  <c r="D357" i="7"/>
  <c r="AH356" i="7"/>
  <c r="O356" i="7"/>
  <c r="N356" i="7"/>
  <c r="M356" i="7"/>
  <c r="K356" i="7"/>
  <c r="J356" i="7"/>
  <c r="E356" i="7"/>
  <c r="D356" i="7"/>
  <c r="AH355" i="7"/>
  <c r="O355" i="7"/>
  <c r="N355" i="7"/>
  <c r="M355" i="7"/>
  <c r="K355" i="7"/>
  <c r="J355" i="7"/>
  <c r="E355" i="7"/>
  <c r="D355" i="7"/>
  <c r="AH354" i="7"/>
  <c r="O354" i="7"/>
  <c r="N354" i="7"/>
  <c r="M354" i="7"/>
  <c r="K354" i="7"/>
  <c r="J354" i="7"/>
  <c r="E354" i="7"/>
  <c r="D354" i="7"/>
  <c r="AH353" i="7"/>
  <c r="O353" i="7"/>
  <c r="N353" i="7"/>
  <c r="M353" i="7"/>
  <c r="K353" i="7"/>
  <c r="J353" i="7"/>
  <c r="E353" i="7"/>
  <c r="D353" i="7"/>
  <c r="AH352" i="7"/>
  <c r="O352" i="7"/>
  <c r="M352" i="7"/>
  <c r="N352" i="7" s="1"/>
  <c r="K352" i="7"/>
  <c r="J352" i="7"/>
  <c r="E352" i="7"/>
  <c r="D352" i="7"/>
  <c r="AH351" i="7"/>
  <c r="O351" i="7"/>
  <c r="N351" i="7"/>
  <c r="M351" i="7"/>
  <c r="K351" i="7"/>
  <c r="J351" i="7"/>
  <c r="E351" i="7"/>
  <c r="D351" i="7"/>
  <c r="AH350" i="7"/>
  <c r="O350" i="7"/>
  <c r="M350" i="7"/>
  <c r="N350" i="7" s="1"/>
  <c r="K350" i="7"/>
  <c r="J350" i="7"/>
  <c r="E350" i="7"/>
  <c r="D350" i="7"/>
  <c r="AH349" i="7"/>
  <c r="O349" i="7"/>
  <c r="N349" i="7"/>
  <c r="M349" i="7"/>
  <c r="K349" i="7"/>
  <c r="J349" i="7"/>
  <c r="E349" i="7"/>
  <c r="D349" i="7"/>
  <c r="AH348" i="7"/>
  <c r="O348" i="7"/>
  <c r="N348" i="7"/>
  <c r="M348" i="7"/>
  <c r="K348" i="7"/>
  <c r="J348" i="7"/>
  <c r="E348" i="7"/>
  <c r="D348" i="7"/>
  <c r="AH347" i="7"/>
  <c r="O347" i="7"/>
  <c r="N347" i="7"/>
  <c r="M347" i="7"/>
  <c r="K347" i="7"/>
  <c r="J347" i="7"/>
  <c r="E347" i="7"/>
  <c r="D347" i="7"/>
  <c r="AH346" i="7"/>
  <c r="O346" i="7"/>
  <c r="N346" i="7"/>
  <c r="M346" i="7"/>
  <c r="K346" i="7"/>
  <c r="J346" i="7"/>
  <c r="E346" i="7"/>
  <c r="D346" i="7"/>
  <c r="AH345" i="7"/>
  <c r="O345" i="7"/>
  <c r="N345" i="7"/>
  <c r="M345" i="7"/>
  <c r="K345" i="7"/>
  <c r="J345" i="7"/>
  <c r="E345" i="7"/>
  <c r="D345" i="7"/>
  <c r="AH344" i="7"/>
  <c r="O344" i="7"/>
  <c r="N344" i="7"/>
  <c r="M344" i="7"/>
  <c r="K344" i="7"/>
  <c r="J344" i="7"/>
  <c r="E344" i="7"/>
  <c r="D344" i="7"/>
  <c r="AH343" i="7"/>
  <c r="O343" i="7"/>
  <c r="N343" i="7"/>
  <c r="M343" i="7"/>
  <c r="K343" i="7"/>
  <c r="J343" i="7"/>
  <c r="E343" i="7"/>
  <c r="D343" i="7"/>
  <c r="AH342" i="7"/>
  <c r="O342" i="7"/>
  <c r="N342" i="7"/>
  <c r="M342" i="7"/>
  <c r="K342" i="7"/>
  <c r="J342" i="7"/>
  <c r="E342" i="7"/>
  <c r="D342" i="7"/>
  <c r="AH341" i="7"/>
  <c r="O341" i="7"/>
  <c r="M341" i="7"/>
  <c r="N341" i="7" s="1"/>
  <c r="K341" i="7"/>
  <c r="J341" i="7"/>
  <c r="E341" i="7"/>
  <c r="D341" i="7"/>
  <c r="AH340" i="7"/>
  <c r="O340" i="7"/>
  <c r="N340" i="7"/>
  <c r="M340" i="7"/>
  <c r="K340" i="7"/>
  <c r="J340" i="7"/>
  <c r="E340" i="7"/>
  <c r="D340" i="7"/>
  <c r="AH339" i="7"/>
  <c r="O339" i="7"/>
  <c r="N339" i="7"/>
  <c r="M339" i="7"/>
  <c r="K339" i="7"/>
  <c r="J339" i="7"/>
  <c r="E339" i="7"/>
  <c r="D339" i="7"/>
  <c r="AH338" i="7"/>
  <c r="O338" i="7"/>
  <c r="N338" i="7"/>
  <c r="M338" i="7"/>
  <c r="K338" i="7"/>
  <c r="J338" i="7"/>
  <c r="E338" i="7"/>
  <c r="D338" i="7"/>
  <c r="AH337" i="7"/>
  <c r="O337" i="7"/>
  <c r="N337" i="7"/>
  <c r="M337" i="7"/>
  <c r="K337" i="7"/>
  <c r="J337" i="7"/>
  <c r="E337" i="7"/>
  <c r="D337" i="7"/>
  <c r="AH336" i="7"/>
  <c r="O336" i="7"/>
  <c r="M336" i="7"/>
  <c r="N336" i="7" s="1"/>
  <c r="K336" i="7"/>
  <c r="J336" i="7"/>
  <c r="E336" i="7"/>
  <c r="D336" i="7"/>
  <c r="AH335" i="7"/>
  <c r="O335" i="7"/>
  <c r="N335" i="7"/>
  <c r="M335" i="7"/>
  <c r="K335" i="7"/>
  <c r="J335" i="7"/>
  <c r="E335" i="7"/>
  <c r="D335" i="7"/>
  <c r="AH334" i="7"/>
  <c r="O334" i="7"/>
  <c r="M334" i="7"/>
  <c r="N334" i="7" s="1"/>
  <c r="K334" i="7"/>
  <c r="J334" i="7"/>
  <c r="E334" i="7"/>
  <c r="D334" i="7"/>
  <c r="AH333" i="7"/>
  <c r="O333" i="7"/>
  <c r="N333" i="7"/>
  <c r="M333" i="7"/>
  <c r="K333" i="7"/>
  <c r="J333" i="7"/>
  <c r="E333" i="7"/>
  <c r="D333" i="7"/>
  <c r="AH332" i="7"/>
  <c r="O332" i="7"/>
  <c r="N332" i="7"/>
  <c r="M332" i="7"/>
  <c r="K332" i="7"/>
  <c r="J332" i="7"/>
  <c r="E332" i="7"/>
  <c r="D332" i="7"/>
  <c r="AH331" i="7"/>
  <c r="O331" i="7"/>
  <c r="N331" i="7"/>
  <c r="M331" i="7"/>
  <c r="K331" i="7"/>
  <c r="J331" i="7"/>
  <c r="E331" i="7"/>
  <c r="D331" i="7"/>
  <c r="AH330" i="7"/>
  <c r="O330" i="7"/>
  <c r="N330" i="7"/>
  <c r="M330" i="7"/>
  <c r="K330" i="7"/>
  <c r="J330" i="7"/>
  <c r="E330" i="7"/>
  <c r="D330" i="7"/>
  <c r="AH329" i="7"/>
  <c r="O329" i="7"/>
  <c r="M329" i="7"/>
  <c r="N329" i="7" s="1"/>
  <c r="K329" i="7"/>
  <c r="J329" i="7"/>
  <c r="E329" i="7"/>
  <c r="D329" i="7"/>
  <c r="AH328" i="7"/>
  <c r="O328" i="7"/>
  <c r="M328" i="7"/>
  <c r="N328" i="7" s="1"/>
  <c r="K328" i="7"/>
  <c r="J328" i="7"/>
  <c r="E328" i="7"/>
  <c r="D328" i="7"/>
  <c r="AH327" i="7"/>
  <c r="O327" i="7"/>
  <c r="M327" i="7"/>
  <c r="N327" i="7" s="1"/>
  <c r="K327" i="7"/>
  <c r="J327" i="7"/>
  <c r="E327" i="7"/>
  <c r="D327" i="7"/>
  <c r="AH326" i="7"/>
  <c r="O326" i="7"/>
  <c r="N326" i="7"/>
  <c r="M326" i="7"/>
  <c r="K326" i="7"/>
  <c r="J326" i="7"/>
  <c r="E326" i="7"/>
  <c r="D326" i="7"/>
  <c r="AH325" i="7"/>
  <c r="O325" i="7"/>
  <c r="N325" i="7"/>
  <c r="M325" i="7"/>
  <c r="K325" i="7"/>
  <c r="J325" i="7"/>
  <c r="E325" i="7"/>
  <c r="D325" i="7"/>
  <c r="AH324" i="7"/>
  <c r="O324" i="7"/>
  <c r="N324" i="7"/>
  <c r="M324" i="7"/>
  <c r="K324" i="7"/>
  <c r="J324" i="7"/>
  <c r="E324" i="7"/>
  <c r="D324" i="7"/>
  <c r="AH323" i="7"/>
  <c r="O323" i="7"/>
  <c r="M323" i="7"/>
  <c r="N323" i="7" s="1"/>
  <c r="K323" i="7"/>
  <c r="J323" i="7"/>
  <c r="E323" i="7"/>
  <c r="D323" i="7"/>
  <c r="AH322" i="7"/>
  <c r="O322" i="7"/>
  <c r="M322" i="7"/>
  <c r="N322" i="7" s="1"/>
  <c r="K322" i="7"/>
  <c r="J322" i="7"/>
  <c r="E322" i="7"/>
  <c r="D322" i="7"/>
  <c r="AH321" i="7"/>
  <c r="O321" i="7"/>
  <c r="N321" i="7"/>
  <c r="M321" i="7"/>
  <c r="K321" i="7"/>
  <c r="J321" i="7"/>
  <c r="E321" i="7"/>
  <c r="D321" i="7"/>
  <c r="AH320" i="7"/>
  <c r="O320" i="7"/>
  <c r="M320" i="7"/>
  <c r="N320" i="7" s="1"/>
  <c r="K320" i="7"/>
  <c r="J320" i="7"/>
  <c r="E320" i="7"/>
  <c r="D320" i="7"/>
  <c r="AH319" i="7"/>
  <c r="O319" i="7"/>
  <c r="M319" i="7"/>
  <c r="N319" i="7" s="1"/>
  <c r="K319" i="7"/>
  <c r="J319" i="7"/>
  <c r="E319" i="7"/>
  <c r="D319" i="7"/>
  <c r="AH318" i="7"/>
  <c r="O318" i="7"/>
  <c r="N318" i="7"/>
  <c r="M318" i="7"/>
  <c r="K318" i="7"/>
  <c r="J318" i="7"/>
  <c r="E318" i="7"/>
  <c r="D318" i="7"/>
  <c r="AH317" i="7"/>
  <c r="O317" i="7"/>
  <c r="N317" i="7"/>
  <c r="M317" i="7"/>
  <c r="K317" i="7"/>
  <c r="J317" i="7"/>
  <c r="E317" i="7"/>
  <c r="D317" i="7"/>
  <c r="AH316" i="7"/>
  <c r="O316" i="7"/>
  <c r="N316" i="7"/>
  <c r="M316" i="7"/>
  <c r="K316" i="7"/>
  <c r="J316" i="7"/>
  <c r="E316" i="7"/>
  <c r="D316" i="7"/>
  <c r="AH315" i="7"/>
  <c r="O315" i="7"/>
  <c r="M315" i="7"/>
  <c r="N315" i="7" s="1"/>
  <c r="K315" i="7"/>
  <c r="J315" i="7"/>
  <c r="E315" i="7"/>
  <c r="D315" i="7"/>
  <c r="AH314" i="7"/>
  <c r="O314" i="7"/>
  <c r="M314" i="7"/>
  <c r="N314" i="7" s="1"/>
  <c r="K314" i="7"/>
  <c r="J314" i="7"/>
  <c r="E314" i="7"/>
  <c r="D314" i="7"/>
  <c r="AH313" i="7"/>
  <c r="O313" i="7"/>
  <c r="N313" i="7"/>
  <c r="M313" i="7"/>
  <c r="K313" i="7"/>
  <c r="J313" i="7"/>
  <c r="E313" i="7"/>
  <c r="D313" i="7"/>
  <c r="AH312" i="7"/>
  <c r="O312" i="7"/>
  <c r="M312" i="7"/>
  <c r="N312" i="7" s="1"/>
  <c r="K312" i="7"/>
  <c r="J312" i="7"/>
  <c r="E312" i="7"/>
  <c r="D312" i="7"/>
  <c r="AH311" i="7"/>
  <c r="O311" i="7"/>
  <c r="M311" i="7"/>
  <c r="N311" i="7" s="1"/>
  <c r="K311" i="7"/>
  <c r="J311" i="7"/>
  <c r="E311" i="7"/>
  <c r="D311" i="7"/>
  <c r="AH310" i="7"/>
  <c r="O310" i="7"/>
  <c r="N310" i="7"/>
  <c r="M310" i="7"/>
  <c r="K310" i="7"/>
  <c r="J310" i="7"/>
  <c r="E310" i="7"/>
  <c r="D310" i="7"/>
  <c r="AH309" i="7"/>
  <c r="O309" i="7"/>
  <c r="N309" i="7"/>
  <c r="M309" i="7"/>
  <c r="K309" i="7"/>
  <c r="J309" i="7"/>
  <c r="E309" i="7"/>
  <c r="D309" i="7"/>
  <c r="AH308" i="7"/>
  <c r="O308" i="7"/>
  <c r="N308" i="7"/>
  <c r="M308" i="7"/>
  <c r="K308" i="7"/>
  <c r="J308" i="7"/>
  <c r="E308" i="7"/>
  <c r="D308" i="7"/>
  <c r="AH307" i="7"/>
  <c r="O307" i="7"/>
  <c r="M307" i="7"/>
  <c r="N307" i="7" s="1"/>
  <c r="K307" i="7"/>
  <c r="J307" i="7"/>
  <c r="E307" i="7"/>
  <c r="D307" i="7"/>
  <c r="AH306" i="7"/>
  <c r="O306" i="7"/>
  <c r="M306" i="7"/>
  <c r="N306" i="7" s="1"/>
  <c r="K306" i="7"/>
  <c r="J306" i="7"/>
  <c r="E306" i="7"/>
  <c r="D306" i="7"/>
  <c r="AH305" i="7"/>
  <c r="O305" i="7"/>
  <c r="N305" i="7"/>
  <c r="M305" i="7"/>
  <c r="K305" i="7"/>
  <c r="J305" i="7"/>
  <c r="E305" i="7"/>
  <c r="D305" i="7"/>
  <c r="AH304" i="7"/>
  <c r="O304" i="7"/>
  <c r="M304" i="7"/>
  <c r="N304" i="7" s="1"/>
  <c r="K304" i="7"/>
  <c r="J304" i="7"/>
  <c r="E304" i="7"/>
  <c r="D304" i="7"/>
  <c r="AH303" i="7"/>
  <c r="O303" i="7"/>
  <c r="M303" i="7"/>
  <c r="N303" i="7" s="1"/>
  <c r="K303" i="7"/>
  <c r="J303" i="7"/>
  <c r="E303" i="7"/>
  <c r="D303" i="7"/>
  <c r="AH302" i="7"/>
  <c r="O302" i="7"/>
  <c r="N302" i="7"/>
  <c r="M302" i="7"/>
  <c r="K302" i="7"/>
  <c r="J302" i="7"/>
  <c r="E302" i="7"/>
  <c r="D302" i="7"/>
  <c r="AH301" i="7"/>
  <c r="O301" i="7"/>
  <c r="N301" i="7"/>
  <c r="M301" i="7"/>
  <c r="K301" i="7"/>
  <c r="J301" i="7"/>
  <c r="E301" i="7"/>
  <c r="D301" i="7"/>
  <c r="AH300" i="7"/>
  <c r="O300" i="7"/>
  <c r="N300" i="7"/>
  <c r="M300" i="7"/>
  <c r="K300" i="7"/>
  <c r="J300" i="7"/>
  <c r="E300" i="7"/>
  <c r="D300" i="7"/>
  <c r="AH299" i="7"/>
  <c r="O299" i="7"/>
  <c r="M299" i="7"/>
  <c r="N299" i="7" s="1"/>
  <c r="K299" i="7"/>
  <c r="J299" i="7"/>
  <c r="E299" i="7"/>
  <c r="D299" i="7"/>
  <c r="AH298" i="7"/>
  <c r="O298" i="7"/>
  <c r="M298" i="7"/>
  <c r="N298" i="7" s="1"/>
  <c r="K298" i="7"/>
  <c r="J298" i="7"/>
  <c r="E298" i="7"/>
  <c r="D298" i="7"/>
  <c r="AH297" i="7"/>
  <c r="O297" i="7"/>
  <c r="N297" i="7"/>
  <c r="M297" i="7"/>
  <c r="K297" i="7"/>
  <c r="J297" i="7"/>
  <c r="E297" i="7"/>
  <c r="D297" i="7"/>
  <c r="AH296" i="7"/>
  <c r="O296" i="7"/>
  <c r="M296" i="7"/>
  <c r="N296" i="7" s="1"/>
  <c r="K296" i="7"/>
  <c r="J296" i="7"/>
  <c r="E296" i="7"/>
  <c r="D296" i="7"/>
  <c r="AH295" i="7"/>
  <c r="O295" i="7"/>
  <c r="M295" i="7"/>
  <c r="N295" i="7" s="1"/>
  <c r="K295" i="7"/>
  <c r="J295" i="7"/>
  <c r="E295" i="7"/>
  <c r="D295" i="7"/>
  <c r="AH294" i="7"/>
  <c r="O294" i="7"/>
  <c r="N294" i="7"/>
  <c r="M294" i="7"/>
  <c r="K294" i="7"/>
  <c r="J294" i="7"/>
  <c r="E294" i="7"/>
  <c r="D294" i="7"/>
  <c r="AH293" i="7"/>
  <c r="O293" i="7"/>
  <c r="N293" i="7"/>
  <c r="M293" i="7"/>
  <c r="K293" i="7"/>
  <c r="J293" i="7"/>
  <c r="E293" i="7"/>
  <c r="D293" i="7"/>
  <c r="AH292" i="7"/>
  <c r="O292" i="7"/>
  <c r="N292" i="7"/>
  <c r="M292" i="7"/>
  <c r="K292" i="7"/>
  <c r="J292" i="7"/>
  <c r="E292" i="7"/>
  <c r="D292" i="7"/>
  <c r="AH291" i="7"/>
  <c r="O291" i="7"/>
  <c r="N291" i="7"/>
  <c r="M291" i="7"/>
  <c r="K291" i="7"/>
  <c r="J291" i="7"/>
  <c r="E291" i="7"/>
  <c r="D291" i="7"/>
  <c r="AH290" i="7"/>
  <c r="O290" i="7"/>
  <c r="M290" i="7"/>
  <c r="N290" i="7" s="1"/>
  <c r="K290" i="7"/>
  <c r="J290" i="7"/>
  <c r="E290" i="7"/>
  <c r="D290" i="7"/>
  <c r="AH289" i="7"/>
  <c r="O289" i="7"/>
  <c r="N289" i="7"/>
  <c r="M289" i="7"/>
  <c r="K289" i="7"/>
  <c r="J289" i="7"/>
  <c r="E289" i="7"/>
  <c r="D289" i="7"/>
  <c r="AH288" i="7"/>
  <c r="O288" i="7"/>
  <c r="N288" i="7"/>
  <c r="M288" i="7"/>
  <c r="K288" i="7"/>
  <c r="J288" i="7"/>
  <c r="E288" i="7"/>
  <c r="D288" i="7"/>
  <c r="AH287" i="7"/>
  <c r="O287" i="7"/>
  <c r="M287" i="7"/>
  <c r="N287" i="7" s="1"/>
  <c r="K287" i="7"/>
  <c r="J287" i="7"/>
  <c r="E287" i="7"/>
  <c r="D287" i="7"/>
  <c r="AH286" i="7"/>
  <c r="O286" i="7"/>
  <c r="N286" i="7"/>
  <c r="M286" i="7"/>
  <c r="K286" i="7"/>
  <c r="J286" i="7"/>
  <c r="E286" i="7"/>
  <c r="D286" i="7"/>
  <c r="AH285" i="7"/>
  <c r="O285" i="7"/>
  <c r="N285" i="7"/>
  <c r="M285" i="7"/>
  <c r="K285" i="7"/>
  <c r="J285" i="7"/>
  <c r="E285" i="7"/>
  <c r="D285" i="7"/>
  <c r="AH284" i="7"/>
  <c r="O284" i="7"/>
  <c r="N284" i="7"/>
  <c r="M284" i="7"/>
  <c r="K284" i="7"/>
  <c r="J284" i="7"/>
  <c r="E284" i="7"/>
  <c r="D284" i="7"/>
  <c r="AH283" i="7"/>
  <c r="O283" i="7"/>
  <c r="N283" i="7"/>
  <c r="M283" i="7"/>
  <c r="K283" i="7"/>
  <c r="J283" i="7"/>
  <c r="E283" i="7"/>
  <c r="D283" i="7"/>
  <c r="AH282" i="7"/>
  <c r="O282" i="7"/>
  <c r="N282" i="7"/>
  <c r="M282" i="7"/>
  <c r="K282" i="7"/>
  <c r="J282" i="7"/>
  <c r="E282" i="7"/>
  <c r="D282" i="7"/>
  <c r="AH281" i="7"/>
  <c r="O281" i="7"/>
  <c r="N281" i="7"/>
  <c r="M281" i="7"/>
  <c r="K281" i="7"/>
  <c r="J281" i="7"/>
  <c r="E281" i="7"/>
  <c r="D281" i="7"/>
  <c r="AH280" i="7"/>
  <c r="O280" i="7"/>
  <c r="N280" i="7"/>
  <c r="M280" i="7"/>
  <c r="K280" i="7"/>
  <c r="J280" i="7"/>
  <c r="E280" i="7"/>
  <c r="D280" i="7"/>
  <c r="AH279" i="7"/>
  <c r="O279" i="7"/>
  <c r="N279" i="7"/>
  <c r="M279" i="7"/>
  <c r="K279" i="7"/>
  <c r="J279" i="7"/>
  <c r="E279" i="7"/>
  <c r="D279" i="7"/>
  <c r="AH278" i="7"/>
  <c r="O278" i="7"/>
  <c r="M278" i="7"/>
  <c r="N278" i="7" s="1"/>
  <c r="K278" i="7"/>
  <c r="J278" i="7"/>
  <c r="E278" i="7"/>
  <c r="D278" i="7"/>
  <c r="AH277" i="7"/>
  <c r="O277" i="7"/>
  <c r="M277" i="7"/>
  <c r="N277" i="7" s="1"/>
  <c r="K277" i="7"/>
  <c r="J277" i="7"/>
  <c r="E277" i="7"/>
  <c r="D277" i="7"/>
  <c r="AH276" i="7"/>
  <c r="O276" i="7"/>
  <c r="M276" i="7"/>
  <c r="N276" i="7" s="1"/>
  <c r="K276" i="7"/>
  <c r="J276" i="7"/>
  <c r="E276" i="7"/>
  <c r="D276" i="7"/>
  <c r="AH275" i="7"/>
  <c r="O275" i="7"/>
  <c r="M275" i="7"/>
  <c r="N275" i="7" s="1"/>
  <c r="K275" i="7"/>
  <c r="J275" i="7"/>
  <c r="E275" i="7"/>
  <c r="D275" i="7"/>
  <c r="AH274" i="7"/>
  <c r="O274" i="7"/>
  <c r="N274" i="7"/>
  <c r="M274" i="7"/>
  <c r="K274" i="7"/>
  <c r="J274" i="7"/>
  <c r="E274" i="7"/>
  <c r="D274" i="7"/>
  <c r="AH273" i="7"/>
  <c r="O273" i="7"/>
  <c r="N273" i="7"/>
  <c r="M273" i="7"/>
  <c r="K273" i="7"/>
  <c r="J273" i="7"/>
  <c r="E273" i="7"/>
  <c r="D273" i="7"/>
  <c r="AH272" i="7"/>
  <c r="O272" i="7"/>
  <c r="N272" i="7"/>
  <c r="M272" i="7"/>
  <c r="K272" i="7"/>
  <c r="J272" i="7"/>
  <c r="E272" i="7"/>
  <c r="D272" i="7"/>
  <c r="AH271" i="7"/>
  <c r="O271" i="7"/>
  <c r="N271" i="7"/>
  <c r="M271" i="7"/>
  <c r="K271" i="7"/>
  <c r="J271" i="7"/>
  <c r="E271" i="7"/>
  <c r="D271" i="7"/>
  <c r="AH270" i="7"/>
  <c r="O270" i="7"/>
  <c r="M270" i="7"/>
  <c r="N270" i="7" s="1"/>
  <c r="K270" i="7"/>
  <c r="J270" i="7"/>
  <c r="E270" i="7"/>
  <c r="D270" i="7"/>
  <c r="AH269" i="7"/>
  <c r="O269" i="7"/>
  <c r="M269" i="7"/>
  <c r="N269" i="7" s="1"/>
  <c r="K269" i="7"/>
  <c r="J269" i="7"/>
  <c r="E269" i="7"/>
  <c r="D269" i="7"/>
  <c r="AH268" i="7"/>
  <c r="O268" i="7"/>
  <c r="M268" i="7"/>
  <c r="N268" i="7" s="1"/>
  <c r="K268" i="7"/>
  <c r="J268" i="7"/>
  <c r="E268" i="7"/>
  <c r="D268" i="7"/>
  <c r="AH267" i="7"/>
  <c r="O267" i="7"/>
  <c r="M267" i="7"/>
  <c r="N267" i="7" s="1"/>
  <c r="K267" i="7"/>
  <c r="J267" i="7"/>
  <c r="E267" i="7"/>
  <c r="D267" i="7"/>
  <c r="AH266" i="7"/>
  <c r="O266" i="7"/>
  <c r="N266" i="7"/>
  <c r="M266" i="7"/>
  <c r="K266" i="7"/>
  <c r="J266" i="7"/>
  <c r="E266" i="7"/>
  <c r="D266" i="7"/>
  <c r="AH265" i="7"/>
  <c r="O265" i="7"/>
  <c r="N265" i="7"/>
  <c r="M265" i="7"/>
  <c r="K265" i="7"/>
  <c r="J265" i="7"/>
  <c r="E265" i="7"/>
  <c r="D265" i="7"/>
  <c r="AH264" i="7"/>
  <c r="O264" i="7"/>
  <c r="N264" i="7"/>
  <c r="M264" i="7"/>
  <c r="K264" i="7"/>
  <c r="J264" i="7"/>
  <c r="E264" i="7"/>
  <c r="D264" i="7"/>
  <c r="AH263" i="7"/>
  <c r="O263" i="7"/>
  <c r="N263" i="7"/>
  <c r="M263" i="7"/>
  <c r="K263" i="7"/>
  <c r="J263" i="7"/>
  <c r="E263" i="7"/>
  <c r="D263" i="7"/>
  <c r="AH262" i="7"/>
  <c r="O262" i="7"/>
  <c r="M262" i="7"/>
  <c r="N262" i="7" s="1"/>
  <c r="K262" i="7"/>
  <c r="J262" i="7"/>
  <c r="E262" i="7"/>
  <c r="D262" i="7"/>
  <c r="AH261" i="7"/>
  <c r="O261" i="7"/>
  <c r="M261" i="7"/>
  <c r="N261" i="7" s="1"/>
  <c r="K261" i="7"/>
  <c r="J261" i="7"/>
  <c r="E261" i="7"/>
  <c r="D261" i="7"/>
  <c r="AH260" i="7"/>
  <c r="O260" i="7"/>
  <c r="M260" i="7"/>
  <c r="N260" i="7" s="1"/>
  <c r="K260" i="7"/>
  <c r="J260" i="7"/>
  <c r="E260" i="7"/>
  <c r="D260" i="7"/>
  <c r="AH259" i="7"/>
  <c r="O259" i="7"/>
  <c r="M259" i="7"/>
  <c r="N259" i="7" s="1"/>
  <c r="K259" i="7"/>
  <c r="J259" i="7"/>
  <c r="E259" i="7"/>
  <c r="D259" i="7"/>
  <c r="AH258" i="7"/>
  <c r="O258" i="7"/>
  <c r="N258" i="7"/>
  <c r="M258" i="7"/>
  <c r="K258" i="7"/>
  <c r="J258" i="7"/>
  <c r="E258" i="7"/>
  <c r="D258" i="7"/>
  <c r="AH257" i="7"/>
  <c r="O257" i="7"/>
  <c r="N257" i="7"/>
  <c r="M257" i="7"/>
  <c r="K257" i="7"/>
  <c r="J257" i="7"/>
  <c r="E257" i="7"/>
  <c r="D257" i="7"/>
  <c r="AH256" i="7"/>
  <c r="O256" i="7"/>
  <c r="N256" i="7"/>
  <c r="M256" i="7"/>
  <c r="K256" i="7"/>
  <c r="J256" i="7"/>
  <c r="E256" i="7"/>
  <c r="D256" i="7"/>
  <c r="AH255" i="7"/>
  <c r="O255" i="7"/>
  <c r="N255" i="7"/>
  <c r="M255" i="7"/>
  <c r="K255" i="7"/>
  <c r="J255" i="7"/>
  <c r="E255" i="7"/>
  <c r="D255" i="7"/>
  <c r="AH254" i="7"/>
  <c r="O254" i="7"/>
  <c r="N254" i="7"/>
  <c r="M254" i="7"/>
  <c r="K254" i="7"/>
  <c r="J254" i="7"/>
  <c r="E254" i="7"/>
  <c r="D254" i="7"/>
  <c r="AH253" i="7"/>
  <c r="O253" i="7"/>
  <c r="N253" i="7"/>
  <c r="M253" i="7"/>
  <c r="K253" i="7"/>
  <c r="J253" i="7"/>
  <c r="E253" i="7"/>
  <c r="D253" i="7"/>
  <c r="AH252" i="7"/>
  <c r="O252" i="7"/>
  <c r="N252" i="7"/>
  <c r="M252" i="7"/>
  <c r="K252" i="7"/>
  <c r="J252" i="7"/>
  <c r="E252" i="7"/>
  <c r="D252" i="7"/>
  <c r="AH251" i="7"/>
  <c r="O251" i="7"/>
  <c r="M251" i="7"/>
  <c r="N251" i="7" s="1"/>
  <c r="K251" i="7"/>
  <c r="J251" i="7"/>
  <c r="E251" i="7"/>
  <c r="D251" i="7"/>
  <c r="AH250" i="7"/>
  <c r="O250" i="7"/>
  <c r="N250" i="7"/>
  <c r="M250" i="7"/>
  <c r="K250" i="7"/>
  <c r="J250" i="7"/>
  <c r="E250" i="7"/>
  <c r="D250" i="7"/>
  <c r="AH249" i="7"/>
  <c r="O249" i="7"/>
  <c r="N249" i="7"/>
  <c r="M249" i="7"/>
  <c r="K249" i="7"/>
  <c r="J249" i="7"/>
  <c r="E249" i="7"/>
  <c r="D249" i="7"/>
  <c r="AH248" i="7"/>
  <c r="O248" i="7"/>
  <c r="M248" i="7"/>
  <c r="N248" i="7" s="1"/>
  <c r="K248" i="7"/>
  <c r="J248" i="7"/>
  <c r="E248" i="7"/>
  <c r="D248" i="7"/>
  <c r="AH247" i="7"/>
  <c r="O247" i="7"/>
  <c r="N247" i="7"/>
  <c r="M247" i="7"/>
  <c r="K247" i="7"/>
  <c r="J247" i="7"/>
  <c r="E247" i="7"/>
  <c r="D247" i="7"/>
  <c r="AH246" i="7"/>
  <c r="O246" i="7"/>
  <c r="N246" i="7"/>
  <c r="M246" i="7"/>
  <c r="K246" i="7"/>
  <c r="J246" i="7"/>
  <c r="E246" i="7"/>
  <c r="D246" i="7"/>
  <c r="AH245" i="7"/>
  <c r="O245" i="7"/>
  <c r="M245" i="7"/>
  <c r="N245" i="7" s="1"/>
  <c r="K245" i="7"/>
  <c r="J245" i="7"/>
  <c r="E245" i="7"/>
  <c r="D245" i="7"/>
  <c r="AH244" i="7"/>
  <c r="O244" i="7"/>
  <c r="M244" i="7"/>
  <c r="N244" i="7" s="1"/>
  <c r="K244" i="7"/>
  <c r="J244" i="7"/>
  <c r="E244" i="7"/>
  <c r="D244" i="7"/>
  <c r="AH243" i="7"/>
  <c r="O243" i="7"/>
  <c r="M243" i="7"/>
  <c r="N243" i="7" s="1"/>
  <c r="K243" i="7"/>
  <c r="J243" i="7"/>
  <c r="E243" i="7"/>
  <c r="D243" i="7"/>
  <c r="AH242" i="7"/>
  <c r="O242" i="7"/>
  <c r="N242" i="7"/>
  <c r="M242" i="7"/>
  <c r="K242" i="7"/>
  <c r="J242" i="7"/>
  <c r="E242" i="7"/>
  <c r="D242" i="7"/>
  <c r="AH241" i="7"/>
  <c r="O241" i="7"/>
  <c r="M241" i="7"/>
  <c r="N241" i="7" s="1"/>
  <c r="K241" i="7"/>
  <c r="J241" i="7"/>
  <c r="E241" i="7"/>
  <c r="D241" i="7"/>
  <c r="AH240" i="7"/>
  <c r="O240" i="7"/>
  <c r="M240" i="7"/>
  <c r="N240" i="7" s="1"/>
  <c r="K240" i="7"/>
  <c r="J240" i="7"/>
  <c r="E240" i="7"/>
  <c r="D240" i="7"/>
  <c r="AH239" i="7"/>
  <c r="O239" i="7"/>
  <c r="N239" i="7"/>
  <c r="M239" i="7"/>
  <c r="K239" i="7"/>
  <c r="J239" i="7"/>
  <c r="E239" i="7"/>
  <c r="D239" i="7"/>
  <c r="AH238" i="7"/>
  <c r="O238" i="7"/>
  <c r="M238" i="7"/>
  <c r="N238" i="7" s="1"/>
  <c r="K238" i="7"/>
  <c r="J238" i="7"/>
  <c r="E238" i="7"/>
  <c r="D238" i="7"/>
  <c r="AH237" i="7"/>
  <c r="O237" i="7"/>
  <c r="M237" i="7"/>
  <c r="N237" i="7" s="1"/>
  <c r="K237" i="7"/>
  <c r="J237" i="7"/>
  <c r="E237" i="7"/>
  <c r="D237" i="7"/>
  <c r="AH236" i="7"/>
  <c r="O236" i="7"/>
  <c r="N236" i="7"/>
  <c r="M236" i="7"/>
  <c r="K236" i="7"/>
  <c r="J236" i="7"/>
  <c r="E236" i="7"/>
  <c r="D236" i="7"/>
  <c r="AH235" i="7"/>
  <c r="O235" i="7"/>
  <c r="N235" i="7"/>
  <c r="M235" i="7"/>
  <c r="K235" i="7"/>
  <c r="J235" i="7"/>
  <c r="E235" i="7"/>
  <c r="D235" i="7"/>
  <c r="AH234" i="7"/>
  <c r="O234" i="7"/>
  <c r="N234" i="7"/>
  <c r="M234" i="7"/>
  <c r="K234" i="7"/>
  <c r="J234" i="7"/>
  <c r="E234" i="7"/>
  <c r="D234" i="7"/>
  <c r="AH233" i="7"/>
  <c r="O233" i="7"/>
  <c r="N233" i="7"/>
  <c r="M233" i="7"/>
  <c r="K233" i="7"/>
  <c r="J233" i="7"/>
  <c r="E233" i="7"/>
  <c r="D233" i="7"/>
  <c r="AH232" i="7"/>
  <c r="O232" i="7"/>
  <c r="M232" i="7"/>
  <c r="N232" i="7" s="1"/>
  <c r="K232" i="7"/>
  <c r="J232" i="7"/>
  <c r="E232" i="7"/>
  <c r="D232" i="7"/>
  <c r="AH231" i="7"/>
  <c r="O231" i="7"/>
  <c r="M231" i="7"/>
  <c r="N231" i="7" s="1"/>
  <c r="K231" i="7"/>
  <c r="J231" i="7"/>
  <c r="E231" i="7"/>
  <c r="D231" i="7"/>
  <c r="AH230" i="7"/>
  <c r="O230" i="7"/>
  <c r="M230" i="7"/>
  <c r="N230" i="7" s="1"/>
  <c r="K230" i="7"/>
  <c r="J230" i="7"/>
  <c r="E230" i="7"/>
  <c r="D230" i="7"/>
  <c r="AH229" i="7"/>
  <c r="O229" i="7"/>
  <c r="M229" i="7"/>
  <c r="N229" i="7" s="1"/>
  <c r="K229" i="7"/>
  <c r="J229" i="7"/>
  <c r="E229" i="7"/>
  <c r="D229" i="7"/>
  <c r="AH228" i="7"/>
  <c r="O228" i="7"/>
  <c r="N228" i="7"/>
  <c r="M228" i="7"/>
  <c r="K228" i="7"/>
  <c r="J228" i="7"/>
  <c r="E228" i="7"/>
  <c r="D228" i="7"/>
  <c r="AH227" i="7"/>
  <c r="O227" i="7"/>
  <c r="M227" i="7"/>
  <c r="N227" i="7" s="1"/>
  <c r="K227" i="7"/>
  <c r="J227" i="7"/>
  <c r="E227" i="7"/>
  <c r="D227" i="7"/>
  <c r="AH226" i="7"/>
  <c r="O226" i="7"/>
  <c r="N226" i="7"/>
  <c r="M226" i="7"/>
  <c r="K226" i="7"/>
  <c r="J226" i="7"/>
  <c r="E226" i="7"/>
  <c r="D226" i="7"/>
  <c r="AH225" i="7"/>
  <c r="O225" i="7"/>
  <c r="N225" i="7"/>
  <c r="M225" i="7"/>
  <c r="K225" i="7"/>
  <c r="J225" i="7"/>
  <c r="E225" i="7"/>
  <c r="D225" i="7"/>
  <c r="AH224" i="7"/>
  <c r="O224" i="7"/>
  <c r="N224" i="7"/>
  <c r="M224" i="7"/>
  <c r="K224" i="7"/>
  <c r="J224" i="7"/>
  <c r="E224" i="7"/>
  <c r="D224" i="7"/>
  <c r="AH223" i="7"/>
  <c r="O223" i="7"/>
  <c r="M223" i="7"/>
  <c r="N223" i="7" s="1"/>
  <c r="K223" i="7"/>
  <c r="J223" i="7"/>
  <c r="E223" i="7"/>
  <c r="D223" i="7"/>
  <c r="AH222" i="7"/>
  <c r="O222" i="7"/>
  <c r="M222" i="7"/>
  <c r="N222" i="7" s="1"/>
  <c r="K222" i="7"/>
  <c r="J222" i="7"/>
  <c r="E222" i="7"/>
  <c r="D222" i="7"/>
  <c r="AH221" i="7"/>
  <c r="O221" i="7"/>
  <c r="M221" i="7"/>
  <c r="N221" i="7" s="1"/>
  <c r="K221" i="7"/>
  <c r="J221" i="7"/>
  <c r="E221" i="7"/>
  <c r="D221" i="7"/>
  <c r="AH220" i="7"/>
  <c r="O220" i="7"/>
  <c r="N220" i="7"/>
  <c r="M220" i="7"/>
  <c r="K220" i="7"/>
  <c r="J220" i="7"/>
  <c r="E220" i="7"/>
  <c r="D220" i="7"/>
  <c r="AH219" i="7"/>
  <c r="O219" i="7"/>
  <c r="M219" i="7"/>
  <c r="N219" i="7" s="1"/>
  <c r="K219" i="7"/>
  <c r="J219" i="7"/>
  <c r="E219" i="7"/>
  <c r="D219" i="7"/>
  <c r="AH218" i="7"/>
  <c r="O218" i="7"/>
  <c r="N218" i="7"/>
  <c r="M218" i="7"/>
  <c r="K218" i="7"/>
  <c r="J218" i="7"/>
  <c r="E218" i="7"/>
  <c r="D218" i="7"/>
  <c r="AH217" i="7"/>
  <c r="O217" i="7"/>
  <c r="N217" i="7"/>
  <c r="M217" i="7"/>
  <c r="K217" i="7"/>
  <c r="J217" i="7"/>
  <c r="E217" i="7"/>
  <c r="D217" i="7"/>
  <c r="AH216" i="7"/>
  <c r="O216" i="7"/>
  <c r="N216" i="7"/>
  <c r="M216" i="7"/>
  <c r="K216" i="7"/>
  <c r="J216" i="7"/>
  <c r="E216" i="7"/>
  <c r="D216" i="7"/>
  <c r="AH215" i="7"/>
  <c r="O215" i="7"/>
  <c r="M215" i="7"/>
  <c r="N215" i="7" s="1"/>
  <c r="K215" i="7"/>
  <c r="J215" i="7"/>
  <c r="E215" i="7"/>
  <c r="D215" i="7"/>
  <c r="AH214" i="7"/>
  <c r="O214" i="7"/>
  <c r="M214" i="7"/>
  <c r="N214" i="7" s="1"/>
  <c r="K214" i="7"/>
  <c r="J214" i="7"/>
  <c r="E214" i="7"/>
  <c r="D214" i="7"/>
  <c r="AH213" i="7"/>
  <c r="O213" i="7"/>
  <c r="M213" i="7"/>
  <c r="N213" i="7" s="1"/>
  <c r="K213" i="7"/>
  <c r="J213" i="7"/>
  <c r="E213" i="7"/>
  <c r="D213" i="7"/>
  <c r="AH212" i="7"/>
  <c r="O212" i="7"/>
  <c r="N212" i="7"/>
  <c r="M212" i="7"/>
  <c r="K212" i="7"/>
  <c r="J212" i="7"/>
  <c r="E212" i="7"/>
  <c r="D212" i="7"/>
  <c r="AH211" i="7"/>
  <c r="O211" i="7"/>
  <c r="M211" i="7"/>
  <c r="N211" i="7" s="1"/>
  <c r="K211" i="7"/>
  <c r="J211" i="7"/>
  <c r="E211" i="7"/>
  <c r="D211" i="7"/>
  <c r="AH210" i="7"/>
  <c r="O210" i="7"/>
  <c r="N210" i="7"/>
  <c r="M210" i="7"/>
  <c r="K210" i="7"/>
  <c r="J210" i="7"/>
  <c r="E210" i="7"/>
  <c r="D210" i="7"/>
  <c r="AH209" i="7"/>
  <c r="O209" i="7"/>
  <c r="N209" i="7"/>
  <c r="M209" i="7"/>
  <c r="K209" i="7"/>
  <c r="J209" i="7"/>
  <c r="E209" i="7"/>
  <c r="D209" i="7"/>
  <c r="AH208" i="7"/>
  <c r="O208" i="7"/>
  <c r="M208" i="7"/>
  <c r="N208" i="7" s="1"/>
  <c r="K208" i="7"/>
  <c r="J208" i="7"/>
  <c r="E208" i="7"/>
  <c r="D208" i="7"/>
  <c r="AH207" i="7"/>
  <c r="O207" i="7"/>
  <c r="M207" i="7"/>
  <c r="N207" i="7" s="1"/>
  <c r="K207" i="7"/>
  <c r="J207" i="7"/>
  <c r="E207" i="7"/>
  <c r="D207" i="7"/>
  <c r="AH206" i="7"/>
  <c r="O206" i="7"/>
  <c r="M206" i="7"/>
  <c r="N206" i="7" s="1"/>
  <c r="K206" i="7"/>
  <c r="J206" i="7"/>
  <c r="E206" i="7"/>
  <c r="D206" i="7"/>
  <c r="AH205" i="7"/>
  <c r="O205" i="7"/>
  <c r="M205" i="7"/>
  <c r="N205" i="7" s="1"/>
  <c r="K205" i="7"/>
  <c r="J205" i="7"/>
  <c r="E205" i="7"/>
  <c r="D205" i="7"/>
  <c r="AH204" i="7"/>
  <c r="O204" i="7"/>
  <c r="M204" i="7"/>
  <c r="N204" i="7" s="1"/>
  <c r="K204" i="7"/>
  <c r="J204" i="7"/>
  <c r="E204" i="7"/>
  <c r="D204" i="7"/>
  <c r="AH203" i="7"/>
  <c r="O203" i="7"/>
  <c r="M203" i="7"/>
  <c r="N203" i="7" s="1"/>
  <c r="K203" i="7"/>
  <c r="J203" i="7"/>
  <c r="E203" i="7"/>
  <c r="D203" i="7"/>
  <c r="AH202" i="7"/>
  <c r="O202" i="7"/>
  <c r="M202" i="7"/>
  <c r="N202" i="7" s="1"/>
  <c r="K202" i="7"/>
  <c r="J202" i="7"/>
  <c r="E202" i="7"/>
  <c r="D202" i="7"/>
  <c r="AH201" i="7"/>
  <c r="O201" i="7"/>
  <c r="N201" i="7"/>
  <c r="M201" i="7"/>
  <c r="K201" i="7"/>
  <c r="J201" i="7"/>
  <c r="E201" i="7"/>
  <c r="D201" i="7"/>
  <c r="AH200" i="7"/>
  <c r="O200" i="7"/>
  <c r="N200" i="7"/>
  <c r="M200" i="7"/>
  <c r="K200" i="7"/>
  <c r="J200" i="7"/>
  <c r="E200" i="7"/>
  <c r="D200" i="7"/>
  <c r="AH199" i="7"/>
  <c r="O199" i="7"/>
  <c r="M199" i="7"/>
  <c r="N199" i="7" s="1"/>
  <c r="K199" i="7"/>
  <c r="J199" i="7"/>
  <c r="E199" i="7"/>
  <c r="D199" i="7"/>
  <c r="AH198" i="7"/>
  <c r="O198" i="7"/>
  <c r="N198" i="7"/>
  <c r="M198" i="7"/>
  <c r="K198" i="7"/>
  <c r="J198" i="7"/>
  <c r="E198" i="7"/>
  <c r="D198" i="7"/>
  <c r="AH197" i="7"/>
  <c r="O197" i="7"/>
  <c r="M197" i="7"/>
  <c r="N197" i="7" s="1"/>
  <c r="K197" i="7"/>
  <c r="J197" i="7"/>
  <c r="E197" i="7"/>
  <c r="D197" i="7"/>
  <c r="AH196" i="7"/>
  <c r="O196" i="7"/>
  <c r="N196" i="7"/>
  <c r="M196" i="7"/>
  <c r="K196" i="7"/>
  <c r="J196" i="7"/>
  <c r="E196" i="7"/>
  <c r="D196" i="7"/>
  <c r="AH195" i="7"/>
  <c r="O195" i="7"/>
  <c r="N195" i="7"/>
  <c r="M195" i="7"/>
  <c r="K195" i="7"/>
  <c r="J195" i="7"/>
  <c r="E195" i="7"/>
  <c r="D195" i="7"/>
  <c r="AH194" i="7"/>
  <c r="O194" i="7"/>
  <c r="N194" i="7"/>
  <c r="M194" i="7"/>
  <c r="K194" i="7"/>
  <c r="J194" i="7"/>
  <c r="E194" i="7"/>
  <c r="D194" i="7"/>
  <c r="AH193" i="7"/>
  <c r="O193" i="7"/>
  <c r="M193" i="7"/>
  <c r="N193" i="7" s="1"/>
  <c r="K193" i="7"/>
  <c r="J193" i="7"/>
  <c r="E193" i="7"/>
  <c r="D193" i="7"/>
  <c r="AH192" i="7"/>
  <c r="O192" i="7"/>
  <c r="M192" i="7"/>
  <c r="N192" i="7" s="1"/>
  <c r="K192" i="7"/>
  <c r="J192" i="7"/>
  <c r="E192" i="7"/>
  <c r="D192" i="7"/>
  <c r="AH191" i="7"/>
  <c r="O191" i="7"/>
  <c r="M191" i="7"/>
  <c r="N191" i="7" s="1"/>
  <c r="K191" i="7"/>
  <c r="J191" i="7"/>
  <c r="E191" i="7"/>
  <c r="D191" i="7"/>
  <c r="AH190" i="7"/>
  <c r="O190" i="7"/>
  <c r="N190" i="7"/>
  <c r="M190" i="7"/>
  <c r="K190" i="7"/>
  <c r="J190" i="7"/>
  <c r="E190" i="7"/>
  <c r="D190" i="7"/>
  <c r="AH189" i="7"/>
  <c r="O189" i="7"/>
  <c r="M189" i="7"/>
  <c r="N189" i="7" s="1"/>
  <c r="K189" i="7"/>
  <c r="J189" i="7"/>
  <c r="E189" i="7"/>
  <c r="D189" i="7"/>
  <c r="AH188" i="7"/>
  <c r="O188" i="7"/>
  <c r="N188" i="7"/>
  <c r="M188" i="7"/>
  <c r="K188" i="7"/>
  <c r="J188" i="7"/>
  <c r="E188" i="7"/>
  <c r="D188" i="7"/>
  <c r="AH187" i="7"/>
  <c r="O187" i="7"/>
  <c r="M187" i="7"/>
  <c r="N187" i="7" s="1"/>
  <c r="K187" i="7"/>
  <c r="J187" i="7"/>
  <c r="E187" i="7"/>
  <c r="D187" i="7"/>
  <c r="AH186" i="7"/>
  <c r="O186" i="7"/>
  <c r="M186" i="7"/>
  <c r="N186" i="7" s="1"/>
  <c r="K186" i="7"/>
  <c r="J186" i="7"/>
  <c r="E186" i="7"/>
  <c r="D186" i="7"/>
  <c r="AH185" i="7"/>
  <c r="O185" i="7"/>
  <c r="N185" i="7"/>
  <c r="M185" i="7"/>
  <c r="K185" i="7"/>
  <c r="J185" i="7"/>
  <c r="E185" i="7"/>
  <c r="D185" i="7"/>
  <c r="AH184" i="7"/>
  <c r="O184" i="7"/>
  <c r="M184" i="7"/>
  <c r="N184" i="7" s="1"/>
  <c r="K184" i="7"/>
  <c r="J184" i="7"/>
  <c r="E184" i="7"/>
  <c r="D184" i="7"/>
  <c r="AH183" i="7"/>
  <c r="O183" i="7"/>
  <c r="M183" i="7"/>
  <c r="N183" i="7" s="1"/>
  <c r="K183" i="7"/>
  <c r="J183" i="7"/>
  <c r="E183" i="7"/>
  <c r="D183" i="7"/>
  <c r="AH182" i="7"/>
  <c r="O182" i="7"/>
  <c r="N182" i="7"/>
  <c r="M182" i="7"/>
  <c r="K182" i="7"/>
  <c r="J182" i="7"/>
  <c r="E182" i="7"/>
  <c r="D182" i="7"/>
  <c r="AH181" i="7"/>
  <c r="O181" i="7"/>
  <c r="N181" i="7"/>
  <c r="M181" i="7"/>
  <c r="K181" i="7"/>
  <c r="J181" i="7"/>
  <c r="E181" i="7"/>
  <c r="D181" i="7"/>
  <c r="AH180" i="7"/>
  <c r="O180" i="7"/>
  <c r="N180" i="7"/>
  <c r="M180" i="7"/>
  <c r="K180" i="7"/>
  <c r="J180" i="7"/>
  <c r="E180" i="7"/>
  <c r="D180" i="7"/>
  <c r="AH179" i="7"/>
  <c r="O179" i="7"/>
  <c r="M179" i="7"/>
  <c r="N179" i="7" s="1"/>
  <c r="K179" i="7"/>
  <c r="J179" i="7"/>
  <c r="E179" i="7"/>
  <c r="D179" i="7"/>
  <c r="AH178" i="7"/>
  <c r="O178" i="7"/>
  <c r="M178" i="7"/>
  <c r="N178" i="7" s="1"/>
  <c r="K178" i="7"/>
  <c r="J178" i="7"/>
  <c r="E178" i="7"/>
  <c r="D178" i="7"/>
  <c r="AH177" i="7"/>
  <c r="O177" i="7"/>
  <c r="N177" i="7"/>
  <c r="M177" i="7"/>
  <c r="K177" i="7"/>
  <c r="J177" i="7"/>
  <c r="E177" i="7"/>
  <c r="D177" i="7"/>
  <c r="AH176" i="7"/>
  <c r="O176" i="7"/>
  <c r="M176" i="7"/>
  <c r="N176" i="7" s="1"/>
  <c r="K176" i="7"/>
  <c r="J176" i="7"/>
  <c r="E176" i="7"/>
  <c r="D176" i="7"/>
  <c r="AH175" i="7"/>
  <c r="O175" i="7"/>
  <c r="M175" i="7"/>
  <c r="N175" i="7" s="1"/>
  <c r="K175" i="7"/>
  <c r="J175" i="7"/>
  <c r="E175" i="7"/>
  <c r="D175" i="7"/>
  <c r="AH174" i="7"/>
  <c r="O174" i="7"/>
  <c r="N174" i="7"/>
  <c r="M174" i="7"/>
  <c r="K174" i="7"/>
  <c r="J174" i="7"/>
  <c r="E174" i="7"/>
  <c r="D174" i="7"/>
  <c r="AH173" i="7"/>
  <c r="O173" i="7"/>
  <c r="N173" i="7"/>
  <c r="M173" i="7"/>
  <c r="K173" i="7"/>
  <c r="J173" i="7"/>
  <c r="E173" i="7"/>
  <c r="D173" i="7"/>
  <c r="AH172" i="7"/>
  <c r="O172" i="7"/>
  <c r="M172" i="7"/>
  <c r="N172" i="7" s="1"/>
  <c r="K172" i="7"/>
  <c r="J172" i="7"/>
  <c r="E172" i="7"/>
  <c r="D172" i="7"/>
  <c r="AH171" i="7"/>
  <c r="O171" i="7"/>
  <c r="N171" i="7"/>
  <c r="M171" i="7"/>
  <c r="K171" i="7"/>
  <c r="J171" i="7"/>
  <c r="E171" i="7"/>
  <c r="D171" i="7"/>
  <c r="AH170" i="7"/>
  <c r="O170" i="7"/>
  <c r="M170" i="7"/>
  <c r="N170" i="7" s="1"/>
  <c r="K170" i="7"/>
  <c r="J170" i="7"/>
  <c r="E170" i="7"/>
  <c r="D170" i="7"/>
  <c r="AH169" i="7"/>
  <c r="O169" i="7"/>
  <c r="N169" i="7"/>
  <c r="M169" i="7"/>
  <c r="K169" i="7"/>
  <c r="J169" i="7"/>
  <c r="E169" i="7"/>
  <c r="D169" i="7"/>
  <c r="AH168" i="7"/>
  <c r="O168" i="7"/>
  <c r="N168" i="7"/>
  <c r="M168" i="7"/>
  <c r="K168" i="7"/>
  <c r="J168" i="7"/>
  <c r="E168" i="7"/>
  <c r="D168" i="7"/>
  <c r="AH167" i="7"/>
  <c r="O167" i="7"/>
  <c r="M167" i="7"/>
  <c r="N167" i="7" s="1"/>
  <c r="K167" i="7"/>
  <c r="J167" i="7"/>
  <c r="E167" i="7"/>
  <c r="D167" i="7"/>
  <c r="AH166" i="7"/>
  <c r="O166" i="7"/>
  <c r="N166" i="7"/>
  <c r="M166" i="7"/>
  <c r="K166" i="7"/>
  <c r="J166" i="7"/>
  <c r="E166" i="7"/>
  <c r="D166" i="7"/>
  <c r="AH165" i="7"/>
  <c r="O165" i="7"/>
  <c r="M165" i="7"/>
  <c r="N165" i="7" s="1"/>
  <c r="K165" i="7"/>
  <c r="J165" i="7"/>
  <c r="E165" i="7"/>
  <c r="D165" i="7"/>
  <c r="AH164" i="7"/>
  <c r="O164" i="7"/>
  <c r="M164" i="7"/>
  <c r="N164" i="7" s="1"/>
  <c r="K164" i="7"/>
  <c r="J164" i="7"/>
  <c r="E164" i="7"/>
  <c r="D164" i="7"/>
  <c r="AH163" i="7"/>
  <c r="O163" i="7"/>
  <c r="M163" i="7"/>
  <c r="N163" i="7" s="1"/>
  <c r="K163" i="7"/>
  <c r="J163" i="7"/>
  <c r="E163" i="7"/>
  <c r="D163" i="7"/>
  <c r="AH162" i="7"/>
  <c r="O162" i="7"/>
  <c r="M162" i="7"/>
  <c r="N162" i="7" s="1"/>
  <c r="K162" i="7"/>
  <c r="J162" i="7"/>
  <c r="E162" i="7"/>
  <c r="D162" i="7"/>
  <c r="AH161" i="7"/>
  <c r="O161" i="7"/>
  <c r="N161" i="7"/>
  <c r="M161" i="7"/>
  <c r="K161" i="7"/>
  <c r="J161" i="7"/>
  <c r="E161" i="7"/>
  <c r="D161" i="7"/>
  <c r="AH160" i="7"/>
  <c r="O160" i="7"/>
  <c r="N160" i="7"/>
  <c r="M160" i="7"/>
  <c r="K160" i="7"/>
  <c r="J160" i="7"/>
  <c r="E160" i="7"/>
  <c r="D160" i="7"/>
  <c r="AH159" i="7"/>
  <c r="O159" i="7"/>
  <c r="M159" i="7"/>
  <c r="N159" i="7" s="1"/>
  <c r="K159" i="7"/>
  <c r="J159" i="7"/>
  <c r="E159" i="7"/>
  <c r="D159" i="7"/>
  <c r="AH158" i="7"/>
  <c r="O158" i="7"/>
  <c r="N158" i="7"/>
  <c r="M158" i="7"/>
  <c r="K158" i="7"/>
  <c r="J158" i="7"/>
  <c r="E158" i="7"/>
  <c r="D158" i="7"/>
  <c r="AH157" i="7"/>
  <c r="O157" i="7"/>
  <c r="N157" i="7"/>
  <c r="M157" i="7"/>
  <c r="K157" i="7"/>
  <c r="J157" i="7"/>
  <c r="E157" i="7"/>
  <c r="D157" i="7"/>
  <c r="AH156" i="7"/>
  <c r="O156" i="7"/>
  <c r="M156" i="7"/>
  <c r="N156" i="7" s="1"/>
  <c r="K156" i="7"/>
  <c r="J156" i="7"/>
  <c r="E156" i="7"/>
  <c r="D156" i="7"/>
  <c r="AH155" i="7"/>
  <c r="O155" i="7"/>
  <c r="N155" i="7"/>
  <c r="M155" i="7"/>
  <c r="K155" i="7"/>
  <c r="J155" i="7"/>
  <c r="E155" i="7"/>
  <c r="D155" i="7"/>
  <c r="AH154" i="7"/>
  <c r="O154" i="7"/>
  <c r="M154" i="7"/>
  <c r="N154" i="7" s="1"/>
  <c r="K154" i="7"/>
  <c r="J154" i="7"/>
  <c r="E154" i="7"/>
  <c r="D154" i="7"/>
  <c r="AH153" i="7"/>
  <c r="O153" i="7"/>
  <c r="M153" i="7"/>
  <c r="N153" i="7" s="1"/>
  <c r="K153" i="7"/>
  <c r="J153" i="7"/>
  <c r="E153" i="7"/>
  <c r="D153" i="7"/>
  <c r="AH152" i="7"/>
  <c r="O152" i="7"/>
  <c r="N152" i="7"/>
  <c r="M152" i="7"/>
  <c r="K152" i="7"/>
  <c r="J152" i="7"/>
  <c r="E152" i="7"/>
  <c r="D152" i="7"/>
  <c r="AH151" i="7"/>
  <c r="O151" i="7"/>
  <c r="M151" i="7"/>
  <c r="N151" i="7" s="1"/>
  <c r="K151" i="7"/>
  <c r="J151" i="7"/>
  <c r="E151" i="7"/>
  <c r="D151" i="7"/>
  <c r="AH150" i="7"/>
  <c r="O150" i="7"/>
  <c r="N150" i="7"/>
  <c r="M150" i="7"/>
  <c r="K150" i="7"/>
  <c r="J150" i="7"/>
  <c r="E150" i="7"/>
  <c r="D150" i="7"/>
  <c r="AH149" i="7"/>
  <c r="O149" i="7"/>
  <c r="N149" i="7"/>
  <c r="M149" i="7"/>
  <c r="K149" i="7"/>
  <c r="J149" i="7"/>
  <c r="E149" i="7"/>
  <c r="D149" i="7"/>
  <c r="AH148" i="7"/>
  <c r="O148" i="7"/>
  <c r="M148" i="7"/>
  <c r="N148" i="7" s="1"/>
  <c r="K148" i="7"/>
  <c r="J148" i="7"/>
  <c r="E148" i="7"/>
  <c r="D148" i="7"/>
  <c r="AH147" i="7"/>
  <c r="O147" i="7"/>
  <c r="N147" i="7"/>
  <c r="M147" i="7"/>
  <c r="K147" i="7"/>
  <c r="J147" i="7"/>
  <c r="E147" i="7"/>
  <c r="D147" i="7"/>
  <c r="AH146" i="7"/>
  <c r="O146" i="7"/>
  <c r="N146" i="7"/>
  <c r="M146" i="7"/>
  <c r="K146" i="7"/>
  <c r="J146" i="7"/>
  <c r="E146" i="7"/>
  <c r="D146" i="7"/>
  <c r="AH145" i="7"/>
  <c r="O145" i="7"/>
  <c r="M145" i="7"/>
  <c r="N145" i="7" s="1"/>
  <c r="K145" i="7"/>
  <c r="J145" i="7"/>
  <c r="E145" i="7"/>
  <c r="D145" i="7"/>
  <c r="AH144" i="7"/>
  <c r="O144" i="7"/>
  <c r="N144" i="7"/>
  <c r="M144" i="7"/>
  <c r="K144" i="7"/>
  <c r="J144" i="7"/>
  <c r="E144" i="7"/>
  <c r="D144" i="7"/>
  <c r="AH143" i="7"/>
  <c r="O143" i="7"/>
  <c r="M143" i="7"/>
  <c r="N143" i="7" s="1"/>
  <c r="K143" i="7"/>
  <c r="J143" i="7"/>
  <c r="E143" i="7"/>
  <c r="D143" i="7"/>
  <c r="AH142" i="7"/>
  <c r="O142" i="7"/>
  <c r="N142" i="7"/>
  <c r="M142" i="7"/>
  <c r="K142" i="7"/>
  <c r="J142" i="7"/>
  <c r="E142" i="7"/>
  <c r="D142" i="7"/>
  <c r="AH141" i="7"/>
  <c r="O141" i="7"/>
  <c r="N141" i="7"/>
  <c r="M141" i="7"/>
  <c r="K141" i="7"/>
  <c r="J141" i="7"/>
  <c r="E141" i="7"/>
  <c r="D141" i="7"/>
  <c r="AH140" i="7"/>
  <c r="O140" i="7"/>
  <c r="M140" i="7"/>
  <c r="N140" i="7" s="1"/>
  <c r="K140" i="7"/>
  <c r="J140" i="7"/>
  <c r="E140" i="7"/>
  <c r="D140" i="7"/>
  <c r="AH139" i="7"/>
  <c r="O139" i="7"/>
  <c r="N139" i="7"/>
  <c r="M139" i="7"/>
  <c r="K139" i="7"/>
  <c r="J139" i="7"/>
  <c r="E139" i="7"/>
  <c r="D139" i="7"/>
  <c r="AH138" i="7"/>
  <c r="O138" i="7"/>
  <c r="N138" i="7"/>
  <c r="M138" i="7"/>
  <c r="K138" i="7"/>
  <c r="J138" i="7"/>
  <c r="E138" i="7"/>
  <c r="D138" i="7"/>
  <c r="AH137" i="7"/>
  <c r="O137" i="7"/>
  <c r="N137" i="7"/>
  <c r="M137" i="7"/>
  <c r="K137" i="7"/>
  <c r="J137" i="7"/>
  <c r="E137" i="7"/>
  <c r="D137" i="7"/>
  <c r="AH136" i="7"/>
  <c r="O136" i="7"/>
  <c r="N136" i="7"/>
  <c r="M136" i="7"/>
  <c r="K136" i="7"/>
  <c r="J136" i="7"/>
  <c r="E136" i="7"/>
  <c r="D136" i="7"/>
  <c r="AH135" i="7"/>
  <c r="O135" i="7"/>
  <c r="M135" i="7"/>
  <c r="N135" i="7" s="1"/>
  <c r="K135" i="7"/>
  <c r="J135" i="7"/>
  <c r="E135" i="7"/>
  <c r="D135" i="7"/>
  <c r="AH134" i="7"/>
  <c r="O134" i="7"/>
  <c r="N134" i="7"/>
  <c r="M134" i="7"/>
  <c r="K134" i="7"/>
  <c r="J134" i="7"/>
  <c r="E134" i="7"/>
  <c r="D134" i="7"/>
  <c r="AH133" i="7"/>
  <c r="O133" i="7"/>
  <c r="N133" i="7"/>
  <c r="M133" i="7"/>
  <c r="K133" i="7"/>
  <c r="J133" i="7"/>
  <c r="E133" i="7"/>
  <c r="D133" i="7"/>
  <c r="AH132" i="7"/>
  <c r="O132" i="7"/>
  <c r="M132" i="7"/>
  <c r="N132" i="7" s="1"/>
  <c r="K132" i="7"/>
  <c r="J132" i="7"/>
  <c r="E132" i="7"/>
  <c r="D132" i="7"/>
  <c r="AH131" i="7"/>
  <c r="O131" i="7"/>
  <c r="N131" i="7"/>
  <c r="M131" i="7"/>
  <c r="K131" i="7"/>
  <c r="J131" i="7"/>
  <c r="E131" i="7"/>
  <c r="D131" i="7"/>
  <c r="AH130" i="7"/>
  <c r="O130" i="7"/>
  <c r="N130" i="7"/>
  <c r="M130" i="7"/>
  <c r="K130" i="7"/>
  <c r="J130" i="7"/>
  <c r="E130" i="7"/>
  <c r="D130" i="7"/>
  <c r="AH129" i="7"/>
  <c r="O129" i="7"/>
  <c r="N129" i="7"/>
  <c r="M129" i="7"/>
  <c r="K129" i="7"/>
  <c r="J129" i="7"/>
  <c r="E129" i="7"/>
  <c r="D129" i="7"/>
  <c r="AH128" i="7"/>
  <c r="O128" i="7"/>
  <c r="N128" i="7"/>
  <c r="M128" i="7"/>
  <c r="K128" i="7"/>
  <c r="J128" i="7"/>
  <c r="E128" i="7"/>
  <c r="D128" i="7"/>
  <c r="AH127" i="7"/>
  <c r="O127" i="7"/>
  <c r="M127" i="7"/>
  <c r="N127" i="7" s="1"/>
  <c r="K127" i="7"/>
  <c r="J127" i="7"/>
  <c r="E127" i="7"/>
  <c r="D127" i="7"/>
  <c r="AH126" i="7"/>
  <c r="O126" i="7"/>
  <c r="N126" i="7"/>
  <c r="M126" i="7"/>
  <c r="K126" i="7"/>
  <c r="J126" i="7"/>
  <c r="E126" i="7"/>
  <c r="D126" i="7"/>
  <c r="AH125" i="7"/>
  <c r="O125" i="7"/>
  <c r="N125" i="7"/>
  <c r="M125" i="7"/>
  <c r="K125" i="7"/>
  <c r="J125" i="7"/>
  <c r="E125" i="7"/>
  <c r="D125" i="7"/>
  <c r="AH124" i="7"/>
  <c r="O124" i="7"/>
  <c r="M124" i="7"/>
  <c r="N124" i="7" s="1"/>
  <c r="K124" i="7"/>
  <c r="J124" i="7"/>
  <c r="E124" i="7"/>
  <c r="D124" i="7"/>
  <c r="AH123" i="7"/>
  <c r="O123" i="7"/>
  <c r="N123" i="7"/>
  <c r="M123" i="7"/>
  <c r="K123" i="7"/>
  <c r="J123" i="7"/>
  <c r="E123" i="7"/>
  <c r="D123" i="7"/>
  <c r="AH122" i="7"/>
  <c r="O122" i="7"/>
  <c r="N122" i="7"/>
  <c r="M122" i="7"/>
  <c r="K122" i="7"/>
  <c r="J122" i="7"/>
  <c r="E122" i="7"/>
  <c r="D122" i="7"/>
  <c r="AH121" i="7"/>
  <c r="O121" i="7"/>
  <c r="M121" i="7"/>
  <c r="N121" i="7" s="1"/>
  <c r="K121" i="7"/>
  <c r="J121" i="7"/>
  <c r="E121" i="7"/>
  <c r="D121" i="7"/>
  <c r="AH120" i="7"/>
  <c r="O120" i="7"/>
  <c r="N120" i="7"/>
  <c r="M120" i="7"/>
  <c r="K120" i="7"/>
  <c r="J120" i="7"/>
  <c r="E120" i="7"/>
  <c r="D120" i="7"/>
  <c r="AH119" i="7"/>
  <c r="O119" i="7"/>
  <c r="N119" i="7"/>
  <c r="M119" i="7"/>
  <c r="K119" i="7"/>
  <c r="J119" i="7"/>
  <c r="E119" i="7"/>
  <c r="D119" i="7"/>
  <c r="AH118" i="7"/>
  <c r="O118" i="7"/>
  <c r="M118" i="7"/>
  <c r="N118" i="7" s="1"/>
  <c r="K118" i="7"/>
  <c r="J118" i="7"/>
  <c r="E118" i="7"/>
  <c r="D118" i="7"/>
  <c r="AH117" i="7"/>
  <c r="O117" i="7"/>
  <c r="M117" i="7"/>
  <c r="N117" i="7" s="1"/>
  <c r="K117" i="7"/>
  <c r="J117" i="7"/>
  <c r="E117" i="7"/>
  <c r="D117" i="7"/>
  <c r="AH116" i="7"/>
  <c r="O116" i="7"/>
  <c r="N116" i="7"/>
  <c r="M116" i="7"/>
  <c r="K116" i="7"/>
  <c r="J116" i="7"/>
  <c r="E116" i="7"/>
  <c r="D116" i="7"/>
  <c r="AH115" i="7"/>
  <c r="O115" i="7"/>
  <c r="N115" i="7"/>
  <c r="M115" i="7"/>
  <c r="K115" i="7"/>
  <c r="J115" i="7"/>
  <c r="E115" i="7"/>
  <c r="D115" i="7"/>
  <c r="AH114" i="7"/>
  <c r="O114" i="7"/>
  <c r="N114" i="7"/>
  <c r="M114" i="7"/>
  <c r="K114" i="7"/>
  <c r="J114" i="7"/>
  <c r="E114" i="7"/>
  <c r="D114" i="7"/>
  <c r="AH113" i="7"/>
  <c r="O113" i="7"/>
  <c r="M113" i="7"/>
  <c r="N113" i="7" s="1"/>
  <c r="K113" i="7"/>
  <c r="J113" i="7"/>
  <c r="E113" i="7"/>
  <c r="D113" i="7"/>
  <c r="AH112" i="7"/>
  <c r="O112" i="7"/>
  <c r="M112" i="7"/>
  <c r="N112" i="7" s="1"/>
  <c r="K112" i="7"/>
  <c r="J112" i="7"/>
  <c r="E112" i="7"/>
  <c r="D112" i="7"/>
  <c r="AH111" i="7"/>
  <c r="O111" i="7"/>
  <c r="N111" i="7"/>
  <c r="M111" i="7"/>
  <c r="K111" i="7"/>
  <c r="J111" i="7"/>
  <c r="E111" i="7"/>
  <c r="D111" i="7"/>
  <c r="AH110" i="7"/>
  <c r="O110" i="7"/>
  <c r="N110" i="7"/>
  <c r="M110" i="7"/>
  <c r="K110" i="7"/>
  <c r="J110" i="7"/>
  <c r="E110" i="7"/>
  <c r="D110" i="7"/>
  <c r="AH109" i="7"/>
  <c r="O109" i="7"/>
  <c r="M109" i="7"/>
  <c r="N109" i="7" s="1"/>
  <c r="K109" i="7"/>
  <c r="J109" i="7"/>
  <c r="E109" i="7"/>
  <c r="D109" i="7"/>
  <c r="AH108" i="7"/>
  <c r="O108" i="7"/>
  <c r="M108" i="7"/>
  <c r="N108" i="7" s="1"/>
  <c r="K108" i="7"/>
  <c r="J108" i="7"/>
  <c r="E108" i="7"/>
  <c r="D108" i="7"/>
  <c r="AH107" i="7"/>
  <c r="O107" i="7"/>
  <c r="N107" i="7"/>
  <c r="M107" i="7"/>
  <c r="K107" i="7"/>
  <c r="J107" i="7"/>
  <c r="E107" i="7"/>
  <c r="D107" i="7"/>
  <c r="AH106" i="7"/>
  <c r="O106" i="7"/>
  <c r="M106" i="7"/>
  <c r="N106" i="7" s="1"/>
  <c r="K106" i="7"/>
  <c r="J106" i="7"/>
  <c r="E106" i="7"/>
  <c r="D106" i="7"/>
  <c r="AH105" i="7"/>
  <c r="O105" i="7"/>
  <c r="N105" i="7"/>
  <c r="M105" i="7"/>
  <c r="K105" i="7"/>
  <c r="J105" i="7"/>
  <c r="E105" i="7"/>
  <c r="D105" i="7"/>
  <c r="AH104" i="7"/>
  <c r="O104" i="7"/>
  <c r="M104" i="7"/>
  <c r="N104" i="7" s="1"/>
  <c r="K104" i="7"/>
  <c r="J104" i="7"/>
  <c r="E104" i="7"/>
  <c r="D104" i="7"/>
  <c r="AH103" i="7"/>
  <c r="O103" i="7"/>
  <c r="N103" i="7"/>
  <c r="M103" i="7"/>
  <c r="K103" i="7"/>
  <c r="J103" i="7"/>
  <c r="E103" i="7"/>
  <c r="D103" i="7"/>
  <c r="AH102" i="7"/>
  <c r="O102" i="7"/>
  <c r="N102" i="7"/>
  <c r="M102" i="7"/>
  <c r="K102" i="7"/>
  <c r="J102" i="7"/>
  <c r="E102" i="7"/>
  <c r="D102" i="7"/>
  <c r="AH101" i="7"/>
  <c r="O101" i="7"/>
  <c r="M101" i="7"/>
  <c r="N101" i="7" s="1"/>
  <c r="K101" i="7"/>
  <c r="J101" i="7"/>
  <c r="E101" i="7"/>
  <c r="D101" i="7"/>
  <c r="AH100" i="7"/>
  <c r="O100" i="7"/>
  <c r="M100" i="7"/>
  <c r="N100" i="7" s="1"/>
  <c r="K100" i="7"/>
  <c r="J100" i="7"/>
  <c r="E100" i="7"/>
  <c r="D100" i="7"/>
  <c r="AH99" i="7"/>
  <c r="O99" i="7"/>
  <c r="N99" i="7"/>
  <c r="M99" i="7"/>
  <c r="K99" i="7"/>
  <c r="J99" i="7"/>
  <c r="E99" i="7"/>
  <c r="D99" i="7"/>
  <c r="AH98" i="7"/>
  <c r="O98" i="7"/>
  <c r="M98" i="7"/>
  <c r="N98" i="7" s="1"/>
  <c r="K98" i="7"/>
  <c r="J98" i="7"/>
  <c r="E98" i="7"/>
  <c r="D98" i="7"/>
  <c r="AH97" i="7"/>
  <c r="O97" i="7"/>
  <c r="N97" i="7"/>
  <c r="M97" i="7"/>
  <c r="K97" i="7"/>
  <c r="J97" i="7"/>
  <c r="E97" i="7"/>
  <c r="D97" i="7"/>
  <c r="AH96" i="7"/>
  <c r="O96" i="7"/>
  <c r="N96" i="7"/>
  <c r="M96" i="7"/>
  <c r="K96" i="7"/>
  <c r="J96" i="7"/>
  <c r="E96" i="7"/>
  <c r="D96" i="7"/>
  <c r="AH95" i="7"/>
  <c r="O95" i="7"/>
  <c r="N95" i="7"/>
  <c r="M95" i="7"/>
  <c r="K95" i="7"/>
  <c r="J95" i="7"/>
  <c r="E95" i="7"/>
  <c r="D95" i="7"/>
  <c r="AH94" i="7"/>
  <c r="O94" i="7"/>
  <c r="N94" i="7"/>
  <c r="M94" i="7"/>
  <c r="K94" i="7"/>
  <c r="J94" i="7"/>
  <c r="E94" i="7"/>
  <c r="D94" i="7"/>
  <c r="AH93" i="7"/>
  <c r="O93" i="7"/>
  <c r="M93" i="7"/>
  <c r="N93" i="7" s="1"/>
  <c r="K93" i="7"/>
  <c r="J93" i="7"/>
  <c r="E93" i="7"/>
  <c r="D93" i="7"/>
  <c r="AH92" i="7"/>
  <c r="O92" i="7"/>
  <c r="M92" i="7"/>
  <c r="N92" i="7" s="1"/>
  <c r="K92" i="7"/>
  <c r="J92" i="7"/>
  <c r="E92" i="7"/>
  <c r="D92" i="7"/>
  <c r="AH91" i="7"/>
  <c r="O91" i="7"/>
  <c r="N91" i="7"/>
  <c r="M91" i="7"/>
  <c r="K91" i="7"/>
  <c r="J91" i="7"/>
  <c r="E91" i="7"/>
  <c r="D91" i="7"/>
  <c r="AH90" i="7"/>
  <c r="O90" i="7"/>
  <c r="M90" i="7"/>
  <c r="N90" i="7" s="1"/>
  <c r="K90" i="7"/>
  <c r="J90" i="7"/>
  <c r="E90" i="7"/>
  <c r="D90" i="7"/>
  <c r="AH89" i="7"/>
  <c r="O89" i="7"/>
  <c r="N89" i="7"/>
  <c r="M89" i="7"/>
  <c r="K89" i="7"/>
  <c r="J89" i="7"/>
  <c r="E89" i="7"/>
  <c r="D89" i="7"/>
  <c r="AH88" i="7"/>
  <c r="O88" i="7"/>
  <c r="M88" i="7"/>
  <c r="N88" i="7" s="1"/>
  <c r="K88" i="7"/>
  <c r="J88" i="7"/>
  <c r="E88" i="7"/>
  <c r="D88" i="7"/>
  <c r="AH87" i="7"/>
  <c r="O87" i="7"/>
  <c r="N87" i="7"/>
  <c r="M87" i="7"/>
  <c r="K87" i="7"/>
  <c r="J87" i="7"/>
  <c r="E87" i="7"/>
  <c r="D87" i="7"/>
  <c r="AH86" i="7"/>
  <c r="O86" i="7"/>
  <c r="N86" i="7"/>
  <c r="M86" i="7"/>
  <c r="K86" i="7"/>
  <c r="J86" i="7"/>
  <c r="E86" i="7"/>
  <c r="D86" i="7"/>
  <c r="AH85" i="7"/>
  <c r="O85" i="7"/>
  <c r="M85" i="7"/>
  <c r="N85" i="7" s="1"/>
  <c r="K85" i="7"/>
  <c r="J85" i="7"/>
  <c r="E85" i="7"/>
  <c r="D85" i="7"/>
  <c r="AH84" i="7"/>
  <c r="O84" i="7"/>
  <c r="M84" i="7"/>
  <c r="N84" i="7" s="1"/>
  <c r="K84" i="7"/>
  <c r="J84" i="7"/>
  <c r="E84" i="7"/>
  <c r="D84" i="7"/>
  <c r="AH83" i="7"/>
  <c r="O83" i="7"/>
  <c r="N83" i="7"/>
  <c r="M83" i="7"/>
  <c r="K83" i="7"/>
  <c r="J83" i="7"/>
  <c r="E83" i="7"/>
  <c r="D83" i="7"/>
  <c r="AH82" i="7"/>
  <c r="O82" i="7"/>
  <c r="M82" i="7"/>
  <c r="N82" i="7" s="1"/>
  <c r="K82" i="7"/>
  <c r="J82" i="7"/>
  <c r="E82" i="7"/>
  <c r="D82" i="7"/>
  <c r="AH81" i="7"/>
  <c r="O81" i="7"/>
  <c r="N81" i="7"/>
  <c r="M81" i="7"/>
  <c r="K81" i="7"/>
  <c r="J81" i="7"/>
  <c r="E81" i="7"/>
  <c r="D81" i="7"/>
  <c r="AH80" i="7"/>
  <c r="O80" i="7"/>
  <c r="N80" i="7"/>
  <c r="M80" i="7"/>
  <c r="K80" i="7"/>
  <c r="J80" i="7"/>
  <c r="E80" i="7"/>
  <c r="D80" i="7"/>
  <c r="AH79" i="7"/>
  <c r="O79" i="7"/>
  <c r="N79" i="7"/>
  <c r="M79" i="7"/>
  <c r="K79" i="7"/>
  <c r="J79" i="7"/>
  <c r="E79" i="7"/>
  <c r="D79" i="7"/>
  <c r="AH78" i="7"/>
  <c r="O78" i="7"/>
  <c r="N78" i="7"/>
  <c r="M78" i="7"/>
  <c r="K78" i="7"/>
  <c r="J78" i="7"/>
  <c r="E78" i="7"/>
  <c r="D78" i="7"/>
  <c r="AH77" i="7"/>
  <c r="O77" i="7"/>
  <c r="M77" i="7"/>
  <c r="N77" i="7" s="1"/>
  <c r="K77" i="7"/>
  <c r="J77" i="7"/>
  <c r="E77" i="7"/>
  <c r="D77" i="7"/>
  <c r="AH76" i="7"/>
  <c r="O76" i="7"/>
  <c r="N76" i="7"/>
  <c r="M76" i="7"/>
  <c r="K76" i="7"/>
  <c r="J76" i="7"/>
  <c r="E76" i="7"/>
  <c r="D76" i="7"/>
  <c r="AH75" i="7"/>
  <c r="O75" i="7"/>
  <c r="M75" i="7"/>
  <c r="N75" i="7" s="1"/>
  <c r="K75" i="7"/>
  <c r="J75" i="7"/>
  <c r="E75" i="7"/>
  <c r="D75" i="7"/>
  <c r="AH74" i="7"/>
  <c r="O74" i="7"/>
  <c r="M74" i="7"/>
  <c r="N74" i="7" s="1"/>
  <c r="K74" i="7"/>
  <c r="J74" i="7"/>
  <c r="E74" i="7"/>
  <c r="D74" i="7"/>
  <c r="AH73" i="7"/>
  <c r="O73" i="7"/>
  <c r="N73" i="7"/>
  <c r="M73" i="7"/>
  <c r="K73" i="7"/>
  <c r="J73" i="7"/>
  <c r="E73" i="7"/>
  <c r="D73" i="7"/>
  <c r="AH72" i="7"/>
  <c r="O72" i="7"/>
  <c r="N72" i="7"/>
  <c r="M72" i="7"/>
  <c r="K72" i="7"/>
  <c r="J72" i="7"/>
  <c r="E72" i="7"/>
  <c r="D72" i="7"/>
  <c r="AH71" i="7"/>
  <c r="O71" i="7"/>
  <c r="M71" i="7"/>
  <c r="N71" i="7" s="1"/>
  <c r="K71" i="7"/>
  <c r="J71" i="7"/>
  <c r="E71" i="7"/>
  <c r="D71" i="7"/>
  <c r="AH70" i="7"/>
  <c r="O70" i="7"/>
  <c r="N70" i="7"/>
  <c r="M70" i="7"/>
  <c r="K70" i="7"/>
  <c r="J70" i="7"/>
  <c r="E70" i="7"/>
  <c r="D70" i="7"/>
  <c r="AH69" i="7"/>
  <c r="O69" i="7"/>
  <c r="N69" i="7"/>
  <c r="M69" i="7"/>
  <c r="K69" i="7"/>
  <c r="J69" i="7"/>
  <c r="E69" i="7"/>
  <c r="D69" i="7"/>
  <c r="M68" i="7"/>
  <c r="N68" i="7" s="1"/>
  <c r="O68" i="7" s="1"/>
  <c r="K68" i="7"/>
  <c r="J68" i="7"/>
  <c r="E68" i="7"/>
  <c r="D68" i="7"/>
  <c r="M67" i="7"/>
  <c r="N67" i="7" s="1"/>
  <c r="O67" i="7" s="1"/>
  <c r="J67" i="7"/>
  <c r="K67" i="7" s="1"/>
  <c r="E67" i="7"/>
  <c r="D67" i="7"/>
  <c r="O66" i="7"/>
  <c r="M66" i="7"/>
  <c r="N66" i="7" s="1"/>
  <c r="K66" i="7"/>
  <c r="J66" i="7"/>
  <c r="E66" i="7"/>
  <c r="D66" i="7"/>
  <c r="M65" i="7"/>
  <c r="N65" i="7" s="1"/>
  <c r="O65" i="7" s="1"/>
  <c r="J65" i="7"/>
  <c r="K65" i="7" s="1"/>
  <c r="E65" i="7"/>
  <c r="D65" i="7"/>
  <c r="Y64" i="7"/>
  <c r="V64" i="7"/>
  <c r="M64" i="7"/>
  <c r="R64" i="7" s="1"/>
  <c r="L64" i="7" a="1"/>
  <c r="L64" i="7" s="1"/>
  <c r="J64" i="7"/>
  <c r="H64" i="7"/>
  <c r="V148" i="7" s="1"/>
  <c r="D64" i="7"/>
  <c r="Y63" i="7"/>
  <c r="V63" i="7"/>
  <c r="M63" i="7"/>
  <c r="N63" i="7" s="1"/>
  <c r="L63" i="7" a="1"/>
  <c r="L63" i="7" s="1"/>
  <c r="J63" i="7"/>
  <c r="H63" i="7"/>
  <c r="V147" i="7" s="1"/>
  <c r="D63" i="7"/>
  <c r="Y62" i="7"/>
  <c r="V62" i="7"/>
  <c r="N62" i="7"/>
  <c r="M62" i="7"/>
  <c r="R62" i="7" s="1"/>
  <c r="L62" i="7" a="1"/>
  <c r="L62" i="7" s="1"/>
  <c r="K62" i="7"/>
  <c r="J62" i="7"/>
  <c r="H62" i="7"/>
  <c r="V146" i="7" s="1"/>
  <c r="D62" i="7"/>
  <c r="Y61" i="7"/>
  <c r="V61" i="7"/>
  <c r="N61" i="7"/>
  <c r="M61" i="7"/>
  <c r="R61" i="7" s="1"/>
  <c r="L61" i="7" a="1"/>
  <c r="L61" i="7" s="1"/>
  <c r="K61" i="7"/>
  <c r="J61" i="7"/>
  <c r="H61" i="7"/>
  <c r="D61" i="7"/>
  <c r="Y60" i="7"/>
  <c r="V60" i="7"/>
  <c r="R60" i="7"/>
  <c r="M60" i="7"/>
  <c r="N60" i="7" s="1"/>
  <c r="L60" i="7" a="1"/>
  <c r="L60" i="7" s="1"/>
  <c r="K60" i="7"/>
  <c r="J60" i="7"/>
  <c r="H60" i="7"/>
  <c r="D60" i="7"/>
  <c r="E60" i="7" s="1"/>
  <c r="Y59" i="7"/>
  <c r="V59" i="7"/>
  <c r="W59" i="7" s="1"/>
  <c r="R59" i="7"/>
  <c r="M59" i="7"/>
  <c r="L59" i="7" a="1"/>
  <c r="L59" i="7" s="1"/>
  <c r="J59" i="7"/>
  <c r="K63" i="7" s="1"/>
  <c r="H59" i="7"/>
  <c r="E59" i="7"/>
  <c r="D59" i="7"/>
  <c r="Y58" i="7"/>
  <c r="W58" i="7"/>
  <c r="V58" i="7"/>
  <c r="R58" i="7"/>
  <c r="N58" i="7"/>
  <c r="M58" i="7"/>
  <c r="N59" i="7" s="1"/>
  <c r="L58" i="7" a="1"/>
  <c r="L58" i="7" s="1"/>
  <c r="J58" i="7"/>
  <c r="H58" i="7"/>
  <c r="V142" i="7" s="1"/>
  <c r="E58" i="7"/>
  <c r="D58" i="7"/>
  <c r="E64" i="7" s="1"/>
  <c r="Y57" i="7"/>
  <c r="V57" i="7"/>
  <c r="R57" i="7"/>
  <c r="M57" i="7"/>
  <c r="L57" i="7" a="1"/>
  <c r="L57" i="7" s="1"/>
  <c r="J57" i="7"/>
  <c r="H57" i="7"/>
  <c r="V141" i="7" s="1"/>
  <c r="D57" i="7"/>
  <c r="E62" i="7" s="1"/>
  <c r="Y56" i="7"/>
  <c r="V56" i="7"/>
  <c r="N56" i="7"/>
  <c r="M56" i="7"/>
  <c r="R56" i="7" s="1"/>
  <c r="L56" i="7" a="1"/>
  <c r="L56" i="7" s="1"/>
  <c r="J56" i="7"/>
  <c r="H56" i="7"/>
  <c r="V140" i="7" s="1"/>
  <c r="D56" i="7"/>
  <c r="Y55" i="7"/>
  <c r="Z55" i="7" s="1"/>
  <c r="AA55" i="7" s="1"/>
  <c r="AD55" i="7" s="1"/>
  <c r="V55" i="7"/>
  <c r="N55" i="7"/>
  <c r="M55" i="7"/>
  <c r="R55" i="7" s="1"/>
  <c r="L55" i="7" a="1"/>
  <c r="L55" i="7" s="1"/>
  <c r="J55" i="7"/>
  <c r="H55" i="7"/>
  <c r="V139" i="7" s="1"/>
  <c r="D55" i="7"/>
  <c r="E61" i="7" s="1"/>
  <c r="Y54" i="7"/>
  <c r="V54" i="7"/>
  <c r="N54" i="7"/>
  <c r="M54" i="7"/>
  <c r="R54" i="7" s="1"/>
  <c r="L54" i="7" a="1"/>
  <c r="L54" i="7" s="1"/>
  <c r="K54" i="7"/>
  <c r="J54" i="7"/>
  <c r="H54" i="7"/>
  <c r="V138" i="7" s="1"/>
  <c r="D54" i="7"/>
  <c r="Y53" i="7"/>
  <c r="Z53" i="7" s="1"/>
  <c r="AC52" i="7" s="1"/>
  <c r="V53" i="7"/>
  <c r="M53" i="7"/>
  <c r="R53" i="7" s="1"/>
  <c r="L53" i="7" a="1"/>
  <c r="L53" i="7" s="1"/>
  <c r="K53" i="7"/>
  <c r="J53" i="7"/>
  <c r="H53" i="7"/>
  <c r="D53" i="7"/>
  <c r="Y52" i="7"/>
  <c r="V52" i="7"/>
  <c r="R52" i="7"/>
  <c r="M52" i="7"/>
  <c r="N52" i="7" s="1"/>
  <c r="L52" i="7" a="1"/>
  <c r="L52" i="7" s="1"/>
  <c r="J52" i="7"/>
  <c r="K58" i="7" s="1"/>
  <c r="H52" i="7"/>
  <c r="D52" i="7"/>
  <c r="AG51" i="7"/>
  <c r="AH51" i="7" s="1"/>
  <c r="Y51" i="7"/>
  <c r="V51" i="7"/>
  <c r="R51" i="7"/>
  <c r="M51" i="7"/>
  <c r="L51" i="7" a="1"/>
  <c r="L51" i="7" s="1"/>
  <c r="J51" i="7"/>
  <c r="H51" i="7"/>
  <c r="D51" i="7"/>
  <c r="E57" i="7" s="1"/>
  <c r="Y50" i="7"/>
  <c r="V50" i="7"/>
  <c r="R50" i="7"/>
  <c r="N50" i="7"/>
  <c r="M50" i="7"/>
  <c r="N51" i="7" s="1"/>
  <c r="L50" i="7" a="1"/>
  <c r="L50" i="7" s="1"/>
  <c r="J50" i="7"/>
  <c r="H50" i="7"/>
  <c r="V134" i="7" s="1"/>
  <c r="D50" i="7"/>
  <c r="E56" i="7" s="1"/>
  <c r="Y49" i="7"/>
  <c r="V49" i="7"/>
  <c r="R49" i="7"/>
  <c r="M49" i="7"/>
  <c r="L49" i="7" a="1"/>
  <c r="L49" i="7" s="1"/>
  <c r="J49" i="7"/>
  <c r="K55" i="7" s="1"/>
  <c r="H49" i="7"/>
  <c r="V133" i="7" s="1"/>
  <c r="E49" i="7"/>
  <c r="D49" i="7"/>
  <c r="AG48" i="7"/>
  <c r="AH48" i="7" s="1"/>
  <c r="Y48" i="7"/>
  <c r="V48" i="7"/>
  <c r="M48" i="7"/>
  <c r="R48" i="7" s="1"/>
  <c r="L48" i="7" a="1"/>
  <c r="L48" i="7" s="1"/>
  <c r="J48" i="7"/>
  <c r="H48" i="7"/>
  <c r="V132" i="7" s="1"/>
  <c r="D48" i="7"/>
  <c r="Y47" i="7"/>
  <c r="V47" i="7"/>
  <c r="M47" i="7"/>
  <c r="R47" i="7" s="1"/>
  <c r="L47" i="7" a="1"/>
  <c r="L47" i="7" s="1"/>
  <c r="J47" i="7"/>
  <c r="H47" i="7"/>
  <c r="V131" i="7" s="1"/>
  <c r="D47" i="7"/>
  <c r="E53" i="7" s="1"/>
  <c r="Y46" i="7"/>
  <c r="V46" i="7"/>
  <c r="M46" i="7"/>
  <c r="R46" i="7" s="1"/>
  <c r="L46" i="7" a="1"/>
  <c r="L46" i="7" s="1"/>
  <c r="J46" i="7"/>
  <c r="K52" i="7" s="1"/>
  <c r="H46" i="7"/>
  <c r="V130" i="7" s="1"/>
  <c r="D46" i="7"/>
  <c r="E52" i="7" s="1"/>
  <c r="Y45" i="7"/>
  <c r="V45" i="7"/>
  <c r="M45" i="7"/>
  <c r="R45" i="7" s="1"/>
  <c r="L45" i="7" a="1"/>
  <c r="L45" i="7" s="1"/>
  <c r="J45" i="7"/>
  <c r="H45" i="7"/>
  <c r="D45" i="7"/>
  <c r="E51" i="7" s="1"/>
  <c r="Y44" i="7"/>
  <c r="V44" i="7"/>
  <c r="R44" i="7"/>
  <c r="M44" i="7"/>
  <c r="N44" i="7" s="1"/>
  <c r="L44" i="7" a="1"/>
  <c r="L44" i="7" s="1"/>
  <c r="J44" i="7"/>
  <c r="K50" i="7" s="1"/>
  <c r="H44" i="7"/>
  <c r="V128" i="7" s="1"/>
  <c r="D44" i="7"/>
  <c r="E50" i="7" s="1"/>
  <c r="AH43" i="7"/>
  <c r="AG43" i="7"/>
  <c r="Y43" i="7"/>
  <c r="V43" i="7"/>
  <c r="R43" i="7"/>
  <c r="M43" i="7"/>
  <c r="L43" i="7" a="1"/>
  <c r="L43" i="7" s="1"/>
  <c r="J43" i="7"/>
  <c r="H43" i="7"/>
  <c r="D43" i="7"/>
  <c r="AH42" i="7"/>
  <c r="Y42" i="7"/>
  <c r="V42" i="7"/>
  <c r="M42" i="7"/>
  <c r="N43" i="7" s="1"/>
  <c r="L42" i="7" a="1"/>
  <c r="L42" i="7" s="1"/>
  <c r="J42" i="7"/>
  <c r="H42" i="7"/>
  <c r="V126" i="7" s="1"/>
  <c r="E42" i="7"/>
  <c r="D42" i="7"/>
  <c r="E48" i="7" s="1"/>
  <c r="Y41" i="7"/>
  <c r="V41" i="7"/>
  <c r="R41" i="7"/>
  <c r="M41" i="7"/>
  <c r="L41" i="7" a="1"/>
  <c r="L41" i="7" s="1"/>
  <c r="J41" i="7"/>
  <c r="H41" i="7"/>
  <c r="V125" i="7" s="1"/>
  <c r="D41" i="7"/>
  <c r="E46" i="7" s="1"/>
  <c r="Y40" i="7"/>
  <c r="V40" i="7"/>
  <c r="W40" i="7" s="1"/>
  <c r="M40" i="7"/>
  <c r="R40" i="7" s="1"/>
  <c r="L40" i="7" a="1"/>
  <c r="L40" i="7" s="1"/>
  <c r="J40" i="7"/>
  <c r="K46" i="7" s="1"/>
  <c r="H40" i="7"/>
  <c r="V124" i="7" s="1"/>
  <c r="D40" i="7"/>
  <c r="Y39" i="7"/>
  <c r="V39" i="7"/>
  <c r="M39" i="7"/>
  <c r="R39" i="7" s="1"/>
  <c r="L39" i="7" a="1"/>
  <c r="L39" i="7" s="1"/>
  <c r="J39" i="7"/>
  <c r="H39" i="7"/>
  <c r="V123" i="7" s="1"/>
  <c r="D39" i="7"/>
  <c r="E45" i="7" s="1"/>
  <c r="AG38" i="7"/>
  <c r="AH38" i="7" s="1"/>
  <c r="Y38" i="7"/>
  <c r="V38" i="7"/>
  <c r="M38" i="7"/>
  <c r="N39" i="7" s="1"/>
  <c r="L38" i="7" a="1"/>
  <c r="L38" i="7" s="1"/>
  <c r="J38" i="7"/>
  <c r="H38" i="7"/>
  <c r="V122" i="7" s="1"/>
  <c r="D38" i="7"/>
  <c r="E43" i="7" s="1"/>
  <c r="Y37" i="7"/>
  <c r="V37" i="7"/>
  <c r="N37" i="7"/>
  <c r="M37" i="7"/>
  <c r="R37" i="7" s="1"/>
  <c r="U37" i="7" s="1"/>
  <c r="L37" i="7" a="1"/>
  <c r="L37" i="7" s="1"/>
  <c r="J37" i="7"/>
  <c r="K43" i="7" s="1"/>
  <c r="H37" i="7"/>
  <c r="V121" i="7" s="1"/>
  <c r="D37" i="7"/>
  <c r="AG36" i="7"/>
  <c r="AH36" i="7" s="1"/>
  <c r="Y36" i="7"/>
  <c r="V36" i="7"/>
  <c r="M36" i="7"/>
  <c r="R36" i="7" s="1"/>
  <c r="U36" i="7" s="1"/>
  <c r="L36" i="7" a="1"/>
  <c r="L36" i="7" s="1"/>
  <c r="J36" i="7"/>
  <c r="H36" i="7"/>
  <c r="D36" i="7"/>
  <c r="Y35" i="7"/>
  <c r="V35" i="7"/>
  <c r="M35" i="7"/>
  <c r="R35" i="7" s="1"/>
  <c r="U35" i="7" s="1"/>
  <c r="L35" i="7" a="1"/>
  <c r="L35" i="7" s="1"/>
  <c r="J35" i="7"/>
  <c r="H35" i="7"/>
  <c r="V119" i="7" s="1"/>
  <c r="D35" i="7"/>
  <c r="E41" i="7" s="1"/>
  <c r="Y34" i="7"/>
  <c r="V34" i="7"/>
  <c r="S34" i="7"/>
  <c r="R34" i="7"/>
  <c r="U34" i="7" s="1"/>
  <c r="N34" i="7"/>
  <c r="M34" i="7"/>
  <c r="N35" i="7" s="1"/>
  <c r="L34" i="7" a="1"/>
  <c r="L34" i="7" s="1"/>
  <c r="J34" i="7"/>
  <c r="K40" i="7" s="1"/>
  <c r="H34" i="7"/>
  <c r="V118" i="7" s="1"/>
  <c r="D34" i="7"/>
  <c r="Y33" i="7"/>
  <c r="V33" i="7"/>
  <c r="R33" i="7"/>
  <c r="U33" i="7" s="1"/>
  <c r="M33" i="7"/>
  <c r="L33" i="7" a="1"/>
  <c r="L33" i="7" s="1"/>
  <c r="J33" i="7"/>
  <c r="K37" i="7" s="1"/>
  <c r="H33" i="7"/>
  <c r="V117" i="7" s="1"/>
  <c r="W117" i="7" s="1"/>
  <c r="D33" i="7"/>
  <c r="AG32" i="7"/>
  <c r="AH32" i="7" s="1"/>
  <c r="Y32" i="7"/>
  <c r="V32" i="7"/>
  <c r="U32" i="7"/>
  <c r="R32" i="7"/>
  <c r="M32" i="7"/>
  <c r="N33" i="7" s="1"/>
  <c r="L32" i="7" a="1"/>
  <c r="L32" i="7" s="1"/>
  <c r="J32" i="7"/>
  <c r="H32" i="7"/>
  <c r="V116" i="7" s="1"/>
  <c r="D32" i="7"/>
  <c r="E38" i="7" s="1"/>
  <c r="Y31" i="7"/>
  <c r="V31" i="7"/>
  <c r="Z31" i="7" s="1"/>
  <c r="AA31" i="7" s="1"/>
  <c r="AD31" i="7" s="1"/>
  <c r="U31" i="7"/>
  <c r="X31" i="7" s="1"/>
  <c r="R31" i="7"/>
  <c r="M31" i="7"/>
  <c r="L31" i="7" a="1"/>
  <c r="L31" i="7" s="1"/>
  <c r="H31" i="7"/>
  <c r="V115" i="7" s="1"/>
  <c r="I30" i="7"/>
  <c r="H30" i="7"/>
  <c r="V114" i="7" s="1"/>
  <c r="C30" i="7"/>
  <c r="AG50" i="7" s="1"/>
  <c r="AH50" i="7" s="1"/>
  <c r="AG29" i="7"/>
  <c r="I29" i="7"/>
  <c r="C29" i="7"/>
  <c r="H28" i="7" s="1"/>
  <c r="V112" i="7" s="1"/>
  <c r="I28" i="7"/>
  <c r="C28" i="7"/>
  <c r="AG27" i="7"/>
  <c r="I27" i="7"/>
  <c r="C27" i="7"/>
  <c r="AG47" i="7" s="1"/>
  <c r="AH47" i="7" s="1"/>
  <c r="AG26" i="7"/>
  <c r="I26" i="7"/>
  <c r="B25" i="7" s="1"/>
  <c r="C26" i="7"/>
  <c r="AG46" i="7" s="1"/>
  <c r="AH46" i="7" s="1"/>
  <c r="I25" i="7"/>
  <c r="C25" i="7"/>
  <c r="AG45" i="7" s="1"/>
  <c r="AH45" i="7" s="1"/>
  <c r="I24" i="7"/>
  <c r="B112" i="7" s="1"/>
  <c r="C24" i="7"/>
  <c r="AG22" i="7"/>
  <c r="C22" i="7"/>
  <c r="AG42" i="7" s="1"/>
  <c r="H21" i="7"/>
  <c r="V105" i="7" s="1"/>
  <c r="C21" i="7"/>
  <c r="AG41" i="7" s="1"/>
  <c r="AH41" i="7" s="1"/>
  <c r="H20" i="7"/>
  <c r="V104" i="7" s="1"/>
  <c r="C20" i="7"/>
  <c r="AG40" i="7" s="1"/>
  <c r="AH40" i="7" s="1"/>
  <c r="C19" i="7"/>
  <c r="H18" i="7" s="1"/>
  <c r="V102" i="7" s="1"/>
  <c r="C18" i="7"/>
  <c r="H17" i="7"/>
  <c r="V101" i="7" s="1"/>
  <c r="C17" i="7"/>
  <c r="AG37" i="7" s="1"/>
  <c r="AH37" i="7" s="1"/>
  <c r="H16" i="7"/>
  <c r="H15" i="7"/>
  <c r="C15" i="7"/>
  <c r="AG35" i="7" s="1"/>
  <c r="AH35" i="7" s="1"/>
  <c r="C14" i="7"/>
  <c r="AG34" i="7" s="1"/>
  <c r="AH34" i="7" s="1"/>
  <c r="H13" i="7"/>
  <c r="C13" i="7"/>
  <c r="H12" i="7" s="1"/>
  <c r="C12" i="7"/>
  <c r="C11" i="7"/>
  <c r="AG31" i="7" s="1"/>
  <c r="AH31" i="7" s="1"/>
  <c r="H10" i="7"/>
  <c r="C10" i="7"/>
  <c r="AG30" i="7" s="1"/>
  <c r="H9" i="7"/>
  <c r="C8" i="7"/>
  <c r="AG28" i="7" s="1"/>
  <c r="AH28" i="7" s="1"/>
  <c r="C7" i="7"/>
  <c r="H6" i="7" s="1"/>
  <c r="C6" i="7"/>
  <c r="H5" i="7" s="1"/>
  <c r="C5" i="7"/>
  <c r="AG25" i="7" s="1"/>
  <c r="C4" i="7"/>
  <c r="AG24" i="7" s="1"/>
  <c r="C3" i="7"/>
  <c r="AG23" i="7" s="1"/>
  <c r="AH23" i="7" s="1"/>
  <c r="H2" i="7"/>
  <c r="AH385" i="6"/>
  <c r="O385" i="6"/>
  <c r="M385" i="6"/>
  <c r="N385" i="6" s="1"/>
  <c r="K385" i="6"/>
  <c r="J385" i="6"/>
  <c r="E385" i="6"/>
  <c r="D385" i="6"/>
  <c r="AH384" i="6"/>
  <c r="O384" i="6"/>
  <c r="M384" i="6"/>
  <c r="N384" i="6" s="1"/>
  <c r="K384" i="6"/>
  <c r="J384" i="6"/>
  <c r="E384" i="6"/>
  <c r="D384" i="6"/>
  <c r="AH383" i="6"/>
  <c r="O383" i="6"/>
  <c r="N383" i="6"/>
  <c r="M383" i="6"/>
  <c r="K383" i="6"/>
  <c r="J383" i="6"/>
  <c r="E383" i="6"/>
  <c r="D383" i="6"/>
  <c r="AH382" i="6"/>
  <c r="O382" i="6"/>
  <c r="M382" i="6"/>
  <c r="N382" i="6" s="1"/>
  <c r="K382" i="6"/>
  <c r="J382" i="6"/>
  <c r="E382" i="6"/>
  <c r="D382" i="6"/>
  <c r="AH381" i="6"/>
  <c r="O381" i="6"/>
  <c r="M381" i="6"/>
  <c r="N381" i="6" s="1"/>
  <c r="K381" i="6"/>
  <c r="J381" i="6"/>
  <c r="E381" i="6"/>
  <c r="D381" i="6"/>
  <c r="AH380" i="6"/>
  <c r="O380" i="6"/>
  <c r="N380" i="6"/>
  <c r="M380" i="6"/>
  <c r="K380" i="6"/>
  <c r="J380" i="6"/>
  <c r="E380" i="6"/>
  <c r="D380" i="6"/>
  <c r="AH379" i="6"/>
  <c r="O379" i="6"/>
  <c r="N379" i="6"/>
  <c r="M379" i="6"/>
  <c r="K379" i="6"/>
  <c r="J379" i="6"/>
  <c r="E379" i="6"/>
  <c r="D379" i="6"/>
  <c r="AH378" i="6"/>
  <c r="O378" i="6"/>
  <c r="N378" i="6"/>
  <c r="M378" i="6"/>
  <c r="K378" i="6"/>
  <c r="J378" i="6"/>
  <c r="E378" i="6"/>
  <c r="D378" i="6"/>
  <c r="AH377" i="6"/>
  <c r="O377" i="6"/>
  <c r="N377" i="6"/>
  <c r="M377" i="6"/>
  <c r="K377" i="6"/>
  <c r="J377" i="6"/>
  <c r="E377" i="6"/>
  <c r="D377" i="6"/>
  <c r="AH376" i="6"/>
  <c r="O376" i="6"/>
  <c r="N376" i="6"/>
  <c r="M376" i="6"/>
  <c r="K376" i="6"/>
  <c r="J376" i="6"/>
  <c r="E376" i="6"/>
  <c r="D376" i="6"/>
  <c r="AH375" i="6"/>
  <c r="O375" i="6"/>
  <c r="N375" i="6"/>
  <c r="M375" i="6"/>
  <c r="K375" i="6"/>
  <c r="J375" i="6"/>
  <c r="E375" i="6"/>
  <c r="D375" i="6"/>
  <c r="AH374" i="6"/>
  <c r="O374" i="6"/>
  <c r="M374" i="6"/>
  <c r="N374" i="6" s="1"/>
  <c r="K374" i="6"/>
  <c r="J374" i="6"/>
  <c r="E374" i="6"/>
  <c r="D374" i="6"/>
  <c r="AH373" i="6"/>
  <c r="O373" i="6"/>
  <c r="M373" i="6"/>
  <c r="N373" i="6" s="1"/>
  <c r="K373" i="6"/>
  <c r="J373" i="6"/>
  <c r="E373" i="6"/>
  <c r="D373" i="6"/>
  <c r="AH372" i="6"/>
  <c r="O372" i="6"/>
  <c r="N372" i="6"/>
  <c r="M372" i="6"/>
  <c r="K372" i="6"/>
  <c r="J372" i="6"/>
  <c r="E372" i="6"/>
  <c r="D372" i="6"/>
  <c r="AH371" i="6"/>
  <c r="O371" i="6"/>
  <c r="N371" i="6"/>
  <c r="M371" i="6"/>
  <c r="K371" i="6"/>
  <c r="J371" i="6"/>
  <c r="E371" i="6"/>
  <c r="D371" i="6"/>
  <c r="AH370" i="6"/>
  <c r="O370" i="6"/>
  <c r="N370" i="6"/>
  <c r="M370" i="6"/>
  <c r="K370" i="6"/>
  <c r="J370" i="6"/>
  <c r="E370" i="6"/>
  <c r="D370" i="6"/>
  <c r="AH369" i="6"/>
  <c r="O369" i="6"/>
  <c r="M369" i="6"/>
  <c r="N369" i="6" s="1"/>
  <c r="K369" i="6"/>
  <c r="J369" i="6"/>
  <c r="E369" i="6"/>
  <c r="D369" i="6"/>
  <c r="AH368" i="6"/>
  <c r="O368" i="6"/>
  <c r="N368" i="6"/>
  <c r="M368" i="6"/>
  <c r="K368" i="6"/>
  <c r="J368" i="6"/>
  <c r="E368" i="6"/>
  <c r="D368" i="6"/>
  <c r="AH367" i="6"/>
  <c r="O367" i="6"/>
  <c r="N367" i="6"/>
  <c r="M367" i="6"/>
  <c r="K367" i="6"/>
  <c r="J367" i="6"/>
  <c r="E367" i="6"/>
  <c r="D367" i="6"/>
  <c r="AH366" i="6"/>
  <c r="O366" i="6"/>
  <c r="N366" i="6"/>
  <c r="M366" i="6"/>
  <c r="K366" i="6"/>
  <c r="J366" i="6"/>
  <c r="E366" i="6"/>
  <c r="D366" i="6"/>
  <c r="AH365" i="6"/>
  <c r="O365" i="6"/>
  <c r="M365" i="6"/>
  <c r="N365" i="6" s="1"/>
  <c r="K365" i="6"/>
  <c r="J365" i="6"/>
  <c r="E365" i="6"/>
  <c r="D365" i="6"/>
  <c r="AH364" i="6"/>
  <c r="O364" i="6"/>
  <c r="M364" i="6"/>
  <c r="N364" i="6" s="1"/>
  <c r="K364" i="6"/>
  <c r="J364" i="6"/>
  <c r="E364" i="6"/>
  <c r="D364" i="6"/>
  <c r="AH363" i="6"/>
  <c r="O363" i="6"/>
  <c r="N363" i="6"/>
  <c r="M363" i="6"/>
  <c r="K363" i="6"/>
  <c r="J363" i="6"/>
  <c r="E363" i="6"/>
  <c r="D363" i="6"/>
  <c r="AH362" i="6"/>
  <c r="O362" i="6"/>
  <c r="N362" i="6"/>
  <c r="M362" i="6"/>
  <c r="K362" i="6"/>
  <c r="J362" i="6"/>
  <c r="E362" i="6"/>
  <c r="D362" i="6"/>
  <c r="AH361" i="6"/>
  <c r="O361" i="6"/>
  <c r="M361" i="6"/>
  <c r="N361" i="6" s="1"/>
  <c r="K361" i="6"/>
  <c r="J361" i="6"/>
  <c r="E361" i="6"/>
  <c r="D361" i="6"/>
  <c r="AH360" i="6"/>
  <c r="O360" i="6"/>
  <c r="N360" i="6"/>
  <c r="M360" i="6"/>
  <c r="K360" i="6"/>
  <c r="J360" i="6"/>
  <c r="E360" i="6"/>
  <c r="D360" i="6"/>
  <c r="AH359" i="6"/>
  <c r="O359" i="6"/>
  <c r="N359" i="6"/>
  <c r="M359" i="6"/>
  <c r="K359" i="6"/>
  <c r="J359" i="6"/>
  <c r="E359" i="6"/>
  <c r="D359" i="6"/>
  <c r="AH358" i="6"/>
  <c r="O358" i="6"/>
  <c r="N358" i="6"/>
  <c r="M358" i="6"/>
  <c r="K358" i="6"/>
  <c r="J358" i="6"/>
  <c r="E358" i="6"/>
  <c r="D358" i="6"/>
  <c r="AH357" i="6"/>
  <c r="O357" i="6"/>
  <c r="M357" i="6"/>
  <c r="N357" i="6" s="1"/>
  <c r="K357" i="6"/>
  <c r="J357" i="6"/>
  <c r="E357" i="6"/>
  <c r="D357" i="6"/>
  <c r="AH356" i="6"/>
  <c r="O356" i="6"/>
  <c r="N356" i="6"/>
  <c r="M356" i="6"/>
  <c r="K356" i="6"/>
  <c r="J356" i="6"/>
  <c r="E356" i="6"/>
  <c r="D356" i="6"/>
  <c r="AH355" i="6"/>
  <c r="O355" i="6"/>
  <c r="M355" i="6"/>
  <c r="N355" i="6" s="1"/>
  <c r="K355" i="6"/>
  <c r="J355" i="6"/>
  <c r="E355" i="6"/>
  <c r="D355" i="6"/>
  <c r="AH354" i="6"/>
  <c r="O354" i="6"/>
  <c r="N354" i="6"/>
  <c r="M354" i="6"/>
  <c r="K354" i="6"/>
  <c r="J354" i="6"/>
  <c r="E354" i="6"/>
  <c r="D354" i="6"/>
  <c r="AH353" i="6"/>
  <c r="O353" i="6"/>
  <c r="M353" i="6"/>
  <c r="N353" i="6" s="1"/>
  <c r="K353" i="6"/>
  <c r="J353" i="6"/>
  <c r="E353" i="6"/>
  <c r="D353" i="6"/>
  <c r="AH352" i="6"/>
  <c r="O352" i="6"/>
  <c r="N352" i="6"/>
  <c r="M352" i="6"/>
  <c r="K352" i="6"/>
  <c r="J352" i="6"/>
  <c r="E352" i="6"/>
  <c r="D352" i="6"/>
  <c r="AH351" i="6"/>
  <c r="O351" i="6"/>
  <c r="N351" i="6"/>
  <c r="M351" i="6"/>
  <c r="K351" i="6"/>
  <c r="J351" i="6"/>
  <c r="E351" i="6"/>
  <c r="D351" i="6"/>
  <c r="AH350" i="6"/>
  <c r="O350" i="6"/>
  <c r="N350" i="6"/>
  <c r="M350" i="6"/>
  <c r="K350" i="6"/>
  <c r="J350" i="6"/>
  <c r="E350" i="6"/>
  <c r="D350" i="6"/>
  <c r="AH349" i="6"/>
  <c r="O349" i="6"/>
  <c r="M349" i="6"/>
  <c r="N349" i="6" s="1"/>
  <c r="K349" i="6"/>
  <c r="J349" i="6"/>
  <c r="E349" i="6"/>
  <c r="D349" i="6"/>
  <c r="AH348" i="6"/>
  <c r="O348" i="6"/>
  <c r="N348" i="6"/>
  <c r="M348" i="6"/>
  <c r="K348" i="6"/>
  <c r="J348" i="6"/>
  <c r="E348" i="6"/>
  <c r="D348" i="6"/>
  <c r="AH347" i="6"/>
  <c r="O347" i="6"/>
  <c r="M347" i="6"/>
  <c r="N347" i="6" s="1"/>
  <c r="K347" i="6"/>
  <c r="J347" i="6"/>
  <c r="E347" i="6"/>
  <c r="D347" i="6"/>
  <c r="AH346" i="6"/>
  <c r="O346" i="6"/>
  <c r="N346" i="6"/>
  <c r="M346" i="6"/>
  <c r="K346" i="6"/>
  <c r="J346" i="6"/>
  <c r="E346" i="6"/>
  <c r="D346" i="6"/>
  <c r="AH345" i="6"/>
  <c r="O345" i="6"/>
  <c r="M345" i="6"/>
  <c r="N345" i="6" s="1"/>
  <c r="K345" i="6"/>
  <c r="J345" i="6"/>
  <c r="E345" i="6"/>
  <c r="D345" i="6"/>
  <c r="AH344" i="6"/>
  <c r="O344" i="6"/>
  <c r="N344" i="6"/>
  <c r="M344" i="6"/>
  <c r="K344" i="6"/>
  <c r="J344" i="6"/>
  <c r="E344" i="6"/>
  <c r="D344" i="6"/>
  <c r="AH343" i="6"/>
  <c r="O343" i="6"/>
  <c r="N343" i="6"/>
  <c r="M343" i="6"/>
  <c r="K343" i="6"/>
  <c r="J343" i="6"/>
  <c r="E343" i="6"/>
  <c r="D343" i="6"/>
  <c r="AH342" i="6"/>
  <c r="O342" i="6"/>
  <c r="N342" i="6"/>
  <c r="M342" i="6"/>
  <c r="K342" i="6"/>
  <c r="J342" i="6"/>
  <c r="E342" i="6"/>
  <c r="D342" i="6"/>
  <c r="AH341" i="6"/>
  <c r="O341" i="6"/>
  <c r="N341" i="6"/>
  <c r="M341" i="6"/>
  <c r="K341" i="6"/>
  <c r="J341" i="6"/>
  <c r="E341" i="6"/>
  <c r="D341" i="6"/>
  <c r="AH340" i="6"/>
  <c r="O340" i="6"/>
  <c r="N340" i="6"/>
  <c r="M340" i="6"/>
  <c r="K340" i="6"/>
  <c r="J340" i="6"/>
  <c r="E340" i="6"/>
  <c r="D340" i="6"/>
  <c r="AH339" i="6"/>
  <c r="O339" i="6"/>
  <c r="M339" i="6"/>
  <c r="N339" i="6" s="1"/>
  <c r="K339" i="6"/>
  <c r="J339" i="6"/>
  <c r="E339" i="6"/>
  <c r="D339" i="6"/>
  <c r="AH338" i="6"/>
  <c r="O338" i="6"/>
  <c r="N338" i="6"/>
  <c r="M338" i="6"/>
  <c r="K338" i="6"/>
  <c r="J338" i="6"/>
  <c r="E338" i="6"/>
  <c r="D338" i="6"/>
  <c r="AH337" i="6"/>
  <c r="O337" i="6"/>
  <c r="M337" i="6"/>
  <c r="N337" i="6" s="1"/>
  <c r="K337" i="6"/>
  <c r="J337" i="6"/>
  <c r="E337" i="6"/>
  <c r="D337" i="6"/>
  <c r="AH336" i="6"/>
  <c r="O336" i="6"/>
  <c r="N336" i="6"/>
  <c r="M336" i="6"/>
  <c r="K336" i="6"/>
  <c r="J336" i="6"/>
  <c r="E336" i="6"/>
  <c r="D336" i="6"/>
  <c r="AH335" i="6"/>
  <c r="O335" i="6"/>
  <c r="N335" i="6"/>
  <c r="M335" i="6"/>
  <c r="K335" i="6"/>
  <c r="J335" i="6"/>
  <c r="E335" i="6"/>
  <c r="D335" i="6"/>
  <c r="AH334" i="6"/>
  <c r="O334" i="6"/>
  <c r="M334" i="6"/>
  <c r="N334" i="6" s="1"/>
  <c r="K334" i="6"/>
  <c r="J334" i="6"/>
  <c r="E334" i="6"/>
  <c r="D334" i="6"/>
  <c r="AH333" i="6"/>
  <c r="O333" i="6"/>
  <c r="M333" i="6"/>
  <c r="N333" i="6" s="1"/>
  <c r="K333" i="6"/>
  <c r="J333" i="6"/>
  <c r="E333" i="6"/>
  <c r="D333" i="6"/>
  <c r="AH332" i="6"/>
  <c r="O332" i="6"/>
  <c r="N332" i="6"/>
  <c r="M332" i="6"/>
  <c r="K332" i="6"/>
  <c r="J332" i="6"/>
  <c r="E332" i="6"/>
  <c r="D332" i="6"/>
  <c r="AH331" i="6"/>
  <c r="O331" i="6"/>
  <c r="M331" i="6"/>
  <c r="N331" i="6" s="1"/>
  <c r="K331" i="6"/>
  <c r="J331" i="6"/>
  <c r="E331" i="6"/>
  <c r="D331" i="6"/>
  <c r="AH330" i="6"/>
  <c r="O330" i="6"/>
  <c r="N330" i="6"/>
  <c r="M330" i="6"/>
  <c r="K330" i="6"/>
  <c r="J330" i="6"/>
  <c r="E330" i="6"/>
  <c r="D330" i="6"/>
  <c r="AH329" i="6"/>
  <c r="O329" i="6"/>
  <c r="M329" i="6"/>
  <c r="N329" i="6" s="1"/>
  <c r="K329" i="6"/>
  <c r="J329" i="6"/>
  <c r="E329" i="6"/>
  <c r="D329" i="6"/>
  <c r="AH328" i="6"/>
  <c r="O328" i="6"/>
  <c r="N328" i="6"/>
  <c r="M328" i="6"/>
  <c r="K328" i="6"/>
  <c r="J328" i="6"/>
  <c r="E328" i="6"/>
  <c r="D328" i="6"/>
  <c r="AH327" i="6"/>
  <c r="O327" i="6"/>
  <c r="N327" i="6"/>
  <c r="M327" i="6"/>
  <c r="K327" i="6"/>
  <c r="J327" i="6"/>
  <c r="E327" i="6"/>
  <c r="D327" i="6"/>
  <c r="AH326" i="6"/>
  <c r="O326" i="6"/>
  <c r="M326" i="6"/>
  <c r="N326" i="6" s="1"/>
  <c r="K326" i="6"/>
  <c r="J326" i="6"/>
  <c r="E326" i="6"/>
  <c r="D326" i="6"/>
  <c r="AH325" i="6"/>
  <c r="O325" i="6"/>
  <c r="M325" i="6"/>
  <c r="N325" i="6" s="1"/>
  <c r="K325" i="6"/>
  <c r="J325" i="6"/>
  <c r="E325" i="6"/>
  <c r="D325" i="6"/>
  <c r="AH324" i="6"/>
  <c r="O324" i="6"/>
  <c r="M324" i="6"/>
  <c r="N324" i="6" s="1"/>
  <c r="K324" i="6"/>
  <c r="J324" i="6"/>
  <c r="E324" i="6"/>
  <c r="D324" i="6"/>
  <c r="AH323" i="6"/>
  <c r="O323" i="6"/>
  <c r="M323" i="6"/>
  <c r="N323" i="6" s="1"/>
  <c r="K323" i="6"/>
  <c r="J323" i="6"/>
  <c r="E323" i="6"/>
  <c r="D323" i="6"/>
  <c r="AH322" i="6"/>
  <c r="O322" i="6"/>
  <c r="N322" i="6"/>
  <c r="M322" i="6"/>
  <c r="K322" i="6"/>
  <c r="J322" i="6"/>
  <c r="E322" i="6"/>
  <c r="D322" i="6"/>
  <c r="AH321" i="6"/>
  <c r="O321" i="6"/>
  <c r="N321" i="6"/>
  <c r="M321" i="6"/>
  <c r="K321" i="6"/>
  <c r="J321" i="6"/>
  <c r="E321" i="6"/>
  <c r="D321" i="6"/>
  <c r="AH320" i="6"/>
  <c r="O320" i="6"/>
  <c r="M320" i="6"/>
  <c r="N320" i="6" s="1"/>
  <c r="K320" i="6"/>
  <c r="J320" i="6"/>
  <c r="E320" i="6"/>
  <c r="D320" i="6"/>
  <c r="AH319" i="6"/>
  <c r="O319" i="6"/>
  <c r="N319" i="6"/>
  <c r="M319" i="6"/>
  <c r="K319" i="6"/>
  <c r="J319" i="6"/>
  <c r="E319" i="6"/>
  <c r="D319" i="6"/>
  <c r="AH318" i="6"/>
  <c r="O318" i="6"/>
  <c r="M318" i="6"/>
  <c r="N318" i="6" s="1"/>
  <c r="K318" i="6"/>
  <c r="J318" i="6"/>
  <c r="E318" i="6"/>
  <c r="D318" i="6"/>
  <c r="AH317" i="6"/>
  <c r="O317" i="6"/>
  <c r="M317" i="6"/>
  <c r="N317" i="6" s="1"/>
  <c r="K317" i="6"/>
  <c r="J317" i="6"/>
  <c r="E317" i="6"/>
  <c r="D317" i="6"/>
  <c r="AH316" i="6"/>
  <c r="O316" i="6"/>
  <c r="M316" i="6"/>
  <c r="N316" i="6" s="1"/>
  <c r="K316" i="6"/>
  <c r="J316" i="6"/>
  <c r="E316" i="6"/>
  <c r="D316" i="6"/>
  <c r="AH315" i="6"/>
  <c r="O315" i="6"/>
  <c r="N315" i="6"/>
  <c r="M315" i="6"/>
  <c r="K315" i="6"/>
  <c r="J315" i="6"/>
  <c r="E315" i="6"/>
  <c r="D315" i="6"/>
  <c r="AH314" i="6"/>
  <c r="O314" i="6"/>
  <c r="N314" i="6"/>
  <c r="M314" i="6"/>
  <c r="K314" i="6"/>
  <c r="J314" i="6"/>
  <c r="E314" i="6"/>
  <c r="D314" i="6"/>
  <c r="AH313" i="6"/>
  <c r="O313" i="6"/>
  <c r="N313" i="6"/>
  <c r="M313" i="6"/>
  <c r="K313" i="6"/>
  <c r="J313" i="6"/>
  <c r="E313" i="6"/>
  <c r="D313" i="6"/>
  <c r="AH312" i="6"/>
  <c r="O312" i="6"/>
  <c r="M312" i="6"/>
  <c r="N312" i="6" s="1"/>
  <c r="K312" i="6"/>
  <c r="J312" i="6"/>
  <c r="E312" i="6"/>
  <c r="D312" i="6"/>
  <c r="AH311" i="6"/>
  <c r="O311" i="6"/>
  <c r="N311" i="6"/>
  <c r="M311" i="6"/>
  <c r="K311" i="6"/>
  <c r="J311" i="6"/>
  <c r="E311" i="6"/>
  <c r="D311" i="6"/>
  <c r="AH310" i="6"/>
  <c r="O310" i="6"/>
  <c r="M310" i="6"/>
  <c r="N310" i="6" s="1"/>
  <c r="K310" i="6"/>
  <c r="J310" i="6"/>
  <c r="E310" i="6"/>
  <c r="D310" i="6"/>
  <c r="AH309" i="6"/>
  <c r="O309" i="6"/>
  <c r="M309" i="6"/>
  <c r="N309" i="6" s="1"/>
  <c r="K309" i="6"/>
  <c r="J309" i="6"/>
  <c r="E309" i="6"/>
  <c r="D309" i="6"/>
  <c r="AH308" i="6"/>
  <c r="O308" i="6"/>
  <c r="M308" i="6"/>
  <c r="N308" i="6" s="1"/>
  <c r="K308" i="6"/>
  <c r="J308" i="6"/>
  <c r="E308" i="6"/>
  <c r="D308" i="6"/>
  <c r="AH307" i="6"/>
  <c r="O307" i="6"/>
  <c r="N307" i="6"/>
  <c r="M307" i="6"/>
  <c r="K307" i="6"/>
  <c r="J307" i="6"/>
  <c r="E307" i="6"/>
  <c r="D307" i="6"/>
  <c r="AH306" i="6"/>
  <c r="O306" i="6"/>
  <c r="N306" i="6"/>
  <c r="M306" i="6"/>
  <c r="K306" i="6"/>
  <c r="J306" i="6"/>
  <c r="E306" i="6"/>
  <c r="D306" i="6"/>
  <c r="AH305" i="6"/>
  <c r="O305" i="6"/>
  <c r="N305" i="6"/>
  <c r="M305" i="6"/>
  <c r="K305" i="6"/>
  <c r="J305" i="6"/>
  <c r="E305" i="6"/>
  <c r="D305" i="6"/>
  <c r="AH304" i="6"/>
  <c r="O304" i="6"/>
  <c r="M304" i="6"/>
  <c r="N304" i="6" s="1"/>
  <c r="K304" i="6"/>
  <c r="J304" i="6"/>
  <c r="E304" i="6"/>
  <c r="D304" i="6"/>
  <c r="AH303" i="6"/>
  <c r="O303" i="6"/>
  <c r="N303" i="6"/>
  <c r="M303" i="6"/>
  <c r="K303" i="6"/>
  <c r="J303" i="6"/>
  <c r="E303" i="6"/>
  <c r="D303" i="6"/>
  <c r="AH302" i="6"/>
  <c r="O302" i="6"/>
  <c r="M302" i="6"/>
  <c r="N302" i="6" s="1"/>
  <c r="K302" i="6"/>
  <c r="J302" i="6"/>
  <c r="E302" i="6"/>
  <c r="D302" i="6"/>
  <c r="AH301" i="6"/>
  <c r="O301" i="6"/>
  <c r="M301" i="6"/>
  <c r="N301" i="6" s="1"/>
  <c r="K301" i="6"/>
  <c r="J301" i="6"/>
  <c r="E301" i="6"/>
  <c r="D301" i="6"/>
  <c r="AH300" i="6"/>
  <c r="O300" i="6"/>
  <c r="N300" i="6"/>
  <c r="M300" i="6"/>
  <c r="K300" i="6"/>
  <c r="J300" i="6"/>
  <c r="E300" i="6"/>
  <c r="D300" i="6"/>
  <c r="AH299" i="6"/>
  <c r="O299" i="6"/>
  <c r="N299" i="6"/>
  <c r="M299" i="6"/>
  <c r="K299" i="6"/>
  <c r="J299" i="6"/>
  <c r="E299" i="6"/>
  <c r="D299" i="6"/>
  <c r="AH298" i="6"/>
  <c r="O298" i="6"/>
  <c r="N298" i="6"/>
  <c r="M298" i="6"/>
  <c r="K298" i="6"/>
  <c r="J298" i="6"/>
  <c r="E298" i="6"/>
  <c r="D298" i="6"/>
  <c r="AH297" i="6"/>
  <c r="O297" i="6"/>
  <c r="M297" i="6"/>
  <c r="N297" i="6" s="1"/>
  <c r="K297" i="6"/>
  <c r="J297" i="6"/>
  <c r="E297" i="6"/>
  <c r="D297" i="6"/>
  <c r="AH296" i="6"/>
  <c r="O296" i="6"/>
  <c r="N296" i="6"/>
  <c r="M296" i="6"/>
  <c r="K296" i="6"/>
  <c r="J296" i="6"/>
  <c r="E296" i="6"/>
  <c r="D296" i="6"/>
  <c r="AH295" i="6"/>
  <c r="O295" i="6"/>
  <c r="N295" i="6"/>
  <c r="M295" i="6"/>
  <c r="K295" i="6"/>
  <c r="J295" i="6"/>
  <c r="E295" i="6"/>
  <c r="D295" i="6"/>
  <c r="AH294" i="6"/>
  <c r="O294" i="6"/>
  <c r="M294" i="6"/>
  <c r="N294" i="6" s="1"/>
  <c r="K294" i="6"/>
  <c r="J294" i="6"/>
  <c r="E294" i="6"/>
  <c r="D294" i="6"/>
  <c r="AH293" i="6"/>
  <c r="O293" i="6"/>
  <c r="M293" i="6"/>
  <c r="N293" i="6" s="1"/>
  <c r="K293" i="6"/>
  <c r="J293" i="6"/>
  <c r="E293" i="6"/>
  <c r="D293" i="6"/>
  <c r="AH292" i="6"/>
  <c r="O292" i="6"/>
  <c r="N292" i="6"/>
  <c r="M292" i="6"/>
  <c r="K292" i="6"/>
  <c r="J292" i="6"/>
  <c r="E292" i="6"/>
  <c r="D292" i="6"/>
  <c r="AH291" i="6"/>
  <c r="O291" i="6"/>
  <c r="M291" i="6"/>
  <c r="N291" i="6" s="1"/>
  <c r="K291" i="6"/>
  <c r="J291" i="6"/>
  <c r="E291" i="6"/>
  <c r="D291" i="6"/>
  <c r="AH290" i="6"/>
  <c r="O290" i="6"/>
  <c r="N290" i="6"/>
  <c r="M290" i="6"/>
  <c r="K290" i="6"/>
  <c r="J290" i="6"/>
  <c r="E290" i="6"/>
  <c r="D290" i="6"/>
  <c r="AH289" i="6"/>
  <c r="O289" i="6"/>
  <c r="M289" i="6"/>
  <c r="N289" i="6" s="1"/>
  <c r="K289" i="6"/>
  <c r="J289" i="6"/>
  <c r="E289" i="6"/>
  <c r="D289" i="6"/>
  <c r="AH288" i="6"/>
  <c r="O288" i="6"/>
  <c r="M288" i="6"/>
  <c r="N288" i="6" s="1"/>
  <c r="K288" i="6"/>
  <c r="J288" i="6"/>
  <c r="E288" i="6"/>
  <c r="D288" i="6"/>
  <c r="AH287" i="6"/>
  <c r="O287" i="6"/>
  <c r="N287" i="6"/>
  <c r="M287" i="6"/>
  <c r="K287" i="6"/>
  <c r="J287" i="6"/>
  <c r="E287" i="6"/>
  <c r="D287" i="6"/>
  <c r="AH286" i="6"/>
  <c r="O286" i="6"/>
  <c r="M286" i="6"/>
  <c r="N286" i="6" s="1"/>
  <c r="K286" i="6"/>
  <c r="J286" i="6"/>
  <c r="E286" i="6"/>
  <c r="D286" i="6"/>
  <c r="AH285" i="6"/>
  <c r="O285" i="6"/>
  <c r="M285" i="6"/>
  <c r="N285" i="6" s="1"/>
  <c r="K285" i="6"/>
  <c r="J285" i="6"/>
  <c r="E285" i="6"/>
  <c r="D285" i="6"/>
  <c r="AH284" i="6"/>
  <c r="O284" i="6"/>
  <c r="N284" i="6"/>
  <c r="M284" i="6"/>
  <c r="K284" i="6"/>
  <c r="J284" i="6"/>
  <c r="E284" i="6"/>
  <c r="D284" i="6"/>
  <c r="AH283" i="6"/>
  <c r="O283" i="6"/>
  <c r="M283" i="6"/>
  <c r="N283" i="6" s="1"/>
  <c r="K283" i="6"/>
  <c r="J283" i="6"/>
  <c r="E283" i="6"/>
  <c r="D283" i="6"/>
  <c r="AH282" i="6"/>
  <c r="O282" i="6"/>
  <c r="N282" i="6"/>
  <c r="M282" i="6"/>
  <c r="K282" i="6"/>
  <c r="J282" i="6"/>
  <c r="E282" i="6"/>
  <c r="D282" i="6"/>
  <c r="AH281" i="6"/>
  <c r="O281" i="6"/>
  <c r="M281" i="6"/>
  <c r="N281" i="6" s="1"/>
  <c r="K281" i="6"/>
  <c r="J281" i="6"/>
  <c r="E281" i="6"/>
  <c r="D281" i="6"/>
  <c r="AH280" i="6"/>
  <c r="O280" i="6"/>
  <c r="N280" i="6"/>
  <c r="M280" i="6"/>
  <c r="K280" i="6"/>
  <c r="J280" i="6"/>
  <c r="E280" i="6"/>
  <c r="D280" i="6"/>
  <c r="AH279" i="6"/>
  <c r="O279" i="6"/>
  <c r="N279" i="6"/>
  <c r="M279" i="6"/>
  <c r="K279" i="6"/>
  <c r="J279" i="6"/>
  <c r="E279" i="6"/>
  <c r="D279" i="6"/>
  <c r="AH278" i="6"/>
  <c r="O278" i="6"/>
  <c r="M278" i="6"/>
  <c r="N278" i="6" s="1"/>
  <c r="K278" i="6"/>
  <c r="J278" i="6"/>
  <c r="E278" i="6"/>
  <c r="D278" i="6"/>
  <c r="AH277" i="6"/>
  <c r="O277" i="6"/>
  <c r="M277" i="6"/>
  <c r="N277" i="6" s="1"/>
  <c r="K277" i="6"/>
  <c r="J277" i="6"/>
  <c r="E277" i="6"/>
  <c r="D277" i="6"/>
  <c r="AH276" i="6"/>
  <c r="O276" i="6"/>
  <c r="N276" i="6"/>
  <c r="M276" i="6"/>
  <c r="K276" i="6"/>
  <c r="J276" i="6"/>
  <c r="E276" i="6"/>
  <c r="D276" i="6"/>
  <c r="AH275" i="6"/>
  <c r="O275" i="6"/>
  <c r="M275" i="6"/>
  <c r="N275" i="6" s="1"/>
  <c r="K275" i="6"/>
  <c r="J275" i="6"/>
  <c r="E275" i="6"/>
  <c r="D275" i="6"/>
  <c r="AH274" i="6"/>
  <c r="O274" i="6"/>
  <c r="N274" i="6"/>
  <c r="M274" i="6"/>
  <c r="K274" i="6"/>
  <c r="J274" i="6"/>
  <c r="E274" i="6"/>
  <c r="D274" i="6"/>
  <c r="AH273" i="6"/>
  <c r="O273" i="6"/>
  <c r="M273" i="6"/>
  <c r="N273" i="6" s="1"/>
  <c r="K273" i="6"/>
  <c r="J273" i="6"/>
  <c r="E273" i="6"/>
  <c r="D273" i="6"/>
  <c r="AH272" i="6"/>
  <c r="O272" i="6"/>
  <c r="M272" i="6"/>
  <c r="N272" i="6" s="1"/>
  <c r="K272" i="6"/>
  <c r="J272" i="6"/>
  <c r="E272" i="6"/>
  <c r="D272" i="6"/>
  <c r="AH271" i="6"/>
  <c r="O271" i="6"/>
  <c r="N271" i="6"/>
  <c r="M271" i="6"/>
  <c r="K271" i="6"/>
  <c r="J271" i="6"/>
  <c r="E271" i="6"/>
  <c r="D271" i="6"/>
  <c r="AH270" i="6"/>
  <c r="O270" i="6"/>
  <c r="N270" i="6"/>
  <c r="M270" i="6"/>
  <c r="K270" i="6"/>
  <c r="J270" i="6"/>
  <c r="E270" i="6"/>
  <c r="D270" i="6"/>
  <c r="AH269" i="6"/>
  <c r="O269" i="6"/>
  <c r="M269" i="6"/>
  <c r="N269" i="6" s="1"/>
  <c r="K269" i="6"/>
  <c r="J269" i="6"/>
  <c r="E269" i="6"/>
  <c r="D269" i="6"/>
  <c r="AH268" i="6"/>
  <c r="O268" i="6"/>
  <c r="N268" i="6"/>
  <c r="M268" i="6"/>
  <c r="K268" i="6"/>
  <c r="J268" i="6"/>
  <c r="E268" i="6"/>
  <c r="D268" i="6"/>
  <c r="AH267" i="6"/>
  <c r="O267" i="6"/>
  <c r="M267" i="6"/>
  <c r="N267" i="6" s="1"/>
  <c r="K267" i="6"/>
  <c r="J267" i="6"/>
  <c r="E267" i="6"/>
  <c r="D267" i="6"/>
  <c r="AH266" i="6"/>
  <c r="O266" i="6"/>
  <c r="M266" i="6"/>
  <c r="N266" i="6" s="1"/>
  <c r="K266" i="6"/>
  <c r="J266" i="6"/>
  <c r="E266" i="6"/>
  <c r="D266" i="6"/>
  <c r="AH265" i="6"/>
  <c r="O265" i="6"/>
  <c r="M265" i="6"/>
  <c r="N265" i="6" s="1"/>
  <c r="K265" i="6"/>
  <c r="J265" i="6"/>
  <c r="E265" i="6"/>
  <c r="D265" i="6"/>
  <c r="AH264" i="6"/>
  <c r="O264" i="6"/>
  <c r="M264" i="6"/>
  <c r="N264" i="6" s="1"/>
  <c r="K264" i="6"/>
  <c r="J264" i="6"/>
  <c r="E264" i="6"/>
  <c r="D264" i="6"/>
  <c r="AH263" i="6"/>
  <c r="O263" i="6"/>
  <c r="N263" i="6"/>
  <c r="M263" i="6"/>
  <c r="K263" i="6"/>
  <c r="J263" i="6"/>
  <c r="E263" i="6"/>
  <c r="D263" i="6"/>
  <c r="AH262" i="6"/>
  <c r="O262" i="6"/>
  <c r="N262" i="6"/>
  <c r="M262" i="6"/>
  <c r="K262" i="6"/>
  <c r="J262" i="6"/>
  <c r="E262" i="6"/>
  <c r="D262" i="6"/>
  <c r="AH261" i="6"/>
  <c r="O261" i="6"/>
  <c r="M261" i="6"/>
  <c r="N261" i="6" s="1"/>
  <c r="K261" i="6"/>
  <c r="J261" i="6"/>
  <c r="E261" i="6"/>
  <c r="D261" i="6"/>
  <c r="AH260" i="6"/>
  <c r="O260" i="6"/>
  <c r="N260" i="6"/>
  <c r="M260" i="6"/>
  <c r="K260" i="6"/>
  <c r="J260" i="6"/>
  <c r="E260" i="6"/>
  <c r="D260" i="6"/>
  <c r="AH259" i="6"/>
  <c r="O259" i="6"/>
  <c r="N259" i="6"/>
  <c r="M259" i="6"/>
  <c r="K259" i="6"/>
  <c r="J259" i="6"/>
  <c r="E259" i="6"/>
  <c r="D259" i="6"/>
  <c r="AH258" i="6"/>
  <c r="O258" i="6"/>
  <c r="M258" i="6"/>
  <c r="N258" i="6" s="1"/>
  <c r="K258" i="6"/>
  <c r="J258" i="6"/>
  <c r="E258" i="6"/>
  <c r="D258" i="6"/>
  <c r="AH257" i="6"/>
  <c r="O257" i="6"/>
  <c r="M257" i="6"/>
  <c r="N257" i="6" s="1"/>
  <c r="K257" i="6"/>
  <c r="J257" i="6"/>
  <c r="E257" i="6"/>
  <c r="D257" i="6"/>
  <c r="AH256" i="6"/>
  <c r="O256" i="6"/>
  <c r="M256" i="6"/>
  <c r="N256" i="6" s="1"/>
  <c r="K256" i="6"/>
  <c r="J256" i="6"/>
  <c r="E256" i="6"/>
  <c r="D256" i="6"/>
  <c r="AH255" i="6"/>
  <c r="O255" i="6"/>
  <c r="N255" i="6"/>
  <c r="M255" i="6"/>
  <c r="K255" i="6"/>
  <c r="J255" i="6"/>
  <c r="E255" i="6"/>
  <c r="D255" i="6"/>
  <c r="AH254" i="6"/>
  <c r="O254" i="6"/>
  <c r="M254" i="6"/>
  <c r="N254" i="6" s="1"/>
  <c r="K254" i="6"/>
  <c r="J254" i="6"/>
  <c r="E254" i="6"/>
  <c r="D254" i="6"/>
  <c r="AH253" i="6"/>
  <c r="O253" i="6"/>
  <c r="M253" i="6"/>
  <c r="N253" i="6" s="1"/>
  <c r="K253" i="6"/>
  <c r="J253" i="6"/>
  <c r="E253" i="6"/>
  <c r="D253" i="6"/>
  <c r="AH252" i="6"/>
  <c r="O252" i="6"/>
  <c r="M252" i="6"/>
  <c r="N252" i="6" s="1"/>
  <c r="K252" i="6"/>
  <c r="J252" i="6"/>
  <c r="E252" i="6"/>
  <c r="D252" i="6"/>
  <c r="AH251" i="6"/>
  <c r="O251" i="6"/>
  <c r="M251" i="6"/>
  <c r="N251" i="6" s="1"/>
  <c r="K251" i="6"/>
  <c r="J251" i="6"/>
  <c r="E251" i="6"/>
  <c r="D251" i="6"/>
  <c r="AH250" i="6"/>
  <c r="O250" i="6"/>
  <c r="M250" i="6"/>
  <c r="N250" i="6" s="1"/>
  <c r="K250" i="6"/>
  <c r="J250" i="6"/>
  <c r="E250" i="6"/>
  <c r="D250" i="6"/>
  <c r="AH249" i="6"/>
  <c r="O249" i="6"/>
  <c r="M249" i="6"/>
  <c r="N249" i="6" s="1"/>
  <c r="K249" i="6"/>
  <c r="J249" i="6"/>
  <c r="E249" i="6"/>
  <c r="D249" i="6"/>
  <c r="AH248" i="6"/>
  <c r="O248" i="6"/>
  <c r="M248" i="6"/>
  <c r="N248" i="6" s="1"/>
  <c r="K248" i="6"/>
  <c r="J248" i="6"/>
  <c r="E248" i="6"/>
  <c r="D248" i="6"/>
  <c r="AH247" i="6"/>
  <c r="O247" i="6"/>
  <c r="N247" i="6"/>
  <c r="M247" i="6"/>
  <c r="K247" i="6"/>
  <c r="J247" i="6"/>
  <c r="E247" i="6"/>
  <c r="D247" i="6"/>
  <c r="AH246" i="6"/>
  <c r="O246" i="6"/>
  <c r="M246" i="6"/>
  <c r="N246" i="6" s="1"/>
  <c r="K246" i="6"/>
  <c r="J246" i="6"/>
  <c r="E246" i="6"/>
  <c r="D246" i="6"/>
  <c r="AH245" i="6"/>
  <c r="O245" i="6"/>
  <c r="N245" i="6"/>
  <c r="M245" i="6"/>
  <c r="K245" i="6"/>
  <c r="J245" i="6"/>
  <c r="E245" i="6"/>
  <c r="D245" i="6"/>
  <c r="AH244" i="6"/>
  <c r="O244" i="6"/>
  <c r="M244" i="6"/>
  <c r="N244" i="6" s="1"/>
  <c r="K244" i="6"/>
  <c r="J244" i="6"/>
  <c r="E244" i="6"/>
  <c r="D244" i="6"/>
  <c r="AH243" i="6"/>
  <c r="O243" i="6"/>
  <c r="N243" i="6"/>
  <c r="M243" i="6"/>
  <c r="K243" i="6"/>
  <c r="J243" i="6"/>
  <c r="E243" i="6"/>
  <c r="D243" i="6"/>
  <c r="AH242" i="6"/>
  <c r="O242" i="6"/>
  <c r="M242" i="6"/>
  <c r="N242" i="6" s="1"/>
  <c r="K242" i="6"/>
  <c r="J242" i="6"/>
  <c r="E242" i="6"/>
  <c r="D242" i="6"/>
  <c r="AH241" i="6"/>
  <c r="O241" i="6"/>
  <c r="N241" i="6"/>
  <c r="M241" i="6"/>
  <c r="K241" i="6"/>
  <c r="J241" i="6"/>
  <c r="E241" i="6"/>
  <c r="D241" i="6"/>
  <c r="AH240" i="6"/>
  <c r="O240" i="6"/>
  <c r="M240" i="6"/>
  <c r="N240" i="6" s="1"/>
  <c r="K240" i="6"/>
  <c r="J240" i="6"/>
  <c r="E240" i="6"/>
  <c r="D240" i="6"/>
  <c r="AH239" i="6"/>
  <c r="O239" i="6"/>
  <c r="M239" i="6"/>
  <c r="N239" i="6" s="1"/>
  <c r="K239" i="6"/>
  <c r="J239" i="6"/>
  <c r="E239" i="6"/>
  <c r="D239" i="6"/>
  <c r="AH238" i="6"/>
  <c r="O238" i="6"/>
  <c r="N238" i="6"/>
  <c r="M238" i="6"/>
  <c r="K238" i="6"/>
  <c r="J238" i="6"/>
  <c r="E238" i="6"/>
  <c r="D238" i="6"/>
  <c r="AH237" i="6"/>
  <c r="O237" i="6"/>
  <c r="M237" i="6"/>
  <c r="N237" i="6" s="1"/>
  <c r="K237" i="6"/>
  <c r="J237" i="6"/>
  <c r="E237" i="6"/>
  <c r="D237" i="6"/>
  <c r="AH236" i="6"/>
  <c r="O236" i="6"/>
  <c r="N236" i="6"/>
  <c r="M236" i="6"/>
  <c r="K236" i="6"/>
  <c r="J236" i="6"/>
  <c r="E236" i="6"/>
  <c r="D236" i="6"/>
  <c r="AH235" i="6"/>
  <c r="O235" i="6"/>
  <c r="M235" i="6"/>
  <c r="N235" i="6" s="1"/>
  <c r="K235" i="6"/>
  <c r="J235" i="6"/>
  <c r="E235" i="6"/>
  <c r="D235" i="6"/>
  <c r="AH234" i="6"/>
  <c r="O234" i="6"/>
  <c r="N234" i="6"/>
  <c r="M234" i="6"/>
  <c r="K234" i="6"/>
  <c r="J234" i="6"/>
  <c r="E234" i="6"/>
  <c r="D234" i="6"/>
  <c r="AH233" i="6"/>
  <c r="O233" i="6"/>
  <c r="N233" i="6"/>
  <c r="M233" i="6"/>
  <c r="K233" i="6"/>
  <c r="J233" i="6"/>
  <c r="E233" i="6"/>
  <c r="D233" i="6"/>
  <c r="AH232" i="6"/>
  <c r="O232" i="6"/>
  <c r="M232" i="6"/>
  <c r="N232" i="6" s="1"/>
  <c r="K232" i="6"/>
  <c r="J232" i="6"/>
  <c r="E232" i="6"/>
  <c r="D232" i="6"/>
  <c r="AH231" i="6"/>
  <c r="O231" i="6"/>
  <c r="M231" i="6"/>
  <c r="N231" i="6" s="1"/>
  <c r="K231" i="6"/>
  <c r="J231" i="6"/>
  <c r="E231" i="6"/>
  <c r="D231" i="6"/>
  <c r="AH230" i="6"/>
  <c r="O230" i="6"/>
  <c r="N230" i="6"/>
  <c r="M230" i="6"/>
  <c r="K230" i="6"/>
  <c r="J230" i="6"/>
  <c r="E230" i="6"/>
  <c r="D230" i="6"/>
  <c r="AH229" i="6"/>
  <c r="O229" i="6"/>
  <c r="M229" i="6"/>
  <c r="N229" i="6" s="1"/>
  <c r="K229" i="6"/>
  <c r="J229" i="6"/>
  <c r="E229" i="6"/>
  <c r="D229" i="6"/>
  <c r="AH228" i="6"/>
  <c r="O228" i="6"/>
  <c r="N228" i="6"/>
  <c r="M228" i="6"/>
  <c r="K228" i="6"/>
  <c r="J228" i="6"/>
  <c r="E228" i="6"/>
  <c r="D228" i="6"/>
  <c r="AH227" i="6"/>
  <c r="O227" i="6"/>
  <c r="M227" i="6"/>
  <c r="N227" i="6" s="1"/>
  <c r="K227" i="6"/>
  <c r="J227" i="6"/>
  <c r="E227" i="6"/>
  <c r="D227" i="6"/>
  <c r="AH226" i="6"/>
  <c r="O226" i="6"/>
  <c r="N226" i="6"/>
  <c r="M226" i="6"/>
  <c r="K226" i="6"/>
  <c r="J226" i="6"/>
  <c r="E226" i="6"/>
  <c r="D226" i="6"/>
  <c r="AH225" i="6"/>
  <c r="O225" i="6"/>
  <c r="N225" i="6"/>
  <c r="M225" i="6"/>
  <c r="K225" i="6"/>
  <c r="J225" i="6"/>
  <c r="E225" i="6"/>
  <c r="D225" i="6"/>
  <c r="AH224" i="6"/>
  <c r="O224" i="6"/>
  <c r="N224" i="6"/>
  <c r="M224" i="6"/>
  <c r="K224" i="6"/>
  <c r="J224" i="6"/>
  <c r="E224" i="6"/>
  <c r="D224" i="6"/>
  <c r="AH223" i="6"/>
  <c r="O223" i="6"/>
  <c r="M223" i="6"/>
  <c r="N223" i="6" s="1"/>
  <c r="K223" i="6"/>
  <c r="J223" i="6"/>
  <c r="E223" i="6"/>
  <c r="D223" i="6"/>
  <c r="AH222" i="6"/>
  <c r="O222" i="6"/>
  <c r="N222" i="6"/>
  <c r="M222" i="6"/>
  <c r="K222" i="6"/>
  <c r="J222" i="6"/>
  <c r="E222" i="6"/>
  <c r="D222" i="6"/>
  <c r="AH221" i="6"/>
  <c r="O221" i="6"/>
  <c r="M221" i="6"/>
  <c r="N221" i="6" s="1"/>
  <c r="K221" i="6"/>
  <c r="J221" i="6"/>
  <c r="E221" i="6"/>
  <c r="D221" i="6"/>
  <c r="AH220" i="6"/>
  <c r="O220" i="6"/>
  <c r="N220" i="6"/>
  <c r="M220" i="6"/>
  <c r="K220" i="6"/>
  <c r="J220" i="6"/>
  <c r="E220" i="6"/>
  <c r="D220" i="6"/>
  <c r="AH219" i="6"/>
  <c r="O219" i="6"/>
  <c r="M219" i="6"/>
  <c r="N219" i="6" s="1"/>
  <c r="K219" i="6"/>
  <c r="J219" i="6"/>
  <c r="E219" i="6"/>
  <c r="D219" i="6"/>
  <c r="AH218" i="6"/>
  <c r="O218" i="6"/>
  <c r="M218" i="6"/>
  <c r="N218" i="6" s="1"/>
  <c r="K218" i="6"/>
  <c r="J218" i="6"/>
  <c r="E218" i="6"/>
  <c r="D218" i="6"/>
  <c r="AH217" i="6"/>
  <c r="O217" i="6"/>
  <c r="N217" i="6"/>
  <c r="M217" i="6"/>
  <c r="K217" i="6"/>
  <c r="J217" i="6"/>
  <c r="E217" i="6"/>
  <c r="D217" i="6"/>
  <c r="AH216" i="6"/>
  <c r="O216" i="6"/>
  <c r="M216" i="6"/>
  <c r="N216" i="6" s="1"/>
  <c r="K216" i="6"/>
  <c r="J216" i="6"/>
  <c r="E216" i="6"/>
  <c r="D216" i="6"/>
  <c r="AH215" i="6"/>
  <c r="O215" i="6"/>
  <c r="M215" i="6"/>
  <c r="N215" i="6" s="1"/>
  <c r="K215" i="6"/>
  <c r="J215" i="6"/>
  <c r="E215" i="6"/>
  <c r="D215" i="6"/>
  <c r="AH214" i="6"/>
  <c r="O214" i="6"/>
  <c r="N214" i="6"/>
  <c r="M214" i="6"/>
  <c r="K214" i="6"/>
  <c r="J214" i="6"/>
  <c r="E214" i="6"/>
  <c r="D214" i="6"/>
  <c r="AH213" i="6"/>
  <c r="O213" i="6"/>
  <c r="M213" i="6"/>
  <c r="N213" i="6" s="1"/>
  <c r="K213" i="6"/>
  <c r="J213" i="6"/>
  <c r="E213" i="6"/>
  <c r="D213" i="6"/>
  <c r="AH212" i="6"/>
  <c r="O212" i="6"/>
  <c r="N212" i="6"/>
  <c r="M212" i="6"/>
  <c r="K212" i="6"/>
  <c r="J212" i="6"/>
  <c r="E212" i="6"/>
  <c r="D212" i="6"/>
  <c r="AH211" i="6"/>
  <c r="O211" i="6"/>
  <c r="N211" i="6"/>
  <c r="M211" i="6"/>
  <c r="K211" i="6"/>
  <c r="J211" i="6"/>
  <c r="E211" i="6"/>
  <c r="D211" i="6"/>
  <c r="AH210" i="6"/>
  <c r="O210" i="6"/>
  <c r="N210" i="6"/>
  <c r="M210" i="6"/>
  <c r="K210" i="6"/>
  <c r="J210" i="6"/>
  <c r="E210" i="6"/>
  <c r="D210" i="6"/>
  <c r="AH209" i="6"/>
  <c r="O209" i="6"/>
  <c r="N209" i="6"/>
  <c r="M209" i="6"/>
  <c r="K209" i="6"/>
  <c r="J209" i="6"/>
  <c r="E209" i="6"/>
  <c r="D209" i="6"/>
  <c r="AH208" i="6"/>
  <c r="O208" i="6"/>
  <c r="M208" i="6"/>
  <c r="N208" i="6" s="1"/>
  <c r="K208" i="6"/>
  <c r="J208" i="6"/>
  <c r="E208" i="6"/>
  <c r="D208" i="6"/>
  <c r="AH207" i="6"/>
  <c r="O207" i="6"/>
  <c r="M207" i="6"/>
  <c r="N207" i="6" s="1"/>
  <c r="K207" i="6"/>
  <c r="J207" i="6"/>
  <c r="E207" i="6"/>
  <c r="D207" i="6"/>
  <c r="AH206" i="6"/>
  <c r="O206" i="6"/>
  <c r="N206" i="6"/>
  <c r="M206" i="6"/>
  <c r="K206" i="6"/>
  <c r="J206" i="6"/>
  <c r="E206" i="6"/>
  <c r="D206" i="6"/>
  <c r="AH205" i="6"/>
  <c r="O205" i="6"/>
  <c r="M205" i="6"/>
  <c r="N205" i="6" s="1"/>
  <c r="K205" i="6"/>
  <c r="J205" i="6"/>
  <c r="E205" i="6"/>
  <c r="D205" i="6"/>
  <c r="AH204" i="6"/>
  <c r="O204" i="6"/>
  <c r="N204" i="6"/>
  <c r="M204" i="6"/>
  <c r="K204" i="6"/>
  <c r="J204" i="6"/>
  <c r="E204" i="6"/>
  <c r="D204" i="6"/>
  <c r="AH203" i="6"/>
  <c r="O203" i="6"/>
  <c r="N203" i="6"/>
  <c r="M203" i="6"/>
  <c r="K203" i="6"/>
  <c r="J203" i="6"/>
  <c r="E203" i="6"/>
  <c r="D203" i="6"/>
  <c r="AH202" i="6"/>
  <c r="O202" i="6"/>
  <c r="N202" i="6"/>
  <c r="M202" i="6"/>
  <c r="K202" i="6"/>
  <c r="J202" i="6"/>
  <c r="E202" i="6"/>
  <c r="D202" i="6"/>
  <c r="AH201" i="6"/>
  <c r="O201" i="6"/>
  <c r="M201" i="6"/>
  <c r="N201" i="6" s="1"/>
  <c r="K201" i="6"/>
  <c r="J201" i="6"/>
  <c r="E201" i="6"/>
  <c r="D201" i="6"/>
  <c r="AH200" i="6"/>
  <c r="O200" i="6"/>
  <c r="M200" i="6"/>
  <c r="N200" i="6" s="1"/>
  <c r="K200" i="6"/>
  <c r="J200" i="6"/>
  <c r="E200" i="6"/>
  <c r="D200" i="6"/>
  <c r="AH199" i="6"/>
  <c r="O199" i="6"/>
  <c r="M199" i="6"/>
  <c r="N199" i="6" s="1"/>
  <c r="K199" i="6"/>
  <c r="J199" i="6"/>
  <c r="E199" i="6"/>
  <c r="D199" i="6"/>
  <c r="AH198" i="6"/>
  <c r="O198" i="6"/>
  <c r="M198" i="6"/>
  <c r="N198" i="6" s="1"/>
  <c r="K198" i="6"/>
  <c r="J198" i="6"/>
  <c r="E198" i="6"/>
  <c r="D198" i="6"/>
  <c r="AH197" i="6"/>
  <c r="O197" i="6"/>
  <c r="N197" i="6"/>
  <c r="M197" i="6"/>
  <c r="K197" i="6"/>
  <c r="J197" i="6"/>
  <c r="E197" i="6"/>
  <c r="D197" i="6"/>
  <c r="AH196" i="6"/>
  <c r="O196" i="6"/>
  <c r="M196" i="6"/>
  <c r="N196" i="6" s="1"/>
  <c r="K196" i="6"/>
  <c r="J196" i="6"/>
  <c r="E196" i="6"/>
  <c r="D196" i="6"/>
  <c r="AH195" i="6"/>
  <c r="O195" i="6"/>
  <c r="M195" i="6"/>
  <c r="N195" i="6" s="1"/>
  <c r="K195" i="6"/>
  <c r="J195" i="6"/>
  <c r="E195" i="6"/>
  <c r="D195" i="6"/>
  <c r="AH194" i="6"/>
  <c r="O194" i="6"/>
  <c r="M194" i="6"/>
  <c r="N194" i="6" s="1"/>
  <c r="K194" i="6"/>
  <c r="J194" i="6"/>
  <c r="E194" i="6"/>
  <c r="D194" i="6"/>
  <c r="AH193" i="6"/>
  <c r="O193" i="6"/>
  <c r="M193" i="6"/>
  <c r="N193" i="6" s="1"/>
  <c r="K193" i="6"/>
  <c r="J193" i="6"/>
  <c r="E193" i="6"/>
  <c r="D193" i="6"/>
  <c r="AH192" i="6"/>
  <c r="O192" i="6"/>
  <c r="M192" i="6"/>
  <c r="N192" i="6" s="1"/>
  <c r="K192" i="6"/>
  <c r="J192" i="6"/>
  <c r="E192" i="6"/>
  <c r="D192" i="6"/>
  <c r="AH191" i="6"/>
  <c r="O191" i="6"/>
  <c r="M191" i="6"/>
  <c r="N191" i="6" s="1"/>
  <c r="K191" i="6"/>
  <c r="J191" i="6"/>
  <c r="E191" i="6"/>
  <c r="D191" i="6"/>
  <c r="AH190" i="6"/>
  <c r="O190" i="6"/>
  <c r="M190" i="6"/>
  <c r="N190" i="6" s="1"/>
  <c r="K190" i="6"/>
  <c r="J190" i="6"/>
  <c r="E190" i="6"/>
  <c r="D190" i="6"/>
  <c r="AH189" i="6"/>
  <c r="O189" i="6"/>
  <c r="N189" i="6"/>
  <c r="M189" i="6"/>
  <c r="K189" i="6"/>
  <c r="J189" i="6"/>
  <c r="E189" i="6"/>
  <c r="D189" i="6"/>
  <c r="AH188" i="6"/>
  <c r="O188" i="6"/>
  <c r="M188" i="6"/>
  <c r="N188" i="6" s="1"/>
  <c r="K188" i="6"/>
  <c r="J188" i="6"/>
  <c r="E188" i="6"/>
  <c r="D188" i="6"/>
  <c r="AH187" i="6"/>
  <c r="O187" i="6"/>
  <c r="M187" i="6"/>
  <c r="N187" i="6" s="1"/>
  <c r="K187" i="6"/>
  <c r="J187" i="6"/>
  <c r="E187" i="6"/>
  <c r="D187" i="6"/>
  <c r="AH186" i="6"/>
  <c r="O186" i="6"/>
  <c r="M186" i="6"/>
  <c r="N186" i="6" s="1"/>
  <c r="K186" i="6"/>
  <c r="J186" i="6"/>
  <c r="E186" i="6"/>
  <c r="D186" i="6"/>
  <c r="AH185" i="6"/>
  <c r="O185" i="6"/>
  <c r="M185" i="6"/>
  <c r="N185" i="6" s="1"/>
  <c r="K185" i="6"/>
  <c r="J185" i="6"/>
  <c r="E185" i="6"/>
  <c r="D185" i="6"/>
  <c r="AH184" i="6"/>
  <c r="O184" i="6"/>
  <c r="M184" i="6"/>
  <c r="N184" i="6" s="1"/>
  <c r="K184" i="6"/>
  <c r="J184" i="6"/>
  <c r="E184" i="6"/>
  <c r="D184" i="6"/>
  <c r="AH183" i="6"/>
  <c r="O183" i="6"/>
  <c r="N183" i="6"/>
  <c r="M183" i="6"/>
  <c r="K183" i="6"/>
  <c r="J183" i="6"/>
  <c r="E183" i="6"/>
  <c r="D183" i="6"/>
  <c r="AH182" i="6"/>
  <c r="O182" i="6"/>
  <c r="M182" i="6"/>
  <c r="N182" i="6" s="1"/>
  <c r="K182" i="6"/>
  <c r="J182" i="6"/>
  <c r="E182" i="6"/>
  <c r="D182" i="6"/>
  <c r="AH181" i="6"/>
  <c r="O181" i="6"/>
  <c r="N181" i="6"/>
  <c r="M181" i="6"/>
  <c r="K181" i="6"/>
  <c r="J181" i="6"/>
  <c r="E181" i="6"/>
  <c r="D181" i="6"/>
  <c r="AH180" i="6"/>
  <c r="O180" i="6"/>
  <c r="M180" i="6"/>
  <c r="N180" i="6" s="1"/>
  <c r="K180" i="6"/>
  <c r="J180" i="6"/>
  <c r="E180" i="6"/>
  <c r="D180" i="6"/>
  <c r="AH179" i="6"/>
  <c r="O179" i="6"/>
  <c r="M179" i="6"/>
  <c r="N179" i="6" s="1"/>
  <c r="K179" i="6"/>
  <c r="J179" i="6"/>
  <c r="E179" i="6"/>
  <c r="D179" i="6"/>
  <c r="AH178" i="6"/>
  <c r="O178" i="6"/>
  <c r="N178" i="6"/>
  <c r="M178" i="6"/>
  <c r="K178" i="6"/>
  <c r="J178" i="6"/>
  <c r="E178" i="6"/>
  <c r="D178" i="6"/>
  <c r="AH177" i="6"/>
  <c r="O177" i="6"/>
  <c r="M177" i="6"/>
  <c r="N177" i="6" s="1"/>
  <c r="K177" i="6"/>
  <c r="J177" i="6"/>
  <c r="E177" i="6"/>
  <c r="D177" i="6"/>
  <c r="AH176" i="6"/>
  <c r="O176" i="6"/>
  <c r="N176" i="6"/>
  <c r="M176" i="6"/>
  <c r="K176" i="6"/>
  <c r="J176" i="6"/>
  <c r="E176" i="6"/>
  <c r="D176" i="6"/>
  <c r="AH175" i="6"/>
  <c r="O175" i="6"/>
  <c r="N175" i="6"/>
  <c r="M175" i="6"/>
  <c r="K175" i="6"/>
  <c r="J175" i="6"/>
  <c r="E175" i="6"/>
  <c r="D175" i="6"/>
  <c r="AH174" i="6"/>
  <c r="O174" i="6"/>
  <c r="M174" i="6"/>
  <c r="N174" i="6" s="1"/>
  <c r="K174" i="6"/>
  <c r="J174" i="6"/>
  <c r="E174" i="6"/>
  <c r="D174" i="6"/>
  <c r="AH173" i="6"/>
  <c r="O173" i="6"/>
  <c r="N173" i="6"/>
  <c r="M173" i="6"/>
  <c r="K173" i="6"/>
  <c r="J173" i="6"/>
  <c r="E173" i="6"/>
  <c r="D173" i="6"/>
  <c r="AH172" i="6"/>
  <c r="O172" i="6"/>
  <c r="N172" i="6"/>
  <c r="M172" i="6"/>
  <c r="K172" i="6"/>
  <c r="J172" i="6"/>
  <c r="E172" i="6"/>
  <c r="D172" i="6"/>
  <c r="AH171" i="6"/>
  <c r="O171" i="6"/>
  <c r="N171" i="6"/>
  <c r="M171" i="6"/>
  <c r="K171" i="6"/>
  <c r="J171" i="6"/>
  <c r="E171" i="6"/>
  <c r="D171" i="6"/>
  <c r="AH170" i="6"/>
  <c r="O170" i="6"/>
  <c r="M170" i="6"/>
  <c r="N170" i="6" s="1"/>
  <c r="K170" i="6"/>
  <c r="J170" i="6"/>
  <c r="E170" i="6"/>
  <c r="D170" i="6"/>
  <c r="AH169" i="6"/>
  <c r="O169" i="6"/>
  <c r="M169" i="6"/>
  <c r="N169" i="6" s="1"/>
  <c r="K169" i="6"/>
  <c r="J169" i="6"/>
  <c r="E169" i="6"/>
  <c r="D169" i="6"/>
  <c r="AH168" i="6"/>
  <c r="O168" i="6"/>
  <c r="M168" i="6"/>
  <c r="N168" i="6" s="1"/>
  <c r="K168" i="6"/>
  <c r="J168" i="6"/>
  <c r="E168" i="6"/>
  <c r="D168" i="6"/>
  <c r="AH167" i="6"/>
  <c r="O167" i="6"/>
  <c r="M167" i="6"/>
  <c r="N167" i="6" s="1"/>
  <c r="K167" i="6"/>
  <c r="J167" i="6"/>
  <c r="E167" i="6"/>
  <c r="D167" i="6"/>
  <c r="AH166" i="6"/>
  <c r="O166" i="6"/>
  <c r="M166" i="6"/>
  <c r="N166" i="6" s="1"/>
  <c r="K166" i="6"/>
  <c r="J166" i="6"/>
  <c r="E166" i="6"/>
  <c r="D166" i="6"/>
  <c r="AH165" i="6"/>
  <c r="O165" i="6"/>
  <c r="N165" i="6"/>
  <c r="M165" i="6"/>
  <c r="K165" i="6"/>
  <c r="J165" i="6"/>
  <c r="E165" i="6"/>
  <c r="D165" i="6"/>
  <c r="AH164" i="6"/>
  <c r="O164" i="6"/>
  <c r="N164" i="6"/>
  <c r="M164" i="6"/>
  <c r="K164" i="6"/>
  <c r="J164" i="6"/>
  <c r="E164" i="6"/>
  <c r="D164" i="6"/>
  <c r="AH163" i="6"/>
  <c r="O163" i="6"/>
  <c r="M163" i="6"/>
  <c r="N163" i="6" s="1"/>
  <c r="K163" i="6"/>
  <c r="J163" i="6"/>
  <c r="E163" i="6"/>
  <c r="D163" i="6"/>
  <c r="AH162" i="6"/>
  <c r="O162" i="6"/>
  <c r="M162" i="6"/>
  <c r="N162" i="6" s="1"/>
  <c r="K162" i="6"/>
  <c r="J162" i="6"/>
  <c r="E162" i="6"/>
  <c r="D162" i="6"/>
  <c r="AH161" i="6"/>
  <c r="O161" i="6"/>
  <c r="N161" i="6"/>
  <c r="M161" i="6"/>
  <c r="K161" i="6"/>
  <c r="J161" i="6"/>
  <c r="E161" i="6"/>
  <c r="D161" i="6"/>
  <c r="AH160" i="6"/>
  <c r="O160" i="6"/>
  <c r="M160" i="6"/>
  <c r="N160" i="6" s="1"/>
  <c r="K160" i="6"/>
  <c r="J160" i="6"/>
  <c r="E160" i="6"/>
  <c r="D160" i="6"/>
  <c r="AH159" i="6"/>
  <c r="O159" i="6"/>
  <c r="M159" i="6"/>
  <c r="N159" i="6" s="1"/>
  <c r="K159" i="6"/>
  <c r="J159" i="6"/>
  <c r="E159" i="6"/>
  <c r="D159" i="6"/>
  <c r="AH158" i="6"/>
  <c r="O158" i="6"/>
  <c r="N158" i="6"/>
  <c r="M158" i="6"/>
  <c r="K158" i="6"/>
  <c r="J158" i="6"/>
  <c r="E158" i="6"/>
  <c r="D158" i="6"/>
  <c r="AH157" i="6"/>
  <c r="O157" i="6"/>
  <c r="N157" i="6"/>
  <c r="M157" i="6"/>
  <c r="K157" i="6"/>
  <c r="J157" i="6"/>
  <c r="E157" i="6"/>
  <c r="D157" i="6"/>
  <c r="AH156" i="6"/>
  <c r="O156" i="6"/>
  <c r="N156" i="6"/>
  <c r="M156" i="6"/>
  <c r="K156" i="6"/>
  <c r="J156" i="6"/>
  <c r="E156" i="6"/>
  <c r="D156" i="6"/>
  <c r="AH155" i="6"/>
  <c r="O155" i="6"/>
  <c r="M155" i="6"/>
  <c r="N155" i="6" s="1"/>
  <c r="K155" i="6"/>
  <c r="J155" i="6"/>
  <c r="E155" i="6"/>
  <c r="D155" i="6"/>
  <c r="AH154" i="6"/>
  <c r="O154" i="6"/>
  <c r="M154" i="6"/>
  <c r="N154" i="6" s="1"/>
  <c r="K154" i="6"/>
  <c r="J154" i="6"/>
  <c r="E154" i="6"/>
  <c r="D154" i="6"/>
  <c r="AH153" i="6"/>
  <c r="O153" i="6"/>
  <c r="N153" i="6"/>
  <c r="M153" i="6"/>
  <c r="K153" i="6"/>
  <c r="J153" i="6"/>
  <c r="E153" i="6"/>
  <c r="D153" i="6"/>
  <c r="AH152" i="6"/>
  <c r="O152" i="6"/>
  <c r="M152" i="6"/>
  <c r="N152" i="6" s="1"/>
  <c r="K152" i="6"/>
  <c r="J152" i="6"/>
  <c r="E152" i="6"/>
  <c r="D152" i="6"/>
  <c r="AH151" i="6"/>
  <c r="O151" i="6"/>
  <c r="M151" i="6"/>
  <c r="N151" i="6" s="1"/>
  <c r="K151" i="6"/>
  <c r="J151" i="6"/>
  <c r="E151" i="6"/>
  <c r="D151" i="6"/>
  <c r="AH150" i="6"/>
  <c r="O150" i="6"/>
  <c r="N150" i="6"/>
  <c r="M150" i="6"/>
  <c r="K150" i="6"/>
  <c r="J150" i="6"/>
  <c r="E150" i="6"/>
  <c r="D150" i="6"/>
  <c r="AH149" i="6"/>
  <c r="O149" i="6"/>
  <c r="N149" i="6"/>
  <c r="M149" i="6"/>
  <c r="K149" i="6"/>
  <c r="J149" i="6"/>
  <c r="E149" i="6"/>
  <c r="D149" i="6"/>
  <c r="AH148" i="6"/>
  <c r="O148" i="6"/>
  <c r="N148" i="6"/>
  <c r="M148" i="6"/>
  <c r="K148" i="6"/>
  <c r="J148" i="6"/>
  <c r="E148" i="6"/>
  <c r="D148" i="6"/>
  <c r="AH147" i="6"/>
  <c r="O147" i="6"/>
  <c r="N147" i="6"/>
  <c r="M147" i="6"/>
  <c r="K147" i="6"/>
  <c r="J147" i="6"/>
  <c r="E147" i="6"/>
  <c r="D147" i="6"/>
  <c r="AH146" i="6"/>
  <c r="O146" i="6"/>
  <c r="M146" i="6"/>
  <c r="N146" i="6" s="1"/>
  <c r="K146" i="6"/>
  <c r="J146" i="6"/>
  <c r="E146" i="6"/>
  <c r="D146" i="6"/>
  <c r="AH145" i="6"/>
  <c r="O145" i="6"/>
  <c r="M145" i="6"/>
  <c r="N145" i="6" s="1"/>
  <c r="K145" i="6"/>
  <c r="J145" i="6"/>
  <c r="E145" i="6"/>
  <c r="D145" i="6"/>
  <c r="AH144" i="6"/>
  <c r="O144" i="6"/>
  <c r="M144" i="6"/>
  <c r="N144" i="6" s="1"/>
  <c r="K144" i="6"/>
  <c r="J144" i="6"/>
  <c r="E144" i="6"/>
  <c r="D144" i="6"/>
  <c r="AH143" i="6"/>
  <c r="O143" i="6"/>
  <c r="M143" i="6"/>
  <c r="N143" i="6" s="1"/>
  <c r="K143" i="6"/>
  <c r="J143" i="6"/>
  <c r="E143" i="6"/>
  <c r="D143" i="6"/>
  <c r="AH142" i="6"/>
  <c r="O142" i="6"/>
  <c r="N142" i="6"/>
  <c r="M142" i="6"/>
  <c r="K142" i="6"/>
  <c r="J142" i="6"/>
  <c r="E142" i="6"/>
  <c r="D142" i="6"/>
  <c r="AH141" i="6"/>
  <c r="O141" i="6"/>
  <c r="M141" i="6"/>
  <c r="N141" i="6" s="1"/>
  <c r="K141" i="6"/>
  <c r="J141" i="6"/>
  <c r="E141" i="6"/>
  <c r="D141" i="6"/>
  <c r="AH140" i="6"/>
  <c r="O140" i="6"/>
  <c r="N140" i="6"/>
  <c r="M140" i="6"/>
  <c r="K140" i="6"/>
  <c r="J140" i="6"/>
  <c r="E140" i="6"/>
  <c r="D140" i="6"/>
  <c r="AH139" i="6"/>
  <c r="O139" i="6"/>
  <c r="M139" i="6"/>
  <c r="N139" i="6" s="1"/>
  <c r="K139" i="6"/>
  <c r="J139" i="6"/>
  <c r="E139" i="6"/>
  <c r="D139" i="6"/>
  <c r="AH138" i="6"/>
  <c r="O138" i="6"/>
  <c r="M138" i="6"/>
  <c r="N138" i="6" s="1"/>
  <c r="K138" i="6"/>
  <c r="J138" i="6"/>
  <c r="E138" i="6"/>
  <c r="D138" i="6"/>
  <c r="AH137" i="6"/>
  <c r="O137" i="6"/>
  <c r="M137" i="6"/>
  <c r="N137" i="6" s="1"/>
  <c r="K137" i="6"/>
  <c r="J137" i="6"/>
  <c r="E137" i="6"/>
  <c r="D137" i="6"/>
  <c r="AH136" i="6"/>
  <c r="O136" i="6"/>
  <c r="M136" i="6"/>
  <c r="N136" i="6" s="1"/>
  <c r="K136" i="6"/>
  <c r="J136" i="6"/>
  <c r="E136" i="6"/>
  <c r="D136" i="6"/>
  <c r="AH135" i="6"/>
  <c r="O135" i="6"/>
  <c r="M135" i="6"/>
  <c r="N135" i="6" s="1"/>
  <c r="K135" i="6"/>
  <c r="J135" i="6"/>
  <c r="E135" i="6"/>
  <c r="D135" i="6"/>
  <c r="AH134" i="6"/>
  <c r="O134" i="6"/>
  <c r="M134" i="6"/>
  <c r="N134" i="6" s="1"/>
  <c r="K134" i="6"/>
  <c r="J134" i="6"/>
  <c r="E134" i="6"/>
  <c r="D134" i="6"/>
  <c r="AH133" i="6"/>
  <c r="O133" i="6"/>
  <c r="M133" i="6"/>
  <c r="N133" i="6" s="1"/>
  <c r="K133" i="6"/>
  <c r="J133" i="6"/>
  <c r="E133" i="6"/>
  <c r="D133" i="6"/>
  <c r="AH132" i="6"/>
  <c r="O132" i="6"/>
  <c r="N132" i="6"/>
  <c r="M132" i="6"/>
  <c r="K132" i="6"/>
  <c r="J132" i="6"/>
  <c r="E132" i="6"/>
  <c r="D132" i="6"/>
  <c r="AH131" i="6"/>
  <c r="O131" i="6"/>
  <c r="N131" i="6"/>
  <c r="M131" i="6"/>
  <c r="K131" i="6"/>
  <c r="J131" i="6"/>
  <c r="E131" i="6"/>
  <c r="D131" i="6"/>
  <c r="AH130" i="6"/>
  <c r="O130" i="6"/>
  <c r="N130" i="6"/>
  <c r="M130" i="6"/>
  <c r="K130" i="6"/>
  <c r="J130" i="6"/>
  <c r="E130" i="6"/>
  <c r="D130" i="6"/>
  <c r="AH129" i="6"/>
  <c r="O129" i="6"/>
  <c r="M129" i="6"/>
  <c r="N129" i="6" s="1"/>
  <c r="K129" i="6"/>
  <c r="J129" i="6"/>
  <c r="E129" i="6"/>
  <c r="D129" i="6"/>
  <c r="AH128" i="6"/>
  <c r="O128" i="6"/>
  <c r="M128" i="6"/>
  <c r="N128" i="6" s="1"/>
  <c r="K128" i="6"/>
  <c r="J128" i="6"/>
  <c r="E128" i="6"/>
  <c r="D128" i="6"/>
  <c r="AH127" i="6"/>
  <c r="O127" i="6"/>
  <c r="M127" i="6"/>
  <c r="N127" i="6" s="1"/>
  <c r="K127" i="6"/>
  <c r="J127" i="6"/>
  <c r="E127" i="6"/>
  <c r="D127" i="6"/>
  <c r="AH126" i="6"/>
  <c r="O126" i="6"/>
  <c r="N126" i="6"/>
  <c r="M126" i="6"/>
  <c r="K126" i="6"/>
  <c r="J126" i="6"/>
  <c r="E126" i="6"/>
  <c r="D126" i="6"/>
  <c r="AH125" i="6"/>
  <c r="O125" i="6"/>
  <c r="N125" i="6"/>
  <c r="M125" i="6"/>
  <c r="K125" i="6"/>
  <c r="J125" i="6"/>
  <c r="E125" i="6"/>
  <c r="D125" i="6"/>
  <c r="AH124" i="6"/>
  <c r="O124" i="6"/>
  <c r="N124" i="6"/>
  <c r="M124" i="6"/>
  <c r="K124" i="6"/>
  <c r="J124" i="6"/>
  <c r="E124" i="6"/>
  <c r="D124" i="6"/>
  <c r="AH123" i="6"/>
  <c r="O123" i="6"/>
  <c r="N123" i="6"/>
  <c r="M123" i="6"/>
  <c r="K123" i="6"/>
  <c r="J123" i="6"/>
  <c r="E123" i="6"/>
  <c r="D123" i="6"/>
  <c r="AH122" i="6"/>
  <c r="O122" i="6"/>
  <c r="M122" i="6"/>
  <c r="N122" i="6" s="1"/>
  <c r="K122" i="6"/>
  <c r="J122" i="6"/>
  <c r="E122" i="6"/>
  <c r="D122" i="6"/>
  <c r="AH121" i="6"/>
  <c r="O121" i="6"/>
  <c r="M121" i="6"/>
  <c r="N121" i="6" s="1"/>
  <c r="K121" i="6"/>
  <c r="J121" i="6"/>
  <c r="E121" i="6"/>
  <c r="D121" i="6"/>
  <c r="AH120" i="6"/>
  <c r="O120" i="6"/>
  <c r="M120" i="6"/>
  <c r="N120" i="6" s="1"/>
  <c r="K120" i="6"/>
  <c r="J120" i="6"/>
  <c r="E120" i="6"/>
  <c r="D120" i="6"/>
  <c r="AH119" i="6"/>
  <c r="O119" i="6"/>
  <c r="M119" i="6"/>
  <c r="N119" i="6" s="1"/>
  <c r="K119" i="6"/>
  <c r="J119" i="6"/>
  <c r="E119" i="6"/>
  <c r="D119" i="6"/>
  <c r="AH118" i="6"/>
  <c r="O118" i="6"/>
  <c r="N118" i="6"/>
  <c r="M118" i="6"/>
  <c r="K118" i="6"/>
  <c r="J118" i="6"/>
  <c r="E118" i="6"/>
  <c r="D118" i="6"/>
  <c r="AH117" i="6"/>
  <c r="O117" i="6"/>
  <c r="M117" i="6"/>
  <c r="N117" i="6" s="1"/>
  <c r="K117" i="6"/>
  <c r="J117" i="6"/>
  <c r="E117" i="6"/>
  <c r="D117" i="6"/>
  <c r="AH116" i="6"/>
  <c r="O116" i="6"/>
  <c r="M116" i="6"/>
  <c r="N116" i="6" s="1"/>
  <c r="K116" i="6"/>
  <c r="J116" i="6"/>
  <c r="E116" i="6"/>
  <c r="D116" i="6"/>
  <c r="AH115" i="6"/>
  <c r="O115" i="6"/>
  <c r="N115" i="6"/>
  <c r="M115" i="6"/>
  <c r="K115" i="6"/>
  <c r="J115" i="6"/>
  <c r="E115" i="6"/>
  <c r="D115" i="6"/>
  <c r="AH114" i="6"/>
  <c r="O114" i="6"/>
  <c r="M114" i="6"/>
  <c r="N114" i="6" s="1"/>
  <c r="K114" i="6"/>
  <c r="J114" i="6"/>
  <c r="E114" i="6"/>
  <c r="D114" i="6"/>
  <c r="AH113" i="6"/>
  <c r="O113" i="6"/>
  <c r="M113" i="6"/>
  <c r="N113" i="6" s="1"/>
  <c r="K113" i="6"/>
  <c r="J113" i="6"/>
  <c r="E113" i="6"/>
  <c r="D113" i="6"/>
  <c r="AH112" i="6"/>
  <c r="O112" i="6"/>
  <c r="M112" i="6"/>
  <c r="N112" i="6" s="1"/>
  <c r="K112" i="6"/>
  <c r="J112" i="6"/>
  <c r="E112" i="6"/>
  <c r="D112" i="6"/>
  <c r="AH111" i="6"/>
  <c r="O111" i="6"/>
  <c r="M111" i="6"/>
  <c r="N111" i="6" s="1"/>
  <c r="K111" i="6"/>
  <c r="J111" i="6"/>
  <c r="E111" i="6"/>
  <c r="D111" i="6"/>
  <c r="AH110" i="6"/>
  <c r="O110" i="6"/>
  <c r="N110" i="6"/>
  <c r="M110" i="6"/>
  <c r="K110" i="6"/>
  <c r="J110" i="6"/>
  <c r="E110" i="6"/>
  <c r="D110" i="6"/>
  <c r="AH109" i="6"/>
  <c r="O109" i="6"/>
  <c r="M109" i="6"/>
  <c r="N109" i="6" s="1"/>
  <c r="K109" i="6"/>
  <c r="J109" i="6"/>
  <c r="E109" i="6"/>
  <c r="D109" i="6"/>
  <c r="AH108" i="6"/>
  <c r="O108" i="6"/>
  <c r="M108" i="6"/>
  <c r="N108" i="6" s="1"/>
  <c r="K108" i="6"/>
  <c r="J108" i="6"/>
  <c r="E108" i="6"/>
  <c r="D108" i="6"/>
  <c r="AH107" i="6"/>
  <c r="O107" i="6"/>
  <c r="N107" i="6"/>
  <c r="M107" i="6"/>
  <c r="K107" i="6"/>
  <c r="J107" i="6"/>
  <c r="E107" i="6"/>
  <c r="D107" i="6"/>
  <c r="AH106" i="6"/>
  <c r="O106" i="6"/>
  <c r="M106" i="6"/>
  <c r="N106" i="6" s="1"/>
  <c r="K106" i="6"/>
  <c r="J106" i="6"/>
  <c r="E106" i="6"/>
  <c r="D106" i="6"/>
  <c r="AH105" i="6"/>
  <c r="O105" i="6"/>
  <c r="M105" i="6"/>
  <c r="N105" i="6" s="1"/>
  <c r="K105" i="6"/>
  <c r="J105" i="6"/>
  <c r="E105" i="6"/>
  <c r="D105" i="6"/>
  <c r="AH104" i="6"/>
  <c r="O104" i="6"/>
  <c r="M104" i="6"/>
  <c r="N104" i="6" s="1"/>
  <c r="K104" i="6"/>
  <c r="J104" i="6"/>
  <c r="E104" i="6"/>
  <c r="D104" i="6"/>
  <c r="AH103" i="6"/>
  <c r="O103" i="6"/>
  <c r="M103" i="6"/>
  <c r="N103" i="6" s="1"/>
  <c r="K103" i="6"/>
  <c r="J103" i="6"/>
  <c r="E103" i="6"/>
  <c r="D103" i="6"/>
  <c r="AH102" i="6"/>
  <c r="O102" i="6"/>
  <c r="N102" i="6"/>
  <c r="M102" i="6"/>
  <c r="K102" i="6"/>
  <c r="J102" i="6"/>
  <c r="E102" i="6"/>
  <c r="D102" i="6"/>
  <c r="AH101" i="6"/>
  <c r="O101" i="6"/>
  <c r="M101" i="6"/>
  <c r="N101" i="6" s="1"/>
  <c r="K101" i="6"/>
  <c r="J101" i="6"/>
  <c r="E101" i="6"/>
  <c r="D101" i="6"/>
  <c r="AH100" i="6"/>
  <c r="O100" i="6"/>
  <c r="M100" i="6"/>
  <c r="N100" i="6" s="1"/>
  <c r="K100" i="6"/>
  <c r="J100" i="6"/>
  <c r="E100" i="6"/>
  <c r="D100" i="6"/>
  <c r="AH99" i="6"/>
  <c r="O99" i="6"/>
  <c r="N99" i="6"/>
  <c r="M99" i="6"/>
  <c r="K99" i="6"/>
  <c r="J99" i="6"/>
  <c r="E99" i="6"/>
  <c r="D99" i="6"/>
  <c r="AH98" i="6"/>
  <c r="O98" i="6"/>
  <c r="N98" i="6"/>
  <c r="M98" i="6"/>
  <c r="K98" i="6"/>
  <c r="J98" i="6"/>
  <c r="E98" i="6"/>
  <c r="D98" i="6"/>
  <c r="AH97" i="6"/>
  <c r="O97" i="6"/>
  <c r="M97" i="6"/>
  <c r="N97" i="6" s="1"/>
  <c r="K97" i="6"/>
  <c r="J97" i="6"/>
  <c r="E97" i="6"/>
  <c r="D97" i="6"/>
  <c r="AH96" i="6"/>
  <c r="O96" i="6"/>
  <c r="M96" i="6"/>
  <c r="N96" i="6" s="1"/>
  <c r="K96" i="6"/>
  <c r="J96" i="6"/>
  <c r="E96" i="6"/>
  <c r="D96" i="6"/>
  <c r="AH95" i="6"/>
  <c r="O95" i="6"/>
  <c r="M95" i="6"/>
  <c r="N95" i="6" s="1"/>
  <c r="K95" i="6"/>
  <c r="J95" i="6"/>
  <c r="E95" i="6"/>
  <c r="D95" i="6"/>
  <c r="AH94" i="6"/>
  <c r="O94" i="6"/>
  <c r="N94" i="6"/>
  <c r="M94" i="6"/>
  <c r="K94" i="6"/>
  <c r="J94" i="6"/>
  <c r="E94" i="6"/>
  <c r="D94" i="6"/>
  <c r="AH93" i="6"/>
  <c r="O93" i="6"/>
  <c r="M93" i="6"/>
  <c r="N93" i="6" s="1"/>
  <c r="K93" i="6"/>
  <c r="J93" i="6"/>
  <c r="E93" i="6"/>
  <c r="D93" i="6"/>
  <c r="AH92" i="6"/>
  <c r="O92" i="6"/>
  <c r="M92" i="6"/>
  <c r="N92" i="6" s="1"/>
  <c r="K92" i="6"/>
  <c r="J92" i="6"/>
  <c r="E92" i="6"/>
  <c r="D92" i="6"/>
  <c r="AH91" i="6"/>
  <c r="O91" i="6"/>
  <c r="M91" i="6"/>
  <c r="N91" i="6" s="1"/>
  <c r="K91" i="6"/>
  <c r="J91" i="6"/>
  <c r="E91" i="6"/>
  <c r="D91" i="6"/>
  <c r="AH90" i="6"/>
  <c r="O90" i="6"/>
  <c r="N90" i="6"/>
  <c r="M90" i="6"/>
  <c r="K90" i="6"/>
  <c r="J90" i="6"/>
  <c r="E90" i="6"/>
  <c r="D90" i="6"/>
  <c r="AH89" i="6"/>
  <c r="O89" i="6"/>
  <c r="N89" i="6"/>
  <c r="M89" i="6"/>
  <c r="K89" i="6"/>
  <c r="J89" i="6"/>
  <c r="E89" i="6"/>
  <c r="D89" i="6"/>
  <c r="AH88" i="6"/>
  <c r="O88" i="6"/>
  <c r="N88" i="6"/>
  <c r="M88" i="6"/>
  <c r="K88" i="6"/>
  <c r="J88" i="6"/>
  <c r="E88" i="6"/>
  <c r="D88" i="6"/>
  <c r="AH87" i="6"/>
  <c r="O87" i="6"/>
  <c r="M87" i="6"/>
  <c r="N87" i="6" s="1"/>
  <c r="K87" i="6"/>
  <c r="J87" i="6"/>
  <c r="E87" i="6"/>
  <c r="D87" i="6"/>
  <c r="AH86" i="6"/>
  <c r="O86" i="6"/>
  <c r="N86" i="6"/>
  <c r="M86" i="6"/>
  <c r="K86" i="6"/>
  <c r="J86" i="6"/>
  <c r="E86" i="6"/>
  <c r="D86" i="6"/>
  <c r="AH85" i="6"/>
  <c r="O85" i="6"/>
  <c r="M85" i="6"/>
  <c r="N85" i="6" s="1"/>
  <c r="K85" i="6"/>
  <c r="J85" i="6"/>
  <c r="E85" i="6"/>
  <c r="D85" i="6"/>
  <c r="AH84" i="6"/>
  <c r="O84" i="6"/>
  <c r="M84" i="6"/>
  <c r="N84" i="6" s="1"/>
  <c r="K84" i="6"/>
  <c r="J84" i="6"/>
  <c r="E84" i="6"/>
  <c r="D84" i="6"/>
  <c r="AH83" i="6"/>
  <c r="O83" i="6"/>
  <c r="N83" i="6"/>
  <c r="M83" i="6"/>
  <c r="K83" i="6"/>
  <c r="J83" i="6"/>
  <c r="E83" i="6"/>
  <c r="D83" i="6"/>
  <c r="AH82" i="6"/>
  <c r="O82" i="6"/>
  <c r="M82" i="6"/>
  <c r="N82" i="6" s="1"/>
  <c r="K82" i="6"/>
  <c r="J82" i="6"/>
  <c r="E82" i="6"/>
  <c r="D82" i="6"/>
  <c r="AH81" i="6"/>
  <c r="O81" i="6"/>
  <c r="M81" i="6"/>
  <c r="N81" i="6" s="1"/>
  <c r="K81" i="6"/>
  <c r="J81" i="6"/>
  <c r="E81" i="6"/>
  <c r="D81" i="6"/>
  <c r="AH80" i="6"/>
  <c r="O80" i="6"/>
  <c r="M80" i="6"/>
  <c r="N80" i="6" s="1"/>
  <c r="K80" i="6"/>
  <c r="J80" i="6"/>
  <c r="E80" i="6"/>
  <c r="D80" i="6"/>
  <c r="AH79" i="6"/>
  <c r="O79" i="6"/>
  <c r="M79" i="6"/>
  <c r="N79" i="6" s="1"/>
  <c r="K79" i="6"/>
  <c r="J79" i="6"/>
  <c r="E79" i="6"/>
  <c r="D79" i="6"/>
  <c r="AH78" i="6"/>
  <c r="O78" i="6"/>
  <c r="N78" i="6"/>
  <c r="M78" i="6"/>
  <c r="K78" i="6"/>
  <c r="J78" i="6"/>
  <c r="E78" i="6"/>
  <c r="D78" i="6"/>
  <c r="AH77" i="6"/>
  <c r="O77" i="6"/>
  <c r="M77" i="6"/>
  <c r="N77" i="6" s="1"/>
  <c r="K77" i="6"/>
  <c r="J77" i="6"/>
  <c r="E77" i="6"/>
  <c r="D77" i="6"/>
  <c r="AH76" i="6"/>
  <c r="O76" i="6"/>
  <c r="M76" i="6"/>
  <c r="N76" i="6" s="1"/>
  <c r="K76" i="6"/>
  <c r="J76" i="6"/>
  <c r="E76" i="6"/>
  <c r="D76" i="6"/>
  <c r="AH75" i="6"/>
  <c r="O75" i="6"/>
  <c r="M75" i="6"/>
  <c r="N75" i="6" s="1"/>
  <c r="K75" i="6"/>
  <c r="J75" i="6"/>
  <c r="E75" i="6"/>
  <c r="D75" i="6"/>
  <c r="AH74" i="6"/>
  <c r="O74" i="6"/>
  <c r="M74" i="6"/>
  <c r="N74" i="6" s="1"/>
  <c r="K74" i="6"/>
  <c r="J74" i="6"/>
  <c r="E74" i="6"/>
  <c r="D74" i="6"/>
  <c r="AH73" i="6"/>
  <c r="O73" i="6"/>
  <c r="M73" i="6"/>
  <c r="N73" i="6" s="1"/>
  <c r="K73" i="6"/>
  <c r="J73" i="6"/>
  <c r="E73" i="6"/>
  <c r="D73" i="6"/>
  <c r="AH72" i="6"/>
  <c r="O72" i="6"/>
  <c r="M72" i="6"/>
  <c r="N72" i="6" s="1"/>
  <c r="K72" i="6"/>
  <c r="J72" i="6"/>
  <c r="E72" i="6"/>
  <c r="D72" i="6"/>
  <c r="AH71" i="6"/>
  <c r="O71" i="6"/>
  <c r="N71" i="6"/>
  <c r="M71" i="6"/>
  <c r="K71" i="6"/>
  <c r="J71" i="6"/>
  <c r="E71" i="6"/>
  <c r="D71" i="6"/>
  <c r="AH70" i="6"/>
  <c r="O70" i="6"/>
  <c r="M70" i="6"/>
  <c r="N70" i="6" s="1"/>
  <c r="K70" i="6"/>
  <c r="J70" i="6"/>
  <c r="E70" i="6"/>
  <c r="D70" i="6"/>
  <c r="AH69" i="6"/>
  <c r="O69" i="6"/>
  <c r="N69" i="6"/>
  <c r="M69" i="6"/>
  <c r="K69" i="6"/>
  <c r="J69" i="6"/>
  <c r="E69" i="6"/>
  <c r="D69" i="6"/>
  <c r="O68" i="6"/>
  <c r="M68" i="6"/>
  <c r="N68" i="6" s="1"/>
  <c r="K68" i="6"/>
  <c r="J68" i="6"/>
  <c r="D68" i="6"/>
  <c r="E68" i="6" s="1"/>
  <c r="O67" i="6"/>
  <c r="M67" i="6"/>
  <c r="N67" i="6" s="1"/>
  <c r="K67" i="6"/>
  <c r="J67" i="6"/>
  <c r="E67" i="6"/>
  <c r="D67" i="6"/>
  <c r="M66" i="6"/>
  <c r="N66" i="6" s="1"/>
  <c r="O66" i="6" s="1"/>
  <c r="K66" i="6"/>
  <c r="J66" i="6"/>
  <c r="E66" i="6"/>
  <c r="D66" i="6"/>
  <c r="M65" i="6"/>
  <c r="N65" i="6" s="1"/>
  <c r="O65" i="6" s="1"/>
  <c r="K65" i="6"/>
  <c r="J65" i="6"/>
  <c r="E65" i="6"/>
  <c r="D65" i="6"/>
  <c r="Y64" i="6"/>
  <c r="V64" i="6"/>
  <c r="R64" i="6"/>
  <c r="M64" i="6"/>
  <c r="N64" i="6" s="1"/>
  <c r="L64" i="6" a="1"/>
  <c r="L64" i="6" s="1"/>
  <c r="J64" i="6"/>
  <c r="H64" i="6"/>
  <c r="V148" i="6" s="1"/>
  <c r="D64" i="6"/>
  <c r="Y63" i="6"/>
  <c r="Z63" i="6" s="1"/>
  <c r="AA63" i="6" s="1"/>
  <c r="AD63" i="6" s="1"/>
  <c r="V63" i="6"/>
  <c r="M63" i="6"/>
  <c r="R63" i="6" s="1"/>
  <c r="L63" i="6" a="1"/>
  <c r="L63" i="6" s="1"/>
  <c r="J63" i="6"/>
  <c r="H63" i="6"/>
  <c r="V147" i="6" s="1"/>
  <c r="D63" i="6"/>
  <c r="Y62" i="6"/>
  <c r="V62" i="6"/>
  <c r="M62" i="6"/>
  <c r="L62" i="6" a="1"/>
  <c r="L62" i="6" s="1"/>
  <c r="J62" i="6"/>
  <c r="H62" i="6"/>
  <c r="V146" i="6" s="1"/>
  <c r="D62" i="6"/>
  <c r="Y61" i="6"/>
  <c r="V61" i="6"/>
  <c r="M61" i="6"/>
  <c r="R61" i="6" s="1"/>
  <c r="L61" i="6" a="1"/>
  <c r="L61" i="6" s="1"/>
  <c r="J61" i="6"/>
  <c r="H61" i="6"/>
  <c r="V145" i="6" s="1"/>
  <c r="D61" i="6"/>
  <c r="Y60" i="6"/>
  <c r="Z60" i="6" s="1"/>
  <c r="V60" i="6"/>
  <c r="W60" i="6" s="1"/>
  <c r="M60" i="6"/>
  <c r="R60" i="6" s="1"/>
  <c r="L60" i="6" a="1"/>
  <c r="L60" i="6" s="1"/>
  <c r="J60" i="6"/>
  <c r="H60" i="6"/>
  <c r="D60" i="6"/>
  <c r="Y59" i="6"/>
  <c r="V59" i="6"/>
  <c r="R59" i="6"/>
  <c r="M59" i="6"/>
  <c r="N59" i="6" s="1"/>
  <c r="L59" i="6" a="1"/>
  <c r="L59" i="6" s="1"/>
  <c r="J59" i="6"/>
  <c r="H59" i="6"/>
  <c r="V143" i="6" s="1"/>
  <c r="E59" i="6"/>
  <c r="D59" i="6"/>
  <c r="Y58" i="6"/>
  <c r="V58" i="6"/>
  <c r="M58" i="6"/>
  <c r="R58" i="6" s="1"/>
  <c r="L58" i="6" a="1"/>
  <c r="L58" i="6" s="1"/>
  <c r="J58" i="6"/>
  <c r="H58" i="6"/>
  <c r="V142" i="6" s="1"/>
  <c r="D58" i="6"/>
  <c r="E64" i="6" s="1"/>
  <c r="Y57" i="6"/>
  <c r="V57" i="6"/>
  <c r="R57" i="6"/>
  <c r="M57" i="6"/>
  <c r="L57" i="6" a="1"/>
  <c r="L57" i="6" s="1"/>
  <c r="J57" i="6"/>
  <c r="H57" i="6"/>
  <c r="V141" i="6" s="1"/>
  <c r="D57" i="6"/>
  <c r="Y56" i="6"/>
  <c r="V56" i="6"/>
  <c r="R56" i="6"/>
  <c r="M56" i="6"/>
  <c r="L56" i="6" a="1"/>
  <c r="L56" i="6" s="1"/>
  <c r="J56" i="6"/>
  <c r="K62" i="6" s="1"/>
  <c r="H56" i="6"/>
  <c r="V140" i="6" s="1"/>
  <c r="D56" i="6"/>
  <c r="Y55" i="6"/>
  <c r="Z55" i="6" s="1"/>
  <c r="V55" i="6"/>
  <c r="N55" i="6"/>
  <c r="M55" i="6"/>
  <c r="R55" i="6" s="1"/>
  <c r="L55" i="6" a="1"/>
  <c r="L55" i="6" s="1"/>
  <c r="J55" i="6"/>
  <c r="K60" i="6" s="1"/>
  <c r="H55" i="6"/>
  <c r="V139" i="6" s="1"/>
  <c r="D55" i="6"/>
  <c r="Y54" i="6"/>
  <c r="V54" i="6"/>
  <c r="N54" i="6"/>
  <c r="M54" i="6"/>
  <c r="R54" i="6" s="1"/>
  <c r="L54" i="6" a="1"/>
  <c r="L54" i="6" s="1"/>
  <c r="J54" i="6"/>
  <c r="H54" i="6"/>
  <c r="V138" i="6" s="1"/>
  <c r="D54" i="6"/>
  <c r="Y53" i="6"/>
  <c r="V53" i="6"/>
  <c r="M53" i="6"/>
  <c r="R53" i="6" s="1"/>
  <c r="L53" i="6" a="1"/>
  <c r="L53" i="6" s="1"/>
  <c r="J53" i="6"/>
  <c r="K59" i="6" s="1"/>
  <c r="H53" i="6"/>
  <c r="D53" i="6"/>
  <c r="Y52" i="6"/>
  <c r="V52" i="6"/>
  <c r="N52" i="6"/>
  <c r="M52" i="6"/>
  <c r="R52" i="6" s="1"/>
  <c r="L52" i="6" a="1"/>
  <c r="L52" i="6" s="1"/>
  <c r="J52" i="6"/>
  <c r="H52" i="6"/>
  <c r="D52" i="6"/>
  <c r="AH51" i="6"/>
  <c r="AG51" i="6"/>
  <c r="Y51" i="6"/>
  <c r="V51" i="6"/>
  <c r="R51" i="6"/>
  <c r="M51" i="6"/>
  <c r="N51" i="6" s="1"/>
  <c r="L51" i="6" a="1"/>
  <c r="L51" i="6" s="1"/>
  <c r="J51" i="6"/>
  <c r="H51" i="6"/>
  <c r="E51" i="6"/>
  <c r="D51" i="6"/>
  <c r="E57" i="6" s="1"/>
  <c r="Y50" i="6"/>
  <c r="V50" i="6"/>
  <c r="M50" i="6"/>
  <c r="R50" i="6" s="1"/>
  <c r="L50" i="6" a="1"/>
  <c r="L50" i="6" s="1"/>
  <c r="J50" i="6"/>
  <c r="K56" i="6" s="1"/>
  <c r="H50" i="6"/>
  <c r="D50" i="6"/>
  <c r="Y49" i="6"/>
  <c r="V49" i="6"/>
  <c r="R49" i="6"/>
  <c r="M49" i="6"/>
  <c r="N49" i="6" s="1"/>
  <c r="L49" i="6" a="1"/>
  <c r="L49" i="6" s="1"/>
  <c r="J49" i="6"/>
  <c r="H49" i="6"/>
  <c r="V133" i="6" s="1"/>
  <c r="D49" i="6"/>
  <c r="Y48" i="6"/>
  <c r="V48" i="6"/>
  <c r="R48" i="6"/>
  <c r="M48" i="6"/>
  <c r="L48" i="6" a="1"/>
  <c r="L48" i="6" s="1"/>
  <c r="J48" i="6"/>
  <c r="H48" i="6"/>
  <c r="V132" i="6" s="1"/>
  <c r="D48" i="6"/>
  <c r="E54" i="6" s="1"/>
  <c r="Y47" i="6"/>
  <c r="V47" i="6"/>
  <c r="R47" i="6"/>
  <c r="N47" i="6"/>
  <c r="M47" i="6"/>
  <c r="L47" i="6" a="1"/>
  <c r="L47" i="6" s="1"/>
  <c r="J47" i="6"/>
  <c r="K53" i="6" s="1"/>
  <c r="H47" i="6"/>
  <c r="V131" i="6" s="1"/>
  <c r="D47" i="6"/>
  <c r="AG46" i="6"/>
  <c r="AH46" i="6" s="1"/>
  <c r="Y46" i="6"/>
  <c r="V46" i="6"/>
  <c r="R46" i="6"/>
  <c r="M46" i="6"/>
  <c r="L46" i="6" a="1"/>
  <c r="L46" i="6" s="1"/>
  <c r="J46" i="6"/>
  <c r="H46" i="6"/>
  <c r="V130" i="6" s="1"/>
  <c r="D46" i="6"/>
  <c r="E52" i="6" s="1"/>
  <c r="Y45" i="6"/>
  <c r="V45" i="6"/>
  <c r="M45" i="6"/>
  <c r="N46" i="6" s="1"/>
  <c r="L45" i="6" a="1"/>
  <c r="L45" i="6" s="1"/>
  <c r="J45" i="6"/>
  <c r="K51" i="6" s="1"/>
  <c r="H45" i="6"/>
  <c r="V129" i="6" s="1"/>
  <c r="D45" i="6"/>
  <c r="E50" i="6" s="1"/>
  <c r="Y44" i="6"/>
  <c r="V44" i="6"/>
  <c r="M44" i="6"/>
  <c r="R44" i="6" s="1"/>
  <c r="L44" i="6" a="1"/>
  <c r="L44" i="6" s="1"/>
  <c r="J44" i="6"/>
  <c r="K50" i="6" s="1"/>
  <c r="H44" i="6"/>
  <c r="V128" i="6" s="1"/>
  <c r="D44" i="6"/>
  <c r="AH43" i="6"/>
  <c r="AG43" i="6"/>
  <c r="Y43" i="6"/>
  <c r="V43" i="6"/>
  <c r="R43" i="6"/>
  <c r="M43" i="6"/>
  <c r="N43" i="6" s="1"/>
  <c r="L43" i="6" a="1"/>
  <c r="L43" i="6" s="1"/>
  <c r="K43" i="6"/>
  <c r="J43" i="6"/>
  <c r="H43" i="6"/>
  <c r="V127" i="6" s="1"/>
  <c r="D43" i="6"/>
  <c r="E49" i="6" s="1"/>
  <c r="Y42" i="6"/>
  <c r="V42" i="6"/>
  <c r="M42" i="6"/>
  <c r="R42" i="6" s="1"/>
  <c r="L42" i="6" a="1"/>
  <c r="L42" i="6" s="1"/>
  <c r="J42" i="6"/>
  <c r="H42" i="6"/>
  <c r="D42" i="6"/>
  <c r="E48" i="6" s="1"/>
  <c r="Y41" i="6"/>
  <c r="V41" i="6"/>
  <c r="R41" i="6"/>
  <c r="N41" i="6"/>
  <c r="M41" i="6"/>
  <c r="N42" i="6" s="1"/>
  <c r="L41" i="6" a="1"/>
  <c r="L41" i="6" s="1"/>
  <c r="J41" i="6"/>
  <c r="H41" i="6"/>
  <c r="V125" i="6" s="1"/>
  <c r="D41" i="6"/>
  <c r="Y40" i="6"/>
  <c r="V40" i="6"/>
  <c r="W40" i="6" s="1"/>
  <c r="R40" i="6"/>
  <c r="M40" i="6"/>
  <c r="N40" i="6" s="1"/>
  <c r="L40" i="6" a="1"/>
  <c r="L40" i="6" s="1"/>
  <c r="J40" i="6"/>
  <c r="K45" i="6" s="1"/>
  <c r="H40" i="6"/>
  <c r="V124" i="6" s="1"/>
  <c r="E40" i="6"/>
  <c r="D40" i="6"/>
  <c r="E46" i="6" s="1"/>
  <c r="Y39" i="6"/>
  <c r="Z39" i="6" s="1"/>
  <c r="V39" i="6"/>
  <c r="R39" i="6"/>
  <c r="M39" i="6"/>
  <c r="L39" i="6" a="1"/>
  <c r="L39" i="6" s="1"/>
  <c r="J39" i="6"/>
  <c r="K44" i="6" s="1"/>
  <c r="H39" i="6"/>
  <c r="V123" i="6" s="1"/>
  <c r="D39" i="6"/>
  <c r="Y38" i="6"/>
  <c r="V38" i="6"/>
  <c r="M38" i="6"/>
  <c r="N39" i="6" s="1"/>
  <c r="L38" i="6" a="1"/>
  <c r="L38" i="6" s="1"/>
  <c r="J38" i="6"/>
  <c r="H38" i="6"/>
  <c r="V122" i="6" s="1"/>
  <c r="D38" i="6"/>
  <c r="Y37" i="6"/>
  <c r="V37" i="6"/>
  <c r="M37" i="6"/>
  <c r="R37" i="6" s="1"/>
  <c r="U37" i="6" s="1"/>
  <c r="L37" i="6" a="1"/>
  <c r="L37" i="6" s="1"/>
  <c r="J37" i="6"/>
  <c r="H37" i="6"/>
  <c r="D37" i="6"/>
  <c r="E43" i="6" s="1"/>
  <c r="AH36" i="6"/>
  <c r="AG36" i="6"/>
  <c r="Y36" i="6"/>
  <c r="V36" i="6"/>
  <c r="R36" i="6"/>
  <c r="U36" i="6" s="1"/>
  <c r="N36" i="6"/>
  <c r="M36" i="6"/>
  <c r="L36" i="6" a="1"/>
  <c r="L36" i="6" s="1"/>
  <c r="J36" i="6"/>
  <c r="K42" i="6" s="1"/>
  <c r="H36" i="6"/>
  <c r="V120" i="6" s="1"/>
  <c r="D36" i="6"/>
  <c r="Y35" i="6"/>
  <c r="V35" i="6"/>
  <c r="S35" i="6"/>
  <c r="R35" i="6"/>
  <c r="U35" i="6" s="1"/>
  <c r="M35" i="6"/>
  <c r="N35" i="6" s="1"/>
  <c r="L35" i="6" a="1"/>
  <c r="L35" i="6" s="1"/>
  <c r="J35" i="6"/>
  <c r="K40" i="6" s="1"/>
  <c r="H35" i="6"/>
  <c r="V119" i="6" s="1"/>
  <c r="D35" i="6"/>
  <c r="AG34" i="6"/>
  <c r="AH34" i="6" s="1"/>
  <c r="Y34" i="6"/>
  <c r="V34" i="6"/>
  <c r="R34" i="6"/>
  <c r="U34" i="6" s="1"/>
  <c r="N34" i="6"/>
  <c r="M34" i="6"/>
  <c r="L34" i="6" a="1"/>
  <c r="L34" i="6" s="1"/>
  <c r="J34" i="6"/>
  <c r="H34" i="6"/>
  <c r="V118" i="6" s="1"/>
  <c r="W118" i="6" s="1"/>
  <c r="D34" i="6"/>
  <c r="Y33" i="6"/>
  <c r="V33" i="6"/>
  <c r="R33" i="6"/>
  <c r="U33" i="6" s="1"/>
  <c r="M33" i="6"/>
  <c r="N33" i="6" s="1"/>
  <c r="L33" i="6" a="1"/>
  <c r="L33" i="6" s="1"/>
  <c r="J33" i="6"/>
  <c r="K39" i="6" s="1"/>
  <c r="H33" i="6"/>
  <c r="V117" i="6" s="1"/>
  <c r="D33" i="6"/>
  <c r="AG32" i="6"/>
  <c r="AH32" i="6" s="1"/>
  <c r="Y32" i="6"/>
  <c r="V32" i="6"/>
  <c r="N32" i="6"/>
  <c r="M32" i="6"/>
  <c r="R32" i="6" s="1"/>
  <c r="U32" i="6" s="1"/>
  <c r="L32" i="6" a="1"/>
  <c r="L32" i="6" s="1"/>
  <c r="J32" i="6"/>
  <c r="H32" i="6"/>
  <c r="V116" i="6" s="1"/>
  <c r="D32" i="6"/>
  <c r="Y31" i="6"/>
  <c r="V31" i="6"/>
  <c r="Z31" i="6" s="1"/>
  <c r="AA31" i="6" s="1"/>
  <c r="AD31" i="6" s="1"/>
  <c r="U31" i="6"/>
  <c r="X31" i="6" s="1"/>
  <c r="R31" i="6"/>
  <c r="M31" i="6"/>
  <c r="L31" i="6" a="1"/>
  <c r="L31" i="6" s="1"/>
  <c r="H31" i="6"/>
  <c r="V115" i="6" s="1"/>
  <c r="I30" i="6"/>
  <c r="C30" i="6"/>
  <c r="AG50" i="6" s="1"/>
  <c r="AH50" i="6" s="1"/>
  <c r="AG29" i="6"/>
  <c r="I29" i="6"/>
  <c r="C29" i="6"/>
  <c r="AG49" i="6" s="1"/>
  <c r="AH49" i="6" s="1"/>
  <c r="I28" i="6"/>
  <c r="H28" i="6"/>
  <c r="V112" i="6" s="1"/>
  <c r="C28" i="6"/>
  <c r="AG27" i="6"/>
  <c r="AH27" i="6" s="1"/>
  <c r="I27" i="6"/>
  <c r="B15" i="6" s="1"/>
  <c r="H27" i="6"/>
  <c r="V111" i="6" s="1"/>
  <c r="C27" i="6"/>
  <c r="H26" i="6" s="1"/>
  <c r="V110" i="6" s="1"/>
  <c r="AG26" i="6"/>
  <c r="I26" i="6"/>
  <c r="C26" i="6"/>
  <c r="AH26" i="6" s="1"/>
  <c r="AG25" i="6"/>
  <c r="AH25" i="6" s="1"/>
  <c r="I25" i="6"/>
  <c r="H25" i="6"/>
  <c r="V109" i="6" s="1"/>
  <c r="C25" i="6"/>
  <c r="H24" i="6" s="1"/>
  <c r="V108" i="6" s="1"/>
  <c r="I24" i="6"/>
  <c r="B47" i="6" s="1"/>
  <c r="C24" i="6"/>
  <c r="H23" i="6"/>
  <c r="V107" i="6" s="1"/>
  <c r="AG22" i="6"/>
  <c r="C22" i="6"/>
  <c r="AG42" i="6" s="1"/>
  <c r="AH42" i="6" s="1"/>
  <c r="C21" i="6"/>
  <c r="AG41" i="6" s="1"/>
  <c r="AH41" i="6" s="1"/>
  <c r="C20" i="6"/>
  <c r="AG40" i="6" s="1"/>
  <c r="AH40" i="6" s="1"/>
  <c r="H19" i="6"/>
  <c r="V103" i="6" s="1"/>
  <c r="C19" i="6"/>
  <c r="AG39" i="6" s="1"/>
  <c r="AH39" i="6" s="1"/>
  <c r="C18" i="6"/>
  <c r="H17" i="6" s="1"/>
  <c r="V101" i="6" s="1"/>
  <c r="C17" i="6"/>
  <c r="AG37" i="6" s="1"/>
  <c r="AH37" i="6" s="1"/>
  <c r="H16" i="6"/>
  <c r="H15" i="6"/>
  <c r="C15" i="6"/>
  <c r="H14" i="6" s="1"/>
  <c r="C14" i="6"/>
  <c r="H13" i="6"/>
  <c r="C13" i="6"/>
  <c r="AG33" i="6" s="1"/>
  <c r="AH33" i="6" s="1"/>
  <c r="H12" i="6"/>
  <c r="C12" i="6"/>
  <c r="H11" i="6" s="1"/>
  <c r="C11" i="6"/>
  <c r="AG31" i="6" s="1"/>
  <c r="AH31" i="6" s="1"/>
  <c r="C10" i="6"/>
  <c r="H9" i="6" s="1"/>
  <c r="C8" i="6"/>
  <c r="H8" i="6" s="1"/>
  <c r="C7" i="6"/>
  <c r="C6" i="6"/>
  <c r="H6" i="6" s="1"/>
  <c r="C5" i="6"/>
  <c r="H4" i="6"/>
  <c r="C4" i="6"/>
  <c r="H3" i="6" s="1"/>
  <c r="C3" i="6"/>
  <c r="AG23" i="6" s="1"/>
  <c r="AH23" i="6" s="1"/>
  <c r="H2" i="6"/>
  <c r="AH385" i="5"/>
  <c r="O385" i="5"/>
  <c r="M385" i="5"/>
  <c r="N385" i="5" s="1"/>
  <c r="K385" i="5"/>
  <c r="J385" i="5"/>
  <c r="E385" i="5"/>
  <c r="D385" i="5"/>
  <c r="AH384" i="5"/>
  <c r="O384" i="5"/>
  <c r="M384" i="5"/>
  <c r="N384" i="5" s="1"/>
  <c r="K384" i="5"/>
  <c r="J384" i="5"/>
  <c r="E384" i="5"/>
  <c r="D384" i="5"/>
  <c r="AH383" i="5"/>
  <c r="O383" i="5"/>
  <c r="N383" i="5"/>
  <c r="M383" i="5"/>
  <c r="K383" i="5"/>
  <c r="J383" i="5"/>
  <c r="E383" i="5"/>
  <c r="D383" i="5"/>
  <c r="AH382" i="5"/>
  <c r="O382" i="5"/>
  <c r="M382" i="5"/>
  <c r="N382" i="5" s="1"/>
  <c r="K382" i="5"/>
  <c r="J382" i="5"/>
  <c r="E382" i="5"/>
  <c r="D382" i="5"/>
  <c r="AH381" i="5"/>
  <c r="O381" i="5"/>
  <c r="M381" i="5"/>
  <c r="N381" i="5" s="1"/>
  <c r="K381" i="5"/>
  <c r="J381" i="5"/>
  <c r="E381" i="5"/>
  <c r="D381" i="5"/>
  <c r="AH380" i="5"/>
  <c r="O380" i="5"/>
  <c r="N380" i="5"/>
  <c r="M380" i="5"/>
  <c r="K380" i="5"/>
  <c r="J380" i="5"/>
  <c r="E380" i="5"/>
  <c r="D380" i="5"/>
  <c r="AH379" i="5"/>
  <c r="O379" i="5"/>
  <c r="N379" i="5"/>
  <c r="M379" i="5"/>
  <c r="K379" i="5"/>
  <c r="J379" i="5"/>
  <c r="E379" i="5"/>
  <c r="D379" i="5"/>
  <c r="AH378" i="5"/>
  <c r="O378" i="5"/>
  <c r="M378" i="5"/>
  <c r="N378" i="5" s="1"/>
  <c r="K378" i="5"/>
  <c r="J378" i="5"/>
  <c r="E378" i="5"/>
  <c r="D378" i="5"/>
  <c r="AH377" i="5"/>
  <c r="O377" i="5"/>
  <c r="N377" i="5"/>
  <c r="M377" i="5"/>
  <c r="K377" i="5"/>
  <c r="J377" i="5"/>
  <c r="E377" i="5"/>
  <c r="D377" i="5"/>
  <c r="AH376" i="5"/>
  <c r="O376" i="5"/>
  <c r="N376" i="5"/>
  <c r="M376" i="5"/>
  <c r="K376" i="5"/>
  <c r="J376" i="5"/>
  <c r="E376" i="5"/>
  <c r="D376" i="5"/>
  <c r="AH375" i="5"/>
  <c r="O375" i="5"/>
  <c r="N375" i="5"/>
  <c r="M375" i="5"/>
  <c r="K375" i="5"/>
  <c r="J375" i="5"/>
  <c r="E375" i="5"/>
  <c r="D375" i="5"/>
  <c r="AH374" i="5"/>
  <c r="O374" i="5"/>
  <c r="M374" i="5"/>
  <c r="N374" i="5" s="1"/>
  <c r="K374" i="5"/>
  <c r="J374" i="5"/>
  <c r="E374" i="5"/>
  <c r="D374" i="5"/>
  <c r="AH373" i="5"/>
  <c r="O373" i="5"/>
  <c r="N373" i="5"/>
  <c r="M373" i="5"/>
  <c r="K373" i="5"/>
  <c r="J373" i="5"/>
  <c r="E373" i="5"/>
  <c r="D373" i="5"/>
  <c r="AH372" i="5"/>
  <c r="O372" i="5"/>
  <c r="N372" i="5"/>
  <c r="M372" i="5"/>
  <c r="K372" i="5"/>
  <c r="J372" i="5"/>
  <c r="E372" i="5"/>
  <c r="D372" i="5"/>
  <c r="AH371" i="5"/>
  <c r="O371" i="5"/>
  <c r="M371" i="5"/>
  <c r="N371" i="5" s="1"/>
  <c r="K371" i="5"/>
  <c r="J371" i="5"/>
  <c r="E371" i="5"/>
  <c r="D371" i="5"/>
  <c r="AH370" i="5"/>
  <c r="O370" i="5"/>
  <c r="M370" i="5"/>
  <c r="N370" i="5" s="1"/>
  <c r="K370" i="5"/>
  <c r="J370" i="5"/>
  <c r="E370" i="5"/>
  <c r="D370" i="5"/>
  <c r="AH369" i="5"/>
  <c r="O369" i="5"/>
  <c r="M369" i="5"/>
  <c r="N369" i="5" s="1"/>
  <c r="K369" i="5"/>
  <c r="J369" i="5"/>
  <c r="E369" i="5"/>
  <c r="D369" i="5"/>
  <c r="AH368" i="5"/>
  <c r="O368" i="5"/>
  <c r="N368" i="5"/>
  <c r="M368" i="5"/>
  <c r="K368" i="5"/>
  <c r="J368" i="5"/>
  <c r="E368" i="5"/>
  <c r="D368" i="5"/>
  <c r="AH367" i="5"/>
  <c r="O367" i="5"/>
  <c r="N367" i="5"/>
  <c r="M367" i="5"/>
  <c r="K367" i="5"/>
  <c r="J367" i="5"/>
  <c r="E367" i="5"/>
  <c r="D367" i="5"/>
  <c r="AH366" i="5"/>
  <c r="O366" i="5"/>
  <c r="M366" i="5"/>
  <c r="N366" i="5" s="1"/>
  <c r="K366" i="5"/>
  <c r="J366" i="5"/>
  <c r="E366" i="5"/>
  <c r="D366" i="5"/>
  <c r="AH365" i="5"/>
  <c r="O365" i="5"/>
  <c r="N365" i="5"/>
  <c r="M365" i="5"/>
  <c r="K365" i="5"/>
  <c r="J365" i="5"/>
  <c r="E365" i="5"/>
  <c r="D365" i="5"/>
  <c r="AH364" i="5"/>
  <c r="O364" i="5"/>
  <c r="N364" i="5"/>
  <c r="M364" i="5"/>
  <c r="K364" i="5"/>
  <c r="J364" i="5"/>
  <c r="E364" i="5"/>
  <c r="D364" i="5"/>
  <c r="AH363" i="5"/>
  <c r="O363" i="5"/>
  <c r="M363" i="5"/>
  <c r="N363" i="5" s="1"/>
  <c r="K363" i="5"/>
  <c r="J363" i="5"/>
  <c r="E363" i="5"/>
  <c r="D363" i="5"/>
  <c r="AH362" i="5"/>
  <c r="O362" i="5"/>
  <c r="M362" i="5"/>
  <c r="N362" i="5" s="1"/>
  <c r="K362" i="5"/>
  <c r="J362" i="5"/>
  <c r="E362" i="5"/>
  <c r="D362" i="5"/>
  <c r="AH361" i="5"/>
  <c r="O361" i="5"/>
  <c r="M361" i="5"/>
  <c r="N361" i="5" s="1"/>
  <c r="K361" i="5"/>
  <c r="J361" i="5"/>
  <c r="E361" i="5"/>
  <c r="D361" i="5"/>
  <c r="AH360" i="5"/>
  <c r="O360" i="5"/>
  <c r="N360" i="5"/>
  <c r="M360" i="5"/>
  <c r="K360" i="5"/>
  <c r="J360" i="5"/>
  <c r="E360" i="5"/>
  <c r="D360" i="5"/>
  <c r="AH359" i="5"/>
  <c r="O359" i="5"/>
  <c r="N359" i="5"/>
  <c r="M359" i="5"/>
  <c r="K359" i="5"/>
  <c r="J359" i="5"/>
  <c r="E359" i="5"/>
  <c r="D359" i="5"/>
  <c r="AH358" i="5"/>
  <c r="O358" i="5"/>
  <c r="M358" i="5"/>
  <c r="N358" i="5" s="1"/>
  <c r="K358" i="5"/>
  <c r="J358" i="5"/>
  <c r="E358" i="5"/>
  <c r="D358" i="5"/>
  <c r="AH357" i="5"/>
  <c r="O357" i="5"/>
  <c r="N357" i="5"/>
  <c r="M357" i="5"/>
  <c r="K357" i="5"/>
  <c r="J357" i="5"/>
  <c r="E357" i="5"/>
  <c r="D357" i="5"/>
  <c r="AH356" i="5"/>
  <c r="O356" i="5"/>
  <c r="N356" i="5"/>
  <c r="M356" i="5"/>
  <c r="K356" i="5"/>
  <c r="J356" i="5"/>
  <c r="E356" i="5"/>
  <c r="D356" i="5"/>
  <c r="AH355" i="5"/>
  <c r="O355" i="5"/>
  <c r="M355" i="5"/>
  <c r="N355" i="5" s="1"/>
  <c r="K355" i="5"/>
  <c r="J355" i="5"/>
  <c r="E355" i="5"/>
  <c r="D355" i="5"/>
  <c r="AH354" i="5"/>
  <c r="O354" i="5"/>
  <c r="M354" i="5"/>
  <c r="N354" i="5" s="1"/>
  <c r="K354" i="5"/>
  <c r="J354" i="5"/>
  <c r="E354" i="5"/>
  <c r="D354" i="5"/>
  <c r="AH353" i="5"/>
  <c r="O353" i="5"/>
  <c r="M353" i="5"/>
  <c r="N353" i="5" s="1"/>
  <c r="K353" i="5"/>
  <c r="J353" i="5"/>
  <c r="E353" i="5"/>
  <c r="D353" i="5"/>
  <c r="AH352" i="5"/>
  <c r="O352" i="5"/>
  <c r="N352" i="5"/>
  <c r="M352" i="5"/>
  <c r="K352" i="5"/>
  <c r="J352" i="5"/>
  <c r="E352" i="5"/>
  <c r="D352" i="5"/>
  <c r="AH351" i="5"/>
  <c r="O351" i="5"/>
  <c r="N351" i="5"/>
  <c r="M351" i="5"/>
  <c r="K351" i="5"/>
  <c r="J351" i="5"/>
  <c r="E351" i="5"/>
  <c r="D351" i="5"/>
  <c r="AH350" i="5"/>
  <c r="O350" i="5"/>
  <c r="M350" i="5"/>
  <c r="N350" i="5" s="1"/>
  <c r="K350" i="5"/>
  <c r="J350" i="5"/>
  <c r="E350" i="5"/>
  <c r="D350" i="5"/>
  <c r="AH349" i="5"/>
  <c r="O349" i="5"/>
  <c r="N349" i="5"/>
  <c r="M349" i="5"/>
  <c r="K349" i="5"/>
  <c r="J349" i="5"/>
  <c r="E349" i="5"/>
  <c r="D349" i="5"/>
  <c r="AH348" i="5"/>
  <c r="O348" i="5"/>
  <c r="N348" i="5"/>
  <c r="M348" i="5"/>
  <c r="K348" i="5"/>
  <c r="J348" i="5"/>
  <c r="E348" i="5"/>
  <c r="D348" i="5"/>
  <c r="AH347" i="5"/>
  <c r="O347" i="5"/>
  <c r="M347" i="5"/>
  <c r="N347" i="5" s="1"/>
  <c r="K347" i="5"/>
  <c r="J347" i="5"/>
  <c r="E347" i="5"/>
  <c r="D347" i="5"/>
  <c r="AH346" i="5"/>
  <c r="O346" i="5"/>
  <c r="M346" i="5"/>
  <c r="N346" i="5" s="1"/>
  <c r="K346" i="5"/>
  <c r="J346" i="5"/>
  <c r="E346" i="5"/>
  <c r="D346" i="5"/>
  <c r="AH345" i="5"/>
  <c r="O345" i="5"/>
  <c r="M345" i="5"/>
  <c r="N345" i="5" s="1"/>
  <c r="K345" i="5"/>
  <c r="J345" i="5"/>
  <c r="E345" i="5"/>
  <c r="D345" i="5"/>
  <c r="AH344" i="5"/>
  <c r="O344" i="5"/>
  <c r="N344" i="5"/>
  <c r="M344" i="5"/>
  <c r="K344" i="5"/>
  <c r="J344" i="5"/>
  <c r="E344" i="5"/>
  <c r="D344" i="5"/>
  <c r="AH343" i="5"/>
  <c r="O343" i="5"/>
  <c r="N343" i="5"/>
  <c r="M343" i="5"/>
  <c r="K343" i="5"/>
  <c r="J343" i="5"/>
  <c r="E343" i="5"/>
  <c r="D343" i="5"/>
  <c r="AH342" i="5"/>
  <c r="O342" i="5"/>
  <c r="N342" i="5"/>
  <c r="M342" i="5"/>
  <c r="K342" i="5"/>
  <c r="J342" i="5"/>
  <c r="E342" i="5"/>
  <c r="D342" i="5"/>
  <c r="AH341" i="5"/>
  <c r="O341" i="5"/>
  <c r="N341" i="5"/>
  <c r="M341" i="5"/>
  <c r="K341" i="5"/>
  <c r="J341" i="5"/>
  <c r="E341" i="5"/>
  <c r="D341" i="5"/>
  <c r="AH340" i="5"/>
  <c r="O340" i="5"/>
  <c r="M340" i="5"/>
  <c r="N340" i="5" s="1"/>
  <c r="K340" i="5"/>
  <c r="J340" i="5"/>
  <c r="E340" i="5"/>
  <c r="D340" i="5"/>
  <c r="AH339" i="5"/>
  <c r="O339" i="5"/>
  <c r="M339" i="5"/>
  <c r="N339" i="5" s="1"/>
  <c r="K339" i="5"/>
  <c r="J339" i="5"/>
  <c r="E339" i="5"/>
  <c r="D339" i="5"/>
  <c r="AH338" i="5"/>
  <c r="O338" i="5"/>
  <c r="M338" i="5"/>
  <c r="N338" i="5" s="1"/>
  <c r="K338" i="5"/>
  <c r="J338" i="5"/>
  <c r="E338" i="5"/>
  <c r="D338" i="5"/>
  <c r="AH337" i="5"/>
  <c r="O337" i="5"/>
  <c r="M337" i="5"/>
  <c r="N337" i="5" s="1"/>
  <c r="K337" i="5"/>
  <c r="J337" i="5"/>
  <c r="E337" i="5"/>
  <c r="D337" i="5"/>
  <c r="AH336" i="5"/>
  <c r="O336" i="5"/>
  <c r="M336" i="5"/>
  <c r="N336" i="5" s="1"/>
  <c r="K336" i="5"/>
  <c r="J336" i="5"/>
  <c r="E336" i="5"/>
  <c r="D336" i="5"/>
  <c r="AH335" i="5"/>
  <c r="O335" i="5"/>
  <c r="N335" i="5"/>
  <c r="M335" i="5"/>
  <c r="K335" i="5"/>
  <c r="J335" i="5"/>
  <c r="E335" i="5"/>
  <c r="D335" i="5"/>
  <c r="AH334" i="5"/>
  <c r="O334" i="5"/>
  <c r="M334" i="5"/>
  <c r="N334" i="5" s="1"/>
  <c r="K334" i="5"/>
  <c r="J334" i="5"/>
  <c r="E334" i="5"/>
  <c r="D334" i="5"/>
  <c r="AH333" i="5"/>
  <c r="O333" i="5"/>
  <c r="M333" i="5"/>
  <c r="N333" i="5" s="1"/>
  <c r="K333" i="5"/>
  <c r="J333" i="5"/>
  <c r="E333" i="5"/>
  <c r="D333" i="5"/>
  <c r="AH332" i="5"/>
  <c r="O332" i="5"/>
  <c r="N332" i="5"/>
  <c r="M332" i="5"/>
  <c r="K332" i="5"/>
  <c r="J332" i="5"/>
  <c r="E332" i="5"/>
  <c r="D332" i="5"/>
  <c r="AH331" i="5"/>
  <c r="O331" i="5"/>
  <c r="N331" i="5"/>
  <c r="M331" i="5"/>
  <c r="K331" i="5"/>
  <c r="J331" i="5"/>
  <c r="E331" i="5"/>
  <c r="D331" i="5"/>
  <c r="AH330" i="5"/>
  <c r="O330" i="5"/>
  <c r="N330" i="5"/>
  <c r="M330" i="5"/>
  <c r="K330" i="5"/>
  <c r="J330" i="5"/>
  <c r="E330" i="5"/>
  <c r="D330" i="5"/>
  <c r="AH329" i="5"/>
  <c r="O329" i="5"/>
  <c r="M329" i="5"/>
  <c r="N329" i="5" s="1"/>
  <c r="K329" i="5"/>
  <c r="J329" i="5"/>
  <c r="E329" i="5"/>
  <c r="D329" i="5"/>
  <c r="AH328" i="5"/>
  <c r="O328" i="5"/>
  <c r="M328" i="5"/>
  <c r="N328" i="5" s="1"/>
  <c r="K328" i="5"/>
  <c r="J328" i="5"/>
  <c r="E328" i="5"/>
  <c r="D328" i="5"/>
  <c r="AH327" i="5"/>
  <c r="O327" i="5"/>
  <c r="M327" i="5"/>
  <c r="N327" i="5" s="1"/>
  <c r="K327" i="5"/>
  <c r="J327" i="5"/>
  <c r="E327" i="5"/>
  <c r="D327" i="5"/>
  <c r="AH326" i="5"/>
  <c r="O326" i="5"/>
  <c r="N326" i="5"/>
  <c r="M326" i="5"/>
  <c r="K326" i="5"/>
  <c r="J326" i="5"/>
  <c r="E326" i="5"/>
  <c r="D326" i="5"/>
  <c r="AH325" i="5"/>
  <c r="O325" i="5"/>
  <c r="M325" i="5"/>
  <c r="N325" i="5" s="1"/>
  <c r="K325" i="5"/>
  <c r="J325" i="5"/>
  <c r="E325" i="5"/>
  <c r="D325" i="5"/>
  <c r="AH324" i="5"/>
  <c r="O324" i="5"/>
  <c r="N324" i="5"/>
  <c r="M324" i="5"/>
  <c r="K324" i="5"/>
  <c r="J324" i="5"/>
  <c r="E324" i="5"/>
  <c r="D324" i="5"/>
  <c r="AH323" i="5"/>
  <c r="O323" i="5"/>
  <c r="N323" i="5"/>
  <c r="M323" i="5"/>
  <c r="K323" i="5"/>
  <c r="J323" i="5"/>
  <c r="E323" i="5"/>
  <c r="D323" i="5"/>
  <c r="AH322" i="5"/>
  <c r="O322" i="5"/>
  <c r="N322" i="5"/>
  <c r="M322" i="5"/>
  <c r="K322" i="5"/>
  <c r="J322" i="5"/>
  <c r="E322" i="5"/>
  <c r="D322" i="5"/>
  <c r="AH321" i="5"/>
  <c r="O321" i="5"/>
  <c r="M321" i="5"/>
  <c r="N321" i="5" s="1"/>
  <c r="K321" i="5"/>
  <c r="J321" i="5"/>
  <c r="E321" i="5"/>
  <c r="D321" i="5"/>
  <c r="AH320" i="5"/>
  <c r="O320" i="5"/>
  <c r="M320" i="5"/>
  <c r="N320" i="5" s="1"/>
  <c r="K320" i="5"/>
  <c r="J320" i="5"/>
  <c r="E320" i="5"/>
  <c r="D320" i="5"/>
  <c r="AH319" i="5"/>
  <c r="O319" i="5"/>
  <c r="M319" i="5"/>
  <c r="N319" i="5" s="1"/>
  <c r="K319" i="5"/>
  <c r="J319" i="5"/>
  <c r="E319" i="5"/>
  <c r="D319" i="5"/>
  <c r="AH318" i="5"/>
  <c r="O318" i="5"/>
  <c r="N318" i="5"/>
  <c r="M318" i="5"/>
  <c r="K318" i="5"/>
  <c r="J318" i="5"/>
  <c r="E318" i="5"/>
  <c r="D318" i="5"/>
  <c r="AH317" i="5"/>
  <c r="O317" i="5"/>
  <c r="M317" i="5"/>
  <c r="N317" i="5" s="1"/>
  <c r="K317" i="5"/>
  <c r="J317" i="5"/>
  <c r="E317" i="5"/>
  <c r="D317" i="5"/>
  <c r="AH316" i="5"/>
  <c r="O316" i="5"/>
  <c r="N316" i="5"/>
  <c r="M316" i="5"/>
  <c r="K316" i="5"/>
  <c r="J316" i="5"/>
  <c r="E316" i="5"/>
  <c r="D316" i="5"/>
  <c r="AH315" i="5"/>
  <c r="O315" i="5"/>
  <c r="N315" i="5"/>
  <c r="M315" i="5"/>
  <c r="K315" i="5"/>
  <c r="J315" i="5"/>
  <c r="E315" i="5"/>
  <c r="D315" i="5"/>
  <c r="AH314" i="5"/>
  <c r="O314" i="5"/>
  <c r="N314" i="5"/>
  <c r="M314" i="5"/>
  <c r="K314" i="5"/>
  <c r="J314" i="5"/>
  <c r="E314" i="5"/>
  <c r="D314" i="5"/>
  <c r="AH313" i="5"/>
  <c r="O313" i="5"/>
  <c r="M313" i="5"/>
  <c r="N313" i="5" s="1"/>
  <c r="K313" i="5"/>
  <c r="J313" i="5"/>
  <c r="E313" i="5"/>
  <c r="D313" i="5"/>
  <c r="AH312" i="5"/>
  <c r="O312" i="5"/>
  <c r="M312" i="5"/>
  <c r="N312" i="5" s="1"/>
  <c r="K312" i="5"/>
  <c r="J312" i="5"/>
  <c r="E312" i="5"/>
  <c r="D312" i="5"/>
  <c r="AH311" i="5"/>
  <c r="O311" i="5"/>
  <c r="M311" i="5"/>
  <c r="N311" i="5" s="1"/>
  <c r="K311" i="5"/>
  <c r="J311" i="5"/>
  <c r="E311" i="5"/>
  <c r="D311" i="5"/>
  <c r="AH310" i="5"/>
  <c r="O310" i="5"/>
  <c r="N310" i="5"/>
  <c r="M310" i="5"/>
  <c r="K310" i="5"/>
  <c r="J310" i="5"/>
  <c r="E310" i="5"/>
  <c r="D310" i="5"/>
  <c r="AH309" i="5"/>
  <c r="O309" i="5"/>
  <c r="M309" i="5"/>
  <c r="N309" i="5" s="1"/>
  <c r="K309" i="5"/>
  <c r="J309" i="5"/>
  <c r="E309" i="5"/>
  <c r="D309" i="5"/>
  <c r="AH308" i="5"/>
  <c r="O308" i="5"/>
  <c r="N308" i="5"/>
  <c r="M308" i="5"/>
  <c r="K308" i="5"/>
  <c r="J308" i="5"/>
  <c r="E308" i="5"/>
  <c r="D308" i="5"/>
  <c r="AH307" i="5"/>
  <c r="O307" i="5"/>
  <c r="N307" i="5"/>
  <c r="M307" i="5"/>
  <c r="K307" i="5"/>
  <c r="J307" i="5"/>
  <c r="E307" i="5"/>
  <c r="D307" i="5"/>
  <c r="AH306" i="5"/>
  <c r="O306" i="5"/>
  <c r="N306" i="5"/>
  <c r="M306" i="5"/>
  <c r="K306" i="5"/>
  <c r="J306" i="5"/>
  <c r="E306" i="5"/>
  <c r="D306" i="5"/>
  <c r="AH305" i="5"/>
  <c r="O305" i="5"/>
  <c r="M305" i="5"/>
  <c r="N305" i="5" s="1"/>
  <c r="K305" i="5"/>
  <c r="J305" i="5"/>
  <c r="E305" i="5"/>
  <c r="D305" i="5"/>
  <c r="AH304" i="5"/>
  <c r="O304" i="5"/>
  <c r="N304" i="5"/>
  <c r="M304" i="5"/>
  <c r="K304" i="5"/>
  <c r="J304" i="5"/>
  <c r="E304" i="5"/>
  <c r="D304" i="5"/>
  <c r="AH303" i="5"/>
  <c r="O303" i="5"/>
  <c r="M303" i="5"/>
  <c r="N303" i="5" s="1"/>
  <c r="K303" i="5"/>
  <c r="J303" i="5"/>
  <c r="E303" i="5"/>
  <c r="D303" i="5"/>
  <c r="AH302" i="5"/>
  <c r="O302" i="5"/>
  <c r="N302" i="5"/>
  <c r="M302" i="5"/>
  <c r="K302" i="5"/>
  <c r="J302" i="5"/>
  <c r="E302" i="5"/>
  <c r="D302" i="5"/>
  <c r="AH301" i="5"/>
  <c r="O301" i="5"/>
  <c r="M301" i="5"/>
  <c r="N301" i="5" s="1"/>
  <c r="K301" i="5"/>
  <c r="J301" i="5"/>
  <c r="E301" i="5"/>
  <c r="D301" i="5"/>
  <c r="AH300" i="5"/>
  <c r="O300" i="5"/>
  <c r="N300" i="5"/>
  <c r="M300" i="5"/>
  <c r="K300" i="5"/>
  <c r="J300" i="5"/>
  <c r="E300" i="5"/>
  <c r="D300" i="5"/>
  <c r="AH299" i="5"/>
  <c r="O299" i="5"/>
  <c r="N299" i="5"/>
  <c r="M299" i="5"/>
  <c r="K299" i="5"/>
  <c r="J299" i="5"/>
  <c r="E299" i="5"/>
  <c r="D299" i="5"/>
  <c r="AH298" i="5"/>
  <c r="O298" i="5"/>
  <c r="N298" i="5"/>
  <c r="M298" i="5"/>
  <c r="K298" i="5"/>
  <c r="J298" i="5"/>
  <c r="E298" i="5"/>
  <c r="D298" i="5"/>
  <c r="AH297" i="5"/>
  <c r="O297" i="5"/>
  <c r="M297" i="5"/>
  <c r="N297" i="5" s="1"/>
  <c r="K297" i="5"/>
  <c r="J297" i="5"/>
  <c r="E297" i="5"/>
  <c r="D297" i="5"/>
  <c r="AH296" i="5"/>
  <c r="O296" i="5"/>
  <c r="M296" i="5"/>
  <c r="N296" i="5" s="1"/>
  <c r="K296" i="5"/>
  <c r="J296" i="5"/>
  <c r="E296" i="5"/>
  <c r="D296" i="5"/>
  <c r="AH295" i="5"/>
  <c r="O295" i="5"/>
  <c r="N295" i="5"/>
  <c r="M295" i="5"/>
  <c r="K295" i="5"/>
  <c r="J295" i="5"/>
  <c r="E295" i="5"/>
  <c r="D295" i="5"/>
  <c r="AH294" i="5"/>
  <c r="O294" i="5"/>
  <c r="M294" i="5"/>
  <c r="N294" i="5" s="1"/>
  <c r="K294" i="5"/>
  <c r="J294" i="5"/>
  <c r="E294" i="5"/>
  <c r="D294" i="5"/>
  <c r="AH293" i="5"/>
  <c r="O293" i="5"/>
  <c r="M293" i="5"/>
  <c r="N293" i="5" s="1"/>
  <c r="K293" i="5"/>
  <c r="J293" i="5"/>
  <c r="E293" i="5"/>
  <c r="D293" i="5"/>
  <c r="AH292" i="5"/>
  <c r="O292" i="5"/>
  <c r="N292" i="5"/>
  <c r="M292" i="5"/>
  <c r="K292" i="5"/>
  <c r="J292" i="5"/>
  <c r="E292" i="5"/>
  <c r="D292" i="5"/>
  <c r="AH291" i="5"/>
  <c r="O291" i="5"/>
  <c r="M291" i="5"/>
  <c r="N291" i="5" s="1"/>
  <c r="K291" i="5"/>
  <c r="J291" i="5"/>
  <c r="E291" i="5"/>
  <c r="D291" i="5"/>
  <c r="AH290" i="5"/>
  <c r="O290" i="5"/>
  <c r="M290" i="5"/>
  <c r="N290" i="5" s="1"/>
  <c r="K290" i="5"/>
  <c r="J290" i="5"/>
  <c r="E290" i="5"/>
  <c r="D290" i="5"/>
  <c r="AH289" i="5"/>
  <c r="O289" i="5"/>
  <c r="M289" i="5"/>
  <c r="N289" i="5" s="1"/>
  <c r="K289" i="5"/>
  <c r="J289" i="5"/>
  <c r="E289" i="5"/>
  <c r="D289" i="5"/>
  <c r="AH288" i="5"/>
  <c r="O288" i="5"/>
  <c r="N288" i="5"/>
  <c r="M288" i="5"/>
  <c r="K288" i="5"/>
  <c r="J288" i="5"/>
  <c r="E288" i="5"/>
  <c r="D288" i="5"/>
  <c r="AH287" i="5"/>
  <c r="O287" i="5"/>
  <c r="N287" i="5"/>
  <c r="M287" i="5"/>
  <c r="K287" i="5"/>
  <c r="J287" i="5"/>
  <c r="E287" i="5"/>
  <c r="D287" i="5"/>
  <c r="AH286" i="5"/>
  <c r="O286" i="5"/>
  <c r="M286" i="5"/>
  <c r="N286" i="5" s="1"/>
  <c r="K286" i="5"/>
  <c r="J286" i="5"/>
  <c r="E286" i="5"/>
  <c r="D286" i="5"/>
  <c r="AH285" i="5"/>
  <c r="O285" i="5"/>
  <c r="M285" i="5"/>
  <c r="N285" i="5" s="1"/>
  <c r="K285" i="5"/>
  <c r="J285" i="5"/>
  <c r="E285" i="5"/>
  <c r="D285" i="5"/>
  <c r="AH284" i="5"/>
  <c r="O284" i="5"/>
  <c r="N284" i="5"/>
  <c r="M284" i="5"/>
  <c r="K284" i="5"/>
  <c r="J284" i="5"/>
  <c r="E284" i="5"/>
  <c r="D284" i="5"/>
  <c r="AH283" i="5"/>
  <c r="O283" i="5"/>
  <c r="M283" i="5"/>
  <c r="N283" i="5" s="1"/>
  <c r="K283" i="5"/>
  <c r="J283" i="5"/>
  <c r="E283" i="5"/>
  <c r="D283" i="5"/>
  <c r="AH282" i="5"/>
  <c r="O282" i="5"/>
  <c r="M282" i="5"/>
  <c r="N282" i="5" s="1"/>
  <c r="K282" i="5"/>
  <c r="J282" i="5"/>
  <c r="E282" i="5"/>
  <c r="D282" i="5"/>
  <c r="AH281" i="5"/>
  <c r="O281" i="5"/>
  <c r="M281" i="5"/>
  <c r="N281" i="5" s="1"/>
  <c r="K281" i="5"/>
  <c r="J281" i="5"/>
  <c r="E281" i="5"/>
  <c r="D281" i="5"/>
  <c r="AH280" i="5"/>
  <c r="O280" i="5"/>
  <c r="N280" i="5"/>
  <c r="M280" i="5"/>
  <c r="K280" i="5"/>
  <c r="J280" i="5"/>
  <c r="E280" i="5"/>
  <c r="D280" i="5"/>
  <c r="AH279" i="5"/>
  <c r="O279" i="5"/>
  <c r="M279" i="5"/>
  <c r="N279" i="5" s="1"/>
  <c r="K279" i="5"/>
  <c r="J279" i="5"/>
  <c r="E279" i="5"/>
  <c r="D279" i="5"/>
  <c r="AH278" i="5"/>
  <c r="O278" i="5"/>
  <c r="M278" i="5"/>
  <c r="N278" i="5" s="1"/>
  <c r="K278" i="5"/>
  <c r="J278" i="5"/>
  <c r="E278" i="5"/>
  <c r="D278" i="5"/>
  <c r="AH277" i="5"/>
  <c r="O277" i="5"/>
  <c r="M277" i="5"/>
  <c r="N277" i="5" s="1"/>
  <c r="K277" i="5"/>
  <c r="J277" i="5"/>
  <c r="E277" i="5"/>
  <c r="D277" i="5"/>
  <c r="AH276" i="5"/>
  <c r="O276" i="5"/>
  <c r="N276" i="5"/>
  <c r="M276" i="5"/>
  <c r="K276" i="5"/>
  <c r="J276" i="5"/>
  <c r="E276" i="5"/>
  <c r="D276" i="5"/>
  <c r="AH275" i="5"/>
  <c r="O275" i="5"/>
  <c r="M275" i="5"/>
  <c r="N275" i="5" s="1"/>
  <c r="K275" i="5"/>
  <c r="J275" i="5"/>
  <c r="E275" i="5"/>
  <c r="D275" i="5"/>
  <c r="AH274" i="5"/>
  <c r="O274" i="5"/>
  <c r="M274" i="5"/>
  <c r="N274" i="5" s="1"/>
  <c r="K274" i="5"/>
  <c r="J274" i="5"/>
  <c r="E274" i="5"/>
  <c r="D274" i="5"/>
  <c r="AH273" i="5"/>
  <c r="O273" i="5"/>
  <c r="M273" i="5"/>
  <c r="N273" i="5" s="1"/>
  <c r="K273" i="5"/>
  <c r="J273" i="5"/>
  <c r="E273" i="5"/>
  <c r="D273" i="5"/>
  <c r="AH272" i="5"/>
  <c r="O272" i="5"/>
  <c r="N272" i="5"/>
  <c r="M272" i="5"/>
  <c r="K272" i="5"/>
  <c r="J272" i="5"/>
  <c r="E272" i="5"/>
  <c r="D272" i="5"/>
  <c r="AH271" i="5"/>
  <c r="O271" i="5"/>
  <c r="N271" i="5"/>
  <c r="M271" i="5"/>
  <c r="K271" i="5"/>
  <c r="J271" i="5"/>
  <c r="E271" i="5"/>
  <c r="D271" i="5"/>
  <c r="AH270" i="5"/>
  <c r="O270" i="5"/>
  <c r="M270" i="5"/>
  <c r="N270" i="5" s="1"/>
  <c r="K270" i="5"/>
  <c r="J270" i="5"/>
  <c r="E270" i="5"/>
  <c r="D270" i="5"/>
  <c r="AH269" i="5"/>
  <c r="O269" i="5"/>
  <c r="M269" i="5"/>
  <c r="N269" i="5" s="1"/>
  <c r="K269" i="5"/>
  <c r="J269" i="5"/>
  <c r="E269" i="5"/>
  <c r="D269" i="5"/>
  <c r="AH268" i="5"/>
  <c r="O268" i="5"/>
  <c r="M268" i="5"/>
  <c r="N268" i="5" s="1"/>
  <c r="K268" i="5"/>
  <c r="J268" i="5"/>
  <c r="E268" i="5"/>
  <c r="D268" i="5"/>
  <c r="AH267" i="5"/>
  <c r="O267" i="5"/>
  <c r="M267" i="5"/>
  <c r="N267" i="5" s="1"/>
  <c r="K267" i="5"/>
  <c r="J267" i="5"/>
  <c r="E267" i="5"/>
  <c r="D267" i="5"/>
  <c r="AH266" i="5"/>
  <c r="O266" i="5"/>
  <c r="M266" i="5"/>
  <c r="N266" i="5" s="1"/>
  <c r="K266" i="5"/>
  <c r="J266" i="5"/>
  <c r="E266" i="5"/>
  <c r="D266" i="5"/>
  <c r="AH265" i="5"/>
  <c r="O265" i="5"/>
  <c r="M265" i="5"/>
  <c r="N265" i="5" s="1"/>
  <c r="K265" i="5"/>
  <c r="J265" i="5"/>
  <c r="E265" i="5"/>
  <c r="D265" i="5"/>
  <c r="AH264" i="5"/>
  <c r="O264" i="5"/>
  <c r="N264" i="5"/>
  <c r="M264" i="5"/>
  <c r="K264" i="5"/>
  <c r="J264" i="5"/>
  <c r="E264" i="5"/>
  <c r="D264" i="5"/>
  <c r="AH263" i="5"/>
  <c r="O263" i="5"/>
  <c r="N263" i="5"/>
  <c r="M263" i="5"/>
  <c r="K263" i="5"/>
  <c r="J263" i="5"/>
  <c r="E263" i="5"/>
  <c r="D263" i="5"/>
  <c r="AH262" i="5"/>
  <c r="O262" i="5"/>
  <c r="N262" i="5"/>
  <c r="M262" i="5"/>
  <c r="K262" i="5"/>
  <c r="J262" i="5"/>
  <c r="E262" i="5"/>
  <c r="D262" i="5"/>
  <c r="AH261" i="5"/>
  <c r="O261" i="5"/>
  <c r="M261" i="5"/>
  <c r="N261" i="5" s="1"/>
  <c r="K261" i="5"/>
  <c r="J261" i="5"/>
  <c r="E261" i="5"/>
  <c r="D261" i="5"/>
  <c r="AH260" i="5"/>
  <c r="O260" i="5"/>
  <c r="N260" i="5"/>
  <c r="M260" i="5"/>
  <c r="K260" i="5"/>
  <c r="J260" i="5"/>
  <c r="E260" i="5"/>
  <c r="D260" i="5"/>
  <c r="AH259" i="5"/>
  <c r="O259" i="5"/>
  <c r="M259" i="5"/>
  <c r="N259" i="5" s="1"/>
  <c r="K259" i="5"/>
  <c r="J259" i="5"/>
  <c r="E259" i="5"/>
  <c r="D259" i="5"/>
  <c r="AH258" i="5"/>
  <c r="O258" i="5"/>
  <c r="M258" i="5"/>
  <c r="N258" i="5" s="1"/>
  <c r="K258" i="5"/>
  <c r="J258" i="5"/>
  <c r="E258" i="5"/>
  <c r="D258" i="5"/>
  <c r="AH257" i="5"/>
  <c r="O257" i="5"/>
  <c r="M257" i="5"/>
  <c r="N257" i="5" s="1"/>
  <c r="K257" i="5"/>
  <c r="J257" i="5"/>
  <c r="E257" i="5"/>
  <c r="D257" i="5"/>
  <c r="AH256" i="5"/>
  <c r="O256" i="5"/>
  <c r="N256" i="5"/>
  <c r="M256" i="5"/>
  <c r="K256" i="5"/>
  <c r="J256" i="5"/>
  <c r="E256" i="5"/>
  <c r="D256" i="5"/>
  <c r="AH255" i="5"/>
  <c r="O255" i="5"/>
  <c r="M255" i="5"/>
  <c r="N255" i="5" s="1"/>
  <c r="K255" i="5"/>
  <c r="J255" i="5"/>
  <c r="E255" i="5"/>
  <c r="D255" i="5"/>
  <c r="AH254" i="5"/>
  <c r="O254" i="5"/>
  <c r="N254" i="5"/>
  <c r="M254" i="5"/>
  <c r="K254" i="5"/>
  <c r="J254" i="5"/>
  <c r="E254" i="5"/>
  <c r="D254" i="5"/>
  <c r="AH253" i="5"/>
  <c r="O253" i="5"/>
  <c r="M253" i="5"/>
  <c r="N253" i="5" s="1"/>
  <c r="K253" i="5"/>
  <c r="J253" i="5"/>
  <c r="E253" i="5"/>
  <c r="D253" i="5"/>
  <c r="AH252" i="5"/>
  <c r="O252" i="5"/>
  <c r="N252" i="5"/>
  <c r="M252" i="5"/>
  <c r="K252" i="5"/>
  <c r="J252" i="5"/>
  <c r="E252" i="5"/>
  <c r="D252" i="5"/>
  <c r="AH251" i="5"/>
  <c r="O251" i="5"/>
  <c r="M251" i="5"/>
  <c r="N251" i="5" s="1"/>
  <c r="K251" i="5"/>
  <c r="J251" i="5"/>
  <c r="E251" i="5"/>
  <c r="D251" i="5"/>
  <c r="AH250" i="5"/>
  <c r="O250" i="5"/>
  <c r="M250" i="5"/>
  <c r="N250" i="5" s="1"/>
  <c r="K250" i="5"/>
  <c r="J250" i="5"/>
  <c r="E250" i="5"/>
  <c r="D250" i="5"/>
  <c r="AH249" i="5"/>
  <c r="O249" i="5"/>
  <c r="N249" i="5"/>
  <c r="M249" i="5"/>
  <c r="K249" i="5"/>
  <c r="J249" i="5"/>
  <c r="E249" i="5"/>
  <c r="D249" i="5"/>
  <c r="AH248" i="5"/>
  <c r="O248" i="5"/>
  <c r="N248" i="5"/>
  <c r="M248" i="5"/>
  <c r="K248" i="5"/>
  <c r="J248" i="5"/>
  <c r="E248" i="5"/>
  <c r="D248" i="5"/>
  <c r="AH247" i="5"/>
  <c r="O247" i="5"/>
  <c r="M247" i="5"/>
  <c r="N247" i="5" s="1"/>
  <c r="K247" i="5"/>
  <c r="J247" i="5"/>
  <c r="E247" i="5"/>
  <c r="D247" i="5"/>
  <c r="AH246" i="5"/>
  <c r="O246" i="5"/>
  <c r="M246" i="5"/>
  <c r="N246" i="5" s="1"/>
  <c r="K246" i="5"/>
  <c r="J246" i="5"/>
  <c r="E246" i="5"/>
  <c r="D246" i="5"/>
  <c r="AH245" i="5"/>
  <c r="O245" i="5"/>
  <c r="M245" i="5"/>
  <c r="N245" i="5" s="1"/>
  <c r="K245" i="5"/>
  <c r="J245" i="5"/>
  <c r="E245" i="5"/>
  <c r="D245" i="5"/>
  <c r="AH244" i="5"/>
  <c r="O244" i="5"/>
  <c r="M244" i="5"/>
  <c r="N244" i="5" s="1"/>
  <c r="K244" i="5"/>
  <c r="J244" i="5"/>
  <c r="E244" i="5"/>
  <c r="D244" i="5"/>
  <c r="AH243" i="5"/>
  <c r="O243" i="5"/>
  <c r="M243" i="5"/>
  <c r="N243" i="5" s="1"/>
  <c r="K243" i="5"/>
  <c r="J243" i="5"/>
  <c r="E243" i="5"/>
  <c r="D243" i="5"/>
  <c r="AH242" i="5"/>
  <c r="O242" i="5"/>
  <c r="M242" i="5"/>
  <c r="N242" i="5" s="1"/>
  <c r="K242" i="5"/>
  <c r="J242" i="5"/>
  <c r="E242" i="5"/>
  <c r="D242" i="5"/>
  <c r="AH241" i="5"/>
  <c r="O241" i="5"/>
  <c r="N241" i="5"/>
  <c r="M241" i="5"/>
  <c r="K241" i="5"/>
  <c r="J241" i="5"/>
  <c r="E241" i="5"/>
  <c r="D241" i="5"/>
  <c r="AH240" i="5"/>
  <c r="O240" i="5"/>
  <c r="N240" i="5"/>
  <c r="M240" i="5"/>
  <c r="K240" i="5"/>
  <c r="J240" i="5"/>
  <c r="E240" i="5"/>
  <c r="D240" i="5"/>
  <c r="AH239" i="5"/>
  <c r="O239" i="5"/>
  <c r="M239" i="5"/>
  <c r="N239" i="5" s="1"/>
  <c r="K239" i="5"/>
  <c r="J239" i="5"/>
  <c r="E239" i="5"/>
  <c r="D239" i="5"/>
  <c r="AH238" i="5"/>
  <c r="O238" i="5"/>
  <c r="M238" i="5"/>
  <c r="N238" i="5" s="1"/>
  <c r="K238" i="5"/>
  <c r="J238" i="5"/>
  <c r="E238" i="5"/>
  <c r="D238" i="5"/>
  <c r="AH237" i="5"/>
  <c r="O237" i="5"/>
  <c r="N237" i="5"/>
  <c r="M237" i="5"/>
  <c r="K237" i="5"/>
  <c r="J237" i="5"/>
  <c r="E237" i="5"/>
  <c r="D237" i="5"/>
  <c r="AH236" i="5"/>
  <c r="O236" i="5"/>
  <c r="M236" i="5"/>
  <c r="N236" i="5" s="1"/>
  <c r="K236" i="5"/>
  <c r="J236" i="5"/>
  <c r="E236" i="5"/>
  <c r="D236" i="5"/>
  <c r="AH235" i="5"/>
  <c r="O235" i="5"/>
  <c r="M235" i="5"/>
  <c r="N235" i="5" s="1"/>
  <c r="K235" i="5"/>
  <c r="J235" i="5"/>
  <c r="E235" i="5"/>
  <c r="D235" i="5"/>
  <c r="AH234" i="5"/>
  <c r="O234" i="5"/>
  <c r="M234" i="5"/>
  <c r="N234" i="5" s="1"/>
  <c r="K234" i="5"/>
  <c r="J234" i="5"/>
  <c r="E234" i="5"/>
  <c r="D234" i="5"/>
  <c r="AH233" i="5"/>
  <c r="O233" i="5"/>
  <c r="N233" i="5"/>
  <c r="M233" i="5"/>
  <c r="K233" i="5"/>
  <c r="J233" i="5"/>
  <c r="E233" i="5"/>
  <c r="D233" i="5"/>
  <c r="AH232" i="5"/>
  <c r="O232" i="5"/>
  <c r="M232" i="5"/>
  <c r="N232" i="5" s="1"/>
  <c r="K232" i="5"/>
  <c r="J232" i="5"/>
  <c r="E232" i="5"/>
  <c r="D232" i="5"/>
  <c r="AH231" i="5"/>
  <c r="O231" i="5"/>
  <c r="N231" i="5"/>
  <c r="M231" i="5"/>
  <c r="K231" i="5"/>
  <c r="J231" i="5"/>
  <c r="E231" i="5"/>
  <c r="D231" i="5"/>
  <c r="AH230" i="5"/>
  <c r="O230" i="5"/>
  <c r="N230" i="5"/>
  <c r="M230" i="5"/>
  <c r="K230" i="5"/>
  <c r="J230" i="5"/>
  <c r="E230" i="5"/>
  <c r="D230" i="5"/>
  <c r="AH229" i="5"/>
  <c r="O229" i="5"/>
  <c r="N229" i="5"/>
  <c r="M229" i="5"/>
  <c r="K229" i="5"/>
  <c r="J229" i="5"/>
  <c r="E229" i="5"/>
  <c r="D229" i="5"/>
  <c r="AH228" i="5"/>
  <c r="O228" i="5"/>
  <c r="M228" i="5"/>
  <c r="N228" i="5" s="1"/>
  <c r="K228" i="5"/>
  <c r="J228" i="5"/>
  <c r="E228" i="5"/>
  <c r="D228" i="5"/>
  <c r="AH227" i="5"/>
  <c r="O227" i="5"/>
  <c r="N227" i="5"/>
  <c r="M227" i="5"/>
  <c r="K227" i="5"/>
  <c r="J227" i="5"/>
  <c r="E227" i="5"/>
  <c r="D227" i="5"/>
  <c r="AH226" i="5"/>
  <c r="O226" i="5"/>
  <c r="M226" i="5"/>
  <c r="N226" i="5" s="1"/>
  <c r="K226" i="5"/>
  <c r="J226" i="5"/>
  <c r="E226" i="5"/>
  <c r="D226" i="5"/>
  <c r="AH225" i="5"/>
  <c r="O225" i="5"/>
  <c r="N225" i="5"/>
  <c r="M225" i="5"/>
  <c r="K225" i="5"/>
  <c r="J225" i="5"/>
  <c r="E225" i="5"/>
  <c r="D225" i="5"/>
  <c r="AH224" i="5"/>
  <c r="O224" i="5"/>
  <c r="N224" i="5"/>
  <c r="M224" i="5"/>
  <c r="K224" i="5"/>
  <c r="J224" i="5"/>
  <c r="E224" i="5"/>
  <c r="D224" i="5"/>
  <c r="AH223" i="5"/>
  <c r="O223" i="5"/>
  <c r="N223" i="5"/>
  <c r="M223" i="5"/>
  <c r="K223" i="5"/>
  <c r="J223" i="5"/>
  <c r="E223" i="5"/>
  <c r="D223" i="5"/>
  <c r="AH222" i="5"/>
  <c r="O222" i="5"/>
  <c r="N222" i="5"/>
  <c r="M222" i="5"/>
  <c r="K222" i="5"/>
  <c r="J222" i="5"/>
  <c r="E222" i="5"/>
  <c r="D222" i="5"/>
  <c r="AH221" i="5"/>
  <c r="O221" i="5"/>
  <c r="N221" i="5"/>
  <c r="M221" i="5"/>
  <c r="K221" i="5"/>
  <c r="J221" i="5"/>
  <c r="E221" i="5"/>
  <c r="D221" i="5"/>
  <c r="AH220" i="5"/>
  <c r="O220" i="5"/>
  <c r="M220" i="5"/>
  <c r="N220" i="5" s="1"/>
  <c r="K220" i="5"/>
  <c r="J220" i="5"/>
  <c r="E220" i="5"/>
  <c r="D220" i="5"/>
  <c r="AH219" i="5"/>
  <c r="O219" i="5"/>
  <c r="N219" i="5"/>
  <c r="M219" i="5"/>
  <c r="K219" i="5"/>
  <c r="J219" i="5"/>
  <c r="E219" i="5"/>
  <c r="D219" i="5"/>
  <c r="AH218" i="5"/>
  <c r="O218" i="5"/>
  <c r="M218" i="5"/>
  <c r="N218" i="5" s="1"/>
  <c r="K218" i="5"/>
  <c r="J218" i="5"/>
  <c r="E218" i="5"/>
  <c r="D218" i="5"/>
  <c r="AH217" i="5"/>
  <c r="O217" i="5"/>
  <c r="N217" i="5"/>
  <c r="M217" i="5"/>
  <c r="K217" i="5"/>
  <c r="J217" i="5"/>
  <c r="E217" i="5"/>
  <c r="D217" i="5"/>
  <c r="AH216" i="5"/>
  <c r="O216" i="5"/>
  <c r="N216" i="5"/>
  <c r="M216" i="5"/>
  <c r="K216" i="5"/>
  <c r="J216" i="5"/>
  <c r="E216" i="5"/>
  <c r="D216" i="5"/>
  <c r="AH215" i="5"/>
  <c r="O215" i="5"/>
  <c r="N215" i="5"/>
  <c r="M215" i="5"/>
  <c r="K215" i="5"/>
  <c r="J215" i="5"/>
  <c r="E215" i="5"/>
  <c r="D215" i="5"/>
  <c r="AH214" i="5"/>
  <c r="O214" i="5"/>
  <c r="N214" i="5"/>
  <c r="M214" i="5"/>
  <c r="K214" i="5"/>
  <c r="J214" i="5"/>
  <c r="E214" i="5"/>
  <c r="D214" i="5"/>
  <c r="AH213" i="5"/>
  <c r="O213" i="5"/>
  <c r="N213" i="5"/>
  <c r="M213" i="5"/>
  <c r="K213" i="5"/>
  <c r="J213" i="5"/>
  <c r="E213" i="5"/>
  <c r="D213" i="5"/>
  <c r="AH212" i="5"/>
  <c r="O212" i="5"/>
  <c r="M212" i="5"/>
  <c r="N212" i="5" s="1"/>
  <c r="K212" i="5"/>
  <c r="J212" i="5"/>
  <c r="E212" i="5"/>
  <c r="D212" i="5"/>
  <c r="AH211" i="5"/>
  <c r="O211" i="5"/>
  <c r="N211" i="5"/>
  <c r="M211" i="5"/>
  <c r="K211" i="5"/>
  <c r="J211" i="5"/>
  <c r="E211" i="5"/>
  <c r="D211" i="5"/>
  <c r="AH210" i="5"/>
  <c r="O210" i="5"/>
  <c r="M210" i="5"/>
  <c r="N210" i="5" s="1"/>
  <c r="K210" i="5"/>
  <c r="J210" i="5"/>
  <c r="E210" i="5"/>
  <c r="D210" i="5"/>
  <c r="AH209" i="5"/>
  <c r="O209" i="5"/>
  <c r="N209" i="5"/>
  <c r="M209" i="5"/>
  <c r="K209" i="5"/>
  <c r="J209" i="5"/>
  <c r="E209" i="5"/>
  <c r="D209" i="5"/>
  <c r="AH208" i="5"/>
  <c r="O208" i="5"/>
  <c r="M208" i="5"/>
  <c r="N208" i="5" s="1"/>
  <c r="K208" i="5"/>
  <c r="J208" i="5"/>
  <c r="E208" i="5"/>
  <c r="D208" i="5"/>
  <c r="AH207" i="5"/>
  <c r="O207" i="5"/>
  <c r="M207" i="5"/>
  <c r="N207" i="5" s="1"/>
  <c r="K207" i="5"/>
  <c r="J207" i="5"/>
  <c r="E207" i="5"/>
  <c r="D207" i="5"/>
  <c r="AH206" i="5"/>
  <c r="O206" i="5"/>
  <c r="M206" i="5"/>
  <c r="N206" i="5" s="1"/>
  <c r="K206" i="5"/>
  <c r="J206" i="5"/>
  <c r="E206" i="5"/>
  <c r="D206" i="5"/>
  <c r="AH205" i="5"/>
  <c r="O205" i="5"/>
  <c r="M205" i="5"/>
  <c r="N205" i="5" s="1"/>
  <c r="K205" i="5"/>
  <c r="J205" i="5"/>
  <c r="E205" i="5"/>
  <c r="D205" i="5"/>
  <c r="AH204" i="5"/>
  <c r="O204" i="5"/>
  <c r="M204" i="5"/>
  <c r="N204" i="5" s="1"/>
  <c r="K204" i="5"/>
  <c r="J204" i="5"/>
  <c r="E204" i="5"/>
  <c r="D204" i="5"/>
  <c r="AH203" i="5"/>
  <c r="O203" i="5"/>
  <c r="M203" i="5"/>
  <c r="N203" i="5" s="1"/>
  <c r="K203" i="5"/>
  <c r="J203" i="5"/>
  <c r="E203" i="5"/>
  <c r="D203" i="5"/>
  <c r="AH202" i="5"/>
  <c r="O202" i="5"/>
  <c r="M202" i="5"/>
  <c r="N202" i="5" s="1"/>
  <c r="K202" i="5"/>
  <c r="J202" i="5"/>
  <c r="E202" i="5"/>
  <c r="D202" i="5"/>
  <c r="AH201" i="5"/>
  <c r="O201" i="5"/>
  <c r="N201" i="5"/>
  <c r="M201" i="5"/>
  <c r="K201" i="5"/>
  <c r="J201" i="5"/>
  <c r="E201" i="5"/>
  <c r="D201" i="5"/>
  <c r="AH200" i="5"/>
  <c r="O200" i="5"/>
  <c r="M200" i="5"/>
  <c r="N200" i="5" s="1"/>
  <c r="K200" i="5"/>
  <c r="J200" i="5"/>
  <c r="E200" i="5"/>
  <c r="D200" i="5"/>
  <c r="AH199" i="5"/>
  <c r="O199" i="5"/>
  <c r="M199" i="5"/>
  <c r="N199" i="5" s="1"/>
  <c r="K199" i="5"/>
  <c r="J199" i="5"/>
  <c r="E199" i="5"/>
  <c r="D199" i="5"/>
  <c r="AH198" i="5"/>
  <c r="O198" i="5"/>
  <c r="M198" i="5"/>
  <c r="N198" i="5" s="1"/>
  <c r="K198" i="5"/>
  <c r="J198" i="5"/>
  <c r="E198" i="5"/>
  <c r="D198" i="5"/>
  <c r="AH197" i="5"/>
  <c r="O197" i="5"/>
  <c r="M197" i="5"/>
  <c r="N197" i="5" s="1"/>
  <c r="K197" i="5"/>
  <c r="J197" i="5"/>
  <c r="E197" i="5"/>
  <c r="D197" i="5"/>
  <c r="AH196" i="5"/>
  <c r="O196" i="5"/>
  <c r="N196" i="5"/>
  <c r="M196" i="5"/>
  <c r="K196" i="5"/>
  <c r="J196" i="5"/>
  <c r="E196" i="5"/>
  <c r="D196" i="5"/>
  <c r="AH195" i="5"/>
  <c r="O195" i="5"/>
  <c r="M195" i="5"/>
  <c r="N195" i="5" s="1"/>
  <c r="K195" i="5"/>
  <c r="J195" i="5"/>
  <c r="E195" i="5"/>
  <c r="D195" i="5"/>
  <c r="AH194" i="5"/>
  <c r="O194" i="5"/>
  <c r="M194" i="5"/>
  <c r="N194" i="5" s="1"/>
  <c r="K194" i="5"/>
  <c r="J194" i="5"/>
  <c r="E194" i="5"/>
  <c r="D194" i="5"/>
  <c r="AH193" i="5"/>
  <c r="O193" i="5"/>
  <c r="N193" i="5"/>
  <c r="M193" i="5"/>
  <c r="K193" i="5"/>
  <c r="J193" i="5"/>
  <c r="E193" i="5"/>
  <c r="D193" i="5"/>
  <c r="AH192" i="5"/>
  <c r="O192" i="5"/>
  <c r="N192" i="5"/>
  <c r="M192" i="5"/>
  <c r="K192" i="5"/>
  <c r="J192" i="5"/>
  <c r="E192" i="5"/>
  <c r="D192" i="5"/>
  <c r="AH191" i="5"/>
  <c r="O191" i="5"/>
  <c r="N191" i="5"/>
  <c r="M191" i="5"/>
  <c r="K191" i="5"/>
  <c r="J191" i="5"/>
  <c r="E191" i="5"/>
  <c r="D191" i="5"/>
  <c r="AH190" i="5"/>
  <c r="O190" i="5"/>
  <c r="M190" i="5"/>
  <c r="N190" i="5" s="1"/>
  <c r="K190" i="5"/>
  <c r="J190" i="5"/>
  <c r="E190" i="5"/>
  <c r="D190" i="5"/>
  <c r="AH189" i="5"/>
  <c r="O189" i="5"/>
  <c r="M189" i="5"/>
  <c r="N189" i="5" s="1"/>
  <c r="K189" i="5"/>
  <c r="J189" i="5"/>
  <c r="E189" i="5"/>
  <c r="D189" i="5"/>
  <c r="AH188" i="5"/>
  <c r="O188" i="5"/>
  <c r="M188" i="5"/>
  <c r="N188" i="5" s="1"/>
  <c r="K188" i="5"/>
  <c r="J188" i="5"/>
  <c r="E188" i="5"/>
  <c r="D188" i="5"/>
  <c r="AH187" i="5"/>
  <c r="O187" i="5"/>
  <c r="M187" i="5"/>
  <c r="N187" i="5" s="1"/>
  <c r="K187" i="5"/>
  <c r="J187" i="5"/>
  <c r="E187" i="5"/>
  <c r="D187" i="5"/>
  <c r="AH186" i="5"/>
  <c r="O186" i="5"/>
  <c r="N186" i="5"/>
  <c r="M186" i="5"/>
  <c r="K186" i="5"/>
  <c r="J186" i="5"/>
  <c r="E186" i="5"/>
  <c r="D186" i="5"/>
  <c r="AH185" i="5"/>
  <c r="O185" i="5"/>
  <c r="N185" i="5"/>
  <c r="M185" i="5"/>
  <c r="K185" i="5"/>
  <c r="J185" i="5"/>
  <c r="E185" i="5"/>
  <c r="D185" i="5"/>
  <c r="AH184" i="5"/>
  <c r="O184" i="5"/>
  <c r="M184" i="5"/>
  <c r="N184" i="5" s="1"/>
  <c r="K184" i="5"/>
  <c r="J184" i="5"/>
  <c r="E184" i="5"/>
  <c r="D184" i="5"/>
  <c r="AH183" i="5"/>
  <c r="O183" i="5"/>
  <c r="N183" i="5"/>
  <c r="M183" i="5"/>
  <c r="K183" i="5"/>
  <c r="J183" i="5"/>
  <c r="E183" i="5"/>
  <c r="D183" i="5"/>
  <c r="AH182" i="5"/>
  <c r="O182" i="5"/>
  <c r="M182" i="5"/>
  <c r="N182" i="5" s="1"/>
  <c r="K182" i="5"/>
  <c r="J182" i="5"/>
  <c r="E182" i="5"/>
  <c r="D182" i="5"/>
  <c r="AH181" i="5"/>
  <c r="O181" i="5"/>
  <c r="M181" i="5"/>
  <c r="N181" i="5" s="1"/>
  <c r="K181" i="5"/>
  <c r="J181" i="5"/>
  <c r="E181" i="5"/>
  <c r="D181" i="5"/>
  <c r="AH180" i="5"/>
  <c r="O180" i="5"/>
  <c r="N180" i="5"/>
  <c r="M180" i="5"/>
  <c r="K180" i="5"/>
  <c r="J180" i="5"/>
  <c r="E180" i="5"/>
  <c r="D180" i="5"/>
  <c r="AH179" i="5"/>
  <c r="O179" i="5"/>
  <c r="N179" i="5"/>
  <c r="M179" i="5"/>
  <c r="K179" i="5"/>
  <c r="J179" i="5"/>
  <c r="E179" i="5"/>
  <c r="D179" i="5"/>
  <c r="AH178" i="5"/>
  <c r="O178" i="5"/>
  <c r="N178" i="5"/>
  <c r="M178" i="5"/>
  <c r="K178" i="5"/>
  <c r="J178" i="5"/>
  <c r="E178" i="5"/>
  <c r="D178" i="5"/>
  <c r="AH177" i="5"/>
  <c r="O177" i="5"/>
  <c r="N177" i="5"/>
  <c r="M177" i="5"/>
  <c r="K177" i="5"/>
  <c r="J177" i="5"/>
  <c r="E177" i="5"/>
  <c r="D177" i="5"/>
  <c r="AH176" i="5"/>
  <c r="O176" i="5"/>
  <c r="M176" i="5"/>
  <c r="N176" i="5" s="1"/>
  <c r="K176" i="5"/>
  <c r="J176" i="5"/>
  <c r="E176" i="5"/>
  <c r="D176" i="5"/>
  <c r="AH175" i="5"/>
  <c r="O175" i="5"/>
  <c r="N175" i="5"/>
  <c r="M175" i="5"/>
  <c r="K175" i="5"/>
  <c r="J175" i="5"/>
  <c r="E175" i="5"/>
  <c r="D175" i="5"/>
  <c r="AH174" i="5"/>
  <c r="O174" i="5"/>
  <c r="M174" i="5"/>
  <c r="N174" i="5" s="1"/>
  <c r="K174" i="5"/>
  <c r="J174" i="5"/>
  <c r="E174" i="5"/>
  <c r="D174" i="5"/>
  <c r="AH173" i="5"/>
  <c r="O173" i="5"/>
  <c r="M173" i="5"/>
  <c r="N173" i="5" s="1"/>
  <c r="K173" i="5"/>
  <c r="J173" i="5"/>
  <c r="E173" i="5"/>
  <c r="D173" i="5"/>
  <c r="AH172" i="5"/>
  <c r="O172" i="5"/>
  <c r="N172" i="5"/>
  <c r="M172" i="5"/>
  <c r="K172" i="5"/>
  <c r="J172" i="5"/>
  <c r="E172" i="5"/>
  <c r="D172" i="5"/>
  <c r="AH171" i="5"/>
  <c r="O171" i="5"/>
  <c r="N171" i="5"/>
  <c r="M171" i="5"/>
  <c r="K171" i="5"/>
  <c r="J171" i="5"/>
  <c r="E171" i="5"/>
  <c r="D171" i="5"/>
  <c r="AH170" i="5"/>
  <c r="O170" i="5"/>
  <c r="N170" i="5"/>
  <c r="M170" i="5"/>
  <c r="K170" i="5"/>
  <c r="J170" i="5"/>
  <c r="E170" i="5"/>
  <c r="D170" i="5"/>
  <c r="AH169" i="5"/>
  <c r="O169" i="5"/>
  <c r="N169" i="5"/>
  <c r="M169" i="5"/>
  <c r="K169" i="5"/>
  <c r="J169" i="5"/>
  <c r="E169" i="5"/>
  <c r="D169" i="5"/>
  <c r="AH168" i="5"/>
  <c r="O168" i="5"/>
  <c r="N168" i="5"/>
  <c r="M168" i="5"/>
  <c r="K168" i="5"/>
  <c r="J168" i="5"/>
  <c r="E168" i="5"/>
  <c r="D168" i="5"/>
  <c r="AH167" i="5"/>
  <c r="O167" i="5"/>
  <c r="N167" i="5"/>
  <c r="M167" i="5"/>
  <c r="K167" i="5"/>
  <c r="J167" i="5"/>
  <c r="E167" i="5"/>
  <c r="D167" i="5"/>
  <c r="AH166" i="5"/>
  <c r="O166" i="5"/>
  <c r="M166" i="5"/>
  <c r="N166" i="5" s="1"/>
  <c r="K166" i="5"/>
  <c r="J166" i="5"/>
  <c r="E166" i="5"/>
  <c r="D166" i="5"/>
  <c r="AH165" i="5"/>
  <c r="O165" i="5"/>
  <c r="N165" i="5"/>
  <c r="M165" i="5"/>
  <c r="K165" i="5"/>
  <c r="J165" i="5"/>
  <c r="E165" i="5"/>
  <c r="D165" i="5"/>
  <c r="AH164" i="5"/>
  <c r="O164" i="5"/>
  <c r="M164" i="5"/>
  <c r="N164" i="5" s="1"/>
  <c r="K164" i="5"/>
  <c r="J164" i="5"/>
  <c r="E164" i="5"/>
  <c r="D164" i="5"/>
  <c r="AH163" i="5"/>
  <c r="O163" i="5"/>
  <c r="N163" i="5"/>
  <c r="M163" i="5"/>
  <c r="K163" i="5"/>
  <c r="J163" i="5"/>
  <c r="E163" i="5"/>
  <c r="D163" i="5"/>
  <c r="AH162" i="5"/>
  <c r="O162" i="5"/>
  <c r="N162" i="5"/>
  <c r="M162" i="5"/>
  <c r="K162" i="5"/>
  <c r="J162" i="5"/>
  <c r="E162" i="5"/>
  <c r="D162" i="5"/>
  <c r="AH161" i="5"/>
  <c r="O161" i="5"/>
  <c r="N161" i="5"/>
  <c r="M161" i="5"/>
  <c r="K161" i="5"/>
  <c r="J161" i="5"/>
  <c r="E161" i="5"/>
  <c r="D161" i="5"/>
  <c r="AH160" i="5"/>
  <c r="O160" i="5"/>
  <c r="N160" i="5"/>
  <c r="M160" i="5"/>
  <c r="K160" i="5"/>
  <c r="J160" i="5"/>
  <c r="E160" i="5"/>
  <c r="D160" i="5"/>
  <c r="AH159" i="5"/>
  <c r="O159" i="5"/>
  <c r="N159" i="5"/>
  <c r="M159" i="5"/>
  <c r="K159" i="5"/>
  <c r="J159" i="5"/>
  <c r="E159" i="5"/>
  <c r="D159" i="5"/>
  <c r="AH158" i="5"/>
  <c r="O158" i="5"/>
  <c r="M158" i="5"/>
  <c r="N158" i="5" s="1"/>
  <c r="K158" i="5"/>
  <c r="J158" i="5"/>
  <c r="E158" i="5"/>
  <c r="D158" i="5"/>
  <c r="AH157" i="5"/>
  <c r="O157" i="5"/>
  <c r="M157" i="5"/>
  <c r="N157" i="5" s="1"/>
  <c r="K157" i="5"/>
  <c r="J157" i="5"/>
  <c r="E157" i="5"/>
  <c r="D157" i="5"/>
  <c r="AH156" i="5"/>
  <c r="O156" i="5"/>
  <c r="N156" i="5"/>
  <c r="M156" i="5"/>
  <c r="K156" i="5"/>
  <c r="J156" i="5"/>
  <c r="E156" i="5"/>
  <c r="D156" i="5"/>
  <c r="AH155" i="5"/>
  <c r="O155" i="5"/>
  <c r="M155" i="5"/>
  <c r="N155" i="5" s="1"/>
  <c r="K155" i="5"/>
  <c r="J155" i="5"/>
  <c r="E155" i="5"/>
  <c r="D155" i="5"/>
  <c r="AH154" i="5"/>
  <c r="O154" i="5"/>
  <c r="N154" i="5"/>
  <c r="M154" i="5"/>
  <c r="K154" i="5"/>
  <c r="J154" i="5"/>
  <c r="E154" i="5"/>
  <c r="D154" i="5"/>
  <c r="AH153" i="5"/>
  <c r="O153" i="5"/>
  <c r="N153" i="5"/>
  <c r="M153" i="5"/>
  <c r="K153" i="5"/>
  <c r="J153" i="5"/>
  <c r="E153" i="5"/>
  <c r="D153" i="5"/>
  <c r="AH152" i="5"/>
  <c r="O152" i="5"/>
  <c r="M152" i="5"/>
  <c r="N152" i="5" s="1"/>
  <c r="K152" i="5"/>
  <c r="J152" i="5"/>
  <c r="E152" i="5"/>
  <c r="D152" i="5"/>
  <c r="AH151" i="5"/>
  <c r="O151" i="5"/>
  <c r="N151" i="5"/>
  <c r="M151" i="5"/>
  <c r="K151" i="5"/>
  <c r="J151" i="5"/>
  <c r="E151" i="5"/>
  <c r="D151" i="5"/>
  <c r="AH150" i="5"/>
  <c r="O150" i="5"/>
  <c r="M150" i="5"/>
  <c r="N150" i="5" s="1"/>
  <c r="K150" i="5"/>
  <c r="J150" i="5"/>
  <c r="E150" i="5"/>
  <c r="D150" i="5"/>
  <c r="AH149" i="5"/>
  <c r="O149" i="5"/>
  <c r="N149" i="5"/>
  <c r="M149" i="5"/>
  <c r="K149" i="5"/>
  <c r="J149" i="5"/>
  <c r="E149" i="5"/>
  <c r="D149" i="5"/>
  <c r="AH148" i="5"/>
  <c r="O148" i="5"/>
  <c r="N148" i="5"/>
  <c r="M148" i="5"/>
  <c r="K148" i="5"/>
  <c r="J148" i="5"/>
  <c r="E148" i="5"/>
  <c r="D148" i="5"/>
  <c r="AH147" i="5"/>
  <c r="O147" i="5"/>
  <c r="N147" i="5"/>
  <c r="M147" i="5"/>
  <c r="K147" i="5"/>
  <c r="J147" i="5"/>
  <c r="E147" i="5"/>
  <c r="D147" i="5"/>
  <c r="AH146" i="5"/>
  <c r="O146" i="5"/>
  <c r="M146" i="5"/>
  <c r="N146" i="5" s="1"/>
  <c r="K146" i="5"/>
  <c r="J146" i="5"/>
  <c r="E146" i="5"/>
  <c r="D146" i="5"/>
  <c r="AH145" i="5"/>
  <c r="O145" i="5"/>
  <c r="N145" i="5"/>
  <c r="M145" i="5"/>
  <c r="K145" i="5"/>
  <c r="J145" i="5"/>
  <c r="E145" i="5"/>
  <c r="D145" i="5"/>
  <c r="AH144" i="5"/>
  <c r="O144" i="5"/>
  <c r="N144" i="5"/>
  <c r="M144" i="5"/>
  <c r="K144" i="5"/>
  <c r="J144" i="5"/>
  <c r="E144" i="5"/>
  <c r="D144" i="5"/>
  <c r="AH143" i="5"/>
  <c r="O143" i="5"/>
  <c r="M143" i="5"/>
  <c r="N143" i="5" s="1"/>
  <c r="K143" i="5"/>
  <c r="J143" i="5"/>
  <c r="E143" i="5"/>
  <c r="D143" i="5"/>
  <c r="AH142" i="5"/>
  <c r="O142" i="5"/>
  <c r="M142" i="5"/>
  <c r="N142" i="5" s="1"/>
  <c r="K142" i="5"/>
  <c r="J142" i="5"/>
  <c r="E142" i="5"/>
  <c r="D142" i="5"/>
  <c r="AH141" i="5"/>
  <c r="O141" i="5"/>
  <c r="M141" i="5"/>
  <c r="N141" i="5" s="1"/>
  <c r="K141" i="5"/>
  <c r="J141" i="5"/>
  <c r="E141" i="5"/>
  <c r="D141" i="5"/>
  <c r="AH140" i="5"/>
  <c r="O140" i="5"/>
  <c r="M140" i="5"/>
  <c r="N140" i="5" s="1"/>
  <c r="K140" i="5"/>
  <c r="J140" i="5"/>
  <c r="E140" i="5"/>
  <c r="D140" i="5"/>
  <c r="AH139" i="5"/>
  <c r="O139" i="5"/>
  <c r="M139" i="5"/>
  <c r="N139" i="5" s="1"/>
  <c r="K139" i="5"/>
  <c r="J139" i="5"/>
  <c r="E139" i="5"/>
  <c r="D139" i="5"/>
  <c r="AH138" i="5"/>
  <c r="O138" i="5"/>
  <c r="M138" i="5"/>
  <c r="N138" i="5" s="1"/>
  <c r="K138" i="5"/>
  <c r="J138" i="5"/>
  <c r="E138" i="5"/>
  <c r="D138" i="5"/>
  <c r="AH137" i="5"/>
  <c r="O137" i="5"/>
  <c r="N137" i="5"/>
  <c r="M137" i="5"/>
  <c r="K137" i="5"/>
  <c r="J137" i="5"/>
  <c r="E137" i="5"/>
  <c r="D137" i="5"/>
  <c r="AH136" i="5"/>
  <c r="O136" i="5"/>
  <c r="N136" i="5"/>
  <c r="M136" i="5"/>
  <c r="K136" i="5"/>
  <c r="J136" i="5"/>
  <c r="E136" i="5"/>
  <c r="D136" i="5"/>
  <c r="AH135" i="5"/>
  <c r="O135" i="5"/>
  <c r="M135" i="5"/>
  <c r="N135" i="5" s="1"/>
  <c r="K135" i="5"/>
  <c r="J135" i="5"/>
  <c r="E135" i="5"/>
  <c r="D135" i="5"/>
  <c r="AH134" i="5"/>
  <c r="O134" i="5"/>
  <c r="M134" i="5"/>
  <c r="N134" i="5" s="1"/>
  <c r="K134" i="5"/>
  <c r="J134" i="5"/>
  <c r="E134" i="5"/>
  <c r="D134" i="5"/>
  <c r="AH133" i="5"/>
  <c r="O133" i="5"/>
  <c r="M133" i="5"/>
  <c r="N133" i="5" s="1"/>
  <c r="K133" i="5"/>
  <c r="J133" i="5"/>
  <c r="E133" i="5"/>
  <c r="D133" i="5"/>
  <c r="AH132" i="5"/>
  <c r="O132" i="5"/>
  <c r="M132" i="5"/>
  <c r="N132" i="5" s="1"/>
  <c r="K132" i="5"/>
  <c r="J132" i="5"/>
  <c r="E132" i="5"/>
  <c r="D132" i="5"/>
  <c r="AH131" i="5"/>
  <c r="O131" i="5"/>
  <c r="M131" i="5"/>
  <c r="N131" i="5" s="1"/>
  <c r="K131" i="5"/>
  <c r="J131" i="5"/>
  <c r="E131" i="5"/>
  <c r="D131" i="5"/>
  <c r="AH130" i="5"/>
  <c r="O130" i="5"/>
  <c r="M130" i="5"/>
  <c r="N130" i="5" s="1"/>
  <c r="K130" i="5"/>
  <c r="J130" i="5"/>
  <c r="E130" i="5"/>
  <c r="D130" i="5"/>
  <c r="AH129" i="5"/>
  <c r="O129" i="5"/>
  <c r="N129" i="5"/>
  <c r="M129" i="5"/>
  <c r="K129" i="5"/>
  <c r="J129" i="5"/>
  <c r="E129" i="5"/>
  <c r="D129" i="5"/>
  <c r="AH128" i="5"/>
  <c r="O128" i="5"/>
  <c r="N128" i="5"/>
  <c r="M128" i="5"/>
  <c r="K128" i="5"/>
  <c r="J128" i="5"/>
  <c r="E128" i="5"/>
  <c r="D128" i="5"/>
  <c r="AH127" i="5"/>
  <c r="O127" i="5"/>
  <c r="M127" i="5"/>
  <c r="N127" i="5" s="1"/>
  <c r="K127" i="5"/>
  <c r="J127" i="5"/>
  <c r="E127" i="5"/>
  <c r="D127" i="5"/>
  <c r="AH126" i="5"/>
  <c r="O126" i="5"/>
  <c r="M126" i="5"/>
  <c r="N126" i="5" s="1"/>
  <c r="K126" i="5"/>
  <c r="J126" i="5"/>
  <c r="E126" i="5"/>
  <c r="D126" i="5"/>
  <c r="AH125" i="5"/>
  <c r="O125" i="5"/>
  <c r="M125" i="5"/>
  <c r="N125" i="5" s="1"/>
  <c r="K125" i="5"/>
  <c r="J125" i="5"/>
  <c r="E125" i="5"/>
  <c r="D125" i="5"/>
  <c r="AH124" i="5"/>
  <c r="O124" i="5"/>
  <c r="M124" i="5"/>
  <c r="N124" i="5" s="1"/>
  <c r="K124" i="5"/>
  <c r="J124" i="5"/>
  <c r="E124" i="5"/>
  <c r="D124" i="5"/>
  <c r="AH123" i="5"/>
  <c r="O123" i="5"/>
  <c r="N123" i="5"/>
  <c r="M123" i="5"/>
  <c r="K123" i="5"/>
  <c r="J123" i="5"/>
  <c r="E123" i="5"/>
  <c r="D123" i="5"/>
  <c r="AH122" i="5"/>
  <c r="O122" i="5"/>
  <c r="M122" i="5"/>
  <c r="N122" i="5" s="1"/>
  <c r="K122" i="5"/>
  <c r="J122" i="5"/>
  <c r="E122" i="5"/>
  <c r="D122" i="5"/>
  <c r="AH121" i="5"/>
  <c r="O121" i="5"/>
  <c r="N121" i="5"/>
  <c r="M121" i="5"/>
  <c r="K121" i="5"/>
  <c r="J121" i="5"/>
  <c r="E121" i="5"/>
  <c r="D121" i="5"/>
  <c r="AH120" i="5"/>
  <c r="V120" i="5"/>
  <c r="O120" i="5"/>
  <c r="M120" i="5"/>
  <c r="N120" i="5" s="1"/>
  <c r="K120" i="5"/>
  <c r="J120" i="5"/>
  <c r="E120" i="5"/>
  <c r="D120" i="5"/>
  <c r="AH119" i="5"/>
  <c r="O119" i="5"/>
  <c r="M119" i="5"/>
  <c r="N119" i="5" s="1"/>
  <c r="K119" i="5"/>
  <c r="J119" i="5"/>
  <c r="E119" i="5"/>
  <c r="D119" i="5"/>
  <c r="AH118" i="5"/>
  <c r="O118" i="5"/>
  <c r="N118" i="5"/>
  <c r="M118" i="5"/>
  <c r="K118" i="5"/>
  <c r="J118" i="5"/>
  <c r="E118" i="5"/>
  <c r="D118" i="5"/>
  <c r="AH117" i="5"/>
  <c r="O117" i="5"/>
  <c r="M117" i="5"/>
  <c r="N117" i="5" s="1"/>
  <c r="K117" i="5"/>
  <c r="J117" i="5"/>
  <c r="E117" i="5"/>
  <c r="D117" i="5"/>
  <c r="AH116" i="5"/>
  <c r="O116" i="5"/>
  <c r="N116" i="5"/>
  <c r="M116" i="5"/>
  <c r="K116" i="5"/>
  <c r="J116" i="5"/>
  <c r="E116" i="5"/>
  <c r="D116" i="5"/>
  <c r="AH115" i="5"/>
  <c r="O115" i="5"/>
  <c r="M115" i="5"/>
  <c r="N115" i="5" s="1"/>
  <c r="K115" i="5"/>
  <c r="J115" i="5"/>
  <c r="E115" i="5"/>
  <c r="D115" i="5"/>
  <c r="AH114" i="5"/>
  <c r="O114" i="5"/>
  <c r="M114" i="5"/>
  <c r="N114" i="5" s="1"/>
  <c r="K114" i="5"/>
  <c r="J114" i="5"/>
  <c r="E114" i="5"/>
  <c r="D114" i="5"/>
  <c r="AH113" i="5"/>
  <c r="O113" i="5"/>
  <c r="N113" i="5"/>
  <c r="M113" i="5"/>
  <c r="K113" i="5"/>
  <c r="J113" i="5"/>
  <c r="E113" i="5"/>
  <c r="D113" i="5"/>
  <c r="AH112" i="5"/>
  <c r="O112" i="5"/>
  <c r="N112" i="5"/>
  <c r="M112" i="5"/>
  <c r="K112" i="5"/>
  <c r="J112" i="5"/>
  <c r="E112" i="5"/>
  <c r="D112" i="5"/>
  <c r="AH111" i="5"/>
  <c r="O111" i="5"/>
  <c r="N111" i="5"/>
  <c r="M111" i="5"/>
  <c r="K111" i="5"/>
  <c r="J111" i="5"/>
  <c r="E111" i="5"/>
  <c r="D111" i="5"/>
  <c r="AH110" i="5"/>
  <c r="O110" i="5"/>
  <c r="M110" i="5"/>
  <c r="N110" i="5" s="1"/>
  <c r="K110" i="5"/>
  <c r="J110" i="5"/>
  <c r="E110" i="5"/>
  <c r="D110" i="5"/>
  <c r="AH109" i="5"/>
  <c r="O109" i="5"/>
  <c r="N109" i="5"/>
  <c r="M109" i="5"/>
  <c r="K109" i="5"/>
  <c r="J109" i="5"/>
  <c r="E109" i="5"/>
  <c r="D109" i="5"/>
  <c r="AH108" i="5"/>
  <c r="O108" i="5"/>
  <c r="M108" i="5"/>
  <c r="N108" i="5" s="1"/>
  <c r="K108" i="5"/>
  <c r="J108" i="5"/>
  <c r="E108" i="5"/>
  <c r="D108" i="5"/>
  <c r="AH107" i="5"/>
  <c r="O107" i="5"/>
  <c r="N107" i="5"/>
  <c r="M107" i="5"/>
  <c r="K107" i="5"/>
  <c r="J107" i="5"/>
  <c r="E107" i="5"/>
  <c r="D107" i="5"/>
  <c r="AH106" i="5"/>
  <c r="O106" i="5"/>
  <c r="N106" i="5"/>
  <c r="M106" i="5"/>
  <c r="K106" i="5"/>
  <c r="J106" i="5"/>
  <c r="E106" i="5"/>
  <c r="D106" i="5"/>
  <c r="AH105" i="5"/>
  <c r="O105" i="5"/>
  <c r="N105" i="5"/>
  <c r="M105" i="5"/>
  <c r="K105" i="5"/>
  <c r="J105" i="5"/>
  <c r="E105" i="5"/>
  <c r="D105" i="5"/>
  <c r="AH104" i="5"/>
  <c r="O104" i="5"/>
  <c r="N104" i="5"/>
  <c r="M104" i="5"/>
  <c r="K104" i="5"/>
  <c r="J104" i="5"/>
  <c r="E104" i="5"/>
  <c r="D104" i="5"/>
  <c r="AH103" i="5"/>
  <c r="O103" i="5"/>
  <c r="N103" i="5"/>
  <c r="M103" i="5"/>
  <c r="K103" i="5"/>
  <c r="J103" i="5"/>
  <c r="E103" i="5"/>
  <c r="D103" i="5"/>
  <c r="AH102" i="5"/>
  <c r="O102" i="5"/>
  <c r="M102" i="5"/>
  <c r="N102" i="5" s="1"/>
  <c r="K102" i="5"/>
  <c r="J102" i="5"/>
  <c r="E102" i="5"/>
  <c r="D102" i="5"/>
  <c r="AH101" i="5"/>
  <c r="O101" i="5"/>
  <c r="N101" i="5"/>
  <c r="M101" i="5"/>
  <c r="K101" i="5"/>
  <c r="J101" i="5"/>
  <c r="E101" i="5"/>
  <c r="D101" i="5"/>
  <c r="AH100" i="5"/>
  <c r="O100" i="5"/>
  <c r="M100" i="5"/>
  <c r="N100" i="5" s="1"/>
  <c r="K100" i="5"/>
  <c r="J100" i="5"/>
  <c r="E100" i="5"/>
  <c r="D100" i="5"/>
  <c r="AH99" i="5"/>
  <c r="O99" i="5"/>
  <c r="N99" i="5"/>
  <c r="M99" i="5"/>
  <c r="K99" i="5"/>
  <c r="J99" i="5"/>
  <c r="E99" i="5"/>
  <c r="D99" i="5"/>
  <c r="AH98" i="5"/>
  <c r="O98" i="5"/>
  <c r="N98" i="5"/>
  <c r="M98" i="5"/>
  <c r="K98" i="5"/>
  <c r="J98" i="5"/>
  <c r="E98" i="5"/>
  <c r="D98" i="5"/>
  <c r="AH97" i="5"/>
  <c r="O97" i="5"/>
  <c r="N97" i="5"/>
  <c r="M97" i="5"/>
  <c r="K97" i="5"/>
  <c r="J97" i="5"/>
  <c r="E97" i="5"/>
  <c r="D97" i="5"/>
  <c r="AH96" i="5"/>
  <c r="O96" i="5"/>
  <c r="N96" i="5"/>
  <c r="M96" i="5"/>
  <c r="K96" i="5"/>
  <c r="J96" i="5"/>
  <c r="E96" i="5"/>
  <c r="D96" i="5"/>
  <c r="AH95" i="5"/>
  <c r="O95" i="5"/>
  <c r="N95" i="5"/>
  <c r="M95" i="5"/>
  <c r="K95" i="5"/>
  <c r="J95" i="5"/>
  <c r="E95" i="5"/>
  <c r="D95" i="5"/>
  <c r="AH94" i="5"/>
  <c r="O94" i="5"/>
  <c r="M94" i="5"/>
  <c r="N94" i="5" s="1"/>
  <c r="K94" i="5"/>
  <c r="J94" i="5"/>
  <c r="E94" i="5"/>
  <c r="D94" i="5"/>
  <c r="AH93" i="5"/>
  <c r="O93" i="5"/>
  <c r="N93" i="5"/>
  <c r="M93" i="5"/>
  <c r="K93" i="5"/>
  <c r="J93" i="5"/>
  <c r="E93" i="5"/>
  <c r="D93" i="5"/>
  <c r="AH92" i="5"/>
  <c r="O92" i="5"/>
  <c r="M92" i="5"/>
  <c r="N92" i="5" s="1"/>
  <c r="K92" i="5"/>
  <c r="J92" i="5"/>
  <c r="E92" i="5"/>
  <c r="D92" i="5"/>
  <c r="AH91" i="5"/>
  <c r="O91" i="5"/>
  <c r="N91" i="5"/>
  <c r="M91" i="5"/>
  <c r="K91" i="5"/>
  <c r="J91" i="5"/>
  <c r="E91" i="5"/>
  <c r="D91" i="5"/>
  <c r="AH90" i="5"/>
  <c r="O90" i="5"/>
  <c r="N90" i="5"/>
  <c r="M90" i="5"/>
  <c r="K90" i="5"/>
  <c r="J90" i="5"/>
  <c r="E90" i="5"/>
  <c r="D90" i="5"/>
  <c r="AH89" i="5"/>
  <c r="O89" i="5"/>
  <c r="N89" i="5"/>
  <c r="M89" i="5"/>
  <c r="K89" i="5"/>
  <c r="J89" i="5"/>
  <c r="E89" i="5"/>
  <c r="D89" i="5"/>
  <c r="AH88" i="5"/>
  <c r="O88" i="5"/>
  <c r="N88" i="5"/>
  <c r="M88" i="5"/>
  <c r="K88" i="5"/>
  <c r="J88" i="5"/>
  <c r="E88" i="5"/>
  <c r="D88" i="5"/>
  <c r="AH87" i="5"/>
  <c r="O87" i="5"/>
  <c r="N87" i="5"/>
  <c r="M87" i="5"/>
  <c r="K87" i="5"/>
  <c r="J87" i="5"/>
  <c r="E87" i="5"/>
  <c r="D87" i="5"/>
  <c r="AH86" i="5"/>
  <c r="O86" i="5"/>
  <c r="M86" i="5"/>
  <c r="N86" i="5" s="1"/>
  <c r="K86" i="5"/>
  <c r="J86" i="5"/>
  <c r="E86" i="5"/>
  <c r="D86" i="5"/>
  <c r="AH85" i="5"/>
  <c r="O85" i="5"/>
  <c r="N85" i="5"/>
  <c r="M85" i="5"/>
  <c r="K85" i="5"/>
  <c r="J85" i="5"/>
  <c r="E85" i="5"/>
  <c r="D85" i="5"/>
  <c r="AH84" i="5"/>
  <c r="O84" i="5"/>
  <c r="M84" i="5"/>
  <c r="N84" i="5" s="1"/>
  <c r="K84" i="5"/>
  <c r="J84" i="5"/>
  <c r="E84" i="5"/>
  <c r="D84" i="5"/>
  <c r="AH83" i="5"/>
  <c r="O83" i="5"/>
  <c r="N83" i="5"/>
  <c r="M83" i="5"/>
  <c r="K83" i="5"/>
  <c r="J83" i="5"/>
  <c r="E83" i="5"/>
  <c r="D83" i="5"/>
  <c r="AH82" i="5"/>
  <c r="O82" i="5"/>
  <c r="N82" i="5"/>
  <c r="M82" i="5"/>
  <c r="K82" i="5"/>
  <c r="J82" i="5"/>
  <c r="E82" i="5"/>
  <c r="D82" i="5"/>
  <c r="AH81" i="5"/>
  <c r="O81" i="5"/>
  <c r="N81" i="5"/>
  <c r="M81" i="5"/>
  <c r="K81" i="5"/>
  <c r="J81" i="5"/>
  <c r="E81" i="5"/>
  <c r="D81" i="5"/>
  <c r="AH80" i="5"/>
  <c r="O80" i="5"/>
  <c r="N80" i="5"/>
  <c r="M80" i="5"/>
  <c r="K80" i="5"/>
  <c r="J80" i="5"/>
  <c r="E80" i="5"/>
  <c r="D80" i="5"/>
  <c r="AH79" i="5"/>
  <c r="O79" i="5"/>
  <c r="N79" i="5"/>
  <c r="M79" i="5"/>
  <c r="K79" i="5"/>
  <c r="J79" i="5"/>
  <c r="E79" i="5"/>
  <c r="D79" i="5"/>
  <c r="AH78" i="5"/>
  <c r="O78" i="5"/>
  <c r="M78" i="5"/>
  <c r="N78" i="5" s="1"/>
  <c r="K78" i="5"/>
  <c r="J78" i="5"/>
  <c r="E78" i="5"/>
  <c r="D78" i="5"/>
  <c r="AH77" i="5"/>
  <c r="O77" i="5"/>
  <c r="N77" i="5"/>
  <c r="M77" i="5"/>
  <c r="K77" i="5"/>
  <c r="J77" i="5"/>
  <c r="E77" i="5"/>
  <c r="D77" i="5"/>
  <c r="AH76" i="5"/>
  <c r="O76" i="5"/>
  <c r="N76" i="5"/>
  <c r="M76" i="5"/>
  <c r="K76" i="5"/>
  <c r="J76" i="5"/>
  <c r="E76" i="5"/>
  <c r="D76" i="5"/>
  <c r="AH75" i="5"/>
  <c r="O75" i="5"/>
  <c r="N75" i="5"/>
  <c r="M75" i="5"/>
  <c r="K75" i="5"/>
  <c r="J75" i="5"/>
  <c r="E75" i="5"/>
  <c r="D75" i="5"/>
  <c r="AH74" i="5"/>
  <c r="O74" i="5"/>
  <c r="M74" i="5"/>
  <c r="N74" i="5" s="1"/>
  <c r="K74" i="5"/>
  <c r="J74" i="5"/>
  <c r="E74" i="5"/>
  <c r="D74" i="5"/>
  <c r="AH73" i="5"/>
  <c r="O73" i="5"/>
  <c r="N73" i="5"/>
  <c r="M73" i="5"/>
  <c r="K73" i="5"/>
  <c r="J73" i="5"/>
  <c r="E73" i="5"/>
  <c r="D73" i="5"/>
  <c r="AH72" i="5"/>
  <c r="O72" i="5"/>
  <c r="N72" i="5"/>
  <c r="M72" i="5"/>
  <c r="K72" i="5"/>
  <c r="J72" i="5"/>
  <c r="E72" i="5"/>
  <c r="D72" i="5"/>
  <c r="AH71" i="5"/>
  <c r="O71" i="5"/>
  <c r="M71" i="5"/>
  <c r="N71" i="5" s="1"/>
  <c r="K71" i="5"/>
  <c r="J71" i="5"/>
  <c r="E71" i="5"/>
  <c r="D71" i="5"/>
  <c r="AH70" i="5"/>
  <c r="O70" i="5"/>
  <c r="M70" i="5"/>
  <c r="N70" i="5" s="1"/>
  <c r="K70" i="5"/>
  <c r="J70" i="5"/>
  <c r="E70" i="5"/>
  <c r="D70" i="5"/>
  <c r="AH69" i="5"/>
  <c r="O69" i="5"/>
  <c r="N69" i="5"/>
  <c r="M69" i="5"/>
  <c r="K69" i="5"/>
  <c r="J69" i="5"/>
  <c r="E69" i="5"/>
  <c r="D69" i="5"/>
  <c r="M68" i="5"/>
  <c r="N68" i="5" s="1"/>
  <c r="O68" i="5" s="1"/>
  <c r="K68" i="5"/>
  <c r="J68" i="5"/>
  <c r="E68" i="5"/>
  <c r="D68" i="5"/>
  <c r="M67" i="5"/>
  <c r="N67" i="5" s="1"/>
  <c r="J67" i="5"/>
  <c r="D67" i="5"/>
  <c r="E67" i="5" s="1"/>
  <c r="M66" i="5"/>
  <c r="N66" i="5" s="1"/>
  <c r="O66" i="5" s="1"/>
  <c r="J66" i="5"/>
  <c r="K67" i="5" s="1"/>
  <c r="D66" i="5"/>
  <c r="E66" i="5" s="1"/>
  <c r="M65" i="5"/>
  <c r="N65" i="5" s="1"/>
  <c r="O65" i="5" s="1"/>
  <c r="K65" i="5"/>
  <c r="J65" i="5"/>
  <c r="E65" i="5"/>
  <c r="D65" i="5"/>
  <c r="Y64" i="5"/>
  <c r="V64" i="5"/>
  <c r="R64" i="5"/>
  <c r="N64" i="5"/>
  <c r="M64" i="5"/>
  <c r="L64" i="5" a="1"/>
  <c r="L64" i="5" s="1"/>
  <c r="K64" i="5"/>
  <c r="J64" i="5"/>
  <c r="H64" i="5"/>
  <c r="D64" i="5"/>
  <c r="Y63" i="5"/>
  <c r="V63" i="5"/>
  <c r="R63" i="5"/>
  <c r="M63" i="5"/>
  <c r="L63" i="5" a="1"/>
  <c r="L63" i="5" s="1"/>
  <c r="J63" i="5"/>
  <c r="H63" i="5"/>
  <c r="V147" i="5" s="1"/>
  <c r="E63" i="5"/>
  <c r="D63" i="5"/>
  <c r="Y62" i="5"/>
  <c r="V62" i="5"/>
  <c r="M62" i="5"/>
  <c r="N62" i="5" s="1"/>
  <c r="L62" i="5" a="1"/>
  <c r="L62" i="5" s="1"/>
  <c r="J62" i="5"/>
  <c r="H62" i="5"/>
  <c r="V146" i="5" s="1"/>
  <c r="D62" i="5"/>
  <c r="Y61" i="5"/>
  <c r="V61" i="5"/>
  <c r="R61" i="5"/>
  <c r="M61" i="5"/>
  <c r="L61" i="5" a="1"/>
  <c r="L61" i="5" s="1"/>
  <c r="J61" i="5"/>
  <c r="H61" i="5"/>
  <c r="V145" i="5" s="1"/>
  <c r="D61" i="5"/>
  <c r="Y60" i="5"/>
  <c r="V60" i="5"/>
  <c r="M60" i="5"/>
  <c r="R60" i="5" s="1"/>
  <c r="L60" i="5" a="1"/>
  <c r="L60" i="5" s="1"/>
  <c r="J60" i="5"/>
  <c r="H60" i="5"/>
  <c r="V144" i="5" s="1"/>
  <c r="D60" i="5"/>
  <c r="Y59" i="5"/>
  <c r="V59" i="5"/>
  <c r="M59" i="5"/>
  <c r="R59" i="5" s="1"/>
  <c r="L59" i="5" a="1"/>
  <c r="L59" i="5" s="1"/>
  <c r="J59" i="5"/>
  <c r="H59" i="5"/>
  <c r="V143" i="5" s="1"/>
  <c r="D59" i="5"/>
  <c r="Y58" i="5"/>
  <c r="V58" i="5"/>
  <c r="R58" i="5"/>
  <c r="N58" i="5"/>
  <c r="M58" i="5"/>
  <c r="L58" i="5" a="1"/>
  <c r="L58" i="5" s="1"/>
  <c r="J58" i="5"/>
  <c r="K63" i="5" s="1"/>
  <c r="H58" i="5"/>
  <c r="V142" i="5" s="1"/>
  <c r="D58" i="5"/>
  <c r="E64" i="5" s="1"/>
  <c r="Y57" i="5"/>
  <c r="V57" i="5"/>
  <c r="R57" i="5"/>
  <c r="M57" i="5"/>
  <c r="N57" i="5" s="1"/>
  <c r="L57" i="5" a="1"/>
  <c r="L57" i="5" s="1"/>
  <c r="J57" i="5"/>
  <c r="H57" i="5"/>
  <c r="V141" i="5" s="1"/>
  <c r="D57" i="5"/>
  <c r="E62" i="5" s="1"/>
  <c r="Y56" i="5"/>
  <c r="V56" i="5"/>
  <c r="M56" i="5"/>
  <c r="R56" i="5" s="1"/>
  <c r="L56" i="5" a="1"/>
  <c r="L56" i="5" s="1"/>
  <c r="J56" i="5"/>
  <c r="K62" i="5" s="1"/>
  <c r="H56" i="5"/>
  <c r="D56" i="5"/>
  <c r="Y55" i="5"/>
  <c r="V55" i="5"/>
  <c r="M55" i="5"/>
  <c r="R55" i="5" s="1"/>
  <c r="L55" i="5" a="1"/>
  <c r="L55" i="5" s="1"/>
  <c r="K55" i="5"/>
  <c r="J55" i="5"/>
  <c r="K61" i="5" s="1"/>
  <c r="H55" i="5"/>
  <c r="V139" i="5" s="1"/>
  <c r="D55" i="5"/>
  <c r="E60" i="5" s="1"/>
  <c r="Y54" i="5"/>
  <c r="V54" i="5"/>
  <c r="M54" i="5"/>
  <c r="R54" i="5" s="1"/>
  <c r="L54" i="5" a="1"/>
  <c r="L54" i="5" s="1"/>
  <c r="J54" i="5"/>
  <c r="K60" i="5" s="1"/>
  <c r="H54" i="5"/>
  <c r="V138" i="5" s="1"/>
  <c r="D54" i="5"/>
  <c r="Y53" i="5"/>
  <c r="V53" i="5"/>
  <c r="R53" i="5"/>
  <c r="M53" i="5"/>
  <c r="L53" i="5" a="1"/>
  <c r="L53" i="5" s="1"/>
  <c r="J53" i="5"/>
  <c r="K59" i="5" s="1"/>
  <c r="H53" i="5"/>
  <c r="V137" i="5" s="1"/>
  <c r="E53" i="5"/>
  <c r="D53" i="5"/>
  <c r="E59" i="5" s="1"/>
  <c r="Y52" i="5"/>
  <c r="V52" i="5"/>
  <c r="M52" i="5"/>
  <c r="R52" i="5" s="1"/>
  <c r="L52" i="5" a="1"/>
  <c r="L52" i="5" s="1"/>
  <c r="J52" i="5"/>
  <c r="K57" i="5" s="1"/>
  <c r="H52" i="5"/>
  <c r="V136" i="5" s="1"/>
  <c r="D52" i="5"/>
  <c r="E58" i="5" s="1"/>
  <c r="AH51" i="5"/>
  <c r="AG51" i="5"/>
  <c r="Y51" i="5"/>
  <c r="V51" i="5"/>
  <c r="R51" i="5"/>
  <c r="N51" i="5"/>
  <c r="M51" i="5"/>
  <c r="L51" i="5" a="1"/>
  <c r="L51" i="5" s="1"/>
  <c r="J51" i="5"/>
  <c r="H51" i="5"/>
  <c r="V135" i="5" s="1"/>
  <c r="D51" i="5"/>
  <c r="E57" i="5" s="1"/>
  <c r="Y50" i="5"/>
  <c r="V50" i="5"/>
  <c r="R50" i="5"/>
  <c r="M50" i="5"/>
  <c r="L50" i="5" a="1"/>
  <c r="L50" i="5" s="1"/>
  <c r="J50" i="5"/>
  <c r="K56" i="5" s="1"/>
  <c r="H50" i="5"/>
  <c r="V134" i="5" s="1"/>
  <c r="D50" i="5"/>
  <c r="E55" i="5" s="1"/>
  <c r="Y49" i="5"/>
  <c r="V49" i="5"/>
  <c r="R49" i="5"/>
  <c r="N49" i="5"/>
  <c r="M49" i="5"/>
  <c r="N50" i="5" s="1"/>
  <c r="L49" i="5" a="1"/>
  <c r="L49" i="5" s="1"/>
  <c r="J49" i="5"/>
  <c r="H49" i="5"/>
  <c r="V133" i="5" s="1"/>
  <c r="D49" i="5"/>
  <c r="Y48" i="5"/>
  <c r="V48" i="5"/>
  <c r="M48" i="5"/>
  <c r="R48" i="5" s="1"/>
  <c r="L48" i="5" a="1"/>
  <c r="L48" i="5" s="1"/>
  <c r="J48" i="5"/>
  <c r="H48" i="5"/>
  <c r="V132" i="5" s="1"/>
  <c r="D48" i="5"/>
  <c r="E54" i="5" s="1"/>
  <c r="Y47" i="5"/>
  <c r="V47" i="5"/>
  <c r="M47" i="5"/>
  <c r="R47" i="5" s="1"/>
  <c r="L47" i="5" a="1"/>
  <c r="L47" i="5" s="1"/>
  <c r="K47" i="5"/>
  <c r="J47" i="5"/>
  <c r="K53" i="5" s="1"/>
  <c r="H47" i="5"/>
  <c r="V131" i="5" s="1"/>
  <c r="D47" i="5"/>
  <c r="Y46" i="5"/>
  <c r="V46" i="5"/>
  <c r="M46" i="5"/>
  <c r="R46" i="5" s="1"/>
  <c r="L46" i="5" a="1"/>
  <c r="L46" i="5" s="1"/>
  <c r="J46" i="5"/>
  <c r="K52" i="5" s="1"/>
  <c r="H46" i="5"/>
  <c r="V130" i="5" s="1"/>
  <c r="D46" i="5"/>
  <c r="Y45" i="5"/>
  <c r="V45" i="5"/>
  <c r="R45" i="5"/>
  <c r="M45" i="5"/>
  <c r="L45" i="5" a="1"/>
  <c r="L45" i="5" s="1"/>
  <c r="J45" i="5"/>
  <c r="K51" i="5" s="1"/>
  <c r="H45" i="5"/>
  <c r="V129" i="5" s="1"/>
  <c r="E45" i="5"/>
  <c r="D45" i="5"/>
  <c r="E51" i="5" s="1"/>
  <c r="Y44" i="5"/>
  <c r="V44" i="5"/>
  <c r="M44" i="5"/>
  <c r="R44" i="5" s="1"/>
  <c r="L44" i="5" a="1"/>
  <c r="L44" i="5" s="1"/>
  <c r="J44" i="5"/>
  <c r="K49" i="5" s="1"/>
  <c r="H44" i="5"/>
  <c r="V128" i="5" s="1"/>
  <c r="D44" i="5"/>
  <c r="E50" i="5" s="1"/>
  <c r="AH43" i="5"/>
  <c r="AG43" i="5"/>
  <c r="Y43" i="5"/>
  <c r="V43" i="5"/>
  <c r="R43" i="5"/>
  <c r="N43" i="5"/>
  <c r="M43" i="5"/>
  <c r="L43" i="5" a="1"/>
  <c r="L43" i="5" s="1"/>
  <c r="J43" i="5"/>
  <c r="H43" i="5"/>
  <c r="V127" i="5" s="1"/>
  <c r="D43" i="5"/>
  <c r="E49" i="5" s="1"/>
  <c r="AG42" i="5"/>
  <c r="AH42" i="5" s="1"/>
  <c r="Y42" i="5"/>
  <c r="V42" i="5"/>
  <c r="R42" i="5"/>
  <c r="M42" i="5"/>
  <c r="L42" i="5" a="1"/>
  <c r="L42" i="5" s="1"/>
  <c r="J42" i="5"/>
  <c r="K48" i="5" s="1"/>
  <c r="H42" i="5"/>
  <c r="V126" i="5" s="1"/>
  <c r="D42" i="5"/>
  <c r="E47" i="5" s="1"/>
  <c r="Y41" i="5"/>
  <c r="V41" i="5"/>
  <c r="R41" i="5"/>
  <c r="N41" i="5"/>
  <c r="M41" i="5"/>
  <c r="N42" i="5" s="1"/>
  <c r="L41" i="5" a="1"/>
  <c r="L41" i="5" s="1"/>
  <c r="J41" i="5"/>
  <c r="K46" i="5" s="1"/>
  <c r="H41" i="5"/>
  <c r="V125" i="5" s="1"/>
  <c r="D41" i="5"/>
  <c r="Y40" i="5"/>
  <c r="V40" i="5"/>
  <c r="M40" i="5"/>
  <c r="R40" i="5" s="1"/>
  <c r="L40" i="5" a="1"/>
  <c r="L40" i="5" s="1"/>
  <c r="J40" i="5"/>
  <c r="H40" i="5"/>
  <c r="V124" i="5" s="1"/>
  <c r="D40" i="5"/>
  <c r="E46" i="5" s="1"/>
  <c r="Y39" i="5"/>
  <c r="V39" i="5"/>
  <c r="M39" i="5"/>
  <c r="R39" i="5" s="1"/>
  <c r="L39" i="5" a="1"/>
  <c r="L39" i="5" s="1"/>
  <c r="K39" i="5"/>
  <c r="J39" i="5"/>
  <c r="K45" i="5" s="1"/>
  <c r="H39" i="5"/>
  <c r="V123" i="5" s="1"/>
  <c r="D39" i="5"/>
  <c r="Y38" i="5"/>
  <c r="V38" i="5"/>
  <c r="M38" i="5"/>
  <c r="R38" i="5" s="1"/>
  <c r="L38" i="5" a="1"/>
  <c r="L38" i="5" s="1"/>
  <c r="J38" i="5"/>
  <c r="K44" i="5" s="1"/>
  <c r="H38" i="5"/>
  <c r="V122" i="5" s="1"/>
  <c r="D38" i="5"/>
  <c r="Y37" i="5"/>
  <c r="V37" i="5"/>
  <c r="M37" i="5"/>
  <c r="R37" i="5" s="1"/>
  <c r="U37" i="5" s="1"/>
  <c r="L37" i="5" a="1"/>
  <c r="L37" i="5" s="1"/>
  <c r="J37" i="5"/>
  <c r="K43" i="5" s="1"/>
  <c r="H37" i="5"/>
  <c r="V121" i="5" s="1"/>
  <c r="D37" i="5"/>
  <c r="AG36" i="5"/>
  <c r="AH36" i="5" s="1"/>
  <c r="Y36" i="5"/>
  <c r="V36" i="5"/>
  <c r="R36" i="5"/>
  <c r="N36" i="5"/>
  <c r="M36" i="5"/>
  <c r="L36" i="5" a="1"/>
  <c r="L36" i="5" s="1"/>
  <c r="J36" i="5"/>
  <c r="K42" i="5" s="1"/>
  <c r="H36" i="5"/>
  <c r="S36" i="5" s="1"/>
  <c r="D36" i="5"/>
  <c r="E42" i="5" s="1"/>
  <c r="Y35" i="5"/>
  <c r="V35" i="5"/>
  <c r="R35" i="5"/>
  <c r="U36" i="5" s="1"/>
  <c r="M35" i="5"/>
  <c r="L35" i="5" a="1"/>
  <c r="L35" i="5" s="1"/>
  <c r="J35" i="5"/>
  <c r="K41" i="5" s="1"/>
  <c r="H35" i="5"/>
  <c r="V119" i="5" s="1"/>
  <c r="D35" i="5"/>
  <c r="E41" i="5" s="1"/>
  <c r="Y34" i="5"/>
  <c r="Z34" i="5" s="1"/>
  <c r="AC33" i="5" s="1"/>
  <c r="V34" i="5"/>
  <c r="N34" i="5"/>
  <c r="M34" i="5"/>
  <c r="R34" i="5" s="1"/>
  <c r="U34" i="5" s="1"/>
  <c r="L34" i="5" a="1"/>
  <c r="L34" i="5" s="1"/>
  <c r="J34" i="5"/>
  <c r="K40" i="5" s="1"/>
  <c r="H34" i="5"/>
  <c r="V118" i="5" s="1"/>
  <c r="D34" i="5"/>
  <c r="E40" i="5" s="1"/>
  <c r="Y33" i="5"/>
  <c r="V33" i="5"/>
  <c r="M33" i="5"/>
  <c r="R33" i="5" s="1"/>
  <c r="U33" i="5" s="1"/>
  <c r="L33" i="5" a="1"/>
  <c r="L33" i="5" s="1"/>
  <c r="J33" i="5"/>
  <c r="H33" i="5"/>
  <c r="V117" i="5" s="1"/>
  <c r="D33" i="5"/>
  <c r="E39" i="5" s="1"/>
  <c r="AG32" i="5"/>
  <c r="AH32" i="5" s="1"/>
  <c r="Y32" i="5"/>
  <c r="V32" i="5"/>
  <c r="S32" i="5"/>
  <c r="R32" i="5"/>
  <c r="U32" i="5" s="1"/>
  <c r="M32" i="5"/>
  <c r="N32" i="5" s="1"/>
  <c r="L32" i="5" a="1"/>
  <c r="L32" i="5" s="1"/>
  <c r="J32" i="5"/>
  <c r="K38" i="5" s="1"/>
  <c r="H32" i="5"/>
  <c r="V116" i="5" s="1"/>
  <c r="D32" i="5"/>
  <c r="E38" i="5" s="1"/>
  <c r="Y31" i="5"/>
  <c r="V31" i="5"/>
  <c r="Z31" i="5" s="1"/>
  <c r="AA31" i="5" s="1"/>
  <c r="AD31" i="5" s="1"/>
  <c r="U31" i="5"/>
  <c r="X31" i="5" s="1"/>
  <c r="R31" i="5"/>
  <c r="M31" i="5"/>
  <c r="L31" i="5" a="1"/>
  <c r="L31" i="5" s="1"/>
  <c r="H31" i="5"/>
  <c r="V115" i="5" s="1"/>
  <c r="I30" i="5"/>
  <c r="C30" i="5"/>
  <c r="AH30" i="5" s="1"/>
  <c r="AG29" i="5"/>
  <c r="AH29" i="5" s="1"/>
  <c r="I29" i="5"/>
  <c r="C29" i="5"/>
  <c r="I28" i="5"/>
  <c r="H28" i="5"/>
  <c r="V112" i="5" s="1"/>
  <c r="C28" i="5"/>
  <c r="AG48" i="5" s="1"/>
  <c r="AH48" i="5" s="1"/>
  <c r="I27" i="5"/>
  <c r="C27" i="5"/>
  <c r="H26" i="5" s="1"/>
  <c r="V110" i="5" s="1"/>
  <c r="AG26" i="5"/>
  <c r="I26" i="5"/>
  <c r="C26" i="5"/>
  <c r="AH26" i="5" s="1"/>
  <c r="I25" i="5"/>
  <c r="B20" i="5" s="1"/>
  <c r="C25" i="5"/>
  <c r="I24" i="5"/>
  <c r="C24" i="5"/>
  <c r="AG22" i="5"/>
  <c r="C22" i="5"/>
  <c r="AH22" i="5" s="1"/>
  <c r="H21" i="5"/>
  <c r="V105" i="5" s="1"/>
  <c r="C21" i="5"/>
  <c r="AG41" i="5" s="1"/>
  <c r="AH41" i="5" s="1"/>
  <c r="C20" i="5"/>
  <c r="AG40" i="5" s="1"/>
  <c r="AH40" i="5" s="1"/>
  <c r="H19" i="5"/>
  <c r="V103" i="5" s="1"/>
  <c r="C19" i="5"/>
  <c r="AG39" i="5" s="1"/>
  <c r="AH39" i="5" s="1"/>
  <c r="C18" i="5"/>
  <c r="H18" i="5" s="1"/>
  <c r="V102" i="5" s="1"/>
  <c r="C17" i="5"/>
  <c r="AG37" i="5" s="1"/>
  <c r="AH37" i="5" s="1"/>
  <c r="C15" i="5"/>
  <c r="H15" i="5" s="1"/>
  <c r="C14" i="5"/>
  <c r="C13" i="5"/>
  <c r="AG33" i="5" s="1"/>
  <c r="AH33" i="5" s="1"/>
  <c r="C12" i="5"/>
  <c r="C11" i="5"/>
  <c r="AG31" i="5" s="1"/>
  <c r="AH31" i="5" s="1"/>
  <c r="H10" i="5"/>
  <c r="C10" i="5"/>
  <c r="AG30" i="5" s="1"/>
  <c r="C8" i="5"/>
  <c r="C7" i="5"/>
  <c r="H6" i="5" s="1"/>
  <c r="C6" i="5"/>
  <c r="C5" i="5"/>
  <c r="AG25" i="5" s="1"/>
  <c r="C4" i="5"/>
  <c r="AG24" i="5" s="1"/>
  <c r="C3" i="5"/>
  <c r="H2" i="5" s="1"/>
  <c r="AH385" i="4"/>
  <c r="O385" i="4"/>
  <c r="M385" i="4"/>
  <c r="N385" i="4" s="1"/>
  <c r="K385" i="4"/>
  <c r="J385" i="4"/>
  <c r="E385" i="4"/>
  <c r="D385" i="4"/>
  <c r="AH384" i="4"/>
  <c r="O384" i="4"/>
  <c r="M384" i="4"/>
  <c r="N384" i="4" s="1"/>
  <c r="K384" i="4"/>
  <c r="J384" i="4"/>
  <c r="E384" i="4"/>
  <c r="D384" i="4"/>
  <c r="AH383" i="4"/>
  <c r="O383" i="4"/>
  <c r="N383" i="4"/>
  <c r="M383" i="4"/>
  <c r="K383" i="4"/>
  <c r="J383" i="4"/>
  <c r="E383" i="4"/>
  <c r="D383" i="4"/>
  <c r="AH382" i="4"/>
  <c r="O382" i="4"/>
  <c r="M382" i="4"/>
  <c r="N382" i="4" s="1"/>
  <c r="K382" i="4"/>
  <c r="J382" i="4"/>
  <c r="E382" i="4"/>
  <c r="D382" i="4"/>
  <c r="AH381" i="4"/>
  <c r="O381" i="4"/>
  <c r="N381" i="4"/>
  <c r="M381" i="4"/>
  <c r="K381" i="4"/>
  <c r="J381" i="4"/>
  <c r="E381" i="4"/>
  <c r="D381" i="4"/>
  <c r="AH380" i="4"/>
  <c r="O380" i="4"/>
  <c r="N380" i="4"/>
  <c r="M380" i="4"/>
  <c r="K380" i="4"/>
  <c r="J380" i="4"/>
  <c r="E380" i="4"/>
  <c r="D380" i="4"/>
  <c r="AH379" i="4"/>
  <c r="O379" i="4"/>
  <c r="N379" i="4"/>
  <c r="M379" i="4"/>
  <c r="K379" i="4"/>
  <c r="J379" i="4"/>
  <c r="E379" i="4"/>
  <c r="D379" i="4"/>
  <c r="AH378" i="4"/>
  <c r="O378" i="4"/>
  <c r="N378" i="4"/>
  <c r="M378" i="4"/>
  <c r="K378" i="4"/>
  <c r="J378" i="4"/>
  <c r="E378" i="4"/>
  <c r="D378" i="4"/>
  <c r="AH377" i="4"/>
  <c r="O377" i="4"/>
  <c r="N377" i="4"/>
  <c r="M377" i="4"/>
  <c r="K377" i="4"/>
  <c r="J377" i="4"/>
  <c r="E377" i="4"/>
  <c r="D377" i="4"/>
  <c r="AH376" i="4"/>
  <c r="O376" i="4"/>
  <c r="M376" i="4"/>
  <c r="N376" i="4" s="1"/>
  <c r="K376" i="4"/>
  <c r="J376" i="4"/>
  <c r="E376" i="4"/>
  <c r="D376" i="4"/>
  <c r="AH375" i="4"/>
  <c r="O375" i="4"/>
  <c r="N375" i="4"/>
  <c r="M375" i="4"/>
  <c r="K375" i="4"/>
  <c r="J375" i="4"/>
  <c r="E375" i="4"/>
  <c r="D375" i="4"/>
  <c r="AH374" i="4"/>
  <c r="O374" i="4"/>
  <c r="M374" i="4"/>
  <c r="N374" i="4" s="1"/>
  <c r="K374" i="4"/>
  <c r="J374" i="4"/>
  <c r="E374" i="4"/>
  <c r="D374" i="4"/>
  <c r="AH373" i="4"/>
  <c r="O373" i="4"/>
  <c r="N373" i="4"/>
  <c r="M373" i="4"/>
  <c r="K373" i="4"/>
  <c r="J373" i="4"/>
  <c r="E373" i="4"/>
  <c r="D373" i="4"/>
  <c r="AH372" i="4"/>
  <c r="O372" i="4"/>
  <c r="N372" i="4"/>
  <c r="M372" i="4"/>
  <c r="K372" i="4"/>
  <c r="J372" i="4"/>
  <c r="E372" i="4"/>
  <c r="D372" i="4"/>
  <c r="AH371" i="4"/>
  <c r="O371" i="4"/>
  <c r="M371" i="4"/>
  <c r="N371" i="4" s="1"/>
  <c r="K371" i="4"/>
  <c r="J371" i="4"/>
  <c r="E371" i="4"/>
  <c r="D371" i="4"/>
  <c r="AH370" i="4"/>
  <c r="O370" i="4"/>
  <c r="M370" i="4"/>
  <c r="N370" i="4" s="1"/>
  <c r="K370" i="4"/>
  <c r="J370" i="4"/>
  <c r="E370" i="4"/>
  <c r="D370" i="4"/>
  <c r="AH369" i="4"/>
  <c r="O369" i="4"/>
  <c r="N369" i="4"/>
  <c r="M369" i="4"/>
  <c r="K369" i="4"/>
  <c r="J369" i="4"/>
  <c r="E369" i="4"/>
  <c r="D369" i="4"/>
  <c r="AH368" i="4"/>
  <c r="O368" i="4"/>
  <c r="N368" i="4"/>
  <c r="M368" i="4"/>
  <c r="K368" i="4"/>
  <c r="J368" i="4"/>
  <c r="E368" i="4"/>
  <c r="D368" i="4"/>
  <c r="AH367" i="4"/>
  <c r="O367" i="4"/>
  <c r="N367" i="4"/>
  <c r="M367" i="4"/>
  <c r="K367" i="4"/>
  <c r="J367" i="4"/>
  <c r="E367" i="4"/>
  <c r="D367" i="4"/>
  <c r="AH366" i="4"/>
  <c r="O366" i="4"/>
  <c r="M366" i="4"/>
  <c r="N366" i="4" s="1"/>
  <c r="K366" i="4"/>
  <c r="J366" i="4"/>
  <c r="E366" i="4"/>
  <c r="D366" i="4"/>
  <c r="AH365" i="4"/>
  <c r="O365" i="4"/>
  <c r="N365" i="4"/>
  <c r="M365" i="4"/>
  <c r="K365" i="4"/>
  <c r="J365" i="4"/>
  <c r="E365" i="4"/>
  <c r="D365" i="4"/>
  <c r="AH364" i="4"/>
  <c r="O364" i="4"/>
  <c r="N364" i="4"/>
  <c r="M364" i="4"/>
  <c r="K364" i="4"/>
  <c r="J364" i="4"/>
  <c r="E364" i="4"/>
  <c r="D364" i="4"/>
  <c r="AH363" i="4"/>
  <c r="O363" i="4"/>
  <c r="M363" i="4"/>
  <c r="N363" i="4" s="1"/>
  <c r="K363" i="4"/>
  <c r="J363" i="4"/>
  <c r="E363" i="4"/>
  <c r="D363" i="4"/>
  <c r="AH362" i="4"/>
  <c r="O362" i="4"/>
  <c r="M362" i="4"/>
  <c r="N362" i="4" s="1"/>
  <c r="K362" i="4"/>
  <c r="J362" i="4"/>
  <c r="E362" i="4"/>
  <c r="D362" i="4"/>
  <c r="AH361" i="4"/>
  <c r="O361" i="4"/>
  <c r="N361" i="4"/>
  <c r="M361" i="4"/>
  <c r="K361" i="4"/>
  <c r="J361" i="4"/>
  <c r="E361" i="4"/>
  <c r="D361" i="4"/>
  <c r="AH360" i="4"/>
  <c r="O360" i="4"/>
  <c r="N360" i="4"/>
  <c r="M360" i="4"/>
  <c r="K360" i="4"/>
  <c r="J360" i="4"/>
  <c r="E360" i="4"/>
  <c r="D360" i="4"/>
  <c r="AH359" i="4"/>
  <c r="O359" i="4"/>
  <c r="N359" i="4"/>
  <c r="M359" i="4"/>
  <c r="K359" i="4"/>
  <c r="J359" i="4"/>
  <c r="E359" i="4"/>
  <c r="D359" i="4"/>
  <c r="AH358" i="4"/>
  <c r="O358" i="4"/>
  <c r="M358" i="4"/>
  <c r="N358" i="4" s="1"/>
  <c r="K358" i="4"/>
  <c r="J358" i="4"/>
  <c r="E358" i="4"/>
  <c r="D358" i="4"/>
  <c r="AH357" i="4"/>
  <c r="O357" i="4"/>
  <c r="N357" i="4"/>
  <c r="M357" i="4"/>
  <c r="K357" i="4"/>
  <c r="J357" i="4"/>
  <c r="E357" i="4"/>
  <c r="D357" i="4"/>
  <c r="AH356" i="4"/>
  <c r="O356" i="4"/>
  <c r="N356" i="4"/>
  <c r="M356" i="4"/>
  <c r="K356" i="4"/>
  <c r="J356" i="4"/>
  <c r="E356" i="4"/>
  <c r="D356" i="4"/>
  <c r="AH355" i="4"/>
  <c r="O355" i="4"/>
  <c r="M355" i="4"/>
  <c r="N355" i="4" s="1"/>
  <c r="K355" i="4"/>
  <c r="J355" i="4"/>
  <c r="E355" i="4"/>
  <c r="D355" i="4"/>
  <c r="AH354" i="4"/>
  <c r="O354" i="4"/>
  <c r="M354" i="4"/>
  <c r="N354" i="4" s="1"/>
  <c r="K354" i="4"/>
  <c r="J354" i="4"/>
  <c r="E354" i="4"/>
  <c r="D354" i="4"/>
  <c r="AH353" i="4"/>
  <c r="O353" i="4"/>
  <c r="N353" i="4"/>
  <c r="M353" i="4"/>
  <c r="K353" i="4"/>
  <c r="J353" i="4"/>
  <c r="E353" i="4"/>
  <c r="D353" i="4"/>
  <c r="AH352" i="4"/>
  <c r="O352" i="4"/>
  <c r="N352" i="4"/>
  <c r="M352" i="4"/>
  <c r="K352" i="4"/>
  <c r="J352" i="4"/>
  <c r="E352" i="4"/>
  <c r="D352" i="4"/>
  <c r="AH351" i="4"/>
  <c r="O351" i="4"/>
  <c r="M351" i="4"/>
  <c r="N351" i="4" s="1"/>
  <c r="K351" i="4"/>
  <c r="J351" i="4"/>
  <c r="E351" i="4"/>
  <c r="D351" i="4"/>
  <c r="AH350" i="4"/>
  <c r="O350" i="4"/>
  <c r="M350" i="4"/>
  <c r="N350" i="4" s="1"/>
  <c r="K350" i="4"/>
  <c r="J350" i="4"/>
  <c r="E350" i="4"/>
  <c r="D350" i="4"/>
  <c r="AH349" i="4"/>
  <c r="O349" i="4"/>
  <c r="N349" i="4"/>
  <c r="M349" i="4"/>
  <c r="K349" i="4"/>
  <c r="J349" i="4"/>
  <c r="E349" i="4"/>
  <c r="D349" i="4"/>
  <c r="AH348" i="4"/>
  <c r="O348" i="4"/>
  <c r="N348" i="4"/>
  <c r="M348" i="4"/>
  <c r="K348" i="4"/>
  <c r="J348" i="4"/>
  <c r="E348" i="4"/>
  <c r="D348" i="4"/>
  <c r="AH347" i="4"/>
  <c r="O347" i="4"/>
  <c r="M347" i="4"/>
  <c r="N347" i="4" s="1"/>
  <c r="K347" i="4"/>
  <c r="J347" i="4"/>
  <c r="E347" i="4"/>
  <c r="D347" i="4"/>
  <c r="AH346" i="4"/>
  <c r="O346" i="4"/>
  <c r="M346" i="4"/>
  <c r="N346" i="4" s="1"/>
  <c r="K346" i="4"/>
  <c r="J346" i="4"/>
  <c r="E346" i="4"/>
  <c r="D346" i="4"/>
  <c r="AH345" i="4"/>
  <c r="O345" i="4"/>
  <c r="N345" i="4"/>
  <c r="M345" i="4"/>
  <c r="K345" i="4"/>
  <c r="J345" i="4"/>
  <c r="E345" i="4"/>
  <c r="D345" i="4"/>
  <c r="AH344" i="4"/>
  <c r="O344" i="4"/>
  <c r="N344" i="4"/>
  <c r="M344" i="4"/>
  <c r="K344" i="4"/>
  <c r="J344" i="4"/>
  <c r="E344" i="4"/>
  <c r="D344" i="4"/>
  <c r="AH343" i="4"/>
  <c r="O343" i="4"/>
  <c r="M343" i="4"/>
  <c r="N343" i="4" s="1"/>
  <c r="K343" i="4"/>
  <c r="J343" i="4"/>
  <c r="E343" i="4"/>
  <c r="D343" i="4"/>
  <c r="AH342" i="4"/>
  <c r="O342" i="4"/>
  <c r="M342" i="4"/>
  <c r="N342" i="4" s="1"/>
  <c r="K342" i="4"/>
  <c r="J342" i="4"/>
  <c r="E342" i="4"/>
  <c r="D342" i="4"/>
  <c r="AH341" i="4"/>
  <c r="O341" i="4"/>
  <c r="N341" i="4"/>
  <c r="M341" i="4"/>
  <c r="K341" i="4"/>
  <c r="J341" i="4"/>
  <c r="E341" i="4"/>
  <c r="D341" i="4"/>
  <c r="AH340" i="4"/>
  <c r="O340" i="4"/>
  <c r="N340" i="4"/>
  <c r="M340" i="4"/>
  <c r="K340" i="4"/>
  <c r="J340" i="4"/>
  <c r="E340" i="4"/>
  <c r="D340" i="4"/>
  <c r="AH339" i="4"/>
  <c r="O339" i="4"/>
  <c r="M339" i="4"/>
  <c r="N339" i="4" s="1"/>
  <c r="K339" i="4"/>
  <c r="J339" i="4"/>
  <c r="E339" i="4"/>
  <c r="D339" i="4"/>
  <c r="AH338" i="4"/>
  <c r="O338" i="4"/>
  <c r="M338" i="4"/>
  <c r="N338" i="4" s="1"/>
  <c r="K338" i="4"/>
  <c r="J338" i="4"/>
  <c r="E338" i="4"/>
  <c r="D338" i="4"/>
  <c r="AH337" i="4"/>
  <c r="O337" i="4"/>
  <c r="N337" i="4"/>
  <c r="M337" i="4"/>
  <c r="K337" i="4"/>
  <c r="J337" i="4"/>
  <c r="E337" i="4"/>
  <c r="D337" i="4"/>
  <c r="AH336" i="4"/>
  <c r="O336" i="4"/>
  <c r="N336" i="4"/>
  <c r="M336" i="4"/>
  <c r="K336" i="4"/>
  <c r="J336" i="4"/>
  <c r="E336" i="4"/>
  <c r="D336" i="4"/>
  <c r="AH335" i="4"/>
  <c r="O335" i="4"/>
  <c r="M335" i="4"/>
  <c r="N335" i="4" s="1"/>
  <c r="K335" i="4"/>
  <c r="J335" i="4"/>
  <c r="E335" i="4"/>
  <c r="D335" i="4"/>
  <c r="AH334" i="4"/>
  <c r="O334" i="4"/>
  <c r="N334" i="4"/>
  <c r="M334" i="4"/>
  <c r="K334" i="4"/>
  <c r="J334" i="4"/>
  <c r="E334" i="4"/>
  <c r="D334" i="4"/>
  <c r="AH333" i="4"/>
  <c r="O333" i="4"/>
  <c r="M333" i="4"/>
  <c r="N333" i="4" s="1"/>
  <c r="K333" i="4"/>
  <c r="J333" i="4"/>
  <c r="E333" i="4"/>
  <c r="D333" i="4"/>
  <c r="AH332" i="4"/>
  <c r="O332" i="4"/>
  <c r="N332" i="4"/>
  <c r="M332" i="4"/>
  <c r="K332" i="4"/>
  <c r="J332" i="4"/>
  <c r="E332" i="4"/>
  <c r="D332" i="4"/>
  <c r="AH331" i="4"/>
  <c r="O331" i="4"/>
  <c r="M331" i="4"/>
  <c r="N331" i="4" s="1"/>
  <c r="K331" i="4"/>
  <c r="J331" i="4"/>
  <c r="E331" i="4"/>
  <c r="D331" i="4"/>
  <c r="AH330" i="4"/>
  <c r="O330" i="4"/>
  <c r="M330" i="4"/>
  <c r="N330" i="4" s="1"/>
  <c r="K330" i="4"/>
  <c r="J330" i="4"/>
  <c r="E330" i="4"/>
  <c r="D330" i="4"/>
  <c r="AH329" i="4"/>
  <c r="O329" i="4"/>
  <c r="N329" i="4"/>
  <c r="M329" i="4"/>
  <c r="K329" i="4"/>
  <c r="J329" i="4"/>
  <c r="E329" i="4"/>
  <c r="D329" i="4"/>
  <c r="AH328" i="4"/>
  <c r="O328" i="4"/>
  <c r="M328" i="4"/>
  <c r="N328" i="4" s="1"/>
  <c r="K328" i="4"/>
  <c r="J328" i="4"/>
  <c r="E328" i="4"/>
  <c r="D328" i="4"/>
  <c r="AH327" i="4"/>
  <c r="O327" i="4"/>
  <c r="M327" i="4"/>
  <c r="N327" i="4" s="1"/>
  <c r="K327" i="4"/>
  <c r="J327" i="4"/>
  <c r="E327" i="4"/>
  <c r="D327" i="4"/>
  <c r="AH326" i="4"/>
  <c r="O326" i="4"/>
  <c r="N326" i="4"/>
  <c r="M326" i="4"/>
  <c r="K326" i="4"/>
  <c r="J326" i="4"/>
  <c r="E326" i="4"/>
  <c r="D326" i="4"/>
  <c r="AH325" i="4"/>
  <c r="O325" i="4"/>
  <c r="M325" i="4"/>
  <c r="N325" i="4" s="1"/>
  <c r="K325" i="4"/>
  <c r="J325" i="4"/>
  <c r="E325" i="4"/>
  <c r="D325" i="4"/>
  <c r="AH324" i="4"/>
  <c r="O324" i="4"/>
  <c r="N324" i="4"/>
  <c r="M324" i="4"/>
  <c r="K324" i="4"/>
  <c r="J324" i="4"/>
  <c r="E324" i="4"/>
  <c r="D324" i="4"/>
  <c r="AH323" i="4"/>
  <c r="O323" i="4"/>
  <c r="M323" i="4"/>
  <c r="N323" i="4" s="1"/>
  <c r="K323" i="4"/>
  <c r="J323" i="4"/>
  <c r="E323" i="4"/>
  <c r="D323" i="4"/>
  <c r="AH322" i="4"/>
  <c r="O322" i="4"/>
  <c r="M322" i="4"/>
  <c r="N322" i="4" s="1"/>
  <c r="K322" i="4"/>
  <c r="J322" i="4"/>
  <c r="E322" i="4"/>
  <c r="D322" i="4"/>
  <c r="AH321" i="4"/>
  <c r="O321" i="4"/>
  <c r="N321" i="4"/>
  <c r="M321" i="4"/>
  <c r="K321" i="4"/>
  <c r="J321" i="4"/>
  <c r="E321" i="4"/>
  <c r="D321" i="4"/>
  <c r="AH320" i="4"/>
  <c r="O320" i="4"/>
  <c r="M320" i="4"/>
  <c r="N320" i="4" s="1"/>
  <c r="K320" i="4"/>
  <c r="J320" i="4"/>
  <c r="E320" i="4"/>
  <c r="D320" i="4"/>
  <c r="AH319" i="4"/>
  <c r="O319" i="4"/>
  <c r="M319" i="4"/>
  <c r="N319" i="4" s="1"/>
  <c r="K319" i="4"/>
  <c r="J319" i="4"/>
  <c r="E319" i="4"/>
  <c r="D319" i="4"/>
  <c r="AH318" i="4"/>
  <c r="O318" i="4"/>
  <c r="N318" i="4"/>
  <c r="M318" i="4"/>
  <c r="K318" i="4"/>
  <c r="J318" i="4"/>
  <c r="E318" i="4"/>
  <c r="D318" i="4"/>
  <c r="AH317" i="4"/>
  <c r="O317" i="4"/>
  <c r="M317" i="4"/>
  <c r="N317" i="4" s="1"/>
  <c r="K317" i="4"/>
  <c r="J317" i="4"/>
  <c r="E317" i="4"/>
  <c r="D317" i="4"/>
  <c r="AH316" i="4"/>
  <c r="O316" i="4"/>
  <c r="N316" i="4"/>
  <c r="M316" i="4"/>
  <c r="K316" i="4"/>
  <c r="J316" i="4"/>
  <c r="E316" i="4"/>
  <c r="D316" i="4"/>
  <c r="AH315" i="4"/>
  <c r="O315" i="4"/>
  <c r="N315" i="4"/>
  <c r="M315" i="4"/>
  <c r="K315" i="4"/>
  <c r="J315" i="4"/>
  <c r="E315" i="4"/>
  <c r="D315" i="4"/>
  <c r="AH314" i="4"/>
  <c r="O314" i="4"/>
  <c r="M314" i="4"/>
  <c r="N314" i="4" s="1"/>
  <c r="K314" i="4"/>
  <c r="J314" i="4"/>
  <c r="E314" i="4"/>
  <c r="D314" i="4"/>
  <c r="AH313" i="4"/>
  <c r="O313" i="4"/>
  <c r="N313" i="4"/>
  <c r="M313" i="4"/>
  <c r="K313" i="4"/>
  <c r="J313" i="4"/>
  <c r="E313" i="4"/>
  <c r="D313" i="4"/>
  <c r="AH312" i="4"/>
  <c r="O312" i="4"/>
  <c r="M312" i="4"/>
  <c r="N312" i="4" s="1"/>
  <c r="K312" i="4"/>
  <c r="J312" i="4"/>
  <c r="E312" i="4"/>
  <c r="D312" i="4"/>
  <c r="AH311" i="4"/>
  <c r="O311" i="4"/>
  <c r="M311" i="4"/>
  <c r="N311" i="4" s="1"/>
  <c r="K311" i="4"/>
  <c r="J311" i="4"/>
  <c r="E311" i="4"/>
  <c r="D311" i="4"/>
  <c r="AH310" i="4"/>
  <c r="O310" i="4"/>
  <c r="N310" i="4"/>
  <c r="M310" i="4"/>
  <c r="K310" i="4"/>
  <c r="J310" i="4"/>
  <c r="E310" i="4"/>
  <c r="D310" i="4"/>
  <c r="AH309" i="4"/>
  <c r="O309" i="4"/>
  <c r="M309" i="4"/>
  <c r="N309" i="4" s="1"/>
  <c r="K309" i="4"/>
  <c r="J309" i="4"/>
  <c r="E309" i="4"/>
  <c r="D309" i="4"/>
  <c r="AH308" i="4"/>
  <c r="O308" i="4"/>
  <c r="N308" i="4"/>
  <c r="M308" i="4"/>
  <c r="K308" i="4"/>
  <c r="J308" i="4"/>
  <c r="E308" i="4"/>
  <c r="D308" i="4"/>
  <c r="AH307" i="4"/>
  <c r="O307" i="4"/>
  <c r="N307" i="4"/>
  <c r="M307" i="4"/>
  <c r="K307" i="4"/>
  <c r="J307" i="4"/>
  <c r="E307" i="4"/>
  <c r="D307" i="4"/>
  <c r="AH306" i="4"/>
  <c r="O306" i="4"/>
  <c r="M306" i="4"/>
  <c r="N306" i="4" s="1"/>
  <c r="K306" i="4"/>
  <c r="J306" i="4"/>
  <c r="E306" i="4"/>
  <c r="D306" i="4"/>
  <c r="AH305" i="4"/>
  <c r="O305" i="4"/>
  <c r="N305" i="4"/>
  <c r="M305" i="4"/>
  <c r="K305" i="4"/>
  <c r="J305" i="4"/>
  <c r="E305" i="4"/>
  <c r="D305" i="4"/>
  <c r="AH304" i="4"/>
  <c r="O304" i="4"/>
  <c r="M304" i="4"/>
  <c r="N304" i="4" s="1"/>
  <c r="K304" i="4"/>
  <c r="J304" i="4"/>
  <c r="E304" i="4"/>
  <c r="D304" i="4"/>
  <c r="AH303" i="4"/>
  <c r="O303" i="4"/>
  <c r="N303" i="4"/>
  <c r="M303" i="4"/>
  <c r="K303" i="4"/>
  <c r="J303" i="4"/>
  <c r="E303" i="4"/>
  <c r="D303" i="4"/>
  <c r="AH302" i="4"/>
  <c r="O302" i="4"/>
  <c r="M302" i="4"/>
  <c r="N302" i="4" s="1"/>
  <c r="K302" i="4"/>
  <c r="J302" i="4"/>
  <c r="E302" i="4"/>
  <c r="D302" i="4"/>
  <c r="AH301" i="4"/>
  <c r="O301" i="4"/>
  <c r="N301" i="4"/>
  <c r="M301" i="4"/>
  <c r="K301" i="4"/>
  <c r="J301" i="4"/>
  <c r="E301" i="4"/>
  <c r="D301" i="4"/>
  <c r="AH300" i="4"/>
  <c r="O300" i="4"/>
  <c r="N300" i="4"/>
  <c r="M300" i="4"/>
  <c r="K300" i="4"/>
  <c r="J300" i="4"/>
  <c r="E300" i="4"/>
  <c r="D300" i="4"/>
  <c r="AH299" i="4"/>
  <c r="O299" i="4"/>
  <c r="N299" i="4"/>
  <c r="M299" i="4"/>
  <c r="K299" i="4"/>
  <c r="J299" i="4"/>
  <c r="E299" i="4"/>
  <c r="D299" i="4"/>
  <c r="AH298" i="4"/>
  <c r="O298" i="4"/>
  <c r="M298" i="4"/>
  <c r="N298" i="4" s="1"/>
  <c r="K298" i="4"/>
  <c r="J298" i="4"/>
  <c r="E298" i="4"/>
  <c r="D298" i="4"/>
  <c r="AH297" i="4"/>
  <c r="O297" i="4"/>
  <c r="N297" i="4"/>
  <c r="M297" i="4"/>
  <c r="K297" i="4"/>
  <c r="J297" i="4"/>
  <c r="E297" i="4"/>
  <c r="D297" i="4"/>
  <c r="AH296" i="4"/>
  <c r="O296" i="4"/>
  <c r="M296" i="4"/>
  <c r="N296" i="4" s="1"/>
  <c r="K296" i="4"/>
  <c r="J296" i="4"/>
  <c r="E296" i="4"/>
  <c r="D296" i="4"/>
  <c r="AH295" i="4"/>
  <c r="O295" i="4"/>
  <c r="N295" i="4"/>
  <c r="M295" i="4"/>
  <c r="K295" i="4"/>
  <c r="J295" i="4"/>
  <c r="E295" i="4"/>
  <c r="D295" i="4"/>
  <c r="AH294" i="4"/>
  <c r="O294" i="4"/>
  <c r="N294" i="4"/>
  <c r="M294" i="4"/>
  <c r="K294" i="4"/>
  <c r="J294" i="4"/>
  <c r="E294" i="4"/>
  <c r="D294" i="4"/>
  <c r="AH293" i="4"/>
  <c r="O293" i="4"/>
  <c r="N293" i="4"/>
  <c r="M293" i="4"/>
  <c r="K293" i="4"/>
  <c r="J293" i="4"/>
  <c r="E293" i="4"/>
  <c r="D293" i="4"/>
  <c r="AH292" i="4"/>
  <c r="O292" i="4"/>
  <c r="M292" i="4"/>
  <c r="N292" i="4" s="1"/>
  <c r="K292" i="4"/>
  <c r="J292" i="4"/>
  <c r="E292" i="4"/>
  <c r="D292" i="4"/>
  <c r="AH291" i="4"/>
  <c r="O291" i="4"/>
  <c r="M291" i="4"/>
  <c r="N291" i="4" s="1"/>
  <c r="K291" i="4"/>
  <c r="J291" i="4"/>
  <c r="E291" i="4"/>
  <c r="D291" i="4"/>
  <c r="AH290" i="4"/>
  <c r="O290" i="4"/>
  <c r="N290" i="4"/>
  <c r="M290" i="4"/>
  <c r="K290" i="4"/>
  <c r="J290" i="4"/>
  <c r="E290" i="4"/>
  <c r="D290" i="4"/>
  <c r="AH289" i="4"/>
  <c r="O289" i="4"/>
  <c r="M289" i="4"/>
  <c r="N289" i="4" s="1"/>
  <c r="K289" i="4"/>
  <c r="J289" i="4"/>
  <c r="E289" i="4"/>
  <c r="D289" i="4"/>
  <c r="AH288" i="4"/>
  <c r="O288" i="4"/>
  <c r="N288" i="4"/>
  <c r="M288" i="4"/>
  <c r="K288" i="4"/>
  <c r="J288" i="4"/>
  <c r="E288" i="4"/>
  <c r="D288" i="4"/>
  <c r="AH287" i="4"/>
  <c r="O287" i="4"/>
  <c r="M287" i="4"/>
  <c r="N287" i="4" s="1"/>
  <c r="K287" i="4"/>
  <c r="J287" i="4"/>
  <c r="E287" i="4"/>
  <c r="D287" i="4"/>
  <c r="AH286" i="4"/>
  <c r="O286" i="4"/>
  <c r="N286" i="4"/>
  <c r="M286" i="4"/>
  <c r="K286" i="4"/>
  <c r="J286" i="4"/>
  <c r="E286" i="4"/>
  <c r="D286" i="4"/>
  <c r="AH285" i="4"/>
  <c r="O285" i="4"/>
  <c r="N285" i="4"/>
  <c r="M285" i="4"/>
  <c r="K285" i="4"/>
  <c r="J285" i="4"/>
  <c r="E285" i="4"/>
  <c r="D285" i="4"/>
  <c r="AH284" i="4"/>
  <c r="O284" i="4"/>
  <c r="N284" i="4"/>
  <c r="M284" i="4"/>
  <c r="K284" i="4"/>
  <c r="J284" i="4"/>
  <c r="E284" i="4"/>
  <c r="D284" i="4"/>
  <c r="AH283" i="4"/>
  <c r="O283" i="4"/>
  <c r="M283" i="4"/>
  <c r="N283" i="4" s="1"/>
  <c r="K283" i="4"/>
  <c r="J283" i="4"/>
  <c r="E283" i="4"/>
  <c r="D283" i="4"/>
  <c r="AH282" i="4"/>
  <c r="O282" i="4"/>
  <c r="M282" i="4"/>
  <c r="N282" i="4" s="1"/>
  <c r="K282" i="4"/>
  <c r="J282" i="4"/>
  <c r="E282" i="4"/>
  <c r="D282" i="4"/>
  <c r="AH281" i="4"/>
  <c r="O281" i="4"/>
  <c r="M281" i="4"/>
  <c r="N281" i="4" s="1"/>
  <c r="K281" i="4"/>
  <c r="J281" i="4"/>
  <c r="E281" i="4"/>
  <c r="D281" i="4"/>
  <c r="AH280" i="4"/>
  <c r="O280" i="4"/>
  <c r="N280" i="4"/>
  <c r="M280" i="4"/>
  <c r="K280" i="4"/>
  <c r="J280" i="4"/>
  <c r="E280" i="4"/>
  <c r="D280" i="4"/>
  <c r="AH279" i="4"/>
  <c r="O279" i="4"/>
  <c r="M279" i="4"/>
  <c r="N279" i="4" s="1"/>
  <c r="K279" i="4"/>
  <c r="J279" i="4"/>
  <c r="E279" i="4"/>
  <c r="D279" i="4"/>
  <c r="AH278" i="4"/>
  <c r="O278" i="4"/>
  <c r="N278" i="4"/>
  <c r="M278" i="4"/>
  <c r="K278" i="4"/>
  <c r="J278" i="4"/>
  <c r="E278" i="4"/>
  <c r="D278" i="4"/>
  <c r="AH277" i="4"/>
  <c r="O277" i="4"/>
  <c r="N277" i="4"/>
  <c r="M277" i="4"/>
  <c r="K277" i="4"/>
  <c r="J277" i="4"/>
  <c r="E277" i="4"/>
  <c r="D277" i="4"/>
  <c r="AH276" i="4"/>
  <c r="O276" i="4"/>
  <c r="N276" i="4"/>
  <c r="M276" i="4"/>
  <c r="K276" i="4"/>
  <c r="J276" i="4"/>
  <c r="E276" i="4"/>
  <c r="D276" i="4"/>
  <c r="AH275" i="4"/>
  <c r="O275" i="4"/>
  <c r="M275" i="4"/>
  <c r="N275" i="4" s="1"/>
  <c r="K275" i="4"/>
  <c r="J275" i="4"/>
  <c r="E275" i="4"/>
  <c r="D275" i="4"/>
  <c r="AH274" i="4"/>
  <c r="O274" i="4"/>
  <c r="M274" i="4"/>
  <c r="N274" i="4" s="1"/>
  <c r="K274" i="4"/>
  <c r="J274" i="4"/>
  <c r="E274" i="4"/>
  <c r="D274" i="4"/>
  <c r="AH273" i="4"/>
  <c r="O273" i="4"/>
  <c r="N273" i="4"/>
  <c r="M273" i="4"/>
  <c r="K273" i="4"/>
  <c r="J273" i="4"/>
  <c r="E273" i="4"/>
  <c r="D273" i="4"/>
  <c r="AH272" i="4"/>
  <c r="O272" i="4"/>
  <c r="N272" i="4"/>
  <c r="M272" i="4"/>
  <c r="K272" i="4"/>
  <c r="J272" i="4"/>
  <c r="E272" i="4"/>
  <c r="D272" i="4"/>
  <c r="AH271" i="4"/>
  <c r="O271" i="4"/>
  <c r="M271" i="4"/>
  <c r="N271" i="4" s="1"/>
  <c r="K271" i="4"/>
  <c r="J271" i="4"/>
  <c r="E271" i="4"/>
  <c r="D271" i="4"/>
  <c r="AH270" i="4"/>
  <c r="O270" i="4"/>
  <c r="N270" i="4"/>
  <c r="M270" i="4"/>
  <c r="K270" i="4"/>
  <c r="J270" i="4"/>
  <c r="E270" i="4"/>
  <c r="D270" i="4"/>
  <c r="AH269" i="4"/>
  <c r="O269" i="4"/>
  <c r="N269" i="4"/>
  <c r="M269" i="4"/>
  <c r="K269" i="4"/>
  <c r="J269" i="4"/>
  <c r="E269" i="4"/>
  <c r="D269" i="4"/>
  <c r="AH268" i="4"/>
  <c r="O268" i="4"/>
  <c r="N268" i="4"/>
  <c r="M268" i="4"/>
  <c r="K268" i="4"/>
  <c r="J268" i="4"/>
  <c r="E268" i="4"/>
  <c r="D268" i="4"/>
  <c r="AH267" i="4"/>
  <c r="O267" i="4"/>
  <c r="N267" i="4"/>
  <c r="M267" i="4"/>
  <c r="K267" i="4"/>
  <c r="J267" i="4"/>
  <c r="E267" i="4"/>
  <c r="D267" i="4"/>
  <c r="AH266" i="4"/>
  <c r="O266" i="4"/>
  <c r="M266" i="4"/>
  <c r="N266" i="4" s="1"/>
  <c r="K266" i="4"/>
  <c r="J266" i="4"/>
  <c r="E266" i="4"/>
  <c r="D266" i="4"/>
  <c r="AH265" i="4"/>
  <c r="O265" i="4"/>
  <c r="N265" i="4"/>
  <c r="M265" i="4"/>
  <c r="K265" i="4"/>
  <c r="J265" i="4"/>
  <c r="E265" i="4"/>
  <c r="D265" i="4"/>
  <c r="AH264" i="4"/>
  <c r="O264" i="4"/>
  <c r="N264" i="4"/>
  <c r="M264" i="4"/>
  <c r="K264" i="4"/>
  <c r="J264" i="4"/>
  <c r="E264" i="4"/>
  <c r="D264" i="4"/>
  <c r="AH263" i="4"/>
  <c r="O263" i="4"/>
  <c r="M263" i="4"/>
  <c r="N263" i="4" s="1"/>
  <c r="K263" i="4"/>
  <c r="J263" i="4"/>
  <c r="E263" i="4"/>
  <c r="D263" i="4"/>
  <c r="AH262" i="4"/>
  <c r="O262" i="4"/>
  <c r="N262" i="4"/>
  <c r="M262" i="4"/>
  <c r="K262" i="4"/>
  <c r="J262" i="4"/>
  <c r="E262" i="4"/>
  <c r="D262" i="4"/>
  <c r="AH261" i="4"/>
  <c r="O261" i="4"/>
  <c r="M261" i="4"/>
  <c r="N261" i="4" s="1"/>
  <c r="K261" i="4"/>
  <c r="J261" i="4"/>
  <c r="E261" i="4"/>
  <c r="D261" i="4"/>
  <c r="AH260" i="4"/>
  <c r="O260" i="4"/>
  <c r="N260" i="4"/>
  <c r="M260" i="4"/>
  <c r="K260" i="4"/>
  <c r="J260" i="4"/>
  <c r="E260" i="4"/>
  <c r="D260" i="4"/>
  <c r="AH259" i="4"/>
  <c r="O259" i="4"/>
  <c r="N259" i="4"/>
  <c r="M259" i="4"/>
  <c r="K259" i="4"/>
  <c r="J259" i="4"/>
  <c r="E259" i="4"/>
  <c r="D259" i="4"/>
  <c r="AH258" i="4"/>
  <c r="O258" i="4"/>
  <c r="M258" i="4"/>
  <c r="N258" i="4" s="1"/>
  <c r="K258" i="4"/>
  <c r="J258" i="4"/>
  <c r="E258" i="4"/>
  <c r="D258" i="4"/>
  <c r="AH257" i="4"/>
  <c r="O257" i="4"/>
  <c r="N257" i="4"/>
  <c r="M257" i="4"/>
  <c r="K257" i="4"/>
  <c r="J257" i="4"/>
  <c r="E257" i="4"/>
  <c r="D257" i="4"/>
  <c r="AH256" i="4"/>
  <c r="O256" i="4"/>
  <c r="N256" i="4"/>
  <c r="M256" i="4"/>
  <c r="K256" i="4"/>
  <c r="J256" i="4"/>
  <c r="E256" i="4"/>
  <c r="D256" i="4"/>
  <c r="AH255" i="4"/>
  <c r="O255" i="4"/>
  <c r="N255" i="4"/>
  <c r="M255" i="4"/>
  <c r="K255" i="4"/>
  <c r="J255" i="4"/>
  <c r="E255" i="4"/>
  <c r="D255" i="4"/>
  <c r="AH254" i="4"/>
  <c r="O254" i="4"/>
  <c r="N254" i="4"/>
  <c r="M254" i="4"/>
  <c r="K254" i="4"/>
  <c r="J254" i="4"/>
  <c r="E254" i="4"/>
  <c r="D254" i="4"/>
  <c r="AH253" i="4"/>
  <c r="O253" i="4"/>
  <c r="M253" i="4"/>
  <c r="N253" i="4" s="1"/>
  <c r="K253" i="4"/>
  <c r="J253" i="4"/>
  <c r="E253" i="4"/>
  <c r="D253" i="4"/>
  <c r="AH252" i="4"/>
  <c r="O252" i="4"/>
  <c r="N252" i="4"/>
  <c r="M252" i="4"/>
  <c r="K252" i="4"/>
  <c r="J252" i="4"/>
  <c r="E252" i="4"/>
  <c r="D252" i="4"/>
  <c r="AH251" i="4"/>
  <c r="O251" i="4"/>
  <c r="N251" i="4"/>
  <c r="M251" i="4"/>
  <c r="K251" i="4"/>
  <c r="J251" i="4"/>
  <c r="E251" i="4"/>
  <c r="D251" i="4"/>
  <c r="AH250" i="4"/>
  <c r="O250" i="4"/>
  <c r="M250" i="4"/>
  <c r="N250" i="4" s="1"/>
  <c r="K250" i="4"/>
  <c r="J250" i="4"/>
  <c r="E250" i="4"/>
  <c r="D250" i="4"/>
  <c r="AH249" i="4"/>
  <c r="O249" i="4"/>
  <c r="N249" i="4"/>
  <c r="M249" i="4"/>
  <c r="K249" i="4"/>
  <c r="J249" i="4"/>
  <c r="E249" i="4"/>
  <c r="D249" i="4"/>
  <c r="AH248" i="4"/>
  <c r="O248" i="4"/>
  <c r="N248" i="4"/>
  <c r="M248" i="4"/>
  <c r="K248" i="4"/>
  <c r="J248" i="4"/>
  <c r="E248" i="4"/>
  <c r="D248" i="4"/>
  <c r="AH247" i="4"/>
  <c r="O247" i="4"/>
  <c r="N247" i="4"/>
  <c r="M247" i="4"/>
  <c r="K247" i="4"/>
  <c r="J247" i="4"/>
  <c r="E247" i="4"/>
  <c r="D247" i="4"/>
  <c r="AH246" i="4"/>
  <c r="O246" i="4"/>
  <c r="M246" i="4"/>
  <c r="N246" i="4" s="1"/>
  <c r="K246" i="4"/>
  <c r="J246" i="4"/>
  <c r="E246" i="4"/>
  <c r="D246" i="4"/>
  <c r="AH245" i="4"/>
  <c r="O245" i="4"/>
  <c r="M245" i="4"/>
  <c r="N245" i="4" s="1"/>
  <c r="K245" i="4"/>
  <c r="J245" i="4"/>
  <c r="E245" i="4"/>
  <c r="D245" i="4"/>
  <c r="AH244" i="4"/>
  <c r="O244" i="4"/>
  <c r="N244" i="4"/>
  <c r="M244" i="4"/>
  <c r="K244" i="4"/>
  <c r="J244" i="4"/>
  <c r="E244" i="4"/>
  <c r="D244" i="4"/>
  <c r="AH243" i="4"/>
  <c r="O243" i="4"/>
  <c r="N243" i="4"/>
  <c r="M243" i="4"/>
  <c r="K243" i="4"/>
  <c r="J243" i="4"/>
  <c r="E243" i="4"/>
  <c r="D243" i="4"/>
  <c r="AH242" i="4"/>
  <c r="O242" i="4"/>
  <c r="N242" i="4"/>
  <c r="M242" i="4"/>
  <c r="K242" i="4"/>
  <c r="J242" i="4"/>
  <c r="E242" i="4"/>
  <c r="D242" i="4"/>
  <c r="AH241" i="4"/>
  <c r="O241" i="4"/>
  <c r="M241" i="4"/>
  <c r="N241" i="4" s="1"/>
  <c r="K241" i="4"/>
  <c r="J241" i="4"/>
  <c r="E241" i="4"/>
  <c r="D241" i="4"/>
  <c r="AH240" i="4"/>
  <c r="O240" i="4"/>
  <c r="M240" i="4"/>
  <c r="N240" i="4" s="1"/>
  <c r="K240" i="4"/>
  <c r="J240" i="4"/>
  <c r="E240" i="4"/>
  <c r="D240" i="4"/>
  <c r="AH239" i="4"/>
  <c r="O239" i="4"/>
  <c r="N239" i="4"/>
  <c r="M239" i="4"/>
  <c r="K239" i="4"/>
  <c r="J239" i="4"/>
  <c r="E239" i="4"/>
  <c r="D239" i="4"/>
  <c r="AH238" i="4"/>
  <c r="O238" i="4"/>
  <c r="M238" i="4"/>
  <c r="N238" i="4" s="1"/>
  <c r="K238" i="4"/>
  <c r="J238" i="4"/>
  <c r="E238" i="4"/>
  <c r="D238" i="4"/>
  <c r="AH237" i="4"/>
  <c r="O237" i="4"/>
  <c r="M237" i="4"/>
  <c r="N237" i="4" s="1"/>
  <c r="K237" i="4"/>
  <c r="J237" i="4"/>
  <c r="E237" i="4"/>
  <c r="D237" i="4"/>
  <c r="AH236" i="4"/>
  <c r="O236" i="4"/>
  <c r="N236" i="4"/>
  <c r="M236" i="4"/>
  <c r="K236" i="4"/>
  <c r="J236" i="4"/>
  <c r="E236" i="4"/>
  <c r="D236" i="4"/>
  <c r="AH235" i="4"/>
  <c r="O235" i="4"/>
  <c r="M235" i="4"/>
  <c r="N235" i="4" s="1"/>
  <c r="K235" i="4"/>
  <c r="J235" i="4"/>
  <c r="E235" i="4"/>
  <c r="D235" i="4"/>
  <c r="AH234" i="4"/>
  <c r="O234" i="4"/>
  <c r="N234" i="4"/>
  <c r="M234" i="4"/>
  <c r="K234" i="4"/>
  <c r="J234" i="4"/>
  <c r="E234" i="4"/>
  <c r="D234" i="4"/>
  <c r="AH233" i="4"/>
  <c r="O233" i="4"/>
  <c r="N233" i="4"/>
  <c r="M233" i="4"/>
  <c r="K233" i="4"/>
  <c r="J233" i="4"/>
  <c r="E233" i="4"/>
  <c r="D233" i="4"/>
  <c r="AH232" i="4"/>
  <c r="O232" i="4"/>
  <c r="M232" i="4"/>
  <c r="N232" i="4" s="1"/>
  <c r="K232" i="4"/>
  <c r="J232" i="4"/>
  <c r="E232" i="4"/>
  <c r="D232" i="4"/>
  <c r="AH231" i="4"/>
  <c r="O231" i="4"/>
  <c r="N231" i="4"/>
  <c r="M231" i="4"/>
  <c r="K231" i="4"/>
  <c r="J231" i="4"/>
  <c r="E231" i="4"/>
  <c r="D231" i="4"/>
  <c r="AH230" i="4"/>
  <c r="O230" i="4"/>
  <c r="N230" i="4"/>
  <c r="M230" i="4"/>
  <c r="K230" i="4"/>
  <c r="J230" i="4"/>
  <c r="E230" i="4"/>
  <c r="D230" i="4"/>
  <c r="AH229" i="4"/>
  <c r="O229" i="4"/>
  <c r="M229" i="4"/>
  <c r="N229" i="4" s="1"/>
  <c r="K229" i="4"/>
  <c r="J229" i="4"/>
  <c r="E229" i="4"/>
  <c r="D229" i="4"/>
  <c r="AH228" i="4"/>
  <c r="O228" i="4"/>
  <c r="N228" i="4"/>
  <c r="M228" i="4"/>
  <c r="K228" i="4"/>
  <c r="J228" i="4"/>
  <c r="E228" i="4"/>
  <c r="D228" i="4"/>
  <c r="AH227" i="4"/>
  <c r="O227" i="4"/>
  <c r="M227" i="4"/>
  <c r="N227" i="4" s="1"/>
  <c r="K227" i="4"/>
  <c r="J227" i="4"/>
  <c r="E227" i="4"/>
  <c r="D227" i="4"/>
  <c r="AH226" i="4"/>
  <c r="O226" i="4"/>
  <c r="N226" i="4"/>
  <c r="M226" i="4"/>
  <c r="K226" i="4"/>
  <c r="J226" i="4"/>
  <c r="E226" i="4"/>
  <c r="D226" i="4"/>
  <c r="AH225" i="4"/>
  <c r="O225" i="4"/>
  <c r="N225" i="4"/>
  <c r="M225" i="4"/>
  <c r="K225" i="4"/>
  <c r="J225" i="4"/>
  <c r="E225" i="4"/>
  <c r="D225" i="4"/>
  <c r="AH224" i="4"/>
  <c r="O224" i="4"/>
  <c r="M224" i="4"/>
  <c r="N224" i="4" s="1"/>
  <c r="K224" i="4"/>
  <c r="J224" i="4"/>
  <c r="E224" i="4"/>
  <c r="D224" i="4"/>
  <c r="AH223" i="4"/>
  <c r="O223" i="4"/>
  <c r="N223" i="4"/>
  <c r="M223" i="4"/>
  <c r="K223" i="4"/>
  <c r="J223" i="4"/>
  <c r="E223" i="4"/>
  <c r="D223" i="4"/>
  <c r="AH222" i="4"/>
  <c r="O222" i="4"/>
  <c r="M222" i="4"/>
  <c r="N222" i="4" s="1"/>
  <c r="K222" i="4"/>
  <c r="J222" i="4"/>
  <c r="E222" i="4"/>
  <c r="D222" i="4"/>
  <c r="AH221" i="4"/>
  <c r="O221" i="4"/>
  <c r="M221" i="4"/>
  <c r="N221" i="4" s="1"/>
  <c r="K221" i="4"/>
  <c r="J221" i="4"/>
  <c r="E221" i="4"/>
  <c r="D221" i="4"/>
  <c r="AH220" i="4"/>
  <c r="O220" i="4"/>
  <c r="N220" i="4"/>
  <c r="M220" i="4"/>
  <c r="K220" i="4"/>
  <c r="J220" i="4"/>
  <c r="E220" i="4"/>
  <c r="D220" i="4"/>
  <c r="AH219" i="4"/>
  <c r="O219" i="4"/>
  <c r="M219" i="4"/>
  <c r="N219" i="4" s="1"/>
  <c r="K219" i="4"/>
  <c r="J219" i="4"/>
  <c r="E219" i="4"/>
  <c r="D219" i="4"/>
  <c r="AH218" i="4"/>
  <c r="O218" i="4"/>
  <c r="N218" i="4"/>
  <c r="M218" i="4"/>
  <c r="K218" i="4"/>
  <c r="J218" i="4"/>
  <c r="E218" i="4"/>
  <c r="D218" i="4"/>
  <c r="AH217" i="4"/>
  <c r="O217" i="4"/>
  <c r="N217" i="4"/>
  <c r="M217" i="4"/>
  <c r="K217" i="4"/>
  <c r="J217" i="4"/>
  <c r="E217" i="4"/>
  <c r="D217" i="4"/>
  <c r="AH216" i="4"/>
  <c r="O216" i="4"/>
  <c r="M216" i="4"/>
  <c r="N216" i="4" s="1"/>
  <c r="K216" i="4"/>
  <c r="J216" i="4"/>
  <c r="E216" i="4"/>
  <c r="D216" i="4"/>
  <c r="AH215" i="4"/>
  <c r="O215" i="4"/>
  <c r="N215" i="4"/>
  <c r="M215" i="4"/>
  <c r="K215" i="4"/>
  <c r="J215" i="4"/>
  <c r="E215" i="4"/>
  <c r="D215" i="4"/>
  <c r="AH214" i="4"/>
  <c r="O214" i="4"/>
  <c r="N214" i="4"/>
  <c r="M214" i="4"/>
  <c r="K214" i="4"/>
  <c r="J214" i="4"/>
  <c r="E214" i="4"/>
  <c r="D214" i="4"/>
  <c r="AH213" i="4"/>
  <c r="O213" i="4"/>
  <c r="M213" i="4"/>
  <c r="N213" i="4" s="1"/>
  <c r="K213" i="4"/>
  <c r="J213" i="4"/>
  <c r="E213" i="4"/>
  <c r="D213" i="4"/>
  <c r="AH212" i="4"/>
  <c r="O212" i="4"/>
  <c r="M212" i="4"/>
  <c r="N212" i="4" s="1"/>
  <c r="K212" i="4"/>
  <c r="J212" i="4"/>
  <c r="E212" i="4"/>
  <c r="D212" i="4"/>
  <c r="AH211" i="4"/>
  <c r="O211" i="4"/>
  <c r="M211" i="4"/>
  <c r="N211" i="4" s="1"/>
  <c r="K211" i="4"/>
  <c r="J211" i="4"/>
  <c r="E211" i="4"/>
  <c r="D211" i="4"/>
  <c r="AH210" i="4"/>
  <c r="O210" i="4"/>
  <c r="M210" i="4"/>
  <c r="N210" i="4" s="1"/>
  <c r="K210" i="4"/>
  <c r="J210" i="4"/>
  <c r="E210" i="4"/>
  <c r="D210" i="4"/>
  <c r="AH209" i="4"/>
  <c r="O209" i="4"/>
  <c r="N209" i="4"/>
  <c r="M209" i="4"/>
  <c r="K209" i="4"/>
  <c r="J209" i="4"/>
  <c r="E209" i="4"/>
  <c r="D209" i="4"/>
  <c r="AH208" i="4"/>
  <c r="O208" i="4"/>
  <c r="N208" i="4"/>
  <c r="M208" i="4"/>
  <c r="K208" i="4"/>
  <c r="J208" i="4"/>
  <c r="E208" i="4"/>
  <c r="D208" i="4"/>
  <c r="AH207" i="4"/>
  <c r="O207" i="4"/>
  <c r="N207" i="4"/>
  <c r="M207" i="4"/>
  <c r="K207" i="4"/>
  <c r="J207" i="4"/>
  <c r="E207" i="4"/>
  <c r="D207" i="4"/>
  <c r="AH206" i="4"/>
  <c r="O206" i="4"/>
  <c r="M206" i="4"/>
  <c r="N206" i="4" s="1"/>
  <c r="K206" i="4"/>
  <c r="J206" i="4"/>
  <c r="E206" i="4"/>
  <c r="D206" i="4"/>
  <c r="AH205" i="4"/>
  <c r="O205" i="4"/>
  <c r="M205" i="4"/>
  <c r="N205" i="4" s="1"/>
  <c r="K205" i="4"/>
  <c r="J205" i="4"/>
  <c r="E205" i="4"/>
  <c r="D205" i="4"/>
  <c r="AH204" i="4"/>
  <c r="O204" i="4"/>
  <c r="M204" i="4"/>
  <c r="N204" i="4" s="1"/>
  <c r="K204" i="4"/>
  <c r="J204" i="4"/>
  <c r="E204" i="4"/>
  <c r="D204" i="4"/>
  <c r="AH203" i="4"/>
  <c r="O203" i="4"/>
  <c r="N203" i="4"/>
  <c r="M203" i="4"/>
  <c r="K203" i="4"/>
  <c r="J203" i="4"/>
  <c r="E203" i="4"/>
  <c r="D203" i="4"/>
  <c r="AH202" i="4"/>
  <c r="O202" i="4"/>
  <c r="N202" i="4"/>
  <c r="M202" i="4"/>
  <c r="K202" i="4"/>
  <c r="J202" i="4"/>
  <c r="E202" i="4"/>
  <c r="D202" i="4"/>
  <c r="AH201" i="4"/>
  <c r="O201" i="4"/>
  <c r="M201" i="4"/>
  <c r="N201" i="4" s="1"/>
  <c r="K201" i="4"/>
  <c r="J201" i="4"/>
  <c r="E201" i="4"/>
  <c r="D201" i="4"/>
  <c r="AH200" i="4"/>
  <c r="O200" i="4"/>
  <c r="N200" i="4"/>
  <c r="M200" i="4"/>
  <c r="K200" i="4"/>
  <c r="J200" i="4"/>
  <c r="E200" i="4"/>
  <c r="D200" i="4"/>
  <c r="AH199" i="4"/>
  <c r="O199" i="4"/>
  <c r="N199" i="4"/>
  <c r="M199" i="4"/>
  <c r="K199" i="4"/>
  <c r="J199" i="4"/>
  <c r="E199" i="4"/>
  <c r="D199" i="4"/>
  <c r="AH198" i="4"/>
  <c r="O198" i="4"/>
  <c r="M198" i="4"/>
  <c r="N198" i="4" s="1"/>
  <c r="K198" i="4"/>
  <c r="J198" i="4"/>
  <c r="E198" i="4"/>
  <c r="D198" i="4"/>
  <c r="AH197" i="4"/>
  <c r="O197" i="4"/>
  <c r="N197" i="4"/>
  <c r="M197" i="4"/>
  <c r="K197" i="4"/>
  <c r="J197" i="4"/>
  <c r="E197" i="4"/>
  <c r="D197" i="4"/>
  <c r="AH196" i="4"/>
  <c r="O196" i="4"/>
  <c r="N196" i="4"/>
  <c r="M196" i="4"/>
  <c r="K196" i="4"/>
  <c r="J196" i="4"/>
  <c r="E196" i="4"/>
  <c r="D196" i="4"/>
  <c r="AH195" i="4"/>
  <c r="O195" i="4"/>
  <c r="M195" i="4"/>
  <c r="N195" i="4" s="1"/>
  <c r="K195" i="4"/>
  <c r="J195" i="4"/>
  <c r="E195" i="4"/>
  <c r="D195" i="4"/>
  <c r="AH194" i="4"/>
  <c r="O194" i="4"/>
  <c r="N194" i="4"/>
  <c r="M194" i="4"/>
  <c r="K194" i="4"/>
  <c r="J194" i="4"/>
  <c r="E194" i="4"/>
  <c r="D194" i="4"/>
  <c r="AH193" i="4"/>
  <c r="O193" i="4"/>
  <c r="N193" i="4"/>
  <c r="M193" i="4"/>
  <c r="K193" i="4"/>
  <c r="J193" i="4"/>
  <c r="E193" i="4"/>
  <c r="D193" i="4"/>
  <c r="AH192" i="4"/>
  <c r="O192" i="4"/>
  <c r="N192" i="4"/>
  <c r="M192" i="4"/>
  <c r="K192" i="4"/>
  <c r="J192" i="4"/>
  <c r="E192" i="4"/>
  <c r="D192" i="4"/>
  <c r="AH191" i="4"/>
  <c r="O191" i="4"/>
  <c r="M191" i="4"/>
  <c r="N191" i="4" s="1"/>
  <c r="K191" i="4"/>
  <c r="J191" i="4"/>
  <c r="E191" i="4"/>
  <c r="D191" i="4"/>
  <c r="AH190" i="4"/>
  <c r="O190" i="4"/>
  <c r="M190" i="4"/>
  <c r="N190" i="4" s="1"/>
  <c r="K190" i="4"/>
  <c r="J190" i="4"/>
  <c r="E190" i="4"/>
  <c r="D190" i="4"/>
  <c r="AH189" i="4"/>
  <c r="O189" i="4"/>
  <c r="N189" i="4"/>
  <c r="M189" i="4"/>
  <c r="K189" i="4"/>
  <c r="J189" i="4"/>
  <c r="E189" i="4"/>
  <c r="D189" i="4"/>
  <c r="AH188" i="4"/>
  <c r="O188" i="4"/>
  <c r="M188" i="4"/>
  <c r="N188" i="4" s="1"/>
  <c r="K188" i="4"/>
  <c r="J188" i="4"/>
  <c r="E188" i="4"/>
  <c r="D188" i="4"/>
  <c r="AH187" i="4"/>
  <c r="O187" i="4"/>
  <c r="M187" i="4"/>
  <c r="N187" i="4" s="1"/>
  <c r="K187" i="4"/>
  <c r="J187" i="4"/>
  <c r="E187" i="4"/>
  <c r="D187" i="4"/>
  <c r="AH186" i="4"/>
  <c r="O186" i="4"/>
  <c r="M186" i="4"/>
  <c r="N186" i="4" s="1"/>
  <c r="K186" i="4"/>
  <c r="J186" i="4"/>
  <c r="E186" i="4"/>
  <c r="D186" i="4"/>
  <c r="AH185" i="4"/>
  <c r="O185" i="4"/>
  <c r="M185" i="4"/>
  <c r="N185" i="4" s="1"/>
  <c r="K185" i="4"/>
  <c r="J185" i="4"/>
  <c r="E185" i="4"/>
  <c r="D185" i="4"/>
  <c r="AH184" i="4"/>
  <c r="O184" i="4"/>
  <c r="N184" i="4"/>
  <c r="M184" i="4"/>
  <c r="K184" i="4"/>
  <c r="J184" i="4"/>
  <c r="E184" i="4"/>
  <c r="D184" i="4"/>
  <c r="AH183" i="4"/>
  <c r="O183" i="4"/>
  <c r="M183" i="4"/>
  <c r="N183" i="4" s="1"/>
  <c r="K183" i="4"/>
  <c r="J183" i="4"/>
  <c r="E183" i="4"/>
  <c r="D183" i="4"/>
  <c r="AH182" i="4"/>
  <c r="O182" i="4"/>
  <c r="M182" i="4"/>
  <c r="N182" i="4" s="1"/>
  <c r="K182" i="4"/>
  <c r="J182" i="4"/>
  <c r="E182" i="4"/>
  <c r="D182" i="4"/>
  <c r="AH181" i="4"/>
  <c r="O181" i="4"/>
  <c r="N181" i="4"/>
  <c r="M181" i="4"/>
  <c r="K181" i="4"/>
  <c r="J181" i="4"/>
  <c r="E181" i="4"/>
  <c r="D181" i="4"/>
  <c r="AH180" i="4"/>
  <c r="O180" i="4"/>
  <c r="M180" i="4"/>
  <c r="N180" i="4" s="1"/>
  <c r="K180" i="4"/>
  <c r="J180" i="4"/>
  <c r="E180" i="4"/>
  <c r="D180" i="4"/>
  <c r="AH179" i="4"/>
  <c r="O179" i="4"/>
  <c r="N179" i="4"/>
  <c r="M179" i="4"/>
  <c r="K179" i="4"/>
  <c r="J179" i="4"/>
  <c r="E179" i="4"/>
  <c r="D179" i="4"/>
  <c r="AH178" i="4"/>
  <c r="O178" i="4"/>
  <c r="M178" i="4"/>
  <c r="N178" i="4" s="1"/>
  <c r="K178" i="4"/>
  <c r="J178" i="4"/>
  <c r="E178" i="4"/>
  <c r="D178" i="4"/>
  <c r="AH177" i="4"/>
  <c r="O177" i="4"/>
  <c r="M177" i="4"/>
  <c r="N177" i="4" s="1"/>
  <c r="K177" i="4"/>
  <c r="J177" i="4"/>
  <c r="E177" i="4"/>
  <c r="D177" i="4"/>
  <c r="AH176" i="4"/>
  <c r="O176" i="4"/>
  <c r="N176" i="4"/>
  <c r="M176" i="4"/>
  <c r="K176" i="4"/>
  <c r="J176" i="4"/>
  <c r="E176" i="4"/>
  <c r="D176" i="4"/>
  <c r="AH175" i="4"/>
  <c r="O175" i="4"/>
  <c r="N175" i="4"/>
  <c r="M175" i="4"/>
  <c r="K175" i="4"/>
  <c r="J175" i="4"/>
  <c r="E175" i="4"/>
  <c r="D175" i="4"/>
  <c r="AH174" i="4"/>
  <c r="O174" i="4"/>
  <c r="M174" i="4"/>
  <c r="N174" i="4" s="1"/>
  <c r="K174" i="4"/>
  <c r="J174" i="4"/>
  <c r="E174" i="4"/>
  <c r="D174" i="4"/>
  <c r="AH173" i="4"/>
  <c r="O173" i="4"/>
  <c r="M173" i="4"/>
  <c r="N173" i="4" s="1"/>
  <c r="K173" i="4"/>
  <c r="J173" i="4"/>
  <c r="E173" i="4"/>
  <c r="D173" i="4"/>
  <c r="AH172" i="4"/>
  <c r="O172" i="4"/>
  <c r="N172" i="4"/>
  <c r="M172" i="4"/>
  <c r="K172" i="4"/>
  <c r="J172" i="4"/>
  <c r="E172" i="4"/>
  <c r="D172" i="4"/>
  <c r="AH171" i="4"/>
  <c r="O171" i="4"/>
  <c r="M171" i="4"/>
  <c r="N171" i="4" s="1"/>
  <c r="K171" i="4"/>
  <c r="J171" i="4"/>
  <c r="E171" i="4"/>
  <c r="D171" i="4"/>
  <c r="AH170" i="4"/>
  <c r="O170" i="4"/>
  <c r="M170" i="4"/>
  <c r="N170" i="4" s="1"/>
  <c r="K170" i="4"/>
  <c r="J170" i="4"/>
  <c r="E170" i="4"/>
  <c r="D170" i="4"/>
  <c r="AH169" i="4"/>
  <c r="O169" i="4"/>
  <c r="N169" i="4"/>
  <c r="M169" i="4"/>
  <c r="K169" i="4"/>
  <c r="J169" i="4"/>
  <c r="E169" i="4"/>
  <c r="D169" i="4"/>
  <c r="AH168" i="4"/>
  <c r="O168" i="4"/>
  <c r="M168" i="4"/>
  <c r="N168" i="4" s="1"/>
  <c r="K168" i="4"/>
  <c r="J168" i="4"/>
  <c r="E168" i="4"/>
  <c r="D168" i="4"/>
  <c r="AH167" i="4"/>
  <c r="O167" i="4"/>
  <c r="M167" i="4"/>
  <c r="N167" i="4" s="1"/>
  <c r="K167" i="4"/>
  <c r="J167" i="4"/>
  <c r="E167" i="4"/>
  <c r="D167" i="4"/>
  <c r="AH166" i="4"/>
  <c r="O166" i="4"/>
  <c r="M166" i="4"/>
  <c r="N166" i="4" s="1"/>
  <c r="K166" i="4"/>
  <c r="J166" i="4"/>
  <c r="E166" i="4"/>
  <c r="D166" i="4"/>
  <c r="AH165" i="4"/>
  <c r="O165" i="4"/>
  <c r="N165" i="4"/>
  <c r="M165" i="4"/>
  <c r="K165" i="4"/>
  <c r="J165" i="4"/>
  <c r="E165" i="4"/>
  <c r="D165" i="4"/>
  <c r="AH164" i="4"/>
  <c r="O164" i="4"/>
  <c r="N164" i="4"/>
  <c r="M164" i="4"/>
  <c r="K164" i="4"/>
  <c r="J164" i="4"/>
  <c r="E164" i="4"/>
  <c r="D164" i="4"/>
  <c r="AH163" i="4"/>
  <c r="O163" i="4"/>
  <c r="M163" i="4"/>
  <c r="N163" i="4" s="1"/>
  <c r="K163" i="4"/>
  <c r="J163" i="4"/>
  <c r="E163" i="4"/>
  <c r="D163" i="4"/>
  <c r="AH162" i="4"/>
  <c r="O162" i="4"/>
  <c r="M162" i="4"/>
  <c r="N162" i="4" s="1"/>
  <c r="K162" i="4"/>
  <c r="J162" i="4"/>
  <c r="E162" i="4"/>
  <c r="D162" i="4"/>
  <c r="AH161" i="4"/>
  <c r="O161" i="4"/>
  <c r="M161" i="4"/>
  <c r="N161" i="4" s="1"/>
  <c r="K161" i="4"/>
  <c r="J161" i="4"/>
  <c r="E161" i="4"/>
  <c r="D161" i="4"/>
  <c r="AH160" i="4"/>
  <c r="O160" i="4"/>
  <c r="M160" i="4"/>
  <c r="N160" i="4" s="1"/>
  <c r="K160" i="4"/>
  <c r="J160" i="4"/>
  <c r="E160" i="4"/>
  <c r="D160" i="4"/>
  <c r="AH159" i="4"/>
  <c r="O159" i="4"/>
  <c r="M159" i="4"/>
  <c r="N159" i="4" s="1"/>
  <c r="K159" i="4"/>
  <c r="J159" i="4"/>
  <c r="E159" i="4"/>
  <c r="D159" i="4"/>
  <c r="AH158" i="4"/>
  <c r="O158" i="4"/>
  <c r="M158" i="4"/>
  <c r="N158" i="4" s="1"/>
  <c r="K158" i="4"/>
  <c r="J158" i="4"/>
  <c r="E158" i="4"/>
  <c r="D158" i="4"/>
  <c r="AH157" i="4"/>
  <c r="O157" i="4"/>
  <c r="N157" i="4"/>
  <c r="M157" i="4"/>
  <c r="K157" i="4"/>
  <c r="J157" i="4"/>
  <c r="E157" i="4"/>
  <c r="D157" i="4"/>
  <c r="AH156" i="4"/>
  <c r="O156" i="4"/>
  <c r="N156" i="4"/>
  <c r="M156" i="4"/>
  <c r="K156" i="4"/>
  <c r="J156" i="4"/>
  <c r="E156" i="4"/>
  <c r="D156" i="4"/>
  <c r="AH155" i="4"/>
  <c r="O155" i="4"/>
  <c r="M155" i="4"/>
  <c r="N155" i="4" s="1"/>
  <c r="K155" i="4"/>
  <c r="J155" i="4"/>
  <c r="E155" i="4"/>
  <c r="D155" i="4"/>
  <c r="AH154" i="4"/>
  <c r="O154" i="4"/>
  <c r="M154" i="4"/>
  <c r="N154" i="4" s="1"/>
  <c r="K154" i="4"/>
  <c r="J154" i="4"/>
  <c r="E154" i="4"/>
  <c r="D154" i="4"/>
  <c r="AH153" i="4"/>
  <c r="O153" i="4"/>
  <c r="M153" i="4"/>
  <c r="N153" i="4" s="1"/>
  <c r="K153" i="4"/>
  <c r="J153" i="4"/>
  <c r="E153" i="4"/>
  <c r="D153" i="4"/>
  <c r="AH152" i="4"/>
  <c r="O152" i="4"/>
  <c r="M152" i="4"/>
  <c r="N152" i="4" s="1"/>
  <c r="K152" i="4"/>
  <c r="J152" i="4"/>
  <c r="E152" i="4"/>
  <c r="D152" i="4"/>
  <c r="AH151" i="4"/>
  <c r="O151" i="4"/>
  <c r="M151" i="4"/>
  <c r="N151" i="4" s="1"/>
  <c r="K151" i="4"/>
  <c r="J151" i="4"/>
  <c r="E151" i="4"/>
  <c r="D151" i="4"/>
  <c r="AH150" i="4"/>
  <c r="O150" i="4"/>
  <c r="M150" i="4"/>
  <c r="N150" i="4" s="1"/>
  <c r="K150" i="4"/>
  <c r="J150" i="4"/>
  <c r="E150" i="4"/>
  <c r="D150" i="4"/>
  <c r="AH149" i="4"/>
  <c r="O149" i="4"/>
  <c r="N149" i="4"/>
  <c r="M149" i="4"/>
  <c r="K149" i="4"/>
  <c r="J149" i="4"/>
  <c r="E149" i="4"/>
  <c r="D149" i="4"/>
  <c r="AH148" i="4"/>
  <c r="O148" i="4"/>
  <c r="N148" i="4"/>
  <c r="M148" i="4"/>
  <c r="K148" i="4"/>
  <c r="J148" i="4"/>
  <c r="E148" i="4"/>
  <c r="D148" i="4"/>
  <c r="AH147" i="4"/>
  <c r="O147" i="4"/>
  <c r="M147" i="4"/>
  <c r="N147" i="4" s="1"/>
  <c r="K147" i="4"/>
  <c r="J147" i="4"/>
  <c r="E147" i="4"/>
  <c r="D147" i="4"/>
  <c r="AH146" i="4"/>
  <c r="O146" i="4"/>
  <c r="M146" i="4"/>
  <c r="N146" i="4" s="1"/>
  <c r="K146" i="4"/>
  <c r="J146" i="4"/>
  <c r="E146" i="4"/>
  <c r="D146" i="4"/>
  <c r="AH145" i="4"/>
  <c r="O145" i="4"/>
  <c r="M145" i="4"/>
  <c r="N145" i="4" s="1"/>
  <c r="K145" i="4"/>
  <c r="J145" i="4"/>
  <c r="E145" i="4"/>
  <c r="D145" i="4"/>
  <c r="AH144" i="4"/>
  <c r="O144" i="4"/>
  <c r="M144" i="4"/>
  <c r="N144" i="4" s="1"/>
  <c r="K144" i="4"/>
  <c r="J144" i="4"/>
  <c r="E144" i="4"/>
  <c r="D144" i="4"/>
  <c r="AH143" i="4"/>
  <c r="O143" i="4"/>
  <c r="M143" i="4"/>
  <c r="N143" i="4" s="1"/>
  <c r="K143" i="4"/>
  <c r="J143" i="4"/>
  <c r="E143" i="4"/>
  <c r="D143" i="4"/>
  <c r="AH142" i="4"/>
  <c r="O142" i="4"/>
  <c r="M142" i="4"/>
  <c r="N142" i="4" s="1"/>
  <c r="K142" i="4"/>
  <c r="J142" i="4"/>
  <c r="E142" i="4"/>
  <c r="D142" i="4"/>
  <c r="AH141" i="4"/>
  <c r="O141" i="4"/>
  <c r="N141" i="4"/>
  <c r="M141" i="4"/>
  <c r="K141" i="4"/>
  <c r="J141" i="4"/>
  <c r="E141" i="4"/>
  <c r="D141" i="4"/>
  <c r="AH140" i="4"/>
  <c r="O140" i="4"/>
  <c r="M140" i="4"/>
  <c r="N140" i="4" s="1"/>
  <c r="K140" i="4"/>
  <c r="J140" i="4"/>
  <c r="E140" i="4"/>
  <c r="D140" i="4"/>
  <c r="AH139" i="4"/>
  <c r="O139" i="4"/>
  <c r="M139" i="4"/>
  <c r="N139" i="4" s="1"/>
  <c r="K139" i="4"/>
  <c r="J139" i="4"/>
  <c r="E139" i="4"/>
  <c r="D139" i="4"/>
  <c r="AH138" i="4"/>
  <c r="O138" i="4"/>
  <c r="M138" i="4"/>
  <c r="N138" i="4" s="1"/>
  <c r="K138" i="4"/>
  <c r="J138" i="4"/>
  <c r="E138" i="4"/>
  <c r="D138" i="4"/>
  <c r="AH137" i="4"/>
  <c r="O137" i="4"/>
  <c r="M137" i="4"/>
  <c r="N137" i="4" s="1"/>
  <c r="K137" i="4"/>
  <c r="J137" i="4"/>
  <c r="E137" i="4"/>
  <c r="D137" i="4"/>
  <c r="AH136" i="4"/>
  <c r="O136" i="4"/>
  <c r="N136" i="4"/>
  <c r="M136" i="4"/>
  <c r="K136" i="4"/>
  <c r="J136" i="4"/>
  <c r="E136" i="4"/>
  <c r="D136" i="4"/>
  <c r="AH135" i="4"/>
  <c r="O135" i="4"/>
  <c r="M135" i="4"/>
  <c r="N135" i="4" s="1"/>
  <c r="K135" i="4"/>
  <c r="J135" i="4"/>
  <c r="E135" i="4"/>
  <c r="D135" i="4"/>
  <c r="AH134" i="4"/>
  <c r="O134" i="4"/>
  <c r="M134" i="4"/>
  <c r="N134" i="4" s="1"/>
  <c r="K134" i="4"/>
  <c r="J134" i="4"/>
  <c r="E134" i="4"/>
  <c r="D134" i="4"/>
  <c r="AH133" i="4"/>
  <c r="O133" i="4"/>
  <c r="N133" i="4"/>
  <c r="M133" i="4"/>
  <c r="K133" i="4"/>
  <c r="J133" i="4"/>
  <c r="E133" i="4"/>
  <c r="D133" i="4"/>
  <c r="AH132" i="4"/>
  <c r="O132" i="4"/>
  <c r="M132" i="4"/>
  <c r="N132" i="4" s="1"/>
  <c r="K132" i="4"/>
  <c r="J132" i="4"/>
  <c r="E132" i="4"/>
  <c r="D132" i="4"/>
  <c r="AH131" i="4"/>
  <c r="O131" i="4"/>
  <c r="M131" i="4"/>
  <c r="N131" i="4" s="1"/>
  <c r="K131" i="4"/>
  <c r="J131" i="4"/>
  <c r="E131" i="4"/>
  <c r="D131" i="4"/>
  <c r="AH130" i="4"/>
  <c r="O130" i="4"/>
  <c r="M130" i="4"/>
  <c r="N130" i="4" s="1"/>
  <c r="K130" i="4"/>
  <c r="J130" i="4"/>
  <c r="E130" i="4"/>
  <c r="D130" i="4"/>
  <c r="AH129" i="4"/>
  <c r="O129" i="4"/>
  <c r="N129" i="4"/>
  <c r="M129" i="4"/>
  <c r="K129" i="4"/>
  <c r="J129" i="4"/>
  <c r="E129" i="4"/>
  <c r="D129" i="4"/>
  <c r="AH128" i="4"/>
  <c r="O128" i="4"/>
  <c r="N128" i="4"/>
  <c r="M128" i="4"/>
  <c r="K128" i="4"/>
  <c r="J128" i="4"/>
  <c r="E128" i="4"/>
  <c r="D128" i="4"/>
  <c r="AH127" i="4"/>
  <c r="O127" i="4"/>
  <c r="M127" i="4"/>
  <c r="N127" i="4" s="1"/>
  <c r="K127" i="4"/>
  <c r="J127" i="4"/>
  <c r="E127" i="4"/>
  <c r="D127" i="4"/>
  <c r="AH126" i="4"/>
  <c r="O126" i="4"/>
  <c r="N126" i="4"/>
  <c r="M126" i="4"/>
  <c r="K126" i="4"/>
  <c r="J126" i="4"/>
  <c r="E126" i="4"/>
  <c r="D126" i="4"/>
  <c r="AH125" i="4"/>
  <c r="O125" i="4"/>
  <c r="N125" i="4"/>
  <c r="M125" i="4"/>
  <c r="K125" i="4"/>
  <c r="J125" i="4"/>
  <c r="E125" i="4"/>
  <c r="D125" i="4"/>
  <c r="AH124" i="4"/>
  <c r="O124" i="4"/>
  <c r="N124" i="4"/>
  <c r="M124" i="4"/>
  <c r="K124" i="4"/>
  <c r="J124" i="4"/>
  <c r="E124" i="4"/>
  <c r="D124" i="4"/>
  <c r="AH123" i="4"/>
  <c r="O123" i="4"/>
  <c r="M123" i="4"/>
  <c r="N123" i="4" s="1"/>
  <c r="K123" i="4"/>
  <c r="J123" i="4"/>
  <c r="E123" i="4"/>
  <c r="D123" i="4"/>
  <c r="AH122" i="4"/>
  <c r="O122" i="4"/>
  <c r="M122" i="4"/>
  <c r="N122" i="4" s="1"/>
  <c r="K122" i="4"/>
  <c r="J122" i="4"/>
  <c r="E122" i="4"/>
  <c r="D122" i="4"/>
  <c r="AH121" i="4"/>
  <c r="O121" i="4"/>
  <c r="M121" i="4"/>
  <c r="N121" i="4" s="1"/>
  <c r="K121" i="4"/>
  <c r="J121" i="4"/>
  <c r="E121" i="4"/>
  <c r="D121" i="4"/>
  <c r="AH120" i="4"/>
  <c r="O120" i="4"/>
  <c r="N120" i="4"/>
  <c r="M120" i="4"/>
  <c r="K120" i="4"/>
  <c r="J120" i="4"/>
  <c r="E120" i="4"/>
  <c r="D120" i="4"/>
  <c r="AH119" i="4"/>
  <c r="O119" i="4"/>
  <c r="M119" i="4"/>
  <c r="N119" i="4" s="1"/>
  <c r="K119" i="4"/>
  <c r="J119" i="4"/>
  <c r="E119" i="4"/>
  <c r="D119" i="4"/>
  <c r="AH118" i="4"/>
  <c r="O118" i="4"/>
  <c r="M118" i="4"/>
  <c r="N118" i="4" s="1"/>
  <c r="K118" i="4"/>
  <c r="J118" i="4"/>
  <c r="E118" i="4"/>
  <c r="D118" i="4"/>
  <c r="AH117" i="4"/>
  <c r="O117" i="4"/>
  <c r="M117" i="4"/>
  <c r="N117" i="4" s="1"/>
  <c r="K117" i="4"/>
  <c r="J117" i="4"/>
  <c r="E117" i="4"/>
  <c r="D117" i="4"/>
  <c r="AH116" i="4"/>
  <c r="O116" i="4"/>
  <c r="M116" i="4"/>
  <c r="N116" i="4" s="1"/>
  <c r="K116" i="4"/>
  <c r="J116" i="4"/>
  <c r="E116" i="4"/>
  <c r="D116" i="4"/>
  <c r="AH115" i="4"/>
  <c r="O115" i="4"/>
  <c r="M115" i="4"/>
  <c r="N115" i="4" s="1"/>
  <c r="K115" i="4"/>
  <c r="J115" i="4"/>
  <c r="E115" i="4"/>
  <c r="D115" i="4"/>
  <c r="AH114" i="4"/>
  <c r="O114" i="4"/>
  <c r="M114" i="4"/>
  <c r="N114" i="4" s="1"/>
  <c r="K114" i="4"/>
  <c r="J114" i="4"/>
  <c r="E114" i="4"/>
  <c r="D114" i="4"/>
  <c r="AH113" i="4"/>
  <c r="O113" i="4"/>
  <c r="M113" i="4"/>
  <c r="N113" i="4" s="1"/>
  <c r="K113" i="4"/>
  <c r="J113" i="4"/>
  <c r="E113" i="4"/>
  <c r="D113" i="4"/>
  <c r="AH112" i="4"/>
  <c r="O112" i="4"/>
  <c r="M112" i="4"/>
  <c r="N112" i="4" s="1"/>
  <c r="K112" i="4"/>
  <c r="J112" i="4"/>
  <c r="E112" i="4"/>
  <c r="D112" i="4"/>
  <c r="AH111" i="4"/>
  <c r="O111" i="4"/>
  <c r="M111" i="4"/>
  <c r="N111" i="4" s="1"/>
  <c r="K111" i="4"/>
  <c r="J111" i="4"/>
  <c r="E111" i="4"/>
  <c r="D111" i="4"/>
  <c r="AH110" i="4"/>
  <c r="O110" i="4"/>
  <c r="M110" i="4"/>
  <c r="N110" i="4" s="1"/>
  <c r="K110" i="4"/>
  <c r="J110" i="4"/>
  <c r="E110" i="4"/>
  <c r="D110" i="4"/>
  <c r="AH109" i="4"/>
  <c r="O109" i="4"/>
  <c r="M109" i="4"/>
  <c r="N109" i="4" s="1"/>
  <c r="K109" i="4"/>
  <c r="J109" i="4"/>
  <c r="E109" i="4"/>
  <c r="D109" i="4"/>
  <c r="AH108" i="4"/>
  <c r="O108" i="4"/>
  <c r="N108" i="4"/>
  <c r="M108" i="4"/>
  <c r="K108" i="4"/>
  <c r="J108" i="4"/>
  <c r="E108" i="4"/>
  <c r="D108" i="4"/>
  <c r="AH107" i="4"/>
  <c r="O107" i="4"/>
  <c r="N107" i="4"/>
  <c r="M107" i="4"/>
  <c r="K107" i="4"/>
  <c r="J107" i="4"/>
  <c r="E107" i="4"/>
  <c r="D107" i="4"/>
  <c r="AH106" i="4"/>
  <c r="O106" i="4"/>
  <c r="M106" i="4"/>
  <c r="N106" i="4" s="1"/>
  <c r="K106" i="4"/>
  <c r="J106" i="4"/>
  <c r="E106" i="4"/>
  <c r="D106" i="4"/>
  <c r="AH105" i="4"/>
  <c r="O105" i="4"/>
  <c r="M105" i="4"/>
  <c r="N105" i="4" s="1"/>
  <c r="K105" i="4"/>
  <c r="J105" i="4"/>
  <c r="E105" i="4"/>
  <c r="D105" i="4"/>
  <c r="AH104" i="4"/>
  <c r="O104" i="4"/>
  <c r="M104" i="4"/>
  <c r="N104" i="4" s="1"/>
  <c r="K104" i="4"/>
  <c r="J104" i="4"/>
  <c r="E104" i="4"/>
  <c r="D104" i="4"/>
  <c r="AH103" i="4"/>
  <c r="O103" i="4"/>
  <c r="M103" i="4"/>
  <c r="N103" i="4" s="1"/>
  <c r="K103" i="4"/>
  <c r="J103" i="4"/>
  <c r="E103" i="4"/>
  <c r="D103" i="4"/>
  <c r="AH102" i="4"/>
  <c r="O102" i="4"/>
  <c r="M102" i="4"/>
  <c r="N102" i="4" s="1"/>
  <c r="K102" i="4"/>
  <c r="J102" i="4"/>
  <c r="E102" i="4"/>
  <c r="D102" i="4"/>
  <c r="AH101" i="4"/>
  <c r="O101" i="4"/>
  <c r="M101" i="4"/>
  <c r="N101" i="4" s="1"/>
  <c r="K101" i="4"/>
  <c r="J101" i="4"/>
  <c r="E101" i="4"/>
  <c r="D101" i="4"/>
  <c r="AH100" i="4"/>
  <c r="O100" i="4"/>
  <c r="M100" i="4"/>
  <c r="N100" i="4" s="1"/>
  <c r="K100" i="4"/>
  <c r="J100" i="4"/>
  <c r="E100" i="4"/>
  <c r="D100" i="4"/>
  <c r="AH99" i="4"/>
  <c r="O99" i="4"/>
  <c r="N99" i="4"/>
  <c r="M99" i="4"/>
  <c r="K99" i="4"/>
  <c r="J99" i="4"/>
  <c r="E99" i="4"/>
  <c r="D99" i="4"/>
  <c r="AH98" i="4"/>
  <c r="O98" i="4"/>
  <c r="M98" i="4"/>
  <c r="N98" i="4" s="1"/>
  <c r="K98" i="4"/>
  <c r="J98" i="4"/>
  <c r="E98" i="4"/>
  <c r="D98" i="4"/>
  <c r="AH97" i="4"/>
  <c r="O97" i="4"/>
  <c r="M97" i="4"/>
  <c r="N97" i="4" s="1"/>
  <c r="K97" i="4"/>
  <c r="J97" i="4"/>
  <c r="E97" i="4"/>
  <c r="D97" i="4"/>
  <c r="AH96" i="4"/>
  <c r="O96" i="4"/>
  <c r="M96" i="4"/>
  <c r="N96" i="4" s="1"/>
  <c r="K96" i="4"/>
  <c r="J96" i="4"/>
  <c r="E96" i="4"/>
  <c r="D96" i="4"/>
  <c r="AH95" i="4"/>
  <c r="O95" i="4"/>
  <c r="M95" i="4"/>
  <c r="N95" i="4" s="1"/>
  <c r="K95" i="4"/>
  <c r="J95" i="4"/>
  <c r="E95" i="4"/>
  <c r="D95" i="4"/>
  <c r="AH94" i="4"/>
  <c r="O94" i="4"/>
  <c r="M94" i="4"/>
  <c r="N94" i="4" s="1"/>
  <c r="K94" i="4"/>
  <c r="J94" i="4"/>
  <c r="E94" i="4"/>
  <c r="D94" i="4"/>
  <c r="AH93" i="4"/>
  <c r="O93" i="4"/>
  <c r="M93" i="4"/>
  <c r="N93" i="4" s="1"/>
  <c r="K93" i="4"/>
  <c r="J93" i="4"/>
  <c r="E93" i="4"/>
  <c r="D93" i="4"/>
  <c r="AH92" i="4"/>
  <c r="O92" i="4"/>
  <c r="M92" i="4"/>
  <c r="N92" i="4" s="1"/>
  <c r="K92" i="4"/>
  <c r="J92" i="4"/>
  <c r="E92" i="4"/>
  <c r="D92" i="4"/>
  <c r="AH91" i="4"/>
  <c r="O91" i="4"/>
  <c r="M91" i="4"/>
  <c r="N91" i="4" s="1"/>
  <c r="K91" i="4"/>
  <c r="J91" i="4"/>
  <c r="E91" i="4"/>
  <c r="D91" i="4"/>
  <c r="AH90" i="4"/>
  <c r="O90" i="4"/>
  <c r="M90" i="4"/>
  <c r="N90" i="4" s="1"/>
  <c r="K90" i="4"/>
  <c r="J90" i="4"/>
  <c r="E90" i="4"/>
  <c r="D90" i="4"/>
  <c r="AH89" i="4"/>
  <c r="O89" i="4"/>
  <c r="M89" i="4"/>
  <c r="N89" i="4" s="1"/>
  <c r="K89" i="4"/>
  <c r="J89" i="4"/>
  <c r="E89" i="4"/>
  <c r="D89" i="4"/>
  <c r="AH88" i="4"/>
  <c r="O88" i="4"/>
  <c r="M88" i="4"/>
  <c r="N88" i="4" s="1"/>
  <c r="K88" i="4"/>
  <c r="J88" i="4"/>
  <c r="E88" i="4"/>
  <c r="D88" i="4"/>
  <c r="AH87" i="4"/>
  <c r="O87" i="4"/>
  <c r="N87" i="4"/>
  <c r="M87" i="4"/>
  <c r="K87" i="4"/>
  <c r="J87" i="4"/>
  <c r="E87" i="4"/>
  <c r="D87" i="4"/>
  <c r="AH86" i="4"/>
  <c r="O86" i="4"/>
  <c r="M86" i="4"/>
  <c r="N86" i="4" s="1"/>
  <c r="K86" i="4"/>
  <c r="J86" i="4"/>
  <c r="E86" i="4"/>
  <c r="D86" i="4"/>
  <c r="AH85" i="4"/>
  <c r="O85" i="4"/>
  <c r="N85" i="4"/>
  <c r="M85" i="4"/>
  <c r="K85" i="4"/>
  <c r="J85" i="4"/>
  <c r="E85" i="4"/>
  <c r="D85" i="4"/>
  <c r="AH84" i="4"/>
  <c r="O84" i="4"/>
  <c r="N84" i="4"/>
  <c r="M84" i="4"/>
  <c r="K84" i="4"/>
  <c r="J84" i="4"/>
  <c r="E84" i="4"/>
  <c r="D84" i="4"/>
  <c r="AH83" i="4"/>
  <c r="O83" i="4"/>
  <c r="N83" i="4"/>
  <c r="M83" i="4"/>
  <c r="K83" i="4"/>
  <c r="J83" i="4"/>
  <c r="E83" i="4"/>
  <c r="D83" i="4"/>
  <c r="AH82" i="4"/>
  <c r="O82" i="4"/>
  <c r="N82" i="4"/>
  <c r="M82" i="4"/>
  <c r="K82" i="4"/>
  <c r="J82" i="4"/>
  <c r="E82" i="4"/>
  <c r="D82" i="4"/>
  <c r="AH81" i="4"/>
  <c r="O81" i="4"/>
  <c r="M81" i="4"/>
  <c r="N81" i="4" s="1"/>
  <c r="K81" i="4"/>
  <c r="J81" i="4"/>
  <c r="E81" i="4"/>
  <c r="D81" i="4"/>
  <c r="AH80" i="4"/>
  <c r="O80" i="4"/>
  <c r="M80" i="4"/>
  <c r="N80" i="4" s="1"/>
  <c r="K80" i="4"/>
  <c r="J80" i="4"/>
  <c r="E80" i="4"/>
  <c r="D80" i="4"/>
  <c r="AH79" i="4"/>
  <c r="O79" i="4"/>
  <c r="N79" i="4"/>
  <c r="M79" i="4"/>
  <c r="K79" i="4"/>
  <c r="J79" i="4"/>
  <c r="E79" i="4"/>
  <c r="D79" i="4"/>
  <c r="AH78" i="4"/>
  <c r="O78" i="4"/>
  <c r="M78" i="4"/>
  <c r="N78" i="4" s="1"/>
  <c r="K78" i="4"/>
  <c r="J78" i="4"/>
  <c r="E78" i="4"/>
  <c r="D78" i="4"/>
  <c r="AH77" i="4"/>
  <c r="O77" i="4"/>
  <c r="N77" i="4"/>
  <c r="M77" i="4"/>
  <c r="K77" i="4"/>
  <c r="J77" i="4"/>
  <c r="E77" i="4"/>
  <c r="D77" i="4"/>
  <c r="AH76" i="4"/>
  <c r="O76" i="4"/>
  <c r="N76" i="4"/>
  <c r="M76" i="4"/>
  <c r="K76" i="4"/>
  <c r="J76" i="4"/>
  <c r="E76" i="4"/>
  <c r="D76" i="4"/>
  <c r="AH75" i="4"/>
  <c r="O75" i="4"/>
  <c r="N75" i="4"/>
  <c r="M75" i="4"/>
  <c r="K75" i="4"/>
  <c r="J75" i="4"/>
  <c r="E75" i="4"/>
  <c r="D75" i="4"/>
  <c r="AH74" i="4"/>
  <c r="O74" i="4"/>
  <c r="N74" i="4"/>
  <c r="M74" i="4"/>
  <c r="K74" i="4"/>
  <c r="J74" i="4"/>
  <c r="E74" i="4"/>
  <c r="D74" i="4"/>
  <c r="AH73" i="4"/>
  <c r="O73" i="4"/>
  <c r="M73" i="4"/>
  <c r="N73" i="4" s="1"/>
  <c r="K73" i="4"/>
  <c r="J73" i="4"/>
  <c r="E73" i="4"/>
  <c r="D73" i="4"/>
  <c r="AH72" i="4"/>
  <c r="O72" i="4"/>
  <c r="M72" i="4"/>
  <c r="N72" i="4" s="1"/>
  <c r="K72" i="4"/>
  <c r="J72" i="4"/>
  <c r="E72" i="4"/>
  <c r="D72" i="4"/>
  <c r="AH71" i="4"/>
  <c r="O71" i="4"/>
  <c r="M71" i="4"/>
  <c r="N71" i="4" s="1"/>
  <c r="K71" i="4"/>
  <c r="J71" i="4"/>
  <c r="E71" i="4"/>
  <c r="D71" i="4"/>
  <c r="AH70" i="4"/>
  <c r="O70" i="4"/>
  <c r="M70" i="4"/>
  <c r="N70" i="4" s="1"/>
  <c r="K70" i="4"/>
  <c r="J70" i="4"/>
  <c r="E70" i="4"/>
  <c r="D70" i="4"/>
  <c r="AH69" i="4"/>
  <c r="O69" i="4"/>
  <c r="N69" i="4"/>
  <c r="M69" i="4"/>
  <c r="K69" i="4"/>
  <c r="J69" i="4"/>
  <c r="E69" i="4"/>
  <c r="D69" i="4"/>
  <c r="M68" i="4"/>
  <c r="N68" i="4" s="1"/>
  <c r="O68" i="4" s="1"/>
  <c r="J68" i="4"/>
  <c r="K68" i="4" s="1"/>
  <c r="D68" i="4"/>
  <c r="E68" i="4" s="1"/>
  <c r="M67" i="4"/>
  <c r="N67" i="4" s="1"/>
  <c r="O67" i="4" s="1"/>
  <c r="J67" i="4"/>
  <c r="K67" i="4" s="1"/>
  <c r="D67" i="4"/>
  <c r="E67" i="4" s="1"/>
  <c r="M66" i="4"/>
  <c r="N66" i="4" s="1"/>
  <c r="O66" i="4" s="1"/>
  <c r="J66" i="4"/>
  <c r="K66" i="4" s="1"/>
  <c r="E66" i="4"/>
  <c r="D66" i="4"/>
  <c r="M65" i="4"/>
  <c r="N65" i="4" s="1"/>
  <c r="O65" i="4" s="1"/>
  <c r="J65" i="4"/>
  <c r="K65" i="4" s="1"/>
  <c r="D65" i="4"/>
  <c r="E65" i="4" s="1"/>
  <c r="Y64" i="4"/>
  <c r="V64" i="4"/>
  <c r="M64" i="4"/>
  <c r="L64" i="4" a="1"/>
  <c r="L64" i="4" s="1"/>
  <c r="K64" i="4"/>
  <c r="J64" i="4"/>
  <c r="H64" i="4"/>
  <c r="D64" i="4"/>
  <c r="Y63" i="4"/>
  <c r="V63" i="4"/>
  <c r="M63" i="4"/>
  <c r="R63" i="4" s="1"/>
  <c r="L63" i="4" a="1"/>
  <c r="L63" i="4" s="1"/>
  <c r="J63" i="4"/>
  <c r="H63" i="4"/>
  <c r="D63" i="4"/>
  <c r="Y62" i="4"/>
  <c r="V62" i="4"/>
  <c r="M62" i="4"/>
  <c r="R62" i="4" s="1"/>
  <c r="L62" i="4" a="1"/>
  <c r="L62" i="4" s="1"/>
  <c r="J62" i="4"/>
  <c r="H62" i="4"/>
  <c r="V146" i="4" s="1"/>
  <c r="D62" i="4"/>
  <c r="Y61" i="4"/>
  <c r="V61" i="4"/>
  <c r="M61" i="4"/>
  <c r="R61" i="4" s="1"/>
  <c r="L61" i="4" a="1"/>
  <c r="L61" i="4" s="1"/>
  <c r="J61" i="4"/>
  <c r="H61" i="4"/>
  <c r="V145" i="4" s="1"/>
  <c r="D61" i="4"/>
  <c r="Y60" i="4"/>
  <c r="V60" i="4"/>
  <c r="R60" i="4"/>
  <c r="N60" i="4"/>
  <c r="M60" i="4"/>
  <c r="L60" i="4" a="1"/>
  <c r="L60" i="4" s="1"/>
  <c r="J60" i="4"/>
  <c r="K63" i="4" s="1"/>
  <c r="H60" i="4"/>
  <c r="V144" i="4" s="1"/>
  <c r="D60" i="4"/>
  <c r="Y59" i="4"/>
  <c r="V59" i="4"/>
  <c r="R59" i="4"/>
  <c r="N59" i="4"/>
  <c r="M59" i="4"/>
  <c r="L59" i="4" a="1"/>
  <c r="L59" i="4" s="1"/>
  <c r="J59" i="4"/>
  <c r="H59" i="4"/>
  <c r="V143" i="4" s="1"/>
  <c r="D59" i="4"/>
  <c r="Y58" i="4"/>
  <c r="V58" i="4"/>
  <c r="R58" i="4"/>
  <c r="N58" i="4"/>
  <c r="M58" i="4"/>
  <c r="L58" i="4" a="1"/>
  <c r="L58" i="4" s="1"/>
  <c r="J58" i="4"/>
  <c r="H58" i="4"/>
  <c r="V142" i="4" s="1"/>
  <c r="D58" i="4"/>
  <c r="E61" i="4" s="1"/>
  <c r="Y57" i="4"/>
  <c r="V57" i="4"/>
  <c r="M57" i="4"/>
  <c r="R57" i="4" s="1"/>
  <c r="L57" i="4" a="1"/>
  <c r="L57" i="4" s="1"/>
  <c r="J57" i="4"/>
  <c r="H57" i="4"/>
  <c r="D57" i="4"/>
  <c r="Y56" i="4"/>
  <c r="V56" i="4"/>
  <c r="M56" i="4"/>
  <c r="L56" i="4" a="1"/>
  <c r="L56" i="4" s="1"/>
  <c r="J56" i="4"/>
  <c r="K62" i="4" s="1"/>
  <c r="H56" i="4"/>
  <c r="E56" i="4"/>
  <c r="D56" i="4"/>
  <c r="Y55" i="4"/>
  <c r="V55" i="4"/>
  <c r="M55" i="4"/>
  <c r="R55" i="4" s="1"/>
  <c r="L55" i="4" a="1"/>
  <c r="L55" i="4" s="1"/>
  <c r="J55" i="4"/>
  <c r="H55" i="4"/>
  <c r="D55" i="4"/>
  <c r="Y54" i="4"/>
  <c r="V54" i="4"/>
  <c r="M54" i="4"/>
  <c r="L54" i="4" a="1"/>
  <c r="L54" i="4" s="1"/>
  <c r="J54" i="4"/>
  <c r="K60" i="4" s="1"/>
  <c r="H54" i="4"/>
  <c r="V138" i="4" s="1"/>
  <c r="D54" i="4"/>
  <c r="Y53" i="4"/>
  <c r="V53" i="4"/>
  <c r="M53" i="4"/>
  <c r="R53" i="4" s="1"/>
  <c r="L53" i="4" a="1"/>
  <c r="L53" i="4" s="1"/>
  <c r="J53" i="4"/>
  <c r="K59" i="4" s="1"/>
  <c r="H53" i="4"/>
  <c r="V137" i="4" s="1"/>
  <c r="D53" i="4"/>
  <c r="E59" i="4" s="1"/>
  <c r="Y52" i="4"/>
  <c r="V52" i="4"/>
  <c r="R52" i="4"/>
  <c r="N52" i="4"/>
  <c r="M52" i="4"/>
  <c r="L52" i="4" a="1"/>
  <c r="L52" i="4" s="1"/>
  <c r="J52" i="4"/>
  <c r="H52" i="4"/>
  <c r="V136" i="4" s="1"/>
  <c r="D52" i="4"/>
  <c r="E58" i="4" s="1"/>
  <c r="AG51" i="4"/>
  <c r="AH51" i="4" s="1"/>
  <c r="Y51" i="4"/>
  <c r="V51" i="4"/>
  <c r="R51" i="4"/>
  <c r="M51" i="4"/>
  <c r="L51" i="4" a="1"/>
  <c r="L51" i="4" s="1"/>
  <c r="J51" i="4"/>
  <c r="H51" i="4"/>
  <c r="V135" i="4" s="1"/>
  <c r="D51" i="4"/>
  <c r="Y50" i="4"/>
  <c r="V50" i="4"/>
  <c r="M50" i="4"/>
  <c r="L50" i="4" a="1"/>
  <c r="L50" i="4" s="1"/>
  <c r="J50" i="4"/>
  <c r="H50" i="4"/>
  <c r="V134" i="4" s="1"/>
  <c r="D50" i="4"/>
  <c r="Y49" i="4"/>
  <c r="V49" i="4"/>
  <c r="M49" i="4"/>
  <c r="R49" i="4" s="1"/>
  <c r="L49" i="4" a="1"/>
  <c r="L49" i="4" s="1"/>
  <c r="K49" i="4"/>
  <c r="J49" i="4"/>
  <c r="H49" i="4"/>
  <c r="V133" i="4" s="1"/>
  <c r="D49" i="4"/>
  <c r="Y48" i="4"/>
  <c r="V48" i="4"/>
  <c r="M48" i="4"/>
  <c r="R48" i="4" s="1"/>
  <c r="L48" i="4" a="1"/>
  <c r="L48" i="4" s="1"/>
  <c r="J48" i="4"/>
  <c r="K54" i="4" s="1"/>
  <c r="H48" i="4"/>
  <c r="D48" i="4"/>
  <c r="E54" i="4" s="1"/>
  <c r="Y47" i="4"/>
  <c r="V47" i="4"/>
  <c r="M47" i="4"/>
  <c r="R47" i="4" s="1"/>
  <c r="L47" i="4" a="1"/>
  <c r="L47" i="4" s="1"/>
  <c r="J47" i="4"/>
  <c r="K53" i="4" s="1"/>
  <c r="H47" i="4"/>
  <c r="V131" i="4" s="1"/>
  <c r="D47" i="4"/>
  <c r="Y46" i="4"/>
  <c r="V46" i="4"/>
  <c r="M46" i="4"/>
  <c r="R46" i="4" s="1"/>
  <c r="L46" i="4" a="1"/>
  <c r="L46" i="4" s="1"/>
  <c r="J46" i="4"/>
  <c r="H46" i="4"/>
  <c r="V130" i="4" s="1"/>
  <c r="D46" i="4"/>
  <c r="Y45" i="4"/>
  <c r="V45" i="4"/>
  <c r="N45" i="4"/>
  <c r="M45" i="4"/>
  <c r="R45" i="4" s="1"/>
  <c r="L45" i="4" a="1"/>
  <c r="L45" i="4" s="1"/>
  <c r="J45" i="4"/>
  <c r="H45" i="4"/>
  <c r="V129" i="4" s="1"/>
  <c r="D45" i="4"/>
  <c r="Y44" i="4"/>
  <c r="V44" i="4"/>
  <c r="R44" i="4"/>
  <c r="N44" i="4"/>
  <c r="M44" i="4"/>
  <c r="L44" i="4" a="1"/>
  <c r="L44" i="4" s="1"/>
  <c r="J44" i="4"/>
  <c r="H44" i="4"/>
  <c r="V128" i="4" s="1"/>
  <c r="D44" i="4"/>
  <c r="AG43" i="4"/>
  <c r="AH43" i="4" s="1"/>
  <c r="Y43" i="4"/>
  <c r="V43" i="4"/>
  <c r="R43" i="4"/>
  <c r="M43" i="4"/>
  <c r="L43" i="4" a="1"/>
  <c r="L43" i="4" s="1"/>
  <c r="J43" i="4"/>
  <c r="H43" i="4"/>
  <c r="V127" i="4" s="1"/>
  <c r="D43" i="4"/>
  <c r="Y42" i="4"/>
  <c r="V42" i="4"/>
  <c r="M42" i="4"/>
  <c r="N43" i="4" s="1"/>
  <c r="L42" i="4" a="1"/>
  <c r="L42" i="4" s="1"/>
  <c r="J42" i="4"/>
  <c r="H42" i="4"/>
  <c r="D42" i="4"/>
  <c r="Y41" i="4"/>
  <c r="V41" i="4"/>
  <c r="M41" i="4"/>
  <c r="L41" i="4" a="1"/>
  <c r="L41" i="4" s="1"/>
  <c r="J41" i="4"/>
  <c r="H41" i="4"/>
  <c r="D41" i="4"/>
  <c r="Y40" i="4"/>
  <c r="V40" i="4"/>
  <c r="M40" i="4"/>
  <c r="L40" i="4" a="1"/>
  <c r="L40" i="4" s="1"/>
  <c r="J40" i="4"/>
  <c r="K46" i="4" s="1"/>
  <c r="H40" i="4"/>
  <c r="D40" i="4"/>
  <c r="Y39" i="4"/>
  <c r="V39" i="4"/>
  <c r="R39" i="4"/>
  <c r="M39" i="4"/>
  <c r="N39" i="4" s="1"/>
  <c r="L39" i="4" a="1"/>
  <c r="L39" i="4" s="1"/>
  <c r="J39" i="4"/>
  <c r="H39" i="4"/>
  <c r="V123" i="4" s="1"/>
  <c r="D39" i="4"/>
  <c r="Y38" i="4"/>
  <c r="V38" i="4"/>
  <c r="N38" i="4"/>
  <c r="M38" i="4"/>
  <c r="R38" i="4" s="1"/>
  <c r="L38" i="4" a="1"/>
  <c r="L38" i="4" s="1"/>
  <c r="J38" i="4"/>
  <c r="K44" i="4" s="1"/>
  <c r="H38" i="4"/>
  <c r="V122" i="4" s="1"/>
  <c r="D38" i="4"/>
  <c r="Y37" i="4"/>
  <c r="V37" i="4"/>
  <c r="N37" i="4"/>
  <c r="M37" i="4"/>
  <c r="R37" i="4" s="1"/>
  <c r="U37" i="4" s="1"/>
  <c r="L37" i="4" a="1"/>
  <c r="L37" i="4" s="1"/>
  <c r="J37" i="4"/>
  <c r="H37" i="4"/>
  <c r="V121" i="4" s="1"/>
  <c r="D37" i="4"/>
  <c r="E43" i="4" s="1"/>
  <c r="AG36" i="4"/>
  <c r="AH36" i="4" s="1"/>
  <c r="Y36" i="4"/>
  <c r="V36" i="4"/>
  <c r="S36" i="4"/>
  <c r="R36" i="4"/>
  <c r="N36" i="4"/>
  <c r="M36" i="4"/>
  <c r="L36" i="4" a="1"/>
  <c r="L36" i="4" s="1"/>
  <c r="J36" i="4"/>
  <c r="H36" i="4"/>
  <c r="V120" i="4" s="1"/>
  <c r="D36" i="4"/>
  <c r="Y35" i="4"/>
  <c r="V35" i="4"/>
  <c r="M35" i="4"/>
  <c r="R35" i="4" s="1"/>
  <c r="L35" i="4" a="1"/>
  <c r="L35" i="4" s="1"/>
  <c r="J35" i="4"/>
  <c r="K40" i="4" s="1"/>
  <c r="H35" i="4"/>
  <c r="D35" i="4"/>
  <c r="E40" i="4" s="1"/>
  <c r="Y34" i="4"/>
  <c r="V34" i="4"/>
  <c r="M34" i="4"/>
  <c r="N34" i="4" s="1"/>
  <c r="L34" i="4" a="1"/>
  <c r="L34" i="4" s="1"/>
  <c r="J34" i="4"/>
  <c r="H34" i="4"/>
  <c r="V118" i="4" s="1"/>
  <c r="D34" i="4"/>
  <c r="Y33" i="4"/>
  <c r="V33" i="4"/>
  <c r="M33" i="4"/>
  <c r="R33" i="4" s="1"/>
  <c r="U33" i="4" s="1"/>
  <c r="L33" i="4" a="1"/>
  <c r="L33" i="4" s="1"/>
  <c r="J33" i="4"/>
  <c r="K39" i="4" s="1"/>
  <c r="H33" i="4"/>
  <c r="V117" i="4" s="1"/>
  <c r="D33" i="4"/>
  <c r="E39" i="4" s="1"/>
  <c r="AG32" i="4"/>
  <c r="AH32" i="4" s="1"/>
  <c r="Y32" i="4"/>
  <c r="V32" i="4"/>
  <c r="S32" i="4"/>
  <c r="R32" i="4"/>
  <c r="U32" i="4" s="1"/>
  <c r="N32" i="4"/>
  <c r="M32" i="4"/>
  <c r="L32" i="4" a="1"/>
  <c r="L32" i="4" s="1"/>
  <c r="J32" i="4"/>
  <c r="H32" i="4"/>
  <c r="V116" i="4" s="1"/>
  <c r="D32" i="4"/>
  <c r="E38" i="4" s="1"/>
  <c r="Y31" i="4"/>
  <c r="V31" i="4"/>
  <c r="U31" i="4"/>
  <c r="X31" i="4" s="1"/>
  <c r="R31" i="4"/>
  <c r="M31" i="4"/>
  <c r="L31" i="4" a="1"/>
  <c r="L31" i="4" s="1"/>
  <c r="H31" i="4"/>
  <c r="V115" i="4" s="1"/>
  <c r="I30" i="4"/>
  <c r="C30" i="4"/>
  <c r="AG29" i="4"/>
  <c r="I29" i="4"/>
  <c r="C29" i="4"/>
  <c r="AH29" i="4" s="1"/>
  <c r="I28" i="4"/>
  <c r="C28" i="4"/>
  <c r="AG48" i="4" s="1"/>
  <c r="AH48" i="4" s="1"/>
  <c r="AG27" i="4"/>
  <c r="I27" i="4"/>
  <c r="B15" i="4" s="1"/>
  <c r="C27" i="4"/>
  <c r="AG47" i="4" s="1"/>
  <c r="AH47" i="4" s="1"/>
  <c r="I26" i="4"/>
  <c r="C26" i="4"/>
  <c r="AG46" i="4" s="1"/>
  <c r="AH46" i="4" s="1"/>
  <c r="I25" i="4"/>
  <c r="C25" i="4"/>
  <c r="I24" i="4"/>
  <c r="C24" i="4"/>
  <c r="AG22" i="4"/>
  <c r="C22" i="4"/>
  <c r="AG42" i="4" s="1"/>
  <c r="AH42" i="4" s="1"/>
  <c r="C21" i="4"/>
  <c r="AG41" i="4" s="1"/>
  <c r="AH41" i="4" s="1"/>
  <c r="C20" i="4"/>
  <c r="AG40" i="4" s="1"/>
  <c r="AH40" i="4" s="1"/>
  <c r="C19" i="4"/>
  <c r="AG39" i="4" s="1"/>
  <c r="AH39" i="4" s="1"/>
  <c r="C18" i="4"/>
  <c r="H18" i="4" s="1"/>
  <c r="V102" i="4" s="1"/>
  <c r="C17" i="4"/>
  <c r="AG37" i="4" s="1"/>
  <c r="AH37" i="4" s="1"/>
  <c r="C15" i="4"/>
  <c r="H14" i="4" s="1"/>
  <c r="C14" i="4"/>
  <c r="H13" i="4" s="1"/>
  <c r="C13" i="4"/>
  <c r="AG33" i="4" s="1"/>
  <c r="AH33" i="4" s="1"/>
  <c r="C12" i="4"/>
  <c r="H12" i="4" s="1"/>
  <c r="C11" i="4"/>
  <c r="AG31" i="4" s="1"/>
  <c r="AH31" i="4" s="1"/>
  <c r="C10" i="4"/>
  <c r="AG30" i="4" s="1"/>
  <c r="AH30" i="4" s="1"/>
  <c r="H9" i="4"/>
  <c r="C8" i="4"/>
  <c r="H8" i="4" s="1"/>
  <c r="C7" i="4"/>
  <c r="H6" i="4" s="1"/>
  <c r="C6" i="4"/>
  <c r="AG26" i="4" s="1"/>
  <c r="H5" i="4"/>
  <c r="C5" i="4"/>
  <c r="AG25" i="4" s="1"/>
  <c r="C4" i="4"/>
  <c r="H3" i="4" s="1"/>
  <c r="B4" i="4"/>
  <c r="C3" i="4"/>
  <c r="H2" i="4" s="1"/>
  <c r="C1" i="3" a="1"/>
  <c r="C1" i="3" s="1"/>
  <c r="B1" i="3" a="1"/>
  <c r="B1" i="3" s="1"/>
  <c r="A1" i="3" a="1"/>
  <c r="A1" i="3" s="1"/>
  <c r="R16" i="2"/>
  <c r="AH385" i="1"/>
  <c r="O385" i="1"/>
  <c r="M385" i="1"/>
  <c r="N385" i="1" s="1"/>
  <c r="K385" i="1"/>
  <c r="J385" i="1"/>
  <c r="E385" i="1"/>
  <c r="D385" i="1"/>
  <c r="AH384" i="1"/>
  <c r="O384" i="1"/>
  <c r="M384" i="1"/>
  <c r="N384" i="1" s="1"/>
  <c r="K384" i="1"/>
  <c r="J384" i="1"/>
  <c r="E384" i="1"/>
  <c r="D384" i="1"/>
  <c r="AH383" i="1"/>
  <c r="O383" i="1"/>
  <c r="M383" i="1"/>
  <c r="N383" i="1" s="1"/>
  <c r="K383" i="1"/>
  <c r="J383" i="1"/>
  <c r="E383" i="1"/>
  <c r="D383" i="1"/>
  <c r="AH382" i="1"/>
  <c r="O382" i="1"/>
  <c r="M382" i="1"/>
  <c r="N382" i="1" s="1"/>
  <c r="K382" i="1"/>
  <c r="J382" i="1"/>
  <c r="E382" i="1"/>
  <c r="D382" i="1"/>
  <c r="AH381" i="1"/>
  <c r="O381" i="1"/>
  <c r="M381" i="1"/>
  <c r="N381" i="1" s="1"/>
  <c r="K381" i="1"/>
  <c r="J381" i="1"/>
  <c r="E381" i="1"/>
  <c r="D381" i="1"/>
  <c r="AH380" i="1"/>
  <c r="O380" i="1"/>
  <c r="N380" i="1"/>
  <c r="M380" i="1"/>
  <c r="K380" i="1"/>
  <c r="J380" i="1"/>
  <c r="E380" i="1"/>
  <c r="D380" i="1"/>
  <c r="AH379" i="1"/>
  <c r="O379" i="1"/>
  <c r="N379" i="1"/>
  <c r="M379" i="1"/>
  <c r="K379" i="1"/>
  <c r="J379" i="1"/>
  <c r="E379" i="1"/>
  <c r="D379" i="1"/>
  <c r="AH378" i="1"/>
  <c r="O378" i="1"/>
  <c r="N378" i="1"/>
  <c r="M378" i="1"/>
  <c r="K378" i="1"/>
  <c r="J378" i="1"/>
  <c r="E378" i="1"/>
  <c r="D378" i="1"/>
  <c r="AH377" i="1"/>
  <c r="O377" i="1"/>
  <c r="N377" i="1"/>
  <c r="M377" i="1"/>
  <c r="K377" i="1"/>
  <c r="J377" i="1"/>
  <c r="E377" i="1"/>
  <c r="D377" i="1"/>
  <c r="AH376" i="1"/>
  <c r="O376" i="1"/>
  <c r="N376" i="1"/>
  <c r="M376" i="1"/>
  <c r="K376" i="1"/>
  <c r="J376" i="1"/>
  <c r="E376" i="1"/>
  <c r="D376" i="1"/>
  <c r="AH375" i="1"/>
  <c r="O375" i="1"/>
  <c r="M375" i="1"/>
  <c r="N375" i="1" s="1"/>
  <c r="K375" i="1"/>
  <c r="J375" i="1"/>
  <c r="E375" i="1"/>
  <c r="D375" i="1"/>
  <c r="AH374" i="1"/>
  <c r="O374" i="1"/>
  <c r="M374" i="1"/>
  <c r="N374" i="1" s="1"/>
  <c r="K374" i="1"/>
  <c r="J374" i="1"/>
  <c r="E374" i="1"/>
  <c r="D374" i="1"/>
  <c r="AH373" i="1"/>
  <c r="O373" i="1"/>
  <c r="M373" i="1"/>
  <c r="N373" i="1" s="1"/>
  <c r="K373" i="1"/>
  <c r="J373" i="1"/>
  <c r="E373" i="1"/>
  <c r="D373" i="1"/>
  <c r="AH372" i="1"/>
  <c r="O372" i="1"/>
  <c r="N372" i="1"/>
  <c r="M372" i="1"/>
  <c r="K372" i="1"/>
  <c r="J372" i="1"/>
  <c r="E372" i="1"/>
  <c r="D372" i="1"/>
  <c r="AH371" i="1"/>
  <c r="O371" i="1"/>
  <c r="N371" i="1"/>
  <c r="M371" i="1"/>
  <c r="K371" i="1"/>
  <c r="J371" i="1"/>
  <c r="E371" i="1"/>
  <c r="D371" i="1"/>
  <c r="AH370" i="1"/>
  <c r="O370" i="1"/>
  <c r="N370" i="1"/>
  <c r="M370" i="1"/>
  <c r="K370" i="1"/>
  <c r="J370" i="1"/>
  <c r="E370" i="1"/>
  <c r="D370" i="1"/>
  <c r="AH369" i="1"/>
  <c r="O369" i="1"/>
  <c r="N369" i="1"/>
  <c r="M369" i="1"/>
  <c r="K369" i="1"/>
  <c r="J369" i="1"/>
  <c r="E369" i="1"/>
  <c r="D369" i="1"/>
  <c r="AH368" i="1"/>
  <c r="O368" i="1"/>
  <c r="N368" i="1"/>
  <c r="M368" i="1"/>
  <c r="K368" i="1"/>
  <c r="J368" i="1"/>
  <c r="E368" i="1"/>
  <c r="D368" i="1"/>
  <c r="AH367" i="1"/>
  <c r="O367" i="1"/>
  <c r="M367" i="1"/>
  <c r="N367" i="1" s="1"/>
  <c r="K367" i="1"/>
  <c r="J367" i="1"/>
  <c r="E367" i="1"/>
  <c r="D367" i="1"/>
  <c r="AH366" i="1"/>
  <c r="O366" i="1"/>
  <c r="N366" i="1"/>
  <c r="M366" i="1"/>
  <c r="K366" i="1"/>
  <c r="J366" i="1"/>
  <c r="E366" i="1"/>
  <c r="D366" i="1"/>
  <c r="AH365" i="1"/>
  <c r="O365" i="1"/>
  <c r="N365" i="1"/>
  <c r="M365" i="1"/>
  <c r="K365" i="1"/>
  <c r="J365" i="1"/>
  <c r="E365" i="1"/>
  <c r="D365" i="1"/>
  <c r="AH364" i="1"/>
  <c r="O364" i="1"/>
  <c r="M364" i="1"/>
  <c r="N364" i="1" s="1"/>
  <c r="K364" i="1"/>
  <c r="J364" i="1"/>
  <c r="E364" i="1"/>
  <c r="D364" i="1"/>
  <c r="AH363" i="1"/>
  <c r="O363" i="1"/>
  <c r="N363" i="1"/>
  <c r="M363" i="1"/>
  <c r="K363" i="1"/>
  <c r="J363" i="1"/>
  <c r="E363" i="1"/>
  <c r="D363" i="1"/>
  <c r="AH362" i="1"/>
  <c r="O362" i="1"/>
  <c r="N362" i="1"/>
  <c r="M362" i="1"/>
  <c r="K362" i="1"/>
  <c r="J362" i="1"/>
  <c r="E362" i="1"/>
  <c r="D362" i="1"/>
  <c r="AH361" i="1"/>
  <c r="O361" i="1"/>
  <c r="N361" i="1"/>
  <c r="M361" i="1"/>
  <c r="K361" i="1"/>
  <c r="J361" i="1"/>
  <c r="E361" i="1"/>
  <c r="D361" i="1"/>
  <c r="AH360" i="1"/>
  <c r="O360" i="1"/>
  <c r="N360" i="1"/>
  <c r="M360" i="1"/>
  <c r="K360" i="1"/>
  <c r="J360" i="1"/>
  <c r="E360" i="1"/>
  <c r="D360" i="1"/>
  <c r="AH359" i="1"/>
  <c r="O359" i="1"/>
  <c r="M359" i="1"/>
  <c r="N359" i="1" s="1"/>
  <c r="K359" i="1"/>
  <c r="J359" i="1"/>
  <c r="E359" i="1"/>
  <c r="D359" i="1"/>
  <c r="AH358" i="1"/>
  <c r="O358" i="1"/>
  <c r="M358" i="1"/>
  <c r="N358" i="1" s="1"/>
  <c r="K358" i="1"/>
  <c r="J358" i="1"/>
  <c r="E358" i="1"/>
  <c r="D358" i="1"/>
  <c r="AH357" i="1"/>
  <c r="O357" i="1"/>
  <c r="N357" i="1"/>
  <c r="M357" i="1"/>
  <c r="K357" i="1"/>
  <c r="J357" i="1"/>
  <c r="E357" i="1"/>
  <c r="D357" i="1"/>
  <c r="AH356" i="1"/>
  <c r="O356" i="1"/>
  <c r="M356" i="1"/>
  <c r="N356" i="1" s="1"/>
  <c r="K356" i="1"/>
  <c r="J356" i="1"/>
  <c r="E356" i="1"/>
  <c r="D356" i="1"/>
  <c r="AH355" i="1"/>
  <c r="O355" i="1"/>
  <c r="N355" i="1"/>
  <c r="M355" i="1"/>
  <c r="K355" i="1"/>
  <c r="J355" i="1"/>
  <c r="E355" i="1"/>
  <c r="D355" i="1"/>
  <c r="AH354" i="1"/>
  <c r="O354" i="1"/>
  <c r="N354" i="1"/>
  <c r="M354" i="1"/>
  <c r="K354" i="1"/>
  <c r="J354" i="1"/>
  <c r="E354" i="1"/>
  <c r="D354" i="1"/>
  <c r="AH353" i="1"/>
  <c r="O353" i="1"/>
  <c r="N353" i="1"/>
  <c r="M353" i="1"/>
  <c r="K353" i="1"/>
  <c r="J353" i="1"/>
  <c r="E353" i="1"/>
  <c r="D353" i="1"/>
  <c r="AH352" i="1"/>
  <c r="O352" i="1"/>
  <c r="N352" i="1"/>
  <c r="M352" i="1"/>
  <c r="K352" i="1"/>
  <c r="J352" i="1"/>
  <c r="E352" i="1"/>
  <c r="D352" i="1"/>
  <c r="AH351" i="1"/>
  <c r="O351" i="1"/>
  <c r="M351" i="1"/>
  <c r="N351" i="1" s="1"/>
  <c r="K351" i="1"/>
  <c r="J351" i="1"/>
  <c r="E351" i="1"/>
  <c r="D351" i="1"/>
  <c r="AH350" i="1"/>
  <c r="O350" i="1"/>
  <c r="N350" i="1"/>
  <c r="M350" i="1"/>
  <c r="K350" i="1"/>
  <c r="J350" i="1"/>
  <c r="E350" i="1"/>
  <c r="D350" i="1"/>
  <c r="AH349" i="1"/>
  <c r="O349" i="1"/>
  <c r="N349" i="1"/>
  <c r="M349" i="1"/>
  <c r="K349" i="1"/>
  <c r="J349" i="1"/>
  <c r="E349" i="1"/>
  <c r="D349" i="1"/>
  <c r="AH348" i="1"/>
  <c r="O348" i="1"/>
  <c r="M348" i="1"/>
  <c r="N348" i="1" s="1"/>
  <c r="K348" i="1"/>
  <c r="J348" i="1"/>
  <c r="E348" i="1"/>
  <c r="D348" i="1"/>
  <c r="AH347" i="1"/>
  <c r="O347" i="1"/>
  <c r="N347" i="1"/>
  <c r="M347" i="1"/>
  <c r="K347" i="1"/>
  <c r="J347" i="1"/>
  <c r="E347" i="1"/>
  <c r="D347" i="1"/>
  <c r="AH346" i="1"/>
  <c r="O346" i="1"/>
  <c r="N346" i="1"/>
  <c r="M346" i="1"/>
  <c r="K346" i="1"/>
  <c r="J346" i="1"/>
  <c r="E346" i="1"/>
  <c r="D346" i="1"/>
  <c r="AH345" i="1"/>
  <c r="O345" i="1"/>
  <c r="N345" i="1"/>
  <c r="M345" i="1"/>
  <c r="K345" i="1"/>
  <c r="J345" i="1"/>
  <c r="E345" i="1"/>
  <c r="D345" i="1"/>
  <c r="AH344" i="1"/>
  <c r="O344" i="1"/>
  <c r="N344" i="1"/>
  <c r="M344" i="1"/>
  <c r="K344" i="1"/>
  <c r="J344" i="1"/>
  <c r="E344" i="1"/>
  <c r="D344" i="1"/>
  <c r="AH343" i="1"/>
  <c r="O343" i="1"/>
  <c r="M343" i="1"/>
  <c r="N343" i="1" s="1"/>
  <c r="K343" i="1"/>
  <c r="J343" i="1"/>
  <c r="E343" i="1"/>
  <c r="D343" i="1"/>
  <c r="AH342" i="1"/>
  <c r="O342" i="1"/>
  <c r="N342" i="1"/>
  <c r="M342" i="1"/>
  <c r="K342" i="1"/>
  <c r="J342" i="1"/>
  <c r="E342" i="1"/>
  <c r="D342" i="1"/>
  <c r="AH341" i="1"/>
  <c r="O341" i="1"/>
  <c r="N341" i="1"/>
  <c r="M341" i="1"/>
  <c r="K341" i="1"/>
  <c r="J341" i="1"/>
  <c r="E341" i="1"/>
  <c r="D341" i="1"/>
  <c r="AH340" i="1"/>
  <c r="O340" i="1"/>
  <c r="M340" i="1"/>
  <c r="N340" i="1" s="1"/>
  <c r="K340" i="1"/>
  <c r="J340" i="1"/>
  <c r="E340" i="1"/>
  <c r="D340" i="1"/>
  <c r="AH339" i="1"/>
  <c r="O339" i="1"/>
  <c r="N339" i="1"/>
  <c r="M339" i="1"/>
  <c r="K339" i="1"/>
  <c r="J339" i="1"/>
  <c r="E339" i="1"/>
  <c r="D339" i="1"/>
  <c r="AH338" i="1"/>
  <c r="O338" i="1"/>
  <c r="N338" i="1"/>
  <c r="M338" i="1"/>
  <c r="K338" i="1"/>
  <c r="J338" i="1"/>
  <c r="E338" i="1"/>
  <c r="D338" i="1"/>
  <c r="AH337" i="1"/>
  <c r="O337" i="1"/>
  <c r="N337" i="1"/>
  <c r="M337" i="1"/>
  <c r="K337" i="1"/>
  <c r="J337" i="1"/>
  <c r="E337" i="1"/>
  <c r="D337" i="1"/>
  <c r="AH336" i="1"/>
  <c r="O336" i="1"/>
  <c r="N336" i="1"/>
  <c r="M336" i="1"/>
  <c r="K336" i="1"/>
  <c r="J336" i="1"/>
  <c r="E336" i="1"/>
  <c r="D336" i="1"/>
  <c r="AH335" i="1"/>
  <c r="O335" i="1"/>
  <c r="N335" i="1"/>
  <c r="M335" i="1"/>
  <c r="K335" i="1"/>
  <c r="J335" i="1"/>
  <c r="E335" i="1"/>
  <c r="D335" i="1"/>
  <c r="AH334" i="1"/>
  <c r="O334" i="1"/>
  <c r="M334" i="1"/>
  <c r="N334" i="1" s="1"/>
  <c r="K334" i="1"/>
  <c r="J334" i="1"/>
  <c r="E334" i="1"/>
  <c r="D334" i="1"/>
  <c r="AH333" i="1"/>
  <c r="O333" i="1"/>
  <c r="M333" i="1"/>
  <c r="N333" i="1" s="1"/>
  <c r="K333" i="1"/>
  <c r="J333" i="1"/>
  <c r="E333" i="1"/>
  <c r="D333" i="1"/>
  <c r="AH332" i="1"/>
  <c r="O332" i="1"/>
  <c r="M332" i="1"/>
  <c r="N332" i="1" s="1"/>
  <c r="K332" i="1"/>
  <c r="J332" i="1"/>
  <c r="E332" i="1"/>
  <c r="D332" i="1"/>
  <c r="AH331" i="1"/>
  <c r="O331" i="1"/>
  <c r="M331" i="1"/>
  <c r="N331" i="1" s="1"/>
  <c r="K331" i="1"/>
  <c r="J331" i="1"/>
  <c r="E331" i="1"/>
  <c r="D331" i="1"/>
  <c r="AH330" i="1"/>
  <c r="O330" i="1"/>
  <c r="M330" i="1"/>
  <c r="N330" i="1" s="1"/>
  <c r="K330" i="1"/>
  <c r="J330" i="1"/>
  <c r="E330" i="1"/>
  <c r="D330" i="1"/>
  <c r="AH329" i="1"/>
  <c r="O329" i="1"/>
  <c r="N329" i="1"/>
  <c r="M329" i="1"/>
  <c r="K329" i="1"/>
  <c r="J329" i="1"/>
  <c r="E329" i="1"/>
  <c r="D329" i="1"/>
  <c r="AH328" i="1"/>
  <c r="O328" i="1"/>
  <c r="M328" i="1"/>
  <c r="N328" i="1" s="1"/>
  <c r="K328" i="1"/>
  <c r="J328" i="1"/>
  <c r="E328" i="1"/>
  <c r="D328" i="1"/>
  <c r="AH327" i="1"/>
  <c r="O327" i="1"/>
  <c r="M327" i="1"/>
  <c r="N327" i="1" s="1"/>
  <c r="K327" i="1"/>
  <c r="J327" i="1"/>
  <c r="E327" i="1"/>
  <c r="D327" i="1"/>
  <c r="AH326" i="1"/>
  <c r="O326" i="1"/>
  <c r="M326" i="1"/>
  <c r="N326" i="1" s="1"/>
  <c r="K326" i="1"/>
  <c r="J326" i="1"/>
  <c r="E326" i="1"/>
  <c r="D326" i="1"/>
  <c r="AH325" i="1"/>
  <c r="O325" i="1"/>
  <c r="M325" i="1"/>
  <c r="N325" i="1" s="1"/>
  <c r="K325" i="1"/>
  <c r="J325" i="1"/>
  <c r="E325" i="1"/>
  <c r="D325" i="1"/>
  <c r="AH324" i="1"/>
  <c r="O324" i="1"/>
  <c r="M324" i="1"/>
  <c r="N324" i="1" s="1"/>
  <c r="K324" i="1"/>
  <c r="J324" i="1"/>
  <c r="E324" i="1"/>
  <c r="D324" i="1"/>
  <c r="AH323" i="1"/>
  <c r="O323" i="1"/>
  <c r="M323" i="1"/>
  <c r="N323" i="1" s="1"/>
  <c r="K323" i="1"/>
  <c r="J323" i="1"/>
  <c r="E323" i="1"/>
  <c r="D323" i="1"/>
  <c r="AH322" i="1"/>
  <c r="O322" i="1"/>
  <c r="M322" i="1"/>
  <c r="N322" i="1" s="1"/>
  <c r="K322" i="1"/>
  <c r="J322" i="1"/>
  <c r="E322" i="1"/>
  <c r="D322" i="1"/>
  <c r="AH321" i="1"/>
  <c r="O321" i="1"/>
  <c r="N321" i="1"/>
  <c r="M321" i="1"/>
  <c r="K321" i="1"/>
  <c r="J321" i="1"/>
  <c r="E321" i="1"/>
  <c r="D321" i="1"/>
  <c r="AH320" i="1"/>
  <c r="O320" i="1"/>
  <c r="M320" i="1"/>
  <c r="N320" i="1" s="1"/>
  <c r="K320" i="1"/>
  <c r="J320" i="1"/>
  <c r="E320" i="1"/>
  <c r="D320" i="1"/>
  <c r="AH319" i="1"/>
  <c r="O319" i="1"/>
  <c r="M319" i="1"/>
  <c r="N319" i="1" s="1"/>
  <c r="K319" i="1"/>
  <c r="J319" i="1"/>
  <c r="E319" i="1"/>
  <c r="D319" i="1"/>
  <c r="AH318" i="1"/>
  <c r="O318" i="1"/>
  <c r="M318" i="1"/>
  <c r="N318" i="1" s="1"/>
  <c r="K318" i="1"/>
  <c r="J318" i="1"/>
  <c r="E318" i="1"/>
  <c r="D318" i="1"/>
  <c r="AH317" i="1"/>
  <c r="O317" i="1"/>
  <c r="M317" i="1"/>
  <c r="N317" i="1" s="1"/>
  <c r="K317" i="1"/>
  <c r="J317" i="1"/>
  <c r="E317" i="1"/>
  <c r="D317" i="1"/>
  <c r="AH316" i="1"/>
  <c r="O316" i="1"/>
  <c r="N316" i="1"/>
  <c r="M316" i="1"/>
  <c r="K316" i="1"/>
  <c r="J316" i="1"/>
  <c r="E316" i="1"/>
  <c r="D316" i="1"/>
  <c r="AH315" i="1"/>
  <c r="O315" i="1"/>
  <c r="M315" i="1"/>
  <c r="N315" i="1" s="1"/>
  <c r="K315" i="1"/>
  <c r="J315" i="1"/>
  <c r="E315" i="1"/>
  <c r="D315" i="1"/>
  <c r="AH314" i="1"/>
  <c r="O314" i="1"/>
  <c r="M314" i="1"/>
  <c r="N314" i="1" s="1"/>
  <c r="K314" i="1"/>
  <c r="J314" i="1"/>
  <c r="E314" i="1"/>
  <c r="D314" i="1"/>
  <c r="AH313" i="1"/>
  <c r="O313" i="1"/>
  <c r="M313" i="1"/>
  <c r="N313" i="1" s="1"/>
  <c r="K313" i="1"/>
  <c r="J313" i="1"/>
  <c r="E313" i="1"/>
  <c r="D313" i="1"/>
  <c r="AH312" i="1"/>
  <c r="O312" i="1"/>
  <c r="M312" i="1"/>
  <c r="N312" i="1" s="1"/>
  <c r="K312" i="1"/>
  <c r="J312" i="1"/>
  <c r="E312" i="1"/>
  <c r="D312" i="1"/>
  <c r="AH311" i="1"/>
  <c r="O311" i="1"/>
  <c r="N311" i="1"/>
  <c r="M311" i="1"/>
  <c r="K311" i="1"/>
  <c r="J311" i="1"/>
  <c r="E311" i="1"/>
  <c r="D311" i="1"/>
  <c r="AH310" i="1"/>
  <c r="O310" i="1"/>
  <c r="M310" i="1"/>
  <c r="N310" i="1" s="1"/>
  <c r="K310" i="1"/>
  <c r="J310" i="1"/>
  <c r="E310" i="1"/>
  <c r="D310" i="1"/>
  <c r="AH309" i="1"/>
  <c r="O309" i="1"/>
  <c r="M309" i="1"/>
  <c r="N309" i="1" s="1"/>
  <c r="K309" i="1"/>
  <c r="J309" i="1"/>
  <c r="E309" i="1"/>
  <c r="D309" i="1"/>
  <c r="AH308" i="1"/>
  <c r="O308" i="1"/>
  <c r="N308" i="1"/>
  <c r="M308" i="1"/>
  <c r="K308" i="1"/>
  <c r="J308" i="1"/>
  <c r="E308" i="1"/>
  <c r="D308" i="1"/>
  <c r="AH307" i="1"/>
  <c r="O307" i="1"/>
  <c r="M307" i="1"/>
  <c r="N307" i="1" s="1"/>
  <c r="K307" i="1"/>
  <c r="J307" i="1"/>
  <c r="E307" i="1"/>
  <c r="D307" i="1"/>
  <c r="AH306" i="1"/>
  <c r="O306" i="1"/>
  <c r="M306" i="1"/>
  <c r="N306" i="1" s="1"/>
  <c r="K306" i="1"/>
  <c r="J306" i="1"/>
  <c r="E306" i="1"/>
  <c r="D306" i="1"/>
  <c r="AH305" i="1"/>
  <c r="O305" i="1"/>
  <c r="M305" i="1"/>
  <c r="N305" i="1" s="1"/>
  <c r="K305" i="1"/>
  <c r="J305" i="1"/>
  <c r="E305" i="1"/>
  <c r="D305" i="1"/>
  <c r="AH304" i="1"/>
  <c r="O304" i="1"/>
  <c r="M304" i="1"/>
  <c r="N304" i="1" s="1"/>
  <c r="K304" i="1"/>
  <c r="J304" i="1"/>
  <c r="E304" i="1"/>
  <c r="D304" i="1"/>
  <c r="AH303" i="1"/>
  <c r="O303" i="1"/>
  <c r="M303" i="1"/>
  <c r="N303" i="1" s="1"/>
  <c r="K303" i="1"/>
  <c r="J303" i="1"/>
  <c r="E303" i="1"/>
  <c r="D303" i="1"/>
  <c r="AH302" i="1"/>
  <c r="O302" i="1"/>
  <c r="M302" i="1"/>
  <c r="N302" i="1" s="1"/>
  <c r="K302" i="1"/>
  <c r="J302" i="1"/>
  <c r="E302" i="1"/>
  <c r="D302" i="1"/>
  <c r="AH301" i="1"/>
  <c r="O301" i="1"/>
  <c r="N301" i="1"/>
  <c r="M301" i="1"/>
  <c r="K301" i="1"/>
  <c r="J301" i="1"/>
  <c r="E301" i="1"/>
  <c r="D301" i="1"/>
  <c r="AH300" i="1"/>
  <c r="O300" i="1"/>
  <c r="N300" i="1"/>
  <c r="M300" i="1"/>
  <c r="K300" i="1"/>
  <c r="J300" i="1"/>
  <c r="E300" i="1"/>
  <c r="D300" i="1"/>
  <c r="AH299" i="1"/>
  <c r="O299" i="1"/>
  <c r="M299" i="1"/>
  <c r="N299" i="1" s="1"/>
  <c r="K299" i="1"/>
  <c r="J299" i="1"/>
  <c r="E299" i="1"/>
  <c r="D299" i="1"/>
  <c r="AH298" i="1"/>
  <c r="O298" i="1"/>
  <c r="M298" i="1"/>
  <c r="N298" i="1" s="1"/>
  <c r="K298" i="1"/>
  <c r="J298" i="1"/>
  <c r="E298" i="1"/>
  <c r="D298" i="1"/>
  <c r="AH297" i="1"/>
  <c r="O297" i="1"/>
  <c r="M297" i="1"/>
  <c r="N297" i="1" s="1"/>
  <c r="K297" i="1"/>
  <c r="J297" i="1"/>
  <c r="E297" i="1"/>
  <c r="D297" i="1"/>
  <c r="AH296" i="1"/>
  <c r="O296" i="1"/>
  <c r="M296" i="1"/>
  <c r="N296" i="1" s="1"/>
  <c r="K296" i="1"/>
  <c r="J296" i="1"/>
  <c r="E296" i="1"/>
  <c r="D296" i="1"/>
  <c r="AH295" i="1"/>
  <c r="O295" i="1"/>
  <c r="M295" i="1"/>
  <c r="N295" i="1" s="1"/>
  <c r="K295" i="1"/>
  <c r="J295" i="1"/>
  <c r="E295" i="1"/>
  <c r="D295" i="1"/>
  <c r="AH294" i="1"/>
  <c r="O294" i="1"/>
  <c r="M294" i="1"/>
  <c r="N294" i="1" s="1"/>
  <c r="K294" i="1"/>
  <c r="J294" i="1"/>
  <c r="E294" i="1"/>
  <c r="D294" i="1"/>
  <c r="AH293" i="1"/>
  <c r="O293" i="1"/>
  <c r="M293" i="1"/>
  <c r="N293" i="1" s="1"/>
  <c r="K293" i="1"/>
  <c r="J293" i="1"/>
  <c r="E293" i="1"/>
  <c r="D293" i="1"/>
  <c r="AH292" i="1"/>
  <c r="O292" i="1"/>
  <c r="N292" i="1"/>
  <c r="M292" i="1"/>
  <c r="K292" i="1"/>
  <c r="J292" i="1"/>
  <c r="E292" i="1"/>
  <c r="D292" i="1"/>
  <c r="AH291" i="1"/>
  <c r="O291" i="1"/>
  <c r="M291" i="1"/>
  <c r="N291" i="1" s="1"/>
  <c r="K291" i="1"/>
  <c r="J291" i="1"/>
  <c r="E291" i="1"/>
  <c r="D291" i="1"/>
  <c r="AH290" i="1"/>
  <c r="O290" i="1"/>
  <c r="M290" i="1"/>
  <c r="N290" i="1" s="1"/>
  <c r="K290" i="1"/>
  <c r="J290" i="1"/>
  <c r="E290" i="1"/>
  <c r="D290" i="1"/>
  <c r="AH289" i="1"/>
  <c r="O289" i="1"/>
  <c r="N289" i="1"/>
  <c r="M289" i="1"/>
  <c r="K289" i="1"/>
  <c r="J289" i="1"/>
  <c r="E289" i="1"/>
  <c r="D289" i="1"/>
  <c r="AH288" i="1"/>
  <c r="O288" i="1"/>
  <c r="N288" i="1"/>
  <c r="M288" i="1"/>
  <c r="K288" i="1"/>
  <c r="J288" i="1"/>
  <c r="E288" i="1"/>
  <c r="D288" i="1"/>
  <c r="AH287" i="1"/>
  <c r="O287" i="1"/>
  <c r="M287" i="1"/>
  <c r="N287" i="1" s="1"/>
  <c r="K287" i="1"/>
  <c r="J287" i="1"/>
  <c r="E287" i="1"/>
  <c r="D287" i="1"/>
  <c r="AH286" i="1"/>
  <c r="O286" i="1"/>
  <c r="N286" i="1"/>
  <c r="M286" i="1"/>
  <c r="K286" i="1"/>
  <c r="J286" i="1"/>
  <c r="E286" i="1"/>
  <c r="D286" i="1"/>
  <c r="AH285" i="1"/>
  <c r="O285" i="1"/>
  <c r="N285" i="1"/>
  <c r="M285" i="1"/>
  <c r="K285" i="1"/>
  <c r="J285" i="1"/>
  <c r="E285" i="1"/>
  <c r="D285" i="1"/>
  <c r="AH284" i="1"/>
  <c r="O284" i="1"/>
  <c r="M284" i="1"/>
  <c r="N284" i="1" s="1"/>
  <c r="K284" i="1"/>
  <c r="J284" i="1"/>
  <c r="E284" i="1"/>
  <c r="D284" i="1"/>
  <c r="AH283" i="1"/>
  <c r="O283" i="1"/>
  <c r="M283" i="1"/>
  <c r="N283" i="1" s="1"/>
  <c r="K283" i="1"/>
  <c r="J283" i="1"/>
  <c r="E283" i="1"/>
  <c r="D283" i="1"/>
  <c r="AH282" i="1"/>
  <c r="O282" i="1"/>
  <c r="M282" i="1"/>
  <c r="N282" i="1" s="1"/>
  <c r="K282" i="1"/>
  <c r="J282" i="1"/>
  <c r="E282" i="1"/>
  <c r="D282" i="1"/>
  <c r="AH281" i="1"/>
  <c r="O281" i="1"/>
  <c r="M281" i="1"/>
  <c r="N281" i="1" s="1"/>
  <c r="K281" i="1"/>
  <c r="J281" i="1"/>
  <c r="E281" i="1"/>
  <c r="D281" i="1"/>
  <c r="AH280" i="1"/>
  <c r="O280" i="1"/>
  <c r="M280" i="1"/>
  <c r="N280" i="1" s="1"/>
  <c r="K280" i="1"/>
  <c r="J280" i="1"/>
  <c r="E280" i="1"/>
  <c r="D280" i="1"/>
  <c r="AH279" i="1"/>
  <c r="O279" i="1"/>
  <c r="M279" i="1"/>
  <c r="N279" i="1" s="1"/>
  <c r="K279" i="1"/>
  <c r="J279" i="1"/>
  <c r="E279" i="1"/>
  <c r="D279" i="1"/>
  <c r="AH278" i="1"/>
  <c r="O278" i="1"/>
  <c r="M278" i="1"/>
  <c r="N278" i="1" s="1"/>
  <c r="K278" i="1"/>
  <c r="J278" i="1"/>
  <c r="E278" i="1"/>
  <c r="D278" i="1"/>
  <c r="AH277" i="1"/>
  <c r="O277" i="1"/>
  <c r="M277" i="1"/>
  <c r="N277" i="1" s="1"/>
  <c r="K277" i="1"/>
  <c r="J277" i="1"/>
  <c r="E277" i="1"/>
  <c r="D277" i="1"/>
  <c r="AH276" i="1"/>
  <c r="O276" i="1"/>
  <c r="N276" i="1"/>
  <c r="M276" i="1"/>
  <c r="K276" i="1"/>
  <c r="J276" i="1"/>
  <c r="E276" i="1"/>
  <c r="D276" i="1"/>
  <c r="AH275" i="1"/>
  <c r="O275" i="1"/>
  <c r="M275" i="1"/>
  <c r="N275" i="1" s="1"/>
  <c r="K275" i="1"/>
  <c r="J275" i="1"/>
  <c r="E275" i="1"/>
  <c r="D275" i="1"/>
  <c r="AH274" i="1"/>
  <c r="O274" i="1"/>
  <c r="M274" i="1"/>
  <c r="N274" i="1" s="1"/>
  <c r="K274" i="1"/>
  <c r="J274" i="1"/>
  <c r="E274" i="1"/>
  <c r="D274" i="1"/>
  <c r="AH273" i="1"/>
  <c r="O273" i="1"/>
  <c r="M273" i="1"/>
  <c r="N273" i="1" s="1"/>
  <c r="K273" i="1"/>
  <c r="J273" i="1"/>
  <c r="E273" i="1"/>
  <c r="D273" i="1"/>
  <c r="AH272" i="1"/>
  <c r="O272" i="1"/>
  <c r="M272" i="1"/>
  <c r="N272" i="1" s="1"/>
  <c r="K272" i="1"/>
  <c r="J272" i="1"/>
  <c r="E272" i="1"/>
  <c r="D272" i="1"/>
  <c r="AH271" i="1"/>
  <c r="O271" i="1"/>
  <c r="M271" i="1"/>
  <c r="N271" i="1" s="1"/>
  <c r="K271" i="1"/>
  <c r="J271" i="1"/>
  <c r="E271" i="1"/>
  <c r="D271" i="1"/>
  <c r="AH270" i="1"/>
  <c r="O270" i="1"/>
  <c r="N270" i="1"/>
  <c r="M270" i="1"/>
  <c r="K270" i="1"/>
  <c r="J270" i="1"/>
  <c r="E270" i="1"/>
  <c r="D270" i="1"/>
  <c r="AH269" i="1"/>
  <c r="O269" i="1"/>
  <c r="M269" i="1"/>
  <c r="N269" i="1" s="1"/>
  <c r="K269" i="1"/>
  <c r="J269" i="1"/>
  <c r="E269" i="1"/>
  <c r="D269" i="1"/>
  <c r="AH268" i="1"/>
  <c r="O268" i="1"/>
  <c r="N268" i="1"/>
  <c r="M268" i="1"/>
  <c r="K268" i="1"/>
  <c r="J268" i="1"/>
  <c r="E268" i="1"/>
  <c r="D268" i="1"/>
  <c r="AH267" i="1"/>
  <c r="O267" i="1"/>
  <c r="M267" i="1"/>
  <c r="N267" i="1" s="1"/>
  <c r="K267" i="1"/>
  <c r="J267" i="1"/>
  <c r="E267" i="1"/>
  <c r="D267" i="1"/>
  <c r="AH266" i="1"/>
  <c r="O266" i="1"/>
  <c r="M266" i="1"/>
  <c r="N266" i="1" s="1"/>
  <c r="K266" i="1"/>
  <c r="J266" i="1"/>
  <c r="E266" i="1"/>
  <c r="D266" i="1"/>
  <c r="AH265" i="1"/>
  <c r="O265" i="1"/>
  <c r="M265" i="1"/>
  <c r="N265" i="1" s="1"/>
  <c r="K265" i="1"/>
  <c r="J265" i="1"/>
  <c r="E265" i="1"/>
  <c r="D265" i="1"/>
  <c r="AH264" i="1"/>
  <c r="O264" i="1"/>
  <c r="M264" i="1"/>
  <c r="N264" i="1" s="1"/>
  <c r="K264" i="1"/>
  <c r="J264" i="1"/>
  <c r="E264" i="1"/>
  <c r="D264" i="1"/>
  <c r="AH263" i="1"/>
  <c r="O263" i="1"/>
  <c r="M263" i="1"/>
  <c r="N263" i="1" s="1"/>
  <c r="K263" i="1"/>
  <c r="J263" i="1"/>
  <c r="E263" i="1"/>
  <c r="D263" i="1"/>
  <c r="AH262" i="1"/>
  <c r="O262" i="1"/>
  <c r="M262" i="1"/>
  <c r="N262" i="1" s="1"/>
  <c r="K262" i="1"/>
  <c r="J262" i="1"/>
  <c r="E262" i="1"/>
  <c r="D262" i="1"/>
  <c r="AH261" i="1"/>
  <c r="O261" i="1"/>
  <c r="M261" i="1"/>
  <c r="N261" i="1" s="1"/>
  <c r="K261" i="1"/>
  <c r="J261" i="1"/>
  <c r="E261" i="1"/>
  <c r="D261" i="1"/>
  <c r="AH260" i="1"/>
  <c r="O260" i="1"/>
  <c r="M260" i="1"/>
  <c r="N260" i="1" s="1"/>
  <c r="K260" i="1"/>
  <c r="J260" i="1"/>
  <c r="E260" i="1"/>
  <c r="D260" i="1"/>
  <c r="AH259" i="1"/>
  <c r="O259" i="1"/>
  <c r="M259" i="1"/>
  <c r="N259" i="1" s="1"/>
  <c r="K259" i="1"/>
  <c r="J259" i="1"/>
  <c r="E259" i="1"/>
  <c r="D259" i="1"/>
  <c r="AH258" i="1"/>
  <c r="O258" i="1"/>
  <c r="M258" i="1"/>
  <c r="N258" i="1" s="1"/>
  <c r="K258" i="1"/>
  <c r="J258" i="1"/>
  <c r="E258" i="1"/>
  <c r="D258" i="1"/>
  <c r="AH257" i="1"/>
  <c r="O257" i="1"/>
  <c r="M257" i="1"/>
  <c r="N257" i="1" s="1"/>
  <c r="K257" i="1"/>
  <c r="J257" i="1"/>
  <c r="E257" i="1"/>
  <c r="D257" i="1"/>
  <c r="AH256" i="1"/>
  <c r="O256" i="1"/>
  <c r="N256" i="1"/>
  <c r="M256" i="1"/>
  <c r="K256" i="1"/>
  <c r="J256" i="1"/>
  <c r="E256" i="1"/>
  <c r="D256" i="1"/>
  <c r="AH255" i="1"/>
  <c r="O255" i="1"/>
  <c r="M255" i="1"/>
  <c r="N255" i="1" s="1"/>
  <c r="K255" i="1"/>
  <c r="J255" i="1"/>
  <c r="E255" i="1"/>
  <c r="D255" i="1"/>
  <c r="AH254" i="1"/>
  <c r="O254" i="1"/>
  <c r="N254" i="1"/>
  <c r="M254" i="1"/>
  <c r="K254" i="1"/>
  <c r="J254" i="1"/>
  <c r="E254" i="1"/>
  <c r="D254" i="1"/>
  <c r="AH253" i="1"/>
  <c r="O253" i="1"/>
  <c r="M253" i="1"/>
  <c r="N253" i="1" s="1"/>
  <c r="K253" i="1"/>
  <c r="J253" i="1"/>
  <c r="E253" i="1"/>
  <c r="D253" i="1"/>
  <c r="AH252" i="1"/>
  <c r="O252" i="1"/>
  <c r="N252" i="1"/>
  <c r="M252" i="1"/>
  <c r="K252" i="1"/>
  <c r="J252" i="1"/>
  <c r="E252" i="1"/>
  <c r="D252" i="1"/>
  <c r="AH251" i="1"/>
  <c r="O251" i="1"/>
  <c r="M251" i="1"/>
  <c r="N251" i="1" s="1"/>
  <c r="K251" i="1"/>
  <c r="J251" i="1"/>
  <c r="E251" i="1"/>
  <c r="D251" i="1"/>
  <c r="AH250" i="1"/>
  <c r="O250" i="1"/>
  <c r="M250" i="1"/>
  <c r="N250" i="1" s="1"/>
  <c r="K250" i="1"/>
  <c r="J250" i="1"/>
  <c r="E250" i="1"/>
  <c r="D250" i="1"/>
  <c r="AH249" i="1"/>
  <c r="O249" i="1"/>
  <c r="N249" i="1"/>
  <c r="M249" i="1"/>
  <c r="K249" i="1"/>
  <c r="J249" i="1"/>
  <c r="E249" i="1"/>
  <c r="D249" i="1"/>
  <c r="AH248" i="1"/>
  <c r="O248" i="1"/>
  <c r="N248" i="1"/>
  <c r="M248" i="1"/>
  <c r="K248" i="1"/>
  <c r="J248" i="1"/>
  <c r="E248" i="1"/>
  <c r="D248" i="1"/>
  <c r="AH247" i="1"/>
  <c r="O247" i="1"/>
  <c r="N247" i="1"/>
  <c r="M247" i="1"/>
  <c r="K247" i="1"/>
  <c r="J247" i="1"/>
  <c r="E247" i="1"/>
  <c r="D247" i="1"/>
  <c r="AH246" i="1"/>
  <c r="O246" i="1"/>
  <c r="M246" i="1"/>
  <c r="N246" i="1" s="1"/>
  <c r="K246" i="1"/>
  <c r="J246" i="1"/>
  <c r="E246" i="1"/>
  <c r="D246" i="1"/>
  <c r="AH245" i="1"/>
  <c r="O245" i="1"/>
  <c r="N245" i="1"/>
  <c r="M245" i="1"/>
  <c r="K245" i="1"/>
  <c r="J245" i="1"/>
  <c r="E245" i="1"/>
  <c r="D245" i="1"/>
  <c r="AH244" i="1"/>
  <c r="O244" i="1"/>
  <c r="M244" i="1"/>
  <c r="N244" i="1" s="1"/>
  <c r="K244" i="1"/>
  <c r="J244" i="1"/>
  <c r="E244" i="1"/>
  <c r="D244" i="1"/>
  <c r="AH243" i="1"/>
  <c r="O243" i="1"/>
  <c r="M243" i="1"/>
  <c r="N243" i="1" s="1"/>
  <c r="K243" i="1"/>
  <c r="J243" i="1"/>
  <c r="E243" i="1"/>
  <c r="D243" i="1"/>
  <c r="AH242" i="1"/>
  <c r="O242" i="1"/>
  <c r="N242" i="1"/>
  <c r="M242" i="1"/>
  <c r="K242" i="1"/>
  <c r="J242" i="1"/>
  <c r="E242" i="1"/>
  <c r="D242" i="1"/>
  <c r="AH241" i="1"/>
  <c r="O241" i="1"/>
  <c r="M241" i="1"/>
  <c r="N241" i="1" s="1"/>
  <c r="K241" i="1"/>
  <c r="J241" i="1"/>
  <c r="E241" i="1"/>
  <c r="D241" i="1"/>
  <c r="AH240" i="1"/>
  <c r="O240" i="1"/>
  <c r="N240" i="1"/>
  <c r="M240" i="1"/>
  <c r="K240" i="1"/>
  <c r="J240" i="1"/>
  <c r="E240" i="1"/>
  <c r="D240" i="1"/>
  <c r="AH239" i="1"/>
  <c r="O239" i="1"/>
  <c r="N239" i="1"/>
  <c r="M239" i="1"/>
  <c r="K239" i="1"/>
  <c r="J239" i="1"/>
  <c r="E239" i="1"/>
  <c r="D239" i="1"/>
  <c r="AH238" i="1"/>
  <c r="O238" i="1"/>
  <c r="M238" i="1"/>
  <c r="N238" i="1" s="1"/>
  <c r="K238" i="1"/>
  <c r="J238" i="1"/>
  <c r="E238" i="1"/>
  <c r="D238" i="1"/>
  <c r="AH237" i="1"/>
  <c r="O237" i="1"/>
  <c r="N237" i="1"/>
  <c r="M237" i="1"/>
  <c r="K237" i="1"/>
  <c r="J237" i="1"/>
  <c r="E237" i="1"/>
  <c r="D237" i="1"/>
  <c r="AH236" i="1"/>
  <c r="O236" i="1"/>
  <c r="M236" i="1"/>
  <c r="N236" i="1" s="1"/>
  <c r="K236" i="1"/>
  <c r="J236" i="1"/>
  <c r="E236" i="1"/>
  <c r="D236" i="1"/>
  <c r="AH235" i="1"/>
  <c r="O235" i="1"/>
  <c r="M235" i="1"/>
  <c r="N235" i="1" s="1"/>
  <c r="K235" i="1"/>
  <c r="J235" i="1"/>
  <c r="E235" i="1"/>
  <c r="D235" i="1"/>
  <c r="AH234" i="1"/>
  <c r="O234" i="1"/>
  <c r="N234" i="1"/>
  <c r="M234" i="1"/>
  <c r="K234" i="1"/>
  <c r="J234" i="1"/>
  <c r="E234" i="1"/>
  <c r="D234" i="1"/>
  <c r="AH233" i="1"/>
  <c r="O233" i="1"/>
  <c r="M233" i="1"/>
  <c r="N233" i="1" s="1"/>
  <c r="K233" i="1"/>
  <c r="J233" i="1"/>
  <c r="E233" i="1"/>
  <c r="D233" i="1"/>
  <c r="AH232" i="1"/>
  <c r="O232" i="1"/>
  <c r="N232" i="1"/>
  <c r="M232" i="1"/>
  <c r="K232" i="1"/>
  <c r="J232" i="1"/>
  <c r="E232" i="1"/>
  <c r="D232" i="1"/>
  <c r="AH231" i="1"/>
  <c r="O231" i="1"/>
  <c r="N231" i="1"/>
  <c r="M231" i="1"/>
  <c r="K231" i="1"/>
  <c r="J231" i="1"/>
  <c r="E231" i="1"/>
  <c r="D231" i="1"/>
  <c r="AH230" i="1"/>
  <c r="O230" i="1"/>
  <c r="N230" i="1"/>
  <c r="M230" i="1"/>
  <c r="K230" i="1"/>
  <c r="J230" i="1"/>
  <c r="E230" i="1"/>
  <c r="D230" i="1"/>
  <c r="AH229" i="1"/>
  <c r="O229" i="1"/>
  <c r="N229" i="1"/>
  <c r="M229" i="1"/>
  <c r="K229" i="1"/>
  <c r="J229" i="1"/>
  <c r="E229" i="1"/>
  <c r="D229" i="1"/>
  <c r="AH228" i="1"/>
  <c r="O228" i="1"/>
  <c r="M228" i="1"/>
  <c r="N228" i="1" s="1"/>
  <c r="K228" i="1"/>
  <c r="J228" i="1"/>
  <c r="E228" i="1"/>
  <c r="D228" i="1"/>
  <c r="AH227" i="1"/>
  <c r="O227" i="1"/>
  <c r="M227" i="1"/>
  <c r="N227" i="1" s="1"/>
  <c r="K227" i="1"/>
  <c r="J227" i="1"/>
  <c r="E227" i="1"/>
  <c r="D227" i="1"/>
  <c r="AH226" i="1"/>
  <c r="O226" i="1"/>
  <c r="N226" i="1"/>
  <c r="M226" i="1"/>
  <c r="K226" i="1"/>
  <c r="J226" i="1"/>
  <c r="E226" i="1"/>
  <c r="D226" i="1"/>
  <c r="AH225" i="1"/>
  <c r="O225" i="1"/>
  <c r="M225" i="1"/>
  <c r="N225" i="1" s="1"/>
  <c r="K225" i="1"/>
  <c r="J225" i="1"/>
  <c r="E225" i="1"/>
  <c r="D225" i="1"/>
  <c r="AH224" i="1"/>
  <c r="O224" i="1"/>
  <c r="N224" i="1"/>
  <c r="M224" i="1"/>
  <c r="K224" i="1"/>
  <c r="J224" i="1"/>
  <c r="E224" i="1"/>
  <c r="D224" i="1"/>
  <c r="AH223" i="1"/>
  <c r="O223" i="1"/>
  <c r="N223" i="1"/>
  <c r="M223" i="1"/>
  <c r="K223" i="1"/>
  <c r="J223" i="1"/>
  <c r="E223" i="1"/>
  <c r="D223" i="1"/>
  <c r="AH222" i="1"/>
  <c r="O222" i="1"/>
  <c r="N222" i="1"/>
  <c r="M222" i="1"/>
  <c r="K222" i="1"/>
  <c r="J222" i="1"/>
  <c r="E222" i="1"/>
  <c r="D222" i="1"/>
  <c r="AH221" i="1"/>
  <c r="O221" i="1"/>
  <c r="N221" i="1"/>
  <c r="M221" i="1"/>
  <c r="K221" i="1"/>
  <c r="J221" i="1"/>
  <c r="E221" i="1"/>
  <c r="D221" i="1"/>
  <c r="AH220" i="1"/>
  <c r="O220" i="1"/>
  <c r="N220" i="1"/>
  <c r="M220" i="1"/>
  <c r="K220" i="1"/>
  <c r="J220" i="1"/>
  <c r="E220" i="1"/>
  <c r="D220" i="1"/>
  <c r="AH219" i="1"/>
  <c r="O219" i="1"/>
  <c r="M219" i="1"/>
  <c r="N219" i="1" s="1"/>
  <c r="K219" i="1"/>
  <c r="J219" i="1"/>
  <c r="E219" i="1"/>
  <c r="D219" i="1"/>
  <c r="AH218" i="1"/>
  <c r="O218" i="1"/>
  <c r="M218" i="1"/>
  <c r="N218" i="1" s="1"/>
  <c r="K218" i="1"/>
  <c r="J218" i="1"/>
  <c r="E218" i="1"/>
  <c r="D218" i="1"/>
  <c r="AH217" i="1"/>
  <c r="O217" i="1"/>
  <c r="M217" i="1"/>
  <c r="N217" i="1" s="1"/>
  <c r="K217" i="1"/>
  <c r="J217" i="1"/>
  <c r="E217" i="1"/>
  <c r="D217" i="1"/>
  <c r="AH216" i="1"/>
  <c r="O216" i="1"/>
  <c r="N216" i="1"/>
  <c r="M216" i="1"/>
  <c r="K216" i="1"/>
  <c r="J216" i="1"/>
  <c r="E216" i="1"/>
  <c r="D216" i="1"/>
  <c r="AH215" i="1"/>
  <c r="O215" i="1"/>
  <c r="N215" i="1"/>
  <c r="M215" i="1"/>
  <c r="K215" i="1"/>
  <c r="J215" i="1"/>
  <c r="E215" i="1"/>
  <c r="D215" i="1"/>
  <c r="AH214" i="1"/>
  <c r="O214" i="1"/>
  <c r="M214" i="1"/>
  <c r="N214" i="1" s="1"/>
  <c r="K214" i="1"/>
  <c r="J214" i="1"/>
  <c r="E214" i="1"/>
  <c r="D214" i="1"/>
  <c r="AH213" i="1"/>
  <c r="O213" i="1"/>
  <c r="N213" i="1"/>
  <c r="M213" i="1"/>
  <c r="K213" i="1"/>
  <c r="J213" i="1"/>
  <c r="E213" i="1"/>
  <c r="D213" i="1"/>
  <c r="AH212" i="1"/>
  <c r="O212" i="1"/>
  <c r="N212" i="1"/>
  <c r="M212" i="1"/>
  <c r="K212" i="1"/>
  <c r="J212" i="1"/>
  <c r="E212" i="1"/>
  <c r="D212" i="1"/>
  <c r="AH211" i="1"/>
  <c r="O211" i="1"/>
  <c r="M211" i="1"/>
  <c r="N211" i="1" s="1"/>
  <c r="K211" i="1"/>
  <c r="J211" i="1"/>
  <c r="E211" i="1"/>
  <c r="D211" i="1"/>
  <c r="AH210" i="1"/>
  <c r="O210" i="1"/>
  <c r="M210" i="1"/>
  <c r="N210" i="1" s="1"/>
  <c r="K210" i="1"/>
  <c r="J210" i="1"/>
  <c r="E210" i="1"/>
  <c r="D210" i="1"/>
  <c r="AH209" i="1"/>
  <c r="O209" i="1"/>
  <c r="N209" i="1"/>
  <c r="M209" i="1"/>
  <c r="K209" i="1"/>
  <c r="J209" i="1"/>
  <c r="E209" i="1"/>
  <c r="D209" i="1"/>
  <c r="AH208" i="1"/>
  <c r="O208" i="1"/>
  <c r="N208" i="1"/>
  <c r="M208" i="1"/>
  <c r="K208" i="1"/>
  <c r="J208" i="1"/>
  <c r="E208" i="1"/>
  <c r="D208" i="1"/>
  <c r="AH207" i="1"/>
  <c r="O207" i="1"/>
  <c r="N207" i="1"/>
  <c r="M207" i="1"/>
  <c r="K207" i="1"/>
  <c r="J207" i="1"/>
  <c r="E207" i="1"/>
  <c r="D207" i="1"/>
  <c r="AH206" i="1"/>
  <c r="O206" i="1"/>
  <c r="N206" i="1"/>
  <c r="M206" i="1"/>
  <c r="K206" i="1"/>
  <c r="J206" i="1"/>
  <c r="E206" i="1"/>
  <c r="D206" i="1"/>
  <c r="AH205" i="1"/>
  <c r="O205" i="1"/>
  <c r="N205" i="1"/>
  <c r="M205" i="1"/>
  <c r="K205" i="1"/>
  <c r="J205" i="1"/>
  <c r="E205" i="1"/>
  <c r="D205" i="1"/>
  <c r="AH204" i="1"/>
  <c r="O204" i="1"/>
  <c r="M204" i="1"/>
  <c r="N204" i="1" s="1"/>
  <c r="K204" i="1"/>
  <c r="J204" i="1"/>
  <c r="E204" i="1"/>
  <c r="D204" i="1"/>
  <c r="AH203" i="1"/>
  <c r="O203" i="1"/>
  <c r="N203" i="1"/>
  <c r="M203" i="1"/>
  <c r="K203" i="1"/>
  <c r="J203" i="1"/>
  <c r="E203" i="1"/>
  <c r="D203" i="1"/>
  <c r="AH202" i="1"/>
  <c r="O202" i="1"/>
  <c r="N202" i="1"/>
  <c r="M202" i="1"/>
  <c r="K202" i="1"/>
  <c r="J202" i="1"/>
  <c r="E202" i="1"/>
  <c r="D202" i="1"/>
  <c r="AH201" i="1"/>
  <c r="O201" i="1"/>
  <c r="N201" i="1"/>
  <c r="M201" i="1"/>
  <c r="K201" i="1"/>
  <c r="J201" i="1"/>
  <c r="E201" i="1"/>
  <c r="D201" i="1"/>
  <c r="AH200" i="1"/>
  <c r="O200" i="1"/>
  <c r="N200" i="1"/>
  <c r="M200" i="1"/>
  <c r="K200" i="1"/>
  <c r="J200" i="1"/>
  <c r="E200" i="1"/>
  <c r="D200" i="1"/>
  <c r="AH199" i="1"/>
  <c r="O199" i="1"/>
  <c r="N199" i="1"/>
  <c r="M199" i="1"/>
  <c r="K199" i="1"/>
  <c r="J199" i="1"/>
  <c r="E199" i="1"/>
  <c r="D199" i="1"/>
  <c r="AH198" i="1"/>
  <c r="O198" i="1"/>
  <c r="M198" i="1"/>
  <c r="N198" i="1" s="1"/>
  <c r="K198" i="1"/>
  <c r="J198" i="1"/>
  <c r="E198" i="1"/>
  <c r="D198" i="1"/>
  <c r="AH197" i="1"/>
  <c r="O197" i="1"/>
  <c r="N197" i="1"/>
  <c r="M197" i="1"/>
  <c r="K197" i="1"/>
  <c r="J197" i="1"/>
  <c r="E197" i="1"/>
  <c r="D197" i="1"/>
  <c r="AH196" i="1"/>
  <c r="O196" i="1"/>
  <c r="M196" i="1"/>
  <c r="N196" i="1" s="1"/>
  <c r="K196" i="1"/>
  <c r="J196" i="1"/>
  <c r="E196" i="1"/>
  <c r="D196" i="1"/>
  <c r="AH195" i="1"/>
  <c r="O195" i="1"/>
  <c r="M195" i="1"/>
  <c r="N195" i="1" s="1"/>
  <c r="K195" i="1"/>
  <c r="J195" i="1"/>
  <c r="E195" i="1"/>
  <c r="D195" i="1"/>
  <c r="AH194" i="1"/>
  <c r="O194" i="1"/>
  <c r="M194" i="1"/>
  <c r="N194" i="1" s="1"/>
  <c r="K194" i="1"/>
  <c r="J194" i="1"/>
  <c r="E194" i="1"/>
  <c r="D194" i="1"/>
  <c r="AH193" i="1"/>
  <c r="O193" i="1"/>
  <c r="M193" i="1"/>
  <c r="N193" i="1" s="1"/>
  <c r="K193" i="1"/>
  <c r="J193" i="1"/>
  <c r="E193" i="1"/>
  <c r="D193" i="1"/>
  <c r="AH192" i="1"/>
  <c r="O192" i="1"/>
  <c r="N192" i="1"/>
  <c r="M192" i="1"/>
  <c r="K192" i="1"/>
  <c r="J192" i="1"/>
  <c r="E192" i="1"/>
  <c r="D192" i="1"/>
  <c r="AH191" i="1"/>
  <c r="O191" i="1"/>
  <c r="M191" i="1"/>
  <c r="N191" i="1" s="1"/>
  <c r="K191" i="1"/>
  <c r="J191" i="1"/>
  <c r="E191" i="1"/>
  <c r="D191" i="1"/>
  <c r="AH190" i="1"/>
  <c r="O190" i="1"/>
  <c r="M190" i="1"/>
  <c r="N190" i="1" s="1"/>
  <c r="K190" i="1"/>
  <c r="J190" i="1"/>
  <c r="E190" i="1"/>
  <c r="D190" i="1"/>
  <c r="AH189" i="1"/>
  <c r="O189" i="1"/>
  <c r="M189" i="1"/>
  <c r="N189" i="1" s="1"/>
  <c r="K189" i="1"/>
  <c r="J189" i="1"/>
  <c r="E189" i="1"/>
  <c r="D189" i="1"/>
  <c r="AH188" i="1"/>
  <c r="O188" i="1"/>
  <c r="M188" i="1"/>
  <c r="N188" i="1" s="1"/>
  <c r="K188" i="1"/>
  <c r="J188" i="1"/>
  <c r="E188" i="1"/>
  <c r="D188" i="1"/>
  <c r="AH187" i="1"/>
  <c r="O187" i="1"/>
  <c r="M187" i="1"/>
  <c r="N187" i="1" s="1"/>
  <c r="K187" i="1"/>
  <c r="J187" i="1"/>
  <c r="E187" i="1"/>
  <c r="D187" i="1"/>
  <c r="AH186" i="1"/>
  <c r="O186" i="1"/>
  <c r="M186" i="1"/>
  <c r="N186" i="1" s="1"/>
  <c r="K186" i="1"/>
  <c r="J186" i="1"/>
  <c r="E186" i="1"/>
  <c r="D186" i="1"/>
  <c r="AH185" i="1"/>
  <c r="O185" i="1"/>
  <c r="M185" i="1"/>
  <c r="N185" i="1" s="1"/>
  <c r="K185" i="1"/>
  <c r="J185" i="1"/>
  <c r="E185" i="1"/>
  <c r="D185" i="1"/>
  <c r="AH184" i="1"/>
  <c r="O184" i="1"/>
  <c r="N184" i="1"/>
  <c r="M184" i="1"/>
  <c r="K184" i="1"/>
  <c r="J184" i="1"/>
  <c r="E184" i="1"/>
  <c r="D184" i="1"/>
  <c r="AH183" i="1"/>
  <c r="O183" i="1"/>
  <c r="M183" i="1"/>
  <c r="N183" i="1" s="1"/>
  <c r="K183" i="1"/>
  <c r="J183" i="1"/>
  <c r="E183" i="1"/>
  <c r="D183" i="1"/>
  <c r="AH182" i="1"/>
  <c r="O182" i="1"/>
  <c r="M182" i="1"/>
  <c r="N182" i="1" s="1"/>
  <c r="K182" i="1"/>
  <c r="J182" i="1"/>
  <c r="E182" i="1"/>
  <c r="D182" i="1"/>
  <c r="AH181" i="1"/>
  <c r="O181" i="1"/>
  <c r="N181" i="1"/>
  <c r="M181" i="1"/>
  <c r="K181" i="1"/>
  <c r="J181" i="1"/>
  <c r="E181" i="1"/>
  <c r="D181" i="1"/>
  <c r="AH180" i="1"/>
  <c r="O180" i="1"/>
  <c r="M180" i="1"/>
  <c r="N180" i="1" s="1"/>
  <c r="K180" i="1"/>
  <c r="J180" i="1"/>
  <c r="E180" i="1"/>
  <c r="D180" i="1"/>
  <c r="AH179" i="1"/>
  <c r="O179" i="1"/>
  <c r="M179" i="1"/>
  <c r="N179" i="1" s="1"/>
  <c r="K179" i="1"/>
  <c r="J179" i="1"/>
  <c r="E179" i="1"/>
  <c r="D179" i="1"/>
  <c r="AH178" i="1"/>
  <c r="O178" i="1"/>
  <c r="M178" i="1"/>
  <c r="N178" i="1" s="1"/>
  <c r="K178" i="1"/>
  <c r="J178" i="1"/>
  <c r="E178" i="1"/>
  <c r="D178" i="1"/>
  <c r="AH177" i="1"/>
  <c r="O177" i="1"/>
  <c r="M177" i="1"/>
  <c r="N177" i="1" s="1"/>
  <c r="K177" i="1"/>
  <c r="J177" i="1"/>
  <c r="E177" i="1"/>
  <c r="D177" i="1"/>
  <c r="AH176" i="1"/>
  <c r="O176" i="1"/>
  <c r="N176" i="1"/>
  <c r="M176" i="1"/>
  <c r="K176" i="1"/>
  <c r="J176" i="1"/>
  <c r="E176" i="1"/>
  <c r="D176" i="1"/>
  <c r="AH175" i="1"/>
  <c r="O175" i="1"/>
  <c r="N175" i="1"/>
  <c r="M175" i="1"/>
  <c r="K175" i="1"/>
  <c r="J175" i="1"/>
  <c r="E175" i="1"/>
  <c r="D175" i="1"/>
  <c r="AH174" i="1"/>
  <c r="O174" i="1"/>
  <c r="M174" i="1"/>
  <c r="N174" i="1" s="1"/>
  <c r="K174" i="1"/>
  <c r="J174" i="1"/>
  <c r="E174" i="1"/>
  <c r="D174" i="1"/>
  <c r="AH173" i="1"/>
  <c r="O173" i="1"/>
  <c r="N173" i="1"/>
  <c r="M173" i="1"/>
  <c r="K173" i="1"/>
  <c r="J173" i="1"/>
  <c r="E173" i="1"/>
  <c r="D173" i="1"/>
  <c r="AH172" i="1"/>
  <c r="O172" i="1"/>
  <c r="M172" i="1"/>
  <c r="N172" i="1" s="1"/>
  <c r="K172" i="1"/>
  <c r="J172" i="1"/>
  <c r="E172" i="1"/>
  <c r="D172" i="1"/>
  <c r="AH171" i="1"/>
  <c r="O171" i="1"/>
  <c r="M171" i="1"/>
  <c r="N171" i="1" s="1"/>
  <c r="K171" i="1"/>
  <c r="J171" i="1"/>
  <c r="E171" i="1"/>
  <c r="D171" i="1"/>
  <c r="AH170" i="1"/>
  <c r="O170" i="1"/>
  <c r="N170" i="1"/>
  <c r="M170" i="1"/>
  <c r="K170" i="1"/>
  <c r="J170" i="1"/>
  <c r="E170" i="1"/>
  <c r="D170" i="1"/>
  <c r="AH169" i="1"/>
  <c r="O169" i="1"/>
  <c r="N169" i="1"/>
  <c r="M169" i="1"/>
  <c r="K169" i="1"/>
  <c r="J169" i="1"/>
  <c r="E169" i="1"/>
  <c r="D169" i="1"/>
  <c r="AH168" i="1"/>
  <c r="O168" i="1"/>
  <c r="N168" i="1"/>
  <c r="M168" i="1"/>
  <c r="K168" i="1"/>
  <c r="J168" i="1"/>
  <c r="E168" i="1"/>
  <c r="D168" i="1"/>
  <c r="AH167" i="1"/>
  <c r="O167" i="1"/>
  <c r="M167" i="1"/>
  <c r="N167" i="1" s="1"/>
  <c r="K167" i="1"/>
  <c r="J167" i="1"/>
  <c r="E167" i="1"/>
  <c r="D167" i="1"/>
  <c r="AH166" i="1"/>
  <c r="O166" i="1"/>
  <c r="M166" i="1"/>
  <c r="N166" i="1" s="1"/>
  <c r="K166" i="1"/>
  <c r="J166" i="1"/>
  <c r="E166" i="1"/>
  <c r="D166" i="1"/>
  <c r="AH165" i="1"/>
  <c r="O165" i="1"/>
  <c r="N165" i="1"/>
  <c r="M165" i="1"/>
  <c r="K165" i="1"/>
  <c r="J165" i="1"/>
  <c r="E165" i="1"/>
  <c r="D165" i="1"/>
  <c r="AH164" i="1"/>
  <c r="O164" i="1"/>
  <c r="N164" i="1"/>
  <c r="M164" i="1"/>
  <c r="K164" i="1"/>
  <c r="J164" i="1"/>
  <c r="E164" i="1"/>
  <c r="D164" i="1"/>
  <c r="AH163" i="1"/>
  <c r="O163" i="1"/>
  <c r="M163" i="1"/>
  <c r="N163" i="1" s="1"/>
  <c r="K163" i="1"/>
  <c r="J163" i="1"/>
  <c r="E163" i="1"/>
  <c r="D163" i="1"/>
  <c r="AH162" i="1"/>
  <c r="O162" i="1"/>
  <c r="N162" i="1"/>
  <c r="M162" i="1"/>
  <c r="K162" i="1"/>
  <c r="J162" i="1"/>
  <c r="E162" i="1"/>
  <c r="D162" i="1"/>
  <c r="AH161" i="1"/>
  <c r="O161" i="1"/>
  <c r="N161" i="1"/>
  <c r="M161" i="1"/>
  <c r="K161" i="1"/>
  <c r="J161" i="1"/>
  <c r="E161" i="1"/>
  <c r="D161" i="1"/>
  <c r="AH160" i="1"/>
  <c r="O160" i="1"/>
  <c r="N160" i="1"/>
  <c r="M160" i="1"/>
  <c r="K160" i="1"/>
  <c r="J160" i="1"/>
  <c r="E160" i="1"/>
  <c r="D160" i="1"/>
  <c r="AH159" i="1"/>
  <c r="O159" i="1"/>
  <c r="M159" i="1"/>
  <c r="N159" i="1" s="1"/>
  <c r="K159" i="1"/>
  <c r="J159" i="1"/>
  <c r="E159" i="1"/>
  <c r="D159" i="1"/>
  <c r="AH158" i="1"/>
  <c r="O158" i="1"/>
  <c r="M158" i="1"/>
  <c r="N158" i="1" s="1"/>
  <c r="K158" i="1"/>
  <c r="J158" i="1"/>
  <c r="E158" i="1"/>
  <c r="D158" i="1"/>
  <c r="AH157" i="1"/>
  <c r="O157" i="1"/>
  <c r="N157" i="1"/>
  <c r="M157" i="1"/>
  <c r="K157" i="1"/>
  <c r="J157" i="1"/>
  <c r="E157" i="1"/>
  <c r="D157" i="1"/>
  <c r="AH156" i="1"/>
  <c r="O156" i="1"/>
  <c r="M156" i="1"/>
  <c r="N156" i="1" s="1"/>
  <c r="K156" i="1"/>
  <c r="J156" i="1"/>
  <c r="E156" i="1"/>
  <c r="D156" i="1"/>
  <c r="AH155" i="1"/>
  <c r="O155" i="1"/>
  <c r="N155" i="1"/>
  <c r="M155" i="1"/>
  <c r="K155" i="1"/>
  <c r="J155" i="1"/>
  <c r="E155" i="1"/>
  <c r="D155" i="1"/>
  <c r="AH154" i="1"/>
  <c r="O154" i="1"/>
  <c r="M154" i="1"/>
  <c r="N154" i="1" s="1"/>
  <c r="K154" i="1"/>
  <c r="J154" i="1"/>
  <c r="E154" i="1"/>
  <c r="D154" i="1"/>
  <c r="AH153" i="1"/>
  <c r="O153" i="1"/>
  <c r="N153" i="1"/>
  <c r="M153" i="1"/>
  <c r="K153" i="1"/>
  <c r="J153" i="1"/>
  <c r="E153" i="1"/>
  <c r="D153" i="1"/>
  <c r="AH152" i="1"/>
  <c r="O152" i="1"/>
  <c r="N152" i="1"/>
  <c r="M152" i="1"/>
  <c r="K152" i="1"/>
  <c r="J152" i="1"/>
  <c r="E152" i="1"/>
  <c r="D152" i="1"/>
  <c r="AH151" i="1"/>
  <c r="O151" i="1"/>
  <c r="N151" i="1"/>
  <c r="M151" i="1"/>
  <c r="K151" i="1"/>
  <c r="J151" i="1"/>
  <c r="E151" i="1"/>
  <c r="D151" i="1"/>
  <c r="AH150" i="1"/>
  <c r="O150" i="1"/>
  <c r="N150" i="1"/>
  <c r="M150" i="1"/>
  <c r="K150" i="1"/>
  <c r="J150" i="1"/>
  <c r="E150" i="1"/>
  <c r="D150" i="1"/>
  <c r="AH149" i="1"/>
  <c r="O149" i="1"/>
  <c r="N149" i="1"/>
  <c r="M149" i="1"/>
  <c r="K149" i="1"/>
  <c r="J149" i="1"/>
  <c r="E149" i="1"/>
  <c r="D149" i="1"/>
  <c r="AH148" i="1"/>
  <c r="O148" i="1"/>
  <c r="N148" i="1"/>
  <c r="M148" i="1"/>
  <c r="K148" i="1"/>
  <c r="J148" i="1"/>
  <c r="E148" i="1"/>
  <c r="D148" i="1"/>
  <c r="AH147" i="1"/>
  <c r="O147" i="1"/>
  <c r="N147" i="1"/>
  <c r="M147" i="1"/>
  <c r="K147" i="1"/>
  <c r="J147" i="1"/>
  <c r="E147" i="1"/>
  <c r="D147" i="1"/>
  <c r="AH146" i="1"/>
  <c r="O146" i="1"/>
  <c r="N146" i="1"/>
  <c r="M146" i="1"/>
  <c r="K146" i="1"/>
  <c r="J146" i="1"/>
  <c r="E146" i="1"/>
  <c r="D146" i="1"/>
  <c r="AH145" i="1"/>
  <c r="O145" i="1"/>
  <c r="M145" i="1"/>
  <c r="N145" i="1" s="1"/>
  <c r="K145" i="1"/>
  <c r="J145" i="1"/>
  <c r="E145" i="1"/>
  <c r="D145" i="1"/>
  <c r="AH144" i="1"/>
  <c r="O144" i="1"/>
  <c r="N144" i="1"/>
  <c r="M144" i="1"/>
  <c r="K144" i="1"/>
  <c r="J144" i="1"/>
  <c r="E144" i="1"/>
  <c r="D144" i="1"/>
  <c r="AH143" i="1"/>
  <c r="O143" i="1"/>
  <c r="N143" i="1"/>
  <c r="M143" i="1"/>
  <c r="K143" i="1"/>
  <c r="J143" i="1"/>
  <c r="E143" i="1"/>
  <c r="D143" i="1"/>
  <c r="AH142" i="1"/>
  <c r="O142" i="1"/>
  <c r="N142" i="1"/>
  <c r="M142" i="1"/>
  <c r="K142" i="1"/>
  <c r="J142" i="1"/>
  <c r="E142" i="1"/>
  <c r="D142" i="1"/>
  <c r="AH141" i="1"/>
  <c r="O141" i="1"/>
  <c r="N141" i="1"/>
  <c r="M141" i="1"/>
  <c r="K141" i="1"/>
  <c r="J141" i="1"/>
  <c r="E141" i="1"/>
  <c r="D141" i="1"/>
  <c r="AH140" i="1"/>
  <c r="O140" i="1"/>
  <c r="N140" i="1"/>
  <c r="M140" i="1"/>
  <c r="K140" i="1"/>
  <c r="J140" i="1"/>
  <c r="E140" i="1"/>
  <c r="D140" i="1"/>
  <c r="AH139" i="1"/>
  <c r="O139" i="1"/>
  <c r="N139" i="1"/>
  <c r="M139" i="1"/>
  <c r="K139" i="1"/>
  <c r="J139" i="1"/>
  <c r="E139" i="1"/>
  <c r="D139" i="1"/>
  <c r="AH138" i="1"/>
  <c r="O138" i="1"/>
  <c r="M138" i="1"/>
  <c r="N138" i="1" s="1"/>
  <c r="K138" i="1"/>
  <c r="J138" i="1"/>
  <c r="E138" i="1"/>
  <c r="D138" i="1"/>
  <c r="AH137" i="1"/>
  <c r="O137" i="1"/>
  <c r="M137" i="1"/>
  <c r="N137" i="1" s="1"/>
  <c r="K137" i="1"/>
  <c r="J137" i="1"/>
  <c r="E137" i="1"/>
  <c r="D137" i="1"/>
  <c r="AH136" i="1"/>
  <c r="O136" i="1"/>
  <c r="N136" i="1"/>
  <c r="M136" i="1"/>
  <c r="K136" i="1"/>
  <c r="J136" i="1"/>
  <c r="E136" i="1"/>
  <c r="D136" i="1"/>
  <c r="AH135" i="1"/>
  <c r="O135" i="1"/>
  <c r="N135" i="1"/>
  <c r="M135" i="1"/>
  <c r="K135" i="1"/>
  <c r="J135" i="1"/>
  <c r="E135" i="1"/>
  <c r="D135" i="1"/>
  <c r="AH134" i="1"/>
  <c r="O134" i="1"/>
  <c r="N134" i="1"/>
  <c r="M134" i="1"/>
  <c r="K134" i="1"/>
  <c r="J134" i="1"/>
  <c r="E134" i="1"/>
  <c r="D134" i="1"/>
  <c r="AH133" i="1"/>
  <c r="O133" i="1"/>
  <c r="N133" i="1"/>
  <c r="M133" i="1"/>
  <c r="K133" i="1"/>
  <c r="J133" i="1"/>
  <c r="E133" i="1"/>
  <c r="D133" i="1"/>
  <c r="AH132" i="1"/>
  <c r="O132" i="1"/>
  <c r="N132" i="1"/>
  <c r="M132" i="1"/>
  <c r="K132" i="1"/>
  <c r="J132" i="1"/>
  <c r="E132" i="1"/>
  <c r="D132" i="1"/>
  <c r="AH131" i="1"/>
  <c r="O131" i="1"/>
  <c r="N131" i="1"/>
  <c r="M131" i="1"/>
  <c r="K131" i="1"/>
  <c r="J131" i="1"/>
  <c r="E131" i="1"/>
  <c r="D131" i="1"/>
  <c r="AH130" i="1"/>
  <c r="O130" i="1"/>
  <c r="N130" i="1"/>
  <c r="M130" i="1"/>
  <c r="K130" i="1"/>
  <c r="J130" i="1"/>
  <c r="E130" i="1"/>
  <c r="D130" i="1"/>
  <c r="AH129" i="1"/>
  <c r="O129" i="1"/>
  <c r="N129" i="1"/>
  <c r="M129" i="1"/>
  <c r="K129" i="1"/>
  <c r="J129" i="1"/>
  <c r="E129" i="1"/>
  <c r="D129" i="1"/>
  <c r="AH128" i="1"/>
  <c r="O128" i="1"/>
  <c r="N128" i="1"/>
  <c r="M128" i="1"/>
  <c r="K128" i="1"/>
  <c r="J128" i="1"/>
  <c r="E128" i="1"/>
  <c r="D128" i="1"/>
  <c r="AH127" i="1"/>
  <c r="O127" i="1"/>
  <c r="N127" i="1"/>
  <c r="M127" i="1"/>
  <c r="K127" i="1"/>
  <c r="J127" i="1"/>
  <c r="E127" i="1"/>
  <c r="D127" i="1"/>
  <c r="AH126" i="1"/>
  <c r="O126" i="1"/>
  <c r="N126" i="1"/>
  <c r="M126" i="1"/>
  <c r="K126" i="1"/>
  <c r="J126" i="1"/>
  <c r="E126" i="1"/>
  <c r="D126" i="1"/>
  <c r="AH125" i="1"/>
  <c r="O125" i="1"/>
  <c r="N125" i="1"/>
  <c r="M125" i="1"/>
  <c r="K125" i="1"/>
  <c r="J125" i="1"/>
  <c r="E125" i="1"/>
  <c r="D125" i="1"/>
  <c r="AH124" i="1"/>
  <c r="O124" i="1"/>
  <c r="N124" i="1"/>
  <c r="M124" i="1"/>
  <c r="K124" i="1"/>
  <c r="J124" i="1"/>
  <c r="E124" i="1"/>
  <c r="D124" i="1"/>
  <c r="AH123" i="1"/>
  <c r="O123" i="1"/>
  <c r="N123" i="1"/>
  <c r="M123" i="1"/>
  <c r="K123" i="1"/>
  <c r="J123" i="1"/>
  <c r="E123" i="1"/>
  <c r="D123" i="1"/>
  <c r="AH122" i="1"/>
  <c r="O122" i="1"/>
  <c r="M122" i="1"/>
  <c r="N122" i="1" s="1"/>
  <c r="K122" i="1"/>
  <c r="J122" i="1"/>
  <c r="E122" i="1"/>
  <c r="D122" i="1"/>
  <c r="AH121" i="1"/>
  <c r="O121" i="1"/>
  <c r="M121" i="1"/>
  <c r="N121" i="1" s="1"/>
  <c r="K121" i="1"/>
  <c r="J121" i="1"/>
  <c r="E121" i="1"/>
  <c r="D121" i="1"/>
  <c r="AH120" i="1"/>
  <c r="O120" i="1"/>
  <c r="M120" i="1"/>
  <c r="N120" i="1" s="1"/>
  <c r="K120" i="1"/>
  <c r="J120" i="1"/>
  <c r="E120" i="1"/>
  <c r="D120" i="1"/>
  <c r="AH119" i="1"/>
  <c r="O119" i="1"/>
  <c r="M119" i="1"/>
  <c r="N119" i="1" s="1"/>
  <c r="K119" i="1"/>
  <c r="J119" i="1"/>
  <c r="E119" i="1"/>
  <c r="D119" i="1"/>
  <c r="AH118" i="1"/>
  <c r="O118" i="1"/>
  <c r="N118" i="1"/>
  <c r="M118" i="1"/>
  <c r="K118" i="1"/>
  <c r="J118" i="1"/>
  <c r="E118" i="1"/>
  <c r="D118" i="1"/>
  <c r="AH117" i="1"/>
  <c r="O117" i="1"/>
  <c r="N117" i="1"/>
  <c r="M117" i="1"/>
  <c r="K117" i="1"/>
  <c r="J117" i="1"/>
  <c r="E117" i="1"/>
  <c r="D117" i="1"/>
  <c r="AH116" i="1"/>
  <c r="O116" i="1"/>
  <c r="M116" i="1"/>
  <c r="N116" i="1" s="1"/>
  <c r="K116" i="1"/>
  <c r="J116" i="1"/>
  <c r="E116" i="1"/>
  <c r="D116" i="1"/>
  <c r="AH115" i="1"/>
  <c r="O115" i="1"/>
  <c r="N115" i="1"/>
  <c r="M115" i="1"/>
  <c r="K115" i="1"/>
  <c r="J115" i="1"/>
  <c r="E115" i="1"/>
  <c r="D115" i="1"/>
  <c r="AH114" i="1"/>
  <c r="O114" i="1"/>
  <c r="M114" i="1"/>
  <c r="N114" i="1" s="1"/>
  <c r="K114" i="1"/>
  <c r="J114" i="1"/>
  <c r="E114" i="1"/>
  <c r="D114" i="1"/>
  <c r="AH113" i="1"/>
  <c r="O113" i="1"/>
  <c r="M113" i="1"/>
  <c r="N113" i="1" s="1"/>
  <c r="K113" i="1"/>
  <c r="J113" i="1"/>
  <c r="E113" i="1"/>
  <c r="D113" i="1"/>
  <c r="AH112" i="1"/>
  <c r="O112" i="1"/>
  <c r="M112" i="1"/>
  <c r="N112" i="1" s="1"/>
  <c r="K112" i="1"/>
  <c r="J112" i="1"/>
  <c r="E112" i="1"/>
  <c r="D112" i="1"/>
  <c r="AH111" i="1"/>
  <c r="O111" i="1"/>
  <c r="N111" i="1"/>
  <c r="M111" i="1"/>
  <c r="K111" i="1"/>
  <c r="J111" i="1"/>
  <c r="E111" i="1"/>
  <c r="D111" i="1"/>
  <c r="AH110" i="1"/>
  <c r="O110" i="1"/>
  <c r="M110" i="1"/>
  <c r="N110" i="1" s="1"/>
  <c r="K110" i="1"/>
  <c r="J110" i="1"/>
  <c r="E110" i="1"/>
  <c r="D110" i="1"/>
  <c r="AH109" i="1"/>
  <c r="O109" i="1"/>
  <c r="N109" i="1"/>
  <c r="M109" i="1"/>
  <c r="K109" i="1"/>
  <c r="J109" i="1"/>
  <c r="E109" i="1"/>
  <c r="D109" i="1"/>
  <c r="AH108" i="1"/>
  <c r="O108" i="1"/>
  <c r="M108" i="1"/>
  <c r="N108" i="1" s="1"/>
  <c r="K108" i="1"/>
  <c r="J108" i="1"/>
  <c r="E108" i="1"/>
  <c r="D108" i="1"/>
  <c r="AH107" i="1"/>
  <c r="O107" i="1"/>
  <c r="M107" i="1"/>
  <c r="N107" i="1" s="1"/>
  <c r="K107" i="1"/>
  <c r="J107" i="1"/>
  <c r="E107" i="1"/>
  <c r="D107" i="1"/>
  <c r="AH106" i="1"/>
  <c r="O106" i="1"/>
  <c r="M106" i="1"/>
  <c r="N106" i="1" s="1"/>
  <c r="K106" i="1"/>
  <c r="J106" i="1"/>
  <c r="E106" i="1"/>
  <c r="D106" i="1"/>
  <c r="AH105" i="1"/>
  <c r="O105" i="1"/>
  <c r="M105" i="1"/>
  <c r="N105" i="1" s="1"/>
  <c r="K105" i="1"/>
  <c r="J105" i="1"/>
  <c r="E105" i="1"/>
  <c r="D105" i="1"/>
  <c r="AH104" i="1"/>
  <c r="O104" i="1"/>
  <c r="N104" i="1"/>
  <c r="M104" i="1"/>
  <c r="K104" i="1"/>
  <c r="J104" i="1"/>
  <c r="E104" i="1"/>
  <c r="D104" i="1"/>
  <c r="AH103" i="1"/>
  <c r="O103" i="1"/>
  <c r="M103" i="1"/>
  <c r="N103" i="1" s="1"/>
  <c r="K103" i="1"/>
  <c r="J103" i="1"/>
  <c r="E103" i="1"/>
  <c r="D103" i="1"/>
  <c r="AH102" i="1"/>
  <c r="O102" i="1"/>
  <c r="M102" i="1"/>
  <c r="N102" i="1" s="1"/>
  <c r="K102" i="1"/>
  <c r="J102" i="1"/>
  <c r="E102" i="1"/>
  <c r="D102" i="1"/>
  <c r="AH101" i="1"/>
  <c r="O101" i="1"/>
  <c r="N101" i="1"/>
  <c r="M101" i="1"/>
  <c r="K101" i="1"/>
  <c r="J101" i="1"/>
  <c r="E101" i="1"/>
  <c r="D101" i="1"/>
  <c r="AH100" i="1"/>
  <c r="O100" i="1"/>
  <c r="M100" i="1"/>
  <c r="N100" i="1" s="1"/>
  <c r="K100" i="1"/>
  <c r="J100" i="1"/>
  <c r="E100" i="1"/>
  <c r="D100" i="1"/>
  <c r="AH99" i="1"/>
  <c r="O99" i="1"/>
  <c r="M99" i="1"/>
  <c r="N99" i="1" s="1"/>
  <c r="K99" i="1"/>
  <c r="J99" i="1"/>
  <c r="E99" i="1"/>
  <c r="D99" i="1"/>
  <c r="AH98" i="1"/>
  <c r="O98" i="1"/>
  <c r="M98" i="1"/>
  <c r="N98" i="1" s="1"/>
  <c r="K98" i="1"/>
  <c r="J98" i="1"/>
  <c r="E98" i="1"/>
  <c r="D98" i="1"/>
  <c r="AH97" i="1"/>
  <c r="O97" i="1"/>
  <c r="M97" i="1"/>
  <c r="N97" i="1" s="1"/>
  <c r="K97" i="1"/>
  <c r="J97" i="1"/>
  <c r="E97" i="1"/>
  <c r="D97" i="1"/>
  <c r="AH96" i="1"/>
  <c r="O96" i="1"/>
  <c r="M96" i="1"/>
  <c r="N96" i="1" s="1"/>
  <c r="K96" i="1"/>
  <c r="J96" i="1"/>
  <c r="E96" i="1"/>
  <c r="D96" i="1"/>
  <c r="AH95" i="1"/>
  <c r="O95" i="1"/>
  <c r="M95" i="1"/>
  <c r="N95" i="1" s="1"/>
  <c r="K95" i="1"/>
  <c r="J95" i="1"/>
  <c r="E95" i="1"/>
  <c r="D95" i="1"/>
  <c r="AH94" i="1"/>
  <c r="O94" i="1"/>
  <c r="N94" i="1"/>
  <c r="M94" i="1"/>
  <c r="K94" i="1"/>
  <c r="J94" i="1"/>
  <c r="E94" i="1"/>
  <c r="D94" i="1"/>
  <c r="AH93" i="1"/>
  <c r="O93" i="1"/>
  <c r="N93" i="1"/>
  <c r="M93" i="1"/>
  <c r="K93" i="1"/>
  <c r="J93" i="1"/>
  <c r="E93" i="1"/>
  <c r="D93" i="1"/>
  <c r="AH92" i="1"/>
  <c r="O92" i="1"/>
  <c r="M92" i="1"/>
  <c r="N92" i="1" s="1"/>
  <c r="K92" i="1"/>
  <c r="J92" i="1"/>
  <c r="E92" i="1"/>
  <c r="D92" i="1"/>
  <c r="AH91" i="1"/>
  <c r="O91" i="1"/>
  <c r="M91" i="1"/>
  <c r="N91" i="1" s="1"/>
  <c r="K91" i="1"/>
  <c r="J91" i="1"/>
  <c r="E91" i="1"/>
  <c r="D91" i="1"/>
  <c r="AH90" i="1"/>
  <c r="O90" i="1"/>
  <c r="M90" i="1"/>
  <c r="N90" i="1" s="1"/>
  <c r="K90" i="1"/>
  <c r="J90" i="1"/>
  <c r="E90" i="1"/>
  <c r="D90" i="1"/>
  <c r="AH89" i="1"/>
  <c r="O89" i="1"/>
  <c r="M89" i="1"/>
  <c r="N89" i="1" s="1"/>
  <c r="K89" i="1"/>
  <c r="J89" i="1"/>
  <c r="E89" i="1"/>
  <c r="D89" i="1"/>
  <c r="AH88" i="1"/>
  <c r="O88" i="1"/>
  <c r="M88" i="1"/>
  <c r="N88" i="1" s="1"/>
  <c r="K88" i="1"/>
  <c r="J88" i="1"/>
  <c r="E88" i="1"/>
  <c r="D88" i="1"/>
  <c r="AH87" i="1"/>
  <c r="O87" i="1"/>
  <c r="M87" i="1"/>
  <c r="N87" i="1" s="1"/>
  <c r="K87" i="1"/>
  <c r="J87" i="1"/>
  <c r="E87" i="1"/>
  <c r="D87" i="1"/>
  <c r="AH86" i="1"/>
  <c r="O86" i="1"/>
  <c r="M86" i="1"/>
  <c r="N86" i="1" s="1"/>
  <c r="K86" i="1"/>
  <c r="J86" i="1"/>
  <c r="E86" i="1"/>
  <c r="D86" i="1"/>
  <c r="AH85" i="1"/>
  <c r="O85" i="1"/>
  <c r="N85" i="1"/>
  <c r="M85" i="1"/>
  <c r="K85" i="1"/>
  <c r="J85" i="1"/>
  <c r="E85" i="1"/>
  <c r="D85" i="1"/>
  <c r="AH84" i="1"/>
  <c r="O84" i="1"/>
  <c r="M84" i="1"/>
  <c r="N84" i="1" s="1"/>
  <c r="K84" i="1"/>
  <c r="J84" i="1"/>
  <c r="E84" i="1"/>
  <c r="D84" i="1"/>
  <c r="AH83" i="1"/>
  <c r="O83" i="1"/>
  <c r="M83" i="1"/>
  <c r="N83" i="1" s="1"/>
  <c r="K83" i="1"/>
  <c r="J83" i="1"/>
  <c r="E83" i="1"/>
  <c r="D83" i="1"/>
  <c r="AH82" i="1"/>
  <c r="O82" i="1"/>
  <c r="M82" i="1"/>
  <c r="N82" i="1" s="1"/>
  <c r="K82" i="1"/>
  <c r="J82" i="1"/>
  <c r="E82" i="1"/>
  <c r="D82" i="1"/>
  <c r="AH81" i="1"/>
  <c r="O81" i="1"/>
  <c r="M81" i="1"/>
  <c r="N81" i="1" s="1"/>
  <c r="K81" i="1"/>
  <c r="J81" i="1"/>
  <c r="E81" i="1"/>
  <c r="D81" i="1"/>
  <c r="AH80" i="1"/>
  <c r="O80" i="1"/>
  <c r="M80" i="1"/>
  <c r="N80" i="1" s="1"/>
  <c r="K80" i="1"/>
  <c r="J80" i="1"/>
  <c r="E80" i="1"/>
  <c r="D80" i="1"/>
  <c r="AH79" i="1"/>
  <c r="O79" i="1"/>
  <c r="M79" i="1"/>
  <c r="N79" i="1" s="1"/>
  <c r="K79" i="1"/>
  <c r="J79" i="1"/>
  <c r="E79" i="1"/>
  <c r="D79" i="1"/>
  <c r="AH78" i="1"/>
  <c r="O78" i="1"/>
  <c r="M78" i="1"/>
  <c r="N78" i="1" s="1"/>
  <c r="K78" i="1"/>
  <c r="J78" i="1"/>
  <c r="E78" i="1"/>
  <c r="D78" i="1"/>
  <c r="AH77" i="1"/>
  <c r="O77" i="1"/>
  <c r="N77" i="1"/>
  <c r="M77" i="1"/>
  <c r="K77" i="1"/>
  <c r="J77" i="1"/>
  <c r="E77" i="1"/>
  <c r="D77" i="1"/>
  <c r="AH76" i="1"/>
  <c r="O76" i="1"/>
  <c r="M76" i="1"/>
  <c r="N76" i="1" s="1"/>
  <c r="K76" i="1"/>
  <c r="J76" i="1"/>
  <c r="E76" i="1"/>
  <c r="D76" i="1"/>
  <c r="AH75" i="1"/>
  <c r="O75" i="1"/>
  <c r="N75" i="1"/>
  <c r="M75" i="1"/>
  <c r="K75" i="1"/>
  <c r="J75" i="1"/>
  <c r="E75" i="1"/>
  <c r="D75" i="1"/>
  <c r="AH74" i="1"/>
  <c r="O74" i="1"/>
  <c r="N74" i="1"/>
  <c r="M74" i="1"/>
  <c r="K74" i="1"/>
  <c r="J74" i="1"/>
  <c r="E74" i="1"/>
  <c r="D74" i="1"/>
  <c r="AH73" i="1"/>
  <c r="O73" i="1"/>
  <c r="N73" i="1"/>
  <c r="M73" i="1"/>
  <c r="K73" i="1"/>
  <c r="J73" i="1"/>
  <c r="E73" i="1"/>
  <c r="D73" i="1"/>
  <c r="AH72" i="1"/>
  <c r="O72" i="1"/>
  <c r="M72" i="1"/>
  <c r="N72" i="1" s="1"/>
  <c r="K72" i="1"/>
  <c r="J72" i="1"/>
  <c r="E72" i="1"/>
  <c r="D72" i="1"/>
  <c r="AH71" i="1"/>
  <c r="O71" i="1"/>
  <c r="M71" i="1"/>
  <c r="N71" i="1" s="1"/>
  <c r="K71" i="1"/>
  <c r="J71" i="1"/>
  <c r="E71" i="1"/>
  <c r="D71" i="1"/>
  <c r="AH70" i="1"/>
  <c r="O70" i="1"/>
  <c r="M70" i="1"/>
  <c r="N70" i="1" s="1"/>
  <c r="K70" i="1"/>
  <c r="J70" i="1"/>
  <c r="E70" i="1"/>
  <c r="D70" i="1"/>
  <c r="AH69" i="1"/>
  <c r="O69" i="1"/>
  <c r="M69" i="1"/>
  <c r="N69" i="1" s="1"/>
  <c r="K69" i="1"/>
  <c r="J69" i="1"/>
  <c r="E69" i="1"/>
  <c r="D69" i="1"/>
  <c r="M68" i="1"/>
  <c r="N68" i="1" s="1"/>
  <c r="O68" i="1" s="1"/>
  <c r="K68" i="1"/>
  <c r="J68" i="1"/>
  <c r="E68" i="1"/>
  <c r="D68" i="1"/>
  <c r="M67" i="1"/>
  <c r="N67" i="1" s="1"/>
  <c r="O67" i="1" s="1"/>
  <c r="K67" i="1"/>
  <c r="J67" i="1"/>
  <c r="D67" i="1"/>
  <c r="E67" i="1" s="1"/>
  <c r="M66" i="1"/>
  <c r="N66" i="1" s="1"/>
  <c r="O66" i="1" s="1"/>
  <c r="J66" i="1"/>
  <c r="K66" i="1" s="1"/>
  <c r="E66" i="1"/>
  <c r="D66" i="1"/>
  <c r="M65" i="1"/>
  <c r="N65" i="1" s="1"/>
  <c r="O65" i="1" s="1"/>
  <c r="K65" i="1"/>
  <c r="J65" i="1"/>
  <c r="D65" i="1"/>
  <c r="E65" i="1" s="1"/>
  <c r="Y64" i="1"/>
  <c r="V64" i="1"/>
  <c r="M64" i="1"/>
  <c r="R64" i="1" s="1"/>
  <c r="L64" i="1" a="1"/>
  <c r="L64" i="1" s="1"/>
  <c r="K64" i="1"/>
  <c r="J64" i="1"/>
  <c r="H64" i="1"/>
  <c r="V148" i="1" s="1"/>
  <c r="D64" i="1"/>
  <c r="Y63" i="1"/>
  <c r="V63" i="1"/>
  <c r="R63" i="1"/>
  <c r="M63" i="1"/>
  <c r="L63" i="1" a="1"/>
  <c r="L63" i="1" s="1"/>
  <c r="J63" i="1"/>
  <c r="H63" i="1"/>
  <c r="D63" i="1"/>
  <c r="E64" i="1" s="1"/>
  <c r="B63" i="1"/>
  <c r="Y62" i="1"/>
  <c r="V62" i="1"/>
  <c r="M62" i="1"/>
  <c r="R62" i="1" s="1"/>
  <c r="L62" i="1" a="1"/>
  <c r="L62" i="1" s="1"/>
  <c r="J62" i="1"/>
  <c r="H62" i="1"/>
  <c r="V146" i="1" s="1"/>
  <c r="E62" i="1"/>
  <c r="D62" i="1"/>
  <c r="Y61" i="1"/>
  <c r="V61" i="1"/>
  <c r="R61" i="1"/>
  <c r="M61" i="1"/>
  <c r="N61" i="1" s="1"/>
  <c r="L61" i="1" a="1"/>
  <c r="L61" i="1" s="1"/>
  <c r="J61" i="1"/>
  <c r="H61" i="1"/>
  <c r="V145" i="1" s="1"/>
  <c r="D61" i="1"/>
  <c r="Y60" i="1"/>
  <c r="V60" i="1"/>
  <c r="R60" i="1"/>
  <c r="M60" i="1"/>
  <c r="L60" i="1" a="1"/>
  <c r="L60" i="1" s="1"/>
  <c r="J60" i="1"/>
  <c r="H60" i="1"/>
  <c r="V144" i="1" s="1"/>
  <c r="D60" i="1"/>
  <c r="Y59" i="1"/>
  <c r="V59" i="1"/>
  <c r="M59" i="1"/>
  <c r="N60" i="1" s="1"/>
  <c r="L59" i="1" a="1"/>
  <c r="L59" i="1" s="1"/>
  <c r="J59" i="1"/>
  <c r="H59" i="1"/>
  <c r="V143" i="1" s="1"/>
  <c r="D59" i="1"/>
  <c r="Y58" i="1"/>
  <c r="V58" i="1"/>
  <c r="R58" i="1"/>
  <c r="N58" i="1"/>
  <c r="M58" i="1"/>
  <c r="L58" i="1" a="1"/>
  <c r="L58" i="1" s="1"/>
  <c r="J58" i="1"/>
  <c r="H58" i="1"/>
  <c r="V142" i="1" s="1"/>
  <c r="D58" i="1"/>
  <c r="Y57" i="1"/>
  <c r="V57" i="1"/>
  <c r="N57" i="1"/>
  <c r="M57" i="1"/>
  <c r="R57" i="1" s="1"/>
  <c r="L57" i="1" a="1"/>
  <c r="L57" i="1" s="1"/>
  <c r="J57" i="1"/>
  <c r="K63" i="1" s="1"/>
  <c r="H57" i="1"/>
  <c r="D57" i="1"/>
  <c r="Y56" i="1"/>
  <c r="V56" i="1"/>
  <c r="M56" i="1"/>
  <c r="R56" i="1" s="1"/>
  <c r="L56" i="1" a="1"/>
  <c r="L56" i="1" s="1"/>
  <c r="K56" i="1"/>
  <c r="J56" i="1"/>
  <c r="H56" i="1"/>
  <c r="V140" i="1" s="1"/>
  <c r="E56" i="1"/>
  <c r="D56" i="1"/>
  <c r="Y55" i="1"/>
  <c r="V55" i="1"/>
  <c r="R55" i="1"/>
  <c r="N55" i="1"/>
  <c r="M55" i="1"/>
  <c r="L55" i="1" a="1"/>
  <c r="L55" i="1" s="1"/>
  <c r="K55" i="1"/>
  <c r="J55" i="1"/>
  <c r="H55" i="1"/>
  <c r="D55" i="1"/>
  <c r="E61" i="1" s="1"/>
  <c r="Y54" i="1"/>
  <c r="V54" i="1"/>
  <c r="N54" i="1"/>
  <c r="M54" i="1"/>
  <c r="R54" i="1" s="1"/>
  <c r="L54" i="1" a="1"/>
  <c r="L54" i="1" s="1"/>
  <c r="J54" i="1"/>
  <c r="H54" i="1"/>
  <c r="V138" i="1" s="1"/>
  <c r="E54" i="1"/>
  <c r="D54" i="1"/>
  <c r="E60" i="1" s="1"/>
  <c r="Y53" i="1"/>
  <c r="V53" i="1"/>
  <c r="R53" i="1"/>
  <c r="M53" i="1"/>
  <c r="N53" i="1" s="1"/>
  <c r="L53" i="1" a="1"/>
  <c r="L53" i="1" s="1"/>
  <c r="J53" i="1"/>
  <c r="H53" i="1"/>
  <c r="V137" i="1" s="1"/>
  <c r="D53" i="1"/>
  <c r="E59" i="1" s="1"/>
  <c r="Y52" i="1"/>
  <c r="V52" i="1"/>
  <c r="R52" i="1"/>
  <c r="M52" i="1"/>
  <c r="L52" i="1" a="1"/>
  <c r="L52" i="1" s="1"/>
  <c r="J52" i="1"/>
  <c r="H52" i="1"/>
  <c r="V136" i="1" s="1"/>
  <c r="D52" i="1"/>
  <c r="E58" i="1" s="1"/>
  <c r="AG51" i="1"/>
  <c r="AH51" i="1" s="1"/>
  <c r="Y51" i="1"/>
  <c r="V51" i="1"/>
  <c r="M51" i="1"/>
  <c r="L51" i="1" a="1"/>
  <c r="L51" i="1" s="1"/>
  <c r="J51" i="1"/>
  <c r="H51" i="1"/>
  <c r="V135" i="1" s="1"/>
  <c r="D51" i="1"/>
  <c r="Y50" i="1"/>
  <c r="V50" i="1"/>
  <c r="R50" i="1"/>
  <c r="N50" i="1"/>
  <c r="M50" i="1"/>
  <c r="L50" i="1" a="1"/>
  <c r="L50" i="1" s="1"/>
  <c r="J50" i="1"/>
  <c r="H50" i="1"/>
  <c r="V134" i="1" s="1"/>
  <c r="D50" i="1"/>
  <c r="Y49" i="1"/>
  <c r="V49" i="1"/>
  <c r="N49" i="1"/>
  <c r="M49" i="1"/>
  <c r="R49" i="1" s="1"/>
  <c r="L49" i="1" a="1"/>
  <c r="L49" i="1" s="1"/>
  <c r="J49" i="1"/>
  <c r="H49" i="1"/>
  <c r="D49" i="1"/>
  <c r="Y48" i="1"/>
  <c r="V48" i="1"/>
  <c r="M48" i="1"/>
  <c r="R48" i="1" s="1"/>
  <c r="L48" i="1" a="1"/>
  <c r="L48" i="1" s="1"/>
  <c r="J48" i="1"/>
  <c r="K54" i="1" s="1"/>
  <c r="H48" i="1"/>
  <c r="V132" i="1" s="1"/>
  <c r="E48" i="1"/>
  <c r="D48" i="1"/>
  <c r="Y47" i="1"/>
  <c r="V47" i="1"/>
  <c r="R47" i="1"/>
  <c r="N47" i="1"/>
  <c r="M47" i="1"/>
  <c r="L47" i="1" a="1"/>
  <c r="L47" i="1" s="1"/>
  <c r="J47" i="1"/>
  <c r="H47" i="1"/>
  <c r="D47" i="1"/>
  <c r="E53" i="1" s="1"/>
  <c r="B47" i="1"/>
  <c r="Y46" i="1"/>
  <c r="V46" i="1"/>
  <c r="N46" i="1"/>
  <c r="M46" i="1"/>
  <c r="R46" i="1" s="1"/>
  <c r="L46" i="1" a="1"/>
  <c r="L46" i="1" s="1"/>
  <c r="J46" i="1"/>
  <c r="K48" i="1" s="1"/>
  <c r="H46" i="1"/>
  <c r="V130" i="1" s="1"/>
  <c r="D46" i="1"/>
  <c r="Y45" i="1"/>
  <c r="V45" i="1"/>
  <c r="R45" i="1"/>
  <c r="M45" i="1"/>
  <c r="N45" i="1" s="1"/>
  <c r="L45" i="1" a="1"/>
  <c r="L45" i="1" s="1"/>
  <c r="J45" i="1"/>
  <c r="K51" i="1" s="1"/>
  <c r="H45" i="1"/>
  <c r="V129" i="1" s="1"/>
  <c r="D45" i="1"/>
  <c r="AG44" i="1"/>
  <c r="AH44" i="1" s="1"/>
  <c r="Y44" i="1"/>
  <c r="V44" i="1"/>
  <c r="R44" i="1"/>
  <c r="N44" i="1"/>
  <c r="M44" i="1"/>
  <c r="L44" i="1" a="1"/>
  <c r="L44" i="1" s="1"/>
  <c r="J44" i="1"/>
  <c r="H44" i="1"/>
  <c r="V128" i="1" s="1"/>
  <c r="D44" i="1"/>
  <c r="E46" i="1" s="1"/>
  <c r="B44" i="1"/>
  <c r="AG43" i="1"/>
  <c r="AH43" i="1" s="1"/>
  <c r="Y43" i="1"/>
  <c r="V43" i="1"/>
  <c r="N43" i="1"/>
  <c r="M43" i="1"/>
  <c r="R43" i="1" s="1"/>
  <c r="L43" i="1" a="1"/>
  <c r="L43" i="1" s="1"/>
  <c r="J43" i="1"/>
  <c r="H43" i="1"/>
  <c r="V127" i="1" s="1"/>
  <c r="D43" i="1"/>
  <c r="E49" i="1" s="1"/>
  <c r="AG42" i="1"/>
  <c r="AH42" i="1" s="1"/>
  <c r="Y42" i="1"/>
  <c r="V42" i="1"/>
  <c r="R42" i="1"/>
  <c r="N42" i="1"/>
  <c r="M42" i="1"/>
  <c r="L42" i="1" a="1"/>
  <c r="L42" i="1" s="1"/>
  <c r="K42" i="1"/>
  <c r="J42" i="1"/>
  <c r="H42" i="1"/>
  <c r="V126" i="1" s="1"/>
  <c r="D42" i="1"/>
  <c r="Y41" i="1"/>
  <c r="V41" i="1"/>
  <c r="M41" i="1"/>
  <c r="R41" i="1" s="1"/>
  <c r="L41" i="1" a="1"/>
  <c r="L41" i="1" s="1"/>
  <c r="J41" i="1"/>
  <c r="K41" i="1" s="1"/>
  <c r="H41" i="1"/>
  <c r="D41" i="1"/>
  <c r="Y40" i="1"/>
  <c r="V40" i="1"/>
  <c r="M40" i="1"/>
  <c r="N41" i="1" s="1"/>
  <c r="O47" i="1" s="1"/>
  <c r="L40" i="1" a="1"/>
  <c r="L40" i="1" s="1"/>
  <c r="J40" i="1"/>
  <c r="H40" i="1"/>
  <c r="D40" i="1"/>
  <c r="Y39" i="1"/>
  <c r="V39" i="1"/>
  <c r="R39" i="1"/>
  <c r="N39" i="1"/>
  <c r="M39" i="1"/>
  <c r="L39" i="1" a="1"/>
  <c r="L39" i="1" s="1"/>
  <c r="K39" i="1"/>
  <c r="J39" i="1"/>
  <c r="H39" i="1"/>
  <c r="D39" i="1"/>
  <c r="E45" i="1" s="1"/>
  <c r="Y38" i="1"/>
  <c r="V38" i="1"/>
  <c r="N38" i="1"/>
  <c r="M38" i="1"/>
  <c r="R38" i="1" s="1"/>
  <c r="L38" i="1" a="1"/>
  <c r="L38" i="1" s="1"/>
  <c r="J38" i="1"/>
  <c r="H38" i="1"/>
  <c r="V122" i="1" s="1"/>
  <c r="D38" i="1"/>
  <c r="E43" i="1" s="1"/>
  <c r="Y37" i="1"/>
  <c r="V37" i="1"/>
  <c r="R37" i="1"/>
  <c r="U37" i="1" s="1"/>
  <c r="N37" i="1"/>
  <c r="M37" i="1"/>
  <c r="L37" i="1" a="1"/>
  <c r="L37" i="1" s="1"/>
  <c r="J37" i="1"/>
  <c r="H37" i="1"/>
  <c r="V121" i="1" s="1"/>
  <c r="D37" i="1"/>
  <c r="AG36" i="1"/>
  <c r="AH36" i="1" s="1"/>
  <c r="Y36" i="1"/>
  <c r="V36" i="1"/>
  <c r="R36" i="1"/>
  <c r="M36" i="1"/>
  <c r="L36" i="1" a="1"/>
  <c r="L36" i="1" s="1"/>
  <c r="J36" i="1"/>
  <c r="H36" i="1"/>
  <c r="V120" i="1" s="1"/>
  <c r="D36" i="1"/>
  <c r="E42" i="1" s="1"/>
  <c r="Y35" i="1"/>
  <c r="V35" i="1"/>
  <c r="M35" i="1"/>
  <c r="N36" i="1" s="1"/>
  <c r="L35" i="1" a="1"/>
  <c r="L35" i="1" s="1"/>
  <c r="J35" i="1"/>
  <c r="H35" i="1"/>
  <c r="D35" i="1"/>
  <c r="Y34" i="1"/>
  <c r="V34" i="1"/>
  <c r="U34" i="1"/>
  <c r="R34" i="1"/>
  <c r="M34" i="1"/>
  <c r="N34" i="1" s="1"/>
  <c r="L34" i="1" a="1"/>
  <c r="L34" i="1" s="1"/>
  <c r="J34" i="1"/>
  <c r="K40" i="1" s="1"/>
  <c r="H34" i="1"/>
  <c r="V118" i="1" s="1"/>
  <c r="D34" i="1"/>
  <c r="Y33" i="1"/>
  <c r="V33" i="1"/>
  <c r="M33" i="1"/>
  <c r="R33" i="1" s="1"/>
  <c r="L33" i="1" a="1"/>
  <c r="L33" i="1" s="1"/>
  <c r="J33" i="1"/>
  <c r="H33" i="1"/>
  <c r="V117" i="1" s="1"/>
  <c r="D33" i="1"/>
  <c r="E39" i="1" s="1"/>
  <c r="AQ32" i="1"/>
  <c r="Y32" i="1"/>
  <c r="V32" i="1"/>
  <c r="S32" i="1"/>
  <c r="M32" i="1"/>
  <c r="N33" i="1" s="1"/>
  <c r="L32" i="1" a="1"/>
  <c r="L32" i="1" s="1"/>
  <c r="J32" i="1"/>
  <c r="H32" i="1"/>
  <c r="V116" i="1" s="1"/>
  <c r="D32" i="1"/>
  <c r="E38" i="1" s="1"/>
  <c r="AG31" i="1"/>
  <c r="AH31" i="1" s="1"/>
  <c r="Y31" i="1"/>
  <c r="X31" i="1"/>
  <c r="V31" i="1"/>
  <c r="U31" i="1"/>
  <c r="M31" i="1"/>
  <c r="L31" i="1" a="1"/>
  <c r="L31" i="1" s="1"/>
  <c r="H31" i="1"/>
  <c r="V115" i="1" s="1"/>
  <c r="AG30" i="1"/>
  <c r="AH30" i="1" s="1"/>
  <c r="I30" i="1"/>
  <c r="AG50" i="1" s="1"/>
  <c r="AH50" i="1" s="1"/>
  <c r="H30" i="1"/>
  <c r="V114" i="1" s="1"/>
  <c r="C30" i="1"/>
  <c r="B30" i="1"/>
  <c r="AG29" i="1"/>
  <c r="AH29" i="1" s="1"/>
  <c r="I29" i="1"/>
  <c r="C29" i="1"/>
  <c r="AG49" i="1" s="1"/>
  <c r="AH49" i="1" s="1"/>
  <c r="AG28" i="1"/>
  <c r="I28" i="1"/>
  <c r="C28" i="1"/>
  <c r="I27" i="1"/>
  <c r="C27" i="1"/>
  <c r="AG47" i="1" s="1"/>
  <c r="AH47" i="1" s="1"/>
  <c r="B27" i="1"/>
  <c r="AH26" i="1"/>
  <c r="I26" i="1"/>
  <c r="H26" i="1"/>
  <c r="V110" i="1" s="1"/>
  <c r="C26" i="1"/>
  <c r="AG25" i="1"/>
  <c r="I25" i="1"/>
  <c r="B12" i="1" s="1"/>
  <c r="C25" i="1"/>
  <c r="AH25" i="1" s="1"/>
  <c r="B25" i="1"/>
  <c r="I24" i="1"/>
  <c r="C24" i="1"/>
  <c r="AG23" i="1"/>
  <c r="AH23" i="1" s="1"/>
  <c r="B23" i="1"/>
  <c r="AG22" i="1"/>
  <c r="C22" i="1"/>
  <c r="AH22" i="1" s="1"/>
  <c r="B22" i="1"/>
  <c r="C21" i="1"/>
  <c r="AG41" i="1" s="1"/>
  <c r="AH41" i="1" s="1"/>
  <c r="B21" i="1"/>
  <c r="C20" i="1"/>
  <c r="C19" i="1"/>
  <c r="AG39" i="1" s="1"/>
  <c r="AH39" i="1" s="1"/>
  <c r="B19" i="1"/>
  <c r="H18" i="1"/>
  <c r="V102" i="1" s="1"/>
  <c r="C18" i="1"/>
  <c r="AG38" i="1" s="1"/>
  <c r="AH38" i="1" s="1"/>
  <c r="B18" i="1"/>
  <c r="C17" i="1"/>
  <c r="AG37" i="1" s="1"/>
  <c r="AH37" i="1" s="1"/>
  <c r="H16" i="1"/>
  <c r="B16" i="1"/>
  <c r="C15" i="1"/>
  <c r="H15" i="1" s="1"/>
  <c r="B15" i="1"/>
  <c r="H14" i="1"/>
  <c r="C14" i="1"/>
  <c r="AG34" i="1" s="1"/>
  <c r="AH34" i="1" s="1"/>
  <c r="C13" i="1"/>
  <c r="H13" i="1" s="1"/>
  <c r="B13" i="1"/>
  <c r="C12" i="1"/>
  <c r="AG32" i="1" s="1"/>
  <c r="AH32" i="1" s="1"/>
  <c r="C11" i="1"/>
  <c r="H10" i="1"/>
  <c r="C10" i="1"/>
  <c r="B10" i="1"/>
  <c r="H9" i="1"/>
  <c r="B9" i="1"/>
  <c r="H8" i="1"/>
  <c r="C8" i="1"/>
  <c r="C7" i="1"/>
  <c r="AG27" i="1" s="1"/>
  <c r="AH27" i="1" s="1"/>
  <c r="B7" i="1"/>
  <c r="H6" i="1"/>
  <c r="C6" i="1"/>
  <c r="AG26" i="1" s="1"/>
  <c r="B6" i="1"/>
  <c r="C5" i="1"/>
  <c r="C4" i="1"/>
  <c r="H3" i="1" s="1"/>
  <c r="B4" i="1"/>
  <c r="C3" i="1"/>
  <c r="H2" i="1"/>
  <c r="W58" i="11" l="1"/>
  <c r="Z33" i="11"/>
  <c r="W34" i="10"/>
  <c r="W34" i="8"/>
  <c r="T51" i="8"/>
  <c r="W41" i="8"/>
  <c r="W32" i="7"/>
  <c r="W50" i="7"/>
  <c r="W55" i="7"/>
  <c r="Z61" i="6"/>
  <c r="AC60" i="6" s="1"/>
  <c r="W56" i="4"/>
  <c r="Z46" i="11"/>
  <c r="AC45" i="11" s="1"/>
  <c r="Z35" i="11"/>
  <c r="AC34" i="11" s="1"/>
  <c r="W47" i="11"/>
  <c r="Z47" i="11"/>
  <c r="W57" i="11"/>
  <c r="Z58" i="10"/>
  <c r="W39" i="10"/>
  <c r="Z32" i="9"/>
  <c r="AA32" i="9" s="1"/>
  <c r="W54" i="9"/>
  <c r="AK31" i="9" a="1"/>
  <c r="AK31" i="9" s="1"/>
  <c r="Z35" i="9"/>
  <c r="Z33" i="9"/>
  <c r="Z37" i="9"/>
  <c r="AC36" i="9" s="1"/>
  <c r="W41" i="9"/>
  <c r="W45" i="9"/>
  <c r="W57" i="9"/>
  <c r="Z38" i="8"/>
  <c r="W46" i="8"/>
  <c r="AC53" i="8"/>
  <c r="W58" i="8"/>
  <c r="T63" i="8"/>
  <c r="T57" i="8"/>
  <c r="W61" i="8"/>
  <c r="Z43" i="8"/>
  <c r="AA43" i="8" s="1"/>
  <c r="Z45" i="8"/>
  <c r="AA45" i="8" s="1"/>
  <c r="Z51" i="8"/>
  <c r="AC50" i="8" s="1"/>
  <c r="Z55" i="8"/>
  <c r="AA55" i="8" s="1"/>
  <c r="AD55" i="8" s="1"/>
  <c r="Z36" i="8"/>
  <c r="W61" i="7"/>
  <c r="W64" i="7"/>
  <c r="Z34" i="7"/>
  <c r="AA34" i="7" s="1"/>
  <c r="AD34" i="7" s="1"/>
  <c r="W44" i="7"/>
  <c r="W56" i="7"/>
  <c r="AK31" i="6" a="1"/>
  <c r="AK31" i="6" s="1"/>
  <c r="Z52" i="6"/>
  <c r="W63" i="6"/>
  <c r="W41" i="6"/>
  <c r="W43" i="6"/>
  <c r="W47" i="6"/>
  <c r="Z40" i="6"/>
  <c r="W33" i="6"/>
  <c r="Z43" i="4"/>
  <c r="Z47" i="4"/>
  <c r="Z39" i="4"/>
  <c r="Z64" i="4"/>
  <c r="AC63" i="4" s="1"/>
  <c r="W49" i="4"/>
  <c r="T63" i="11"/>
  <c r="T49" i="9"/>
  <c r="T58" i="6"/>
  <c r="T59" i="6"/>
  <c r="K66" i="5"/>
  <c r="Z33" i="5"/>
  <c r="Z38" i="5"/>
  <c r="O67" i="5"/>
  <c r="W38" i="5"/>
  <c r="U63" i="11"/>
  <c r="W41" i="11"/>
  <c r="W56" i="11"/>
  <c r="Z62" i="11"/>
  <c r="AK31" i="11" a="1"/>
  <c r="AK31" i="11" s="1"/>
  <c r="Z37" i="11"/>
  <c r="AA37" i="11" s="1"/>
  <c r="AD37" i="11" s="1"/>
  <c r="Z54" i="11"/>
  <c r="AC53" i="11" s="1"/>
  <c r="Z58" i="11"/>
  <c r="AA58" i="11" s="1"/>
  <c r="AD58" i="11" s="1"/>
  <c r="Z49" i="11"/>
  <c r="AA49" i="11" s="1"/>
  <c r="AD49" i="11" s="1"/>
  <c r="W63" i="11"/>
  <c r="W34" i="11"/>
  <c r="W62" i="11"/>
  <c r="Z63" i="11"/>
  <c r="AC62" i="11" s="1"/>
  <c r="Z34" i="11"/>
  <c r="W59" i="11"/>
  <c r="W54" i="11"/>
  <c r="W55" i="11"/>
  <c r="Z57" i="11"/>
  <c r="Z40" i="11"/>
  <c r="AC39" i="11" s="1"/>
  <c r="W49" i="11"/>
  <c r="W46" i="11"/>
  <c r="T60" i="11"/>
  <c r="W50" i="11"/>
  <c r="W59" i="10"/>
  <c r="Z36" i="10"/>
  <c r="W57" i="10"/>
  <c r="Z59" i="10"/>
  <c r="AA59" i="10" s="1"/>
  <c r="AD59" i="10" s="1"/>
  <c r="W42" i="10"/>
  <c r="W44" i="10"/>
  <c r="T58" i="10"/>
  <c r="W63" i="10"/>
  <c r="W33" i="10"/>
  <c r="X33" i="10" s="1"/>
  <c r="Z35" i="10"/>
  <c r="AA35" i="10" s="1"/>
  <c r="AD35" i="10" s="1"/>
  <c r="Z60" i="10"/>
  <c r="AA60" i="10" s="1"/>
  <c r="AK31" i="10" a="1"/>
  <c r="AK31" i="10" s="1"/>
  <c r="Z56" i="10"/>
  <c r="T61" i="10"/>
  <c r="Z45" i="9"/>
  <c r="AC44" i="9" s="1"/>
  <c r="W49" i="9"/>
  <c r="W53" i="9"/>
  <c r="T40" i="9"/>
  <c r="Z36" i="9"/>
  <c r="Z44" i="9"/>
  <c r="Z48" i="9"/>
  <c r="AC47" i="9" s="1"/>
  <c r="W33" i="9"/>
  <c r="X33" i="9" s="1"/>
  <c r="T51" i="9"/>
  <c r="W44" i="9"/>
  <c r="W61" i="9"/>
  <c r="Z58" i="8"/>
  <c r="AC57" i="8" s="1"/>
  <c r="AK31" i="8" a="1"/>
  <c r="AK31" i="8" s="1"/>
  <c r="Z48" i="8"/>
  <c r="AC47" i="8" s="1"/>
  <c r="Z37" i="8"/>
  <c r="AC36" i="8" s="1"/>
  <c r="Z63" i="8"/>
  <c r="W43" i="8"/>
  <c r="W47" i="8"/>
  <c r="W51" i="8"/>
  <c r="W33" i="8"/>
  <c r="W38" i="8"/>
  <c r="Z54" i="7"/>
  <c r="W41" i="7"/>
  <c r="W43" i="7"/>
  <c r="Z35" i="7"/>
  <c r="W49" i="7"/>
  <c r="T53" i="7"/>
  <c r="W60" i="7"/>
  <c r="Z32" i="7"/>
  <c r="AA32" i="7" s="1"/>
  <c r="AK31" i="7" a="1"/>
  <c r="AK31" i="7" s="1"/>
  <c r="Z35" i="6"/>
  <c r="Z32" i="6"/>
  <c r="W34" i="6"/>
  <c r="X34" i="6" s="1"/>
  <c r="Z41" i="6"/>
  <c r="AA41" i="6" s="1"/>
  <c r="AD41" i="6" s="1"/>
  <c r="W45" i="6"/>
  <c r="Z36" i="6"/>
  <c r="AA36" i="6" s="1"/>
  <c r="AD36" i="6" s="1"/>
  <c r="W53" i="6"/>
  <c r="W58" i="5"/>
  <c r="W34" i="5"/>
  <c r="X34" i="5" s="1"/>
  <c r="W36" i="5"/>
  <c r="W39" i="5"/>
  <c r="W47" i="5"/>
  <c r="W46" i="5"/>
  <c r="W56" i="5"/>
  <c r="Z48" i="4"/>
  <c r="AK31" i="4" a="1"/>
  <c r="AK31" i="4" s="1"/>
  <c r="W64" i="4"/>
  <c r="T34" i="11"/>
  <c r="T40" i="11"/>
  <c r="T56" i="11"/>
  <c r="T47" i="11"/>
  <c r="T41" i="10"/>
  <c r="T59" i="10"/>
  <c r="T38" i="10"/>
  <c r="T55" i="10"/>
  <c r="T34" i="9"/>
  <c r="T61" i="8"/>
  <c r="T41" i="7"/>
  <c r="T51" i="6"/>
  <c r="T55" i="6"/>
  <c r="T48" i="5"/>
  <c r="T49" i="1"/>
  <c r="AA35" i="11"/>
  <c r="AD35" i="11" s="1"/>
  <c r="W37" i="11"/>
  <c r="Z41" i="11"/>
  <c r="AC40" i="11" s="1"/>
  <c r="Z48" i="11"/>
  <c r="AC47" i="11" s="1"/>
  <c r="Z55" i="11"/>
  <c r="AA55" i="11" s="1"/>
  <c r="Z61" i="11"/>
  <c r="AA61" i="11" s="1"/>
  <c r="AD61" i="11" s="1"/>
  <c r="T38" i="11"/>
  <c r="Z50" i="11"/>
  <c r="AA50" i="11" s="1"/>
  <c r="T58" i="11"/>
  <c r="W48" i="11"/>
  <c r="Z45" i="11"/>
  <c r="AA45" i="11" s="1"/>
  <c r="AD45" i="11" s="1"/>
  <c r="W42" i="11"/>
  <c r="W35" i="11"/>
  <c r="Z42" i="11"/>
  <c r="AA42" i="11" s="1"/>
  <c r="Z44" i="11"/>
  <c r="AA44" i="11" s="1"/>
  <c r="AD44" i="11" s="1"/>
  <c r="Z39" i="10"/>
  <c r="AC38" i="10" s="1"/>
  <c r="Z34" i="10"/>
  <c r="Z50" i="10"/>
  <c r="AC49" i="10" s="1"/>
  <c r="T60" i="10"/>
  <c r="Z43" i="10"/>
  <c r="AC42" i="10" s="1"/>
  <c r="T47" i="10"/>
  <c r="Z31" i="10"/>
  <c r="AA31" i="10" s="1"/>
  <c r="AD31" i="10" s="1"/>
  <c r="Z52" i="10"/>
  <c r="AA52" i="10" s="1"/>
  <c r="AD52" i="10" s="1"/>
  <c r="W58" i="10"/>
  <c r="W60" i="10"/>
  <c r="T35" i="10"/>
  <c r="Z33" i="10"/>
  <c r="AA33" i="10" s="1"/>
  <c r="X35" i="10"/>
  <c r="W47" i="10"/>
  <c r="Z62" i="10"/>
  <c r="AC61" i="10" s="1"/>
  <c r="Z47" i="10"/>
  <c r="AC46" i="10" s="1"/>
  <c r="Z42" i="10"/>
  <c r="T63" i="10"/>
  <c r="T39" i="10"/>
  <c r="Z32" i="10"/>
  <c r="X34" i="10"/>
  <c r="Z41" i="9"/>
  <c r="AC40" i="9" s="1"/>
  <c r="W43" i="9"/>
  <c r="T61" i="9"/>
  <c r="Z51" i="9"/>
  <c r="AC50" i="9" s="1"/>
  <c r="U38" i="9"/>
  <c r="W56" i="9"/>
  <c r="W60" i="9"/>
  <c r="Z49" i="9"/>
  <c r="AC48" i="9" s="1"/>
  <c r="Z53" i="9"/>
  <c r="AA53" i="9" s="1"/>
  <c r="AD53" i="9" s="1"/>
  <c r="W55" i="9"/>
  <c r="T42" i="9"/>
  <c r="W40" i="9"/>
  <c r="T46" i="9"/>
  <c r="W48" i="9"/>
  <c r="W51" i="9"/>
  <c r="W37" i="9"/>
  <c r="Z60" i="9"/>
  <c r="AC59" i="9" s="1"/>
  <c r="Z62" i="9"/>
  <c r="Z56" i="9"/>
  <c r="AA56" i="9" s="1"/>
  <c r="AD56" i="9" s="1"/>
  <c r="Z58" i="9"/>
  <c r="Z47" i="8"/>
  <c r="AA47" i="8" s="1"/>
  <c r="AD47" i="8" s="1"/>
  <c r="Z53" i="8"/>
  <c r="AC52" i="8" s="1"/>
  <c r="W35" i="8"/>
  <c r="W40" i="8"/>
  <c r="T46" i="8"/>
  <c r="W42" i="8"/>
  <c r="T50" i="8"/>
  <c r="W62" i="8"/>
  <c r="T34" i="8"/>
  <c r="W37" i="8"/>
  <c r="X37" i="8" s="1"/>
  <c r="Z42" i="8"/>
  <c r="AA42" i="8" s="1"/>
  <c r="Z62" i="8"/>
  <c r="AC61" i="8" s="1"/>
  <c r="W54" i="8"/>
  <c r="Z34" i="8"/>
  <c r="AA34" i="8" s="1"/>
  <c r="AD34" i="8" s="1"/>
  <c r="W48" i="8"/>
  <c r="W36" i="8"/>
  <c r="T55" i="8"/>
  <c r="AC34" i="7"/>
  <c r="AA35" i="7"/>
  <c r="W54" i="7"/>
  <c r="Z36" i="7"/>
  <c r="W45" i="7"/>
  <c r="Z47" i="7"/>
  <c r="AA47" i="7" s="1"/>
  <c r="AD47" i="7" s="1"/>
  <c r="Z56" i="7"/>
  <c r="AA56" i="7" s="1"/>
  <c r="Z61" i="7"/>
  <c r="AC60" i="7" s="1"/>
  <c r="Z63" i="7"/>
  <c r="W36" i="7"/>
  <c r="X36" i="7" s="1"/>
  <c r="Z45" i="7"/>
  <c r="AA45" i="7" s="1"/>
  <c r="AD45" i="7" s="1"/>
  <c r="W34" i="7"/>
  <c r="X34" i="7" s="1"/>
  <c r="T60" i="7"/>
  <c r="W33" i="7"/>
  <c r="X33" i="7" s="1"/>
  <c r="W39" i="7"/>
  <c r="Z33" i="7"/>
  <c r="Z40" i="7"/>
  <c r="X32" i="7"/>
  <c r="W35" i="7"/>
  <c r="X35" i="7" s="1"/>
  <c r="W48" i="7"/>
  <c r="W47" i="7"/>
  <c r="Z48" i="7"/>
  <c r="AA48" i="7" s="1"/>
  <c r="W63" i="7"/>
  <c r="T43" i="7"/>
  <c r="Z37" i="7"/>
  <c r="AC36" i="7" s="1"/>
  <c r="Z39" i="7"/>
  <c r="AA39" i="7" s="1"/>
  <c r="Z33" i="6"/>
  <c r="W42" i="6"/>
  <c r="W55" i="6"/>
  <c r="T48" i="6"/>
  <c r="T50" i="6"/>
  <c r="T42" i="6"/>
  <c r="Z44" i="6"/>
  <c r="T32" i="6"/>
  <c r="T34" i="6"/>
  <c r="W38" i="6"/>
  <c r="T45" i="6"/>
  <c r="Z43" i="6"/>
  <c r="AA43" i="6" s="1"/>
  <c r="X33" i="6"/>
  <c r="AK31" i="5" a="1"/>
  <c r="AK31" i="5" s="1"/>
  <c r="Z47" i="5"/>
  <c r="AC46" i="5" s="1"/>
  <c r="Z63" i="5"/>
  <c r="AC62" i="5" s="1"/>
  <c r="Z45" i="5"/>
  <c r="AC44" i="5" s="1"/>
  <c r="Z32" i="5"/>
  <c r="W62" i="5"/>
  <c r="W60" i="5"/>
  <c r="Z46" i="5"/>
  <c r="T37" i="5"/>
  <c r="Z41" i="5"/>
  <c r="AA41" i="5" s="1"/>
  <c r="AD41" i="5" s="1"/>
  <c r="T39" i="11"/>
  <c r="T46" i="11"/>
  <c r="T41" i="11"/>
  <c r="T43" i="11"/>
  <c r="T33" i="11"/>
  <c r="T59" i="11"/>
  <c r="T32" i="11"/>
  <c r="T61" i="11"/>
  <c r="T35" i="11"/>
  <c r="T52" i="11"/>
  <c r="T42" i="10"/>
  <c r="Z54" i="10"/>
  <c r="AC53" i="10" s="1"/>
  <c r="T62" i="10"/>
  <c r="T32" i="10"/>
  <c r="T48" i="10"/>
  <c r="T50" i="10"/>
  <c r="T40" i="10"/>
  <c r="T52" i="10"/>
  <c r="T56" i="10"/>
  <c r="T54" i="9"/>
  <c r="T64" i="9"/>
  <c r="T33" i="9"/>
  <c r="T35" i="9"/>
  <c r="T44" i="9"/>
  <c r="U55" i="9"/>
  <c r="X55" i="9" s="1"/>
  <c r="T48" i="9"/>
  <c r="T41" i="9"/>
  <c r="T32" i="9"/>
  <c r="T56" i="9"/>
  <c r="T58" i="9"/>
  <c r="T36" i="9"/>
  <c r="T38" i="9"/>
  <c r="T55" i="9"/>
  <c r="T32" i="8"/>
  <c r="T54" i="8"/>
  <c r="T41" i="8"/>
  <c r="T49" i="8"/>
  <c r="T35" i="8"/>
  <c r="T59" i="8"/>
  <c r="T42" i="8"/>
  <c r="T40" i="7"/>
  <c r="T39" i="7"/>
  <c r="T51" i="7"/>
  <c r="T42" i="7"/>
  <c r="T35" i="7"/>
  <c r="T50" i="7"/>
  <c r="T32" i="7"/>
  <c r="T59" i="7"/>
  <c r="T37" i="7"/>
  <c r="T55" i="7"/>
  <c r="T56" i="7"/>
  <c r="T58" i="7"/>
  <c r="T34" i="7"/>
  <c r="T46" i="7"/>
  <c r="T61" i="6"/>
  <c r="T37" i="6"/>
  <c r="T33" i="6"/>
  <c r="T52" i="6"/>
  <c r="T54" i="6"/>
  <c r="T57" i="6"/>
  <c r="T40" i="6"/>
  <c r="T47" i="6"/>
  <c r="T49" i="6"/>
  <c r="T36" i="6"/>
  <c r="T63" i="6"/>
  <c r="T39" i="6"/>
  <c r="T46" i="6"/>
  <c r="U52" i="5"/>
  <c r="T40" i="5"/>
  <c r="T42" i="5"/>
  <c r="T46" i="5"/>
  <c r="T62" i="5"/>
  <c r="T39" i="5"/>
  <c r="Z51" i="1"/>
  <c r="W34" i="1"/>
  <c r="X34" i="1" s="1"/>
  <c r="T47" i="1"/>
  <c r="Z31" i="4"/>
  <c r="AA31" i="4" s="1"/>
  <c r="AD31" i="4" s="1"/>
  <c r="Z35" i="4"/>
  <c r="W43" i="4"/>
  <c r="Z49" i="4"/>
  <c r="AC48" i="4" s="1"/>
  <c r="Z33" i="4"/>
  <c r="T44" i="4"/>
  <c r="Z56" i="4"/>
  <c r="AC55" i="4" s="1"/>
  <c r="W35" i="4"/>
  <c r="W33" i="4"/>
  <c r="X33" i="4" s="1"/>
  <c r="W47" i="4"/>
  <c r="W53" i="4"/>
  <c r="T40" i="4"/>
  <c r="T51" i="4"/>
  <c r="T47" i="4"/>
  <c r="T54" i="4"/>
  <c r="T57" i="4"/>
  <c r="T41" i="4"/>
  <c r="T59" i="4"/>
  <c r="U52" i="11"/>
  <c r="Z49" i="7"/>
  <c r="AC48" i="7" s="1"/>
  <c r="Z64" i="7"/>
  <c r="AA64" i="7" s="1"/>
  <c r="U59" i="8"/>
  <c r="U56" i="10"/>
  <c r="Z44" i="8"/>
  <c r="AA44" i="8" s="1"/>
  <c r="AB45" i="8" s="1"/>
  <c r="U42" i="10"/>
  <c r="U53" i="7"/>
  <c r="U57" i="9"/>
  <c r="X57" i="9" s="1"/>
  <c r="Z57" i="10"/>
  <c r="AC56" i="10" s="1"/>
  <c r="U58" i="11"/>
  <c r="X58" i="11" s="1"/>
  <c r="Z51" i="11"/>
  <c r="AC50" i="11" s="1"/>
  <c r="U55" i="11"/>
  <c r="X55" i="11" s="1"/>
  <c r="U40" i="11"/>
  <c r="Z64" i="11"/>
  <c r="AA64" i="11" s="1"/>
  <c r="U53" i="11"/>
  <c r="U39" i="11"/>
  <c r="Z39" i="11"/>
  <c r="AC38" i="11" s="1"/>
  <c r="Z59" i="11"/>
  <c r="U54" i="11"/>
  <c r="Z38" i="11"/>
  <c r="AA38" i="11" s="1"/>
  <c r="Z43" i="11"/>
  <c r="AC42" i="11" s="1"/>
  <c r="U51" i="11"/>
  <c r="U62" i="11"/>
  <c r="S47" i="11"/>
  <c r="S62" i="11"/>
  <c r="S38" i="11"/>
  <c r="S43" i="11"/>
  <c r="S51" i="11"/>
  <c r="S49" i="11"/>
  <c r="S37" i="11"/>
  <c r="S45" i="11"/>
  <c r="S61" i="11"/>
  <c r="S39" i="11"/>
  <c r="S63" i="11"/>
  <c r="S60" i="11"/>
  <c r="T45" i="11"/>
  <c r="W40" i="11"/>
  <c r="E48" i="11"/>
  <c r="K49" i="11"/>
  <c r="N45" i="11"/>
  <c r="O51" i="11" s="1"/>
  <c r="R44" i="11"/>
  <c r="U44" i="11" s="1"/>
  <c r="N44" i="11"/>
  <c r="O48" i="11" s="1"/>
  <c r="E56" i="11"/>
  <c r="B79" i="11"/>
  <c r="H27" i="11"/>
  <c r="V111" i="11" s="1"/>
  <c r="AH28" i="11"/>
  <c r="AG48" i="11"/>
  <c r="AH48" i="11" s="1"/>
  <c r="U35" i="11"/>
  <c r="K45" i="11"/>
  <c r="V141" i="11"/>
  <c r="S57" i="11"/>
  <c r="W106" i="11"/>
  <c r="W33" i="11"/>
  <c r="Z32" i="11"/>
  <c r="W32" i="11"/>
  <c r="B50" i="11"/>
  <c r="E41" i="11"/>
  <c r="E37" i="11"/>
  <c r="E40" i="11"/>
  <c r="AA40" i="11"/>
  <c r="K53" i="11"/>
  <c r="R34" i="11"/>
  <c r="U34" i="11" s="1"/>
  <c r="X34" i="11" s="1"/>
  <c r="N34" i="11"/>
  <c r="K56" i="11"/>
  <c r="E61" i="11"/>
  <c r="E63" i="11"/>
  <c r="E64" i="11"/>
  <c r="E59" i="11"/>
  <c r="B87" i="11"/>
  <c r="E39" i="11"/>
  <c r="K50" i="11"/>
  <c r="K60" i="11"/>
  <c r="K59" i="11"/>
  <c r="K57" i="11"/>
  <c r="B36" i="11"/>
  <c r="V117" i="11"/>
  <c r="S33" i="11"/>
  <c r="W39" i="11"/>
  <c r="E51" i="11"/>
  <c r="T50" i="11"/>
  <c r="T51" i="11"/>
  <c r="T55" i="11"/>
  <c r="T54" i="11"/>
  <c r="B62" i="11"/>
  <c r="E58" i="11"/>
  <c r="E55" i="11"/>
  <c r="B5" i="11"/>
  <c r="B16" i="11"/>
  <c r="B25" i="11"/>
  <c r="W113" i="11"/>
  <c r="R37" i="11"/>
  <c r="U37" i="11" s="1"/>
  <c r="X37" i="11" s="1"/>
  <c r="N37" i="11"/>
  <c r="N38" i="11"/>
  <c r="N39" i="11"/>
  <c r="O45" i="11" s="1"/>
  <c r="T42" i="11"/>
  <c r="K55" i="11"/>
  <c r="AC56" i="11"/>
  <c r="AA57" i="11"/>
  <c r="AG37" i="11"/>
  <c r="AH37" i="11" s="1"/>
  <c r="H16" i="11"/>
  <c r="W108" i="11"/>
  <c r="W114" i="11"/>
  <c r="E38" i="11"/>
  <c r="K42" i="11"/>
  <c r="R41" i="11"/>
  <c r="U41" i="11" s="1"/>
  <c r="X41" i="11" s="1"/>
  <c r="N41" i="11"/>
  <c r="K51" i="11"/>
  <c r="B48" i="11"/>
  <c r="AG45" i="11"/>
  <c r="AH45" i="11" s="1"/>
  <c r="B40" i="11"/>
  <c r="B30" i="11"/>
  <c r="B21" i="11"/>
  <c r="B10" i="11"/>
  <c r="B15" i="11"/>
  <c r="B4" i="11"/>
  <c r="B58" i="11"/>
  <c r="B32" i="11"/>
  <c r="B29" i="11"/>
  <c r="B19" i="11"/>
  <c r="B2" i="11"/>
  <c r="B63" i="11"/>
  <c r="B60" i="11"/>
  <c r="B42" i="11"/>
  <c r="B38" i="11"/>
  <c r="B13" i="11"/>
  <c r="B26" i="11"/>
  <c r="B23" i="11"/>
  <c r="B7" i="11"/>
  <c r="B28" i="11"/>
  <c r="B17" i="11"/>
  <c r="B33" i="11"/>
  <c r="B22" i="11"/>
  <c r="B11" i="11"/>
  <c r="U33" i="11"/>
  <c r="X33" i="11" s="1"/>
  <c r="T37" i="11"/>
  <c r="T36" i="11"/>
  <c r="V124" i="11"/>
  <c r="W125" i="11" s="1"/>
  <c r="S40" i="11"/>
  <c r="AA47" i="11"/>
  <c r="AC46" i="11"/>
  <c r="X63" i="11"/>
  <c r="AG26" i="11"/>
  <c r="H5" i="11"/>
  <c r="K46" i="11"/>
  <c r="K43" i="11"/>
  <c r="E53" i="11"/>
  <c r="U50" i="11"/>
  <c r="X50" i="11" s="1"/>
  <c r="T62" i="11"/>
  <c r="AH26" i="11"/>
  <c r="B31" i="11"/>
  <c r="AC32" i="11"/>
  <c r="AE32" i="11" s="1"/>
  <c r="AA33" i="11"/>
  <c r="B35" i="11"/>
  <c r="O42" i="11"/>
  <c r="V128" i="11"/>
  <c r="W129" i="11" s="1"/>
  <c r="S44" i="11"/>
  <c r="V132" i="11"/>
  <c r="W133" i="11" s="1"/>
  <c r="S48" i="11"/>
  <c r="O55" i="11"/>
  <c r="K41" i="11"/>
  <c r="B46" i="11"/>
  <c r="E57" i="11"/>
  <c r="W64" i="11"/>
  <c r="H25" i="11"/>
  <c r="V109" i="11" s="1"/>
  <c r="AG30" i="11"/>
  <c r="AH30" i="11" s="1"/>
  <c r="W43" i="11"/>
  <c r="E52" i="11"/>
  <c r="N47" i="11"/>
  <c r="V134" i="11"/>
  <c r="W135" i="11" s="1"/>
  <c r="S50" i="11"/>
  <c r="W136" i="11"/>
  <c r="S53" i="11"/>
  <c r="W138" i="11"/>
  <c r="R56" i="11"/>
  <c r="U56" i="11" s="1"/>
  <c r="X56" i="11" s="1"/>
  <c r="N56" i="11"/>
  <c r="B130" i="11"/>
  <c r="H6" i="11"/>
  <c r="B18" i="11"/>
  <c r="AH25" i="11"/>
  <c r="W115" i="11"/>
  <c r="W119" i="11"/>
  <c r="S36" i="11"/>
  <c r="B37" i="11"/>
  <c r="K40" i="11"/>
  <c r="W130" i="11"/>
  <c r="B53" i="11"/>
  <c r="W53" i="11"/>
  <c r="B55" i="11"/>
  <c r="Z60" i="11"/>
  <c r="W60" i="11"/>
  <c r="N61" i="11"/>
  <c r="B77" i="11"/>
  <c r="AC61" i="11"/>
  <c r="AA62" i="11"/>
  <c r="H12" i="11"/>
  <c r="B45" i="11"/>
  <c r="K52" i="11"/>
  <c r="AG50" i="11"/>
  <c r="AH50" i="11" s="1"/>
  <c r="W51" i="11"/>
  <c r="Z56" i="11"/>
  <c r="B64" i="11"/>
  <c r="B91" i="11"/>
  <c r="W102" i="11"/>
  <c r="W107" i="11"/>
  <c r="W123" i="11"/>
  <c r="AG46" i="11"/>
  <c r="AH46" i="11" s="1"/>
  <c r="T48" i="11"/>
  <c r="T57" i="11"/>
  <c r="H26" i="11"/>
  <c r="V110" i="11" s="1"/>
  <c r="N33" i="11"/>
  <c r="O37" i="11" s="1"/>
  <c r="AG33" i="11"/>
  <c r="AH33" i="11" s="1"/>
  <c r="E44" i="11"/>
  <c r="W38" i="11"/>
  <c r="R48" i="11"/>
  <c r="U48" i="11" s="1"/>
  <c r="N48" i="11"/>
  <c r="O54" i="11" s="1"/>
  <c r="E49" i="11"/>
  <c r="Z53" i="11"/>
  <c r="W139" i="11"/>
  <c r="N59" i="11"/>
  <c r="O64" i="11" s="1"/>
  <c r="B69" i="11"/>
  <c r="B70" i="11"/>
  <c r="B72" i="11"/>
  <c r="B8" i="11"/>
  <c r="R31" i="11"/>
  <c r="U32" i="11" s="1"/>
  <c r="W36" i="11"/>
  <c r="X36" i="11" s="1"/>
  <c r="N40" i="11"/>
  <c r="O46" i="11" s="1"/>
  <c r="S41" i="11"/>
  <c r="B47" i="11"/>
  <c r="W137" i="11"/>
  <c r="S54" i="11"/>
  <c r="K61" i="11"/>
  <c r="B56" i="11"/>
  <c r="N57" i="11"/>
  <c r="O63" i="11" s="1"/>
  <c r="B71" i="11"/>
  <c r="B98" i="11"/>
  <c r="B3" i="11"/>
  <c r="B14" i="11"/>
  <c r="H19" i="11"/>
  <c r="V103" i="11" s="1"/>
  <c r="B24" i="11"/>
  <c r="W116" i="11"/>
  <c r="B34" i="11"/>
  <c r="N35" i="11"/>
  <c r="AG35" i="11"/>
  <c r="AH35" i="11" s="1"/>
  <c r="V126" i="11"/>
  <c r="W127" i="11" s="1"/>
  <c r="S42" i="11"/>
  <c r="S52" i="11"/>
  <c r="V142" i="11"/>
  <c r="W143" i="11" s="1"/>
  <c r="S58" i="11"/>
  <c r="R59" i="11"/>
  <c r="U61" i="11"/>
  <c r="W147" i="11"/>
  <c r="V148" i="11"/>
  <c r="S64" i="11"/>
  <c r="B83" i="11"/>
  <c r="B94" i="11"/>
  <c r="B20" i="11"/>
  <c r="W121" i="11"/>
  <c r="W122" i="11"/>
  <c r="R46" i="11"/>
  <c r="U46" i="11" s="1"/>
  <c r="S59" i="11"/>
  <c r="W61" i="11"/>
  <c r="B81" i="11"/>
  <c r="B89" i="11"/>
  <c r="H3" i="11"/>
  <c r="B9" i="11"/>
  <c r="B27" i="11"/>
  <c r="W118" i="11"/>
  <c r="S35" i="11"/>
  <c r="Z36" i="11"/>
  <c r="K44" i="11"/>
  <c r="W44" i="11"/>
  <c r="S46" i="11"/>
  <c r="T53" i="11"/>
  <c r="H20" i="11"/>
  <c r="V104" i="11" s="1"/>
  <c r="W105" i="11" s="1"/>
  <c r="B379" i="11"/>
  <c r="B371" i="11"/>
  <c r="B363" i="11"/>
  <c r="B380" i="11"/>
  <c r="B372" i="11"/>
  <c r="B364" i="11"/>
  <c r="B356" i="11"/>
  <c r="B348" i="11"/>
  <c r="B381" i="11"/>
  <c r="B373" i="11"/>
  <c r="B365" i="11"/>
  <c r="B357" i="11"/>
  <c r="B349" i="11"/>
  <c r="B341" i="11"/>
  <c r="B382" i="11"/>
  <c r="B374" i="11"/>
  <c r="B366" i="11"/>
  <c r="B358" i="11"/>
  <c r="B350" i="11"/>
  <c r="B342" i="11"/>
  <c r="B334" i="11"/>
  <c r="B383" i="11"/>
  <c r="B375" i="11"/>
  <c r="B367" i="11"/>
  <c r="B359" i="11"/>
  <c r="B351" i="11"/>
  <c r="B384" i="11"/>
  <c r="B376" i="11"/>
  <c r="B368" i="11"/>
  <c r="B360" i="11"/>
  <c r="B352" i="11"/>
  <c r="B385" i="11"/>
  <c r="B377" i="11"/>
  <c r="B369" i="11"/>
  <c r="B361" i="11"/>
  <c r="B353" i="11"/>
  <c r="B378" i="11"/>
  <c r="B332" i="11"/>
  <c r="B324" i="11"/>
  <c r="B316" i="11"/>
  <c r="B308" i="11"/>
  <c r="B300" i="11"/>
  <c r="B370" i="11"/>
  <c r="B343" i="11"/>
  <c r="B333" i="11"/>
  <c r="B325" i="11"/>
  <c r="B317" i="11"/>
  <c r="B309" i="11"/>
  <c r="B301" i="11"/>
  <c r="B347" i="11"/>
  <c r="B326" i="11"/>
  <c r="B318" i="11"/>
  <c r="B310" i="11"/>
  <c r="B302" i="11"/>
  <c r="B362" i="11"/>
  <c r="B346" i="11"/>
  <c r="B340" i="11"/>
  <c r="B338" i="11"/>
  <c r="B336" i="11"/>
  <c r="B327" i="11"/>
  <c r="B319" i="11"/>
  <c r="B311" i="11"/>
  <c r="B303" i="11"/>
  <c r="B328" i="11"/>
  <c r="B320" i="11"/>
  <c r="B354" i="11"/>
  <c r="B345" i="11"/>
  <c r="B329" i="11"/>
  <c r="B321" i="11"/>
  <c r="B313" i="11"/>
  <c r="B355" i="11"/>
  <c r="B344" i="11"/>
  <c r="B339" i="11"/>
  <c r="B337" i="11"/>
  <c r="B335" i="11"/>
  <c r="B331" i="11"/>
  <c r="B323" i="11"/>
  <c r="B315" i="11"/>
  <c r="B296" i="11"/>
  <c r="B285" i="11"/>
  <c r="B277" i="11"/>
  <c r="B269" i="11"/>
  <c r="B293" i="11"/>
  <c r="B330" i="11"/>
  <c r="B286" i="11"/>
  <c r="B278" i="11"/>
  <c r="B270" i="11"/>
  <c r="B262" i="11"/>
  <c r="B254" i="11"/>
  <c r="B294" i="11"/>
  <c r="B287" i="11"/>
  <c r="B279" i="11"/>
  <c r="B271" i="11"/>
  <c r="B322" i="11"/>
  <c r="B288" i="11"/>
  <c r="B280" i="11"/>
  <c r="B272" i="11"/>
  <c r="B264" i="11"/>
  <c r="B307" i="11"/>
  <c r="B299" i="11"/>
  <c r="B314" i="11"/>
  <c r="B306" i="11"/>
  <c r="B289" i="11"/>
  <c r="B281" i="11"/>
  <c r="B273" i="11"/>
  <c r="B305" i="11"/>
  <c r="B304" i="11"/>
  <c r="B298" i="11"/>
  <c r="B290" i="11"/>
  <c r="B282" i="11"/>
  <c r="B274" i="11"/>
  <c r="B297" i="11"/>
  <c r="B291" i="11"/>
  <c r="B283" i="11"/>
  <c r="B275" i="11"/>
  <c r="B267" i="11"/>
  <c r="B245" i="11"/>
  <c r="B237" i="11"/>
  <c r="B229" i="11"/>
  <c r="B261" i="11"/>
  <c r="B292" i="11"/>
  <c r="B284" i="11"/>
  <c r="B246" i="11"/>
  <c r="B238" i="11"/>
  <c r="B230" i="11"/>
  <c r="B222" i="11"/>
  <c r="B295" i="11"/>
  <c r="B266" i="11"/>
  <c r="B263" i="11"/>
  <c r="B259" i="11"/>
  <c r="B251" i="11"/>
  <c r="B276" i="11"/>
  <c r="B247" i="11"/>
  <c r="B239" i="11"/>
  <c r="B231" i="11"/>
  <c r="B223" i="11"/>
  <c r="B312" i="11"/>
  <c r="B248" i="11"/>
  <c r="B240" i="11"/>
  <c r="B232" i="11"/>
  <c r="B224" i="11"/>
  <c r="B265" i="11"/>
  <c r="B257" i="11"/>
  <c r="B252" i="11"/>
  <c r="B241" i="11"/>
  <c r="B233" i="11"/>
  <c r="B260" i="11"/>
  <c r="B255" i="11"/>
  <c r="B249" i="11"/>
  <c r="B242" i="11"/>
  <c r="B234" i="11"/>
  <c r="B226" i="11"/>
  <c r="B217" i="11"/>
  <c r="B243" i="11"/>
  <c r="B203" i="11"/>
  <c r="B195" i="11"/>
  <c r="B187" i="11"/>
  <c r="B225" i="11"/>
  <c r="B227" i="11"/>
  <c r="B220" i="11"/>
  <c r="B204" i="11"/>
  <c r="B196" i="11"/>
  <c r="B188" i="11"/>
  <c r="B180" i="11"/>
  <c r="B172" i="11"/>
  <c r="B268" i="11"/>
  <c r="B256" i="11"/>
  <c r="B213" i="11"/>
  <c r="B253" i="11"/>
  <c r="B244" i="11"/>
  <c r="B210" i="11"/>
  <c r="B205" i="11"/>
  <c r="B197" i="11"/>
  <c r="B189" i="11"/>
  <c r="B181" i="11"/>
  <c r="B173" i="11"/>
  <c r="B250" i="11"/>
  <c r="B216" i="11"/>
  <c r="B228" i="11"/>
  <c r="B219" i="11"/>
  <c r="B206" i="11"/>
  <c r="B198" i="11"/>
  <c r="B190" i="11"/>
  <c r="B214" i="11"/>
  <c r="B211" i="11"/>
  <c r="B207" i="11"/>
  <c r="B199" i="11"/>
  <c r="B235" i="11"/>
  <c r="B218" i="11"/>
  <c r="B208" i="11"/>
  <c r="B200" i="11"/>
  <c r="B192" i="11"/>
  <c r="B184" i="11"/>
  <c r="B194" i="11"/>
  <c r="B186" i="11"/>
  <c r="B168" i="11"/>
  <c r="B163" i="11"/>
  <c r="B155" i="11"/>
  <c r="B147" i="11"/>
  <c r="B139" i="11"/>
  <c r="B215" i="11"/>
  <c r="B164" i="11"/>
  <c r="B156" i="11"/>
  <c r="B148" i="11"/>
  <c r="B140" i="11"/>
  <c r="B132" i="11"/>
  <c r="B124" i="11"/>
  <c r="B258" i="11"/>
  <c r="B212" i="11"/>
  <c r="B182" i="11"/>
  <c r="B209" i="11"/>
  <c r="B201" i="11"/>
  <c r="B185" i="11"/>
  <c r="B165" i="11"/>
  <c r="B157" i="11"/>
  <c r="B149" i="11"/>
  <c r="B141" i="11"/>
  <c r="B133" i="11"/>
  <c r="B125" i="11"/>
  <c r="B177" i="11"/>
  <c r="B175" i="11"/>
  <c r="B171" i="11"/>
  <c r="B169" i="11"/>
  <c r="B166" i="11"/>
  <c r="B158" i="11"/>
  <c r="B150" i="11"/>
  <c r="B221" i="11"/>
  <c r="B236" i="11"/>
  <c r="B202" i="11"/>
  <c r="B191" i="11"/>
  <c r="B179" i="11"/>
  <c r="B159" i="11"/>
  <c r="B151" i="11"/>
  <c r="B160" i="11"/>
  <c r="B152" i="11"/>
  <c r="B193" i="11"/>
  <c r="B176" i="11"/>
  <c r="B174" i="11"/>
  <c r="B167" i="11"/>
  <c r="B161" i="11"/>
  <c r="B153" i="11"/>
  <c r="B145" i="11"/>
  <c r="B144" i="11"/>
  <c r="B134" i="11"/>
  <c r="B120" i="11"/>
  <c r="B143" i="11"/>
  <c r="B122" i="11"/>
  <c r="B114" i="11"/>
  <c r="B106" i="11"/>
  <c r="B162" i="11"/>
  <c r="B146" i="11"/>
  <c r="B170" i="11"/>
  <c r="B154" i="11"/>
  <c r="B136" i="11"/>
  <c r="B115" i="11"/>
  <c r="B107" i="11"/>
  <c r="B99" i="11"/>
  <c r="B142" i="11"/>
  <c r="B129" i="11"/>
  <c r="B127" i="11"/>
  <c r="B116" i="11"/>
  <c r="B108" i="11"/>
  <c r="B100" i="11"/>
  <c r="B92" i="11"/>
  <c r="B84" i="11"/>
  <c r="B76" i="11"/>
  <c r="B138" i="11"/>
  <c r="B131" i="11"/>
  <c r="B117" i="11"/>
  <c r="B109" i="11"/>
  <c r="B101" i="11"/>
  <c r="B93" i="11"/>
  <c r="B123" i="11"/>
  <c r="B121" i="11"/>
  <c r="B118" i="11"/>
  <c r="B110" i="11"/>
  <c r="B102" i="11"/>
  <c r="B178" i="11"/>
  <c r="B135" i="11"/>
  <c r="B111" i="11"/>
  <c r="B103" i="11"/>
  <c r="B137" i="11"/>
  <c r="B119" i="11"/>
  <c r="B183" i="11"/>
  <c r="B128" i="11"/>
  <c r="B126" i="11"/>
  <c r="B112" i="11"/>
  <c r="B104" i="11"/>
  <c r="B96" i="11"/>
  <c r="B105" i="11"/>
  <c r="B86" i="11"/>
  <c r="B73" i="11"/>
  <c r="B65" i="11"/>
  <c r="B57" i="11"/>
  <c r="B49" i="11"/>
  <c r="B41" i="11"/>
  <c r="B88" i="11"/>
  <c r="B82" i="11"/>
  <c r="B74" i="11"/>
  <c r="B66" i="11"/>
  <c r="B90" i="11"/>
  <c r="B80" i="11"/>
  <c r="B78" i="11"/>
  <c r="V78" i="11" s="1"/>
  <c r="B75" i="11"/>
  <c r="B67" i="11"/>
  <c r="B59" i="11"/>
  <c r="B51" i="11"/>
  <c r="B43" i="11"/>
  <c r="B97" i="11"/>
  <c r="B95" i="11"/>
  <c r="B85" i="11"/>
  <c r="B68" i="11"/>
  <c r="AG47" i="11"/>
  <c r="AH47" i="11" s="1"/>
  <c r="AH29" i="11"/>
  <c r="E42" i="11"/>
  <c r="K37" i="11"/>
  <c r="B44" i="11"/>
  <c r="W131" i="11"/>
  <c r="Z52" i="11"/>
  <c r="W52" i="11"/>
  <c r="V140" i="11"/>
  <c r="S56" i="11"/>
  <c r="B61" i="11"/>
  <c r="T64" i="11"/>
  <c r="L65" i="11" a="1"/>
  <c r="L65" i="11" s="1"/>
  <c r="W120" i="11"/>
  <c r="U43" i="11"/>
  <c r="X43" i="11" s="1"/>
  <c r="E50" i="11"/>
  <c r="T49" i="11"/>
  <c r="B54" i="11"/>
  <c r="S55" i="11"/>
  <c r="K62" i="11"/>
  <c r="R64" i="11"/>
  <c r="N64" i="11"/>
  <c r="B113" i="11"/>
  <c r="B52" i="11"/>
  <c r="E60" i="11"/>
  <c r="W146" i="11"/>
  <c r="W145" i="11"/>
  <c r="W144" i="11"/>
  <c r="N63" i="11"/>
  <c r="S63" i="10"/>
  <c r="U44" i="10"/>
  <c r="Z46" i="10"/>
  <c r="AC45" i="10" s="1"/>
  <c r="Z38" i="10"/>
  <c r="AC37" i="10" s="1"/>
  <c r="Z45" i="10"/>
  <c r="AC44" i="10" s="1"/>
  <c r="U48" i="10"/>
  <c r="U49" i="10"/>
  <c r="X49" i="10" s="1"/>
  <c r="U40" i="10"/>
  <c r="U46" i="10"/>
  <c r="Z41" i="10"/>
  <c r="AC40" i="10" s="1"/>
  <c r="Z49" i="10"/>
  <c r="AA49" i="10" s="1"/>
  <c r="AC50" i="10"/>
  <c r="AA51" i="10"/>
  <c r="AA58" i="10"/>
  <c r="AC57" i="10"/>
  <c r="Z61" i="10"/>
  <c r="AA61" i="10" s="1"/>
  <c r="U41" i="10"/>
  <c r="X41" i="10" s="1"/>
  <c r="U53" i="10"/>
  <c r="U50" i="10"/>
  <c r="X50" i="10" s="1"/>
  <c r="Z53" i="10"/>
  <c r="AA53" i="10" s="1"/>
  <c r="Z48" i="10"/>
  <c r="AC47" i="10" s="1"/>
  <c r="Z37" i="10"/>
  <c r="AA37" i="10" s="1"/>
  <c r="Z40" i="10"/>
  <c r="AC39" i="10" s="1"/>
  <c r="Z55" i="10"/>
  <c r="AC54" i="10" s="1"/>
  <c r="U52" i="10"/>
  <c r="X52" i="10" s="1"/>
  <c r="S48" i="10"/>
  <c r="S37" i="10"/>
  <c r="S58" i="10"/>
  <c r="S39" i="10"/>
  <c r="S47" i="10"/>
  <c r="S55" i="10"/>
  <c r="S38" i="10"/>
  <c r="S46" i="10"/>
  <c r="S54" i="10"/>
  <c r="S64" i="10"/>
  <c r="S59" i="10"/>
  <c r="W123" i="10"/>
  <c r="S40" i="10"/>
  <c r="T37" i="10"/>
  <c r="T36" i="10"/>
  <c r="T33" i="10"/>
  <c r="T34" i="10"/>
  <c r="AA36" i="10"/>
  <c r="AC35" i="10"/>
  <c r="AC41" i="10"/>
  <c r="AA42" i="10"/>
  <c r="T44" i="10"/>
  <c r="T57" i="10"/>
  <c r="O42" i="10"/>
  <c r="U57" i="10"/>
  <c r="O52" i="10"/>
  <c r="AC59" i="10"/>
  <c r="T49" i="10"/>
  <c r="T51" i="10"/>
  <c r="W108" i="10"/>
  <c r="T43" i="10"/>
  <c r="AD44" i="10"/>
  <c r="O57" i="10"/>
  <c r="U54" i="10"/>
  <c r="O49" i="10"/>
  <c r="U51" i="10"/>
  <c r="U43" i="10"/>
  <c r="AC31" i="10"/>
  <c r="AE31" i="10" s="1"/>
  <c r="AA32" i="10"/>
  <c r="T45" i="10"/>
  <c r="T46" i="10"/>
  <c r="U45" i="10"/>
  <c r="T53" i="10"/>
  <c r="T54" i="10"/>
  <c r="AC55" i="10"/>
  <c r="AA56" i="10"/>
  <c r="N61" i="10"/>
  <c r="H6" i="10"/>
  <c r="B18" i="10"/>
  <c r="W115" i="10"/>
  <c r="W32" i="10"/>
  <c r="W119" i="10"/>
  <c r="S36" i="10"/>
  <c r="B37" i="10"/>
  <c r="AG37" i="10"/>
  <c r="AH37" i="10" s="1"/>
  <c r="B39" i="10"/>
  <c r="U39" i="10"/>
  <c r="W40" i="10"/>
  <c r="W125" i="10"/>
  <c r="K42" i="10"/>
  <c r="AC43" i="10"/>
  <c r="N44" i="10"/>
  <c r="AG45" i="10"/>
  <c r="AH45" i="10" s="1"/>
  <c r="B47" i="10"/>
  <c r="U47" i="10"/>
  <c r="X47" i="10" s="1"/>
  <c r="W48" i="10"/>
  <c r="W133" i="10"/>
  <c r="AC51" i="10"/>
  <c r="N52" i="10"/>
  <c r="B55" i="10"/>
  <c r="W140" i="10"/>
  <c r="W144" i="10"/>
  <c r="B64" i="10"/>
  <c r="B67" i="10"/>
  <c r="B75" i="10"/>
  <c r="W106" i="10"/>
  <c r="S34" i="10"/>
  <c r="B7" i="10"/>
  <c r="H12" i="10"/>
  <c r="B23" i="10"/>
  <c r="B26" i="10"/>
  <c r="AG28" i="10"/>
  <c r="R37" i="10"/>
  <c r="U37" i="10" s="1"/>
  <c r="W55" i="10"/>
  <c r="B59" i="10"/>
  <c r="V146" i="10"/>
  <c r="W147" i="10" s="1"/>
  <c r="S62" i="10"/>
  <c r="B40" i="10"/>
  <c r="W134" i="10"/>
  <c r="B13" i="10"/>
  <c r="H18" i="10"/>
  <c r="V102" i="10" s="1"/>
  <c r="W107" i="10"/>
  <c r="AH28" i="10"/>
  <c r="E37" i="10"/>
  <c r="B38" i="10"/>
  <c r="W124" i="10"/>
  <c r="S45" i="10"/>
  <c r="B46" i="10"/>
  <c r="W132" i="10"/>
  <c r="S53" i="10"/>
  <c r="B54" i="10"/>
  <c r="R58" i="10"/>
  <c r="U58" i="10" s="1"/>
  <c r="X58" i="10" s="1"/>
  <c r="AC62" i="10"/>
  <c r="R63" i="10"/>
  <c r="H17" i="10"/>
  <c r="V101" i="10" s="1"/>
  <c r="B2" i="10"/>
  <c r="H7" i="10"/>
  <c r="B19" i="10"/>
  <c r="W110" i="10"/>
  <c r="B29" i="10"/>
  <c r="B32" i="10"/>
  <c r="AG33" i="10"/>
  <c r="AH33" i="10" s="1"/>
  <c r="N57" i="10"/>
  <c r="E59" i="10"/>
  <c r="B98" i="10"/>
  <c r="B35" i="10"/>
  <c r="E60" i="10"/>
  <c r="B31" i="10"/>
  <c r="B8" i="10"/>
  <c r="R31" i="10"/>
  <c r="U32" i="10" s="1"/>
  <c r="W36" i="10"/>
  <c r="X36" i="10" s="1"/>
  <c r="W38" i="10"/>
  <c r="N42" i="10"/>
  <c r="S44" i="10"/>
  <c r="B45" i="10"/>
  <c r="W46" i="10"/>
  <c r="W131" i="10"/>
  <c r="N50" i="10"/>
  <c r="S52" i="10"/>
  <c r="B53" i="10"/>
  <c r="W54" i="10"/>
  <c r="W139" i="10"/>
  <c r="W61" i="10"/>
  <c r="K64" i="10"/>
  <c r="B72" i="10"/>
  <c r="B12" i="10"/>
  <c r="B3" i="10"/>
  <c r="B14" i="10"/>
  <c r="B24" i="10"/>
  <c r="AG26" i="10"/>
  <c r="AH26" i="10" s="1"/>
  <c r="W116" i="10"/>
  <c r="S33" i="10"/>
  <c r="B34" i="10"/>
  <c r="N35" i="10"/>
  <c r="W143" i="10"/>
  <c r="B61" i="10"/>
  <c r="W126" i="10"/>
  <c r="B48" i="10"/>
  <c r="B20" i="10"/>
  <c r="W121" i="10"/>
  <c r="W37" i="10"/>
  <c r="W122" i="10"/>
  <c r="K39" i="10"/>
  <c r="N41" i="10"/>
  <c r="S43" i="10"/>
  <c r="B44" i="10"/>
  <c r="W45" i="10"/>
  <c r="W130" i="10"/>
  <c r="N49" i="10"/>
  <c r="S51" i="10"/>
  <c r="B52" i="10"/>
  <c r="W53" i="10"/>
  <c r="W138" i="10"/>
  <c r="N56" i="10"/>
  <c r="O62" i="10" s="1"/>
  <c r="B58" i="10"/>
  <c r="B65" i="10"/>
  <c r="V65" i="10" s="1"/>
  <c r="N58" i="10"/>
  <c r="O64" i="10" s="1"/>
  <c r="H3" i="10"/>
  <c r="B9" i="10"/>
  <c r="B27" i="10"/>
  <c r="W118" i="10"/>
  <c r="S35" i="10"/>
  <c r="S57" i="10"/>
  <c r="E64" i="10"/>
  <c r="R60" i="10"/>
  <c r="U60" i="10" s="1"/>
  <c r="E62" i="10"/>
  <c r="B4" i="10"/>
  <c r="B15" i="10"/>
  <c r="H20" i="10"/>
  <c r="V104" i="10" s="1"/>
  <c r="B379" i="10"/>
  <c r="B371" i="10"/>
  <c r="B363" i="10"/>
  <c r="B355" i="10"/>
  <c r="B347" i="10"/>
  <c r="B339" i="10"/>
  <c r="B380" i="10"/>
  <c r="B372" i="10"/>
  <c r="B364" i="10"/>
  <c r="B356" i="10"/>
  <c r="B348" i="10"/>
  <c r="B340" i="10"/>
  <c r="B381" i="10"/>
  <c r="B373" i="10"/>
  <c r="B365" i="10"/>
  <c r="B357" i="10"/>
  <c r="B349" i="10"/>
  <c r="B341" i="10"/>
  <c r="B333" i="10"/>
  <c r="B382" i="10"/>
  <c r="B374" i="10"/>
  <c r="B366" i="10"/>
  <c r="B358" i="10"/>
  <c r="B350" i="10"/>
  <c r="B342" i="10"/>
  <c r="B383" i="10"/>
  <c r="B375" i="10"/>
  <c r="B367" i="10"/>
  <c r="B359" i="10"/>
  <c r="B351" i="10"/>
  <c r="B384" i="10"/>
  <c r="B376" i="10"/>
  <c r="B368" i="10"/>
  <c r="B360" i="10"/>
  <c r="B352" i="10"/>
  <c r="B344" i="10"/>
  <c r="B385" i="10"/>
  <c r="B377" i="10"/>
  <c r="B369" i="10"/>
  <c r="B361" i="10"/>
  <c r="B353" i="10"/>
  <c r="B345" i="10"/>
  <c r="B378" i="10"/>
  <c r="B327" i="10"/>
  <c r="B319" i="10"/>
  <c r="B311" i="10"/>
  <c r="B303" i="10"/>
  <c r="B295" i="10"/>
  <c r="B332" i="10"/>
  <c r="B370" i="10"/>
  <c r="B328" i="10"/>
  <c r="B320" i="10"/>
  <c r="B312" i="10"/>
  <c r="B304" i="10"/>
  <c r="B346" i="10"/>
  <c r="B337" i="10"/>
  <c r="B335" i="10"/>
  <c r="B362" i="10"/>
  <c r="B329" i="10"/>
  <c r="B321" i="10"/>
  <c r="B313" i="10"/>
  <c r="B330" i="10"/>
  <c r="B322" i="10"/>
  <c r="B314" i="10"/>
  <c r="B306" i="10"/>
  <c r="B298" i="10"/>
  <c r="B354" i="10"/>
  <c r="B323" i="10"/>
  <c r="B315" i="10"/>
  <c r="B307" i="10"/>
  <c r="B324" i="10"/>
  <c r="B316" i="10"/>
  <c r="B308" i="10"/>
  <c r="B331" i="10"/>
  <c r="B325" i="10"/>
  <c r="B317" i="10"/>
  <c r="B309" i="10"/>
  <c r="B336" i="10"/>
  <c r="B334" i="10"/>
  <c r="B305" i="10"/>
  <c r="B286" i="10"/>
  <c r="B278" i="10"/>
  <c r="B270" i="10"/>
  <c r="B262" i="10"/>
  <c r="B254" i="10"/>
  <c r="B318" i="10"/>
  <c r="B292" i="10"/>
  <c r="B343" i="10"/>
  <c r="B301" i="10"/>
  <c r="B287" i="10"/>
  <c r="B279" i="10"/>
  <c r="B271" i="10"/>
  <c r="B263" i="10"/>
  <c r="B310" i="10"/>
  <c r="B288" i="10"/>
  <c r="B280" i="10"/>
  <c r="B272" i="10"/>
  <c r="B264" i="10"/>
  <c r="B256" i="10"/>
  <c r="B293" i="10"/>
  <c r="B300" i="10"/>
  <c r="B296" i="10"/>
  <c r="B289" i="10"/>
  <c r="B281" i="10"/>
  <c r="B273" i="10"/>
  <c r="B265" i="10"/>
  <c r="B257" i="10"/>
  <c r="B249" i="10"/>
  <c r="B282" i="10"/>
  <c r="B294" i="10"/>
  <c r="B290" i="10"/>
  <c r="B283" i="10"/>
  <c r="B275" i="10"/>
  <c r="B267" i="10"/>
  <c r="B299" i="10"/>
  <c r="B297" i="10"/>
  <c r="B284" i="10"/>
  <c r="B276" i="10"/>
  <c r="B268" i="10"/>
  <c r="B338" i="10"/>
  <c r="B291" i="10"/>
  <c r="B260" i="10"/>
  <c r="B253" i="10"/>
  <c r="B246" i="10"/>
  <c r="B238" i="10"/>
  <c r="B230" i="10"/>
  <c r="B222" i="10"/>
  <c r="B214" i="10"/>
  <c r="B326" i="10"/>
  <c r="B285" i="10"/>
  <c r="B274" i="10"/>
  <c r="B239" i="10"/>
  <c r="B231" i="10"/>
  <c r="B255" i="10"/>
  <c r="B240" i="10"/>
  <c r="B232" i="10"/>
  <c r="B224" i="10"/>
  <c r="B216" i="10"/>
  <c r="B269" i="10"/>
  <c r="B247" i="10"/>
  <c r="B259" i="10"/>
  <c r="B250" i="10"/>
  <c r="B241" i="10"/>
  <c r="B233" i="10"/>
  <c r="B225" i="10"/>
  <c r="B217" i="10"/>
  <c r="B252" i="10"/>
  <c r="B242" i="10"/>
  <c r="B234" i="10"/>
  <c r="B226" i="10"/>
  <c r="B218" i="10"/>
  <c r="B302" i="10"/>
  <c r="B261" i="10"/>
  <c r="B248" i="10"/>
  <c r="B243" i="10"/>
  <c r="B235" i="10"/>
  <c r="B227" i="10"/>
  <c r="B219" i="10"/>
  <c r="B277" i="10"/>
  <c r="B258" i="10"/>
  <c r="B244" i="10"/>
  <c r="B236" i="10"/>
  <c r="B228" i="10"/>
  <c r="B215" i="10"/>
  <c r="B208" i="10"/>
  <c r="B204" i="10"/>
  <c r="B197" i="10"/>
  <c r="B189" i="10"/>
  <c r="B181" i="10"/>
  <c r="B173" i="10"/>
  <c r="B165" i="10"/>
  <c r="B245" i="10"/>
  <c r="B237" i="10"/>
  <c r="B229" i="10"/>
  <c r="B223" i="10"/>
  <c r="B198" i="10"/>
  <c r="B205" i="10"/>
  <c r="B211" i="10"/>
  <c r="B209" i="10"/>
  <c r="B199" i="10"/>
  <c r="B191" i="10"/>
  <c r="B183" i="10"/>
  <c r="B175" i="10"/>
  <c r="B167" i="10"/>
  <c r="B251" i="10"/>
  <c r="B200" i="10"/>
  <c r="B192" i="10"/>
  <c r="B184" i="10"/>
  <c r="B176" i="10"/>
  <c r="B168" i="10"/>
  <c r="B206" i="10"/>
  <c r="B213" i="10"/>
  <c r="B201" i="10"/>
  <c r="B193" i="10"/>
  <c r="B185" i="10"/>
  <c r="B177" i="10"/>
  <c r="B202" i="10"/>
  <c r="B194" i="10"/>
  <c r="B186" i="10"/>
  <c r="B178" i="10"/>
  <c r="B170" i="10"/>
  <c r="B220" i="10"/>
  <c r="B210" i="10"/>
  <c r="B207" i="10"/>
  <c r="B203" i="10"/>
  <c r="B195" i="10"/>
  <c r="B187" i="10"/>
  <c r="B179" i="10"/>
  <c r="B266" i="10"/>
  <c r="B182" i="10"/>
  <c r="B145" i="10"/>
  <c r="B137" i="10"/>
  <c r="B129" i="10"/>
  <c r="B121" i="10"/>
  <c r="B113" i="10"/>
  <c r="B212" i="10"/>
  <c r="B196" i="10"/>
  <c r="B161" i="10"/>
  <c r="B151" i="10"/>
  <c r="B190" i="10"/>
  <c r="B156" i="10"/>
  <c r="B146" i="10"/>
  <c r="B138" i="10"/>
  <c r="B130" i="10"/>
  <c r="B122" i="10"/>
  <c r="B152" i="10"/>
  <c r="B147" i="10"/>
  <c r="B139" i="10"/>
  <c r="B131" i="10"/>
  <c r="B123" i="10"/>
  <c r="B174" i="10"/>
  <c r="B162" i="10"/>
  <c r="B157" i="10"/>
  <c r="B172" i="10"/>
  <c r="B140" i="10"/>
  <c r="B132" i="10"/>
  <c r="B124" i="10"/>
  <c r="B116" i="10"/>
  <c r="B108" i="10"/>
  <c r="B100" i="10"/>
  <c r="B153" i="10"/>
  <c r="B180" i="10"/>
  <c r="B171" i="10"/>
  <c r="B163" i="10"/>
  <c r="B158" i="10"/>
  <c r="B148" i="10"/>
  <c r="B141" i="10"/>
  <c r="B133" i="10"/>
  <c r="B169" i="10"/>
  <c r="B188" i="10"/>
  <c r="B142" i="10"/>
  <c r="B134" i="10"/>
  <c r="B159" i="10"/>
  <c r="B154" i="10"/>
  <c r="B149" i="10"/>
  <c r="B164" i="10"/>
  <c r="B143" i="10"/>
  <c r="B135" i="10"/>
  <c r="B144" i="10"/>
  <c r="B120" i="10"/>
  <c r="B136" i="10"/>
  <c r="B110" i="10"/>
  <c r="B92" i="10"/>
  <c r="B84" i="10"/>
  <c r="V84" i="10" s="1"/>
  <c r="B76" i="10"/>
  <c r="V76" i="10" s="1"/>
  <c r="B68" i="10"/>
  <c r="V68" i="10" s="1"/>
  <c r="B114" i="10"/>
  <c r="B112" i="10"/>
  <c r="B155" i="10"/>
  <c r="B99" i="10"/>
  <c r="V99" i="10" s="1"/>
  <c r="B93" i="10"/>
  <c r="B85" i="10"/>
  <c r="B126" i="10"/>
  <c r="B125" i="10"/>
  <c r="B106" i="10"/>
  <c r="B150" i="10"/>
  <c r="B127" i="10"/>
  <c r="B103" i="10"/>
  <c r="B94" i="10"/>
  <c r="B86" i="10"/>
  <c r="V86" i="10" s="1"/>
  <c r="B78" i="10"/>
  <c r="B70" i="10"/>
  <c r="B62" i="10"/>
  <c r="B166" i="10"/>
  <c r="B128" i="10"/>
  <c r="B119" i="10"/>
  <c r="B95" i="10"/>
  <c r="B87" i="10"/>
  <c r="B79" i="10"/>
  <c r="V79" i="10" s="1"/>
  <c r="B71" i="10"/>
  <c r="V71" i="10" s="1"/>
  <c r="B63" i="10"/>
  <c r="B221" i="10"/>
  <c r="B118" i="10"/>
  <c r="B115" i="10"/>
  <c r="B104" i="10"/>
  <c r="B96" i="10"/>
  <c r="B88" i="10"/>
  <c r="V88" i="10" s="1"/>
  <c r="B80" i="10"/>
  <c r="V80" i="10" s="1"/>
  <c r="B109" i="10"/>
  <c r="B111" i="10"/>
  <c r="B107" i="10"/>
  <c r="B101" i="10"/>
  <c r="B97" i="10"/>
  <c r="V97" i="10" s="1"/>
  <c r="B89" i="10"/>
  <c r="B81" i="10"/>
  <c r="V81" i="10" s="1"/>
  <c r="B73" i="10"/>
  <c r="B117" i="10"/>
  <c r="B90" i="10"/>
  <c r="B82" i="10"/>
  <c r="V82" i="10" s="1"/>
  <c r="B74" i="10"/>
  <c r="AH29" i="10"/>
  <c r="AC34" i="10"/>
  <c r="K37" i="10"/>
  <c r="S42" i="10"/>
  <c r="B43" i="10"/>
  <c r="E44" i="10"/>
  <c r="W129" i="10"/>
  <c r="S50" i="10"/>
  <c r="B51" i="10"/>
  <c r="W137" i="10"/>
  <c r="S60" i="10"/>
  <c r="B160" i="10"/>
  <c r="W117" i="10"/>
  <c r="H28" i="10"/>
  <c r="V112" i="10" s="1"/>
  <c r="W113" i="10" s="1"/>
  <c r="V72" i="10"/>
  <c r="B10" i="10"/>
  <c r="B21" i="10"/>
  <c r="H27" i="10"/>
  <c r="V111" i="10" s="1"/>
  <c r="B30" i="10"/>
  <c r="W120" i="10"/>
  <c r="B57" i="10"/>
  <c r="V145" i="10"/>
  <c r="S61" i="10"/>
  <c r="Z64" i="10"/>
  <c r="W64" i="10"/>
  <c r="N39" i="10"/>
  <c r="S41" i="10"/>
  <c r="B42" i="10"/>
  <c r="W43" i="10"/>
  <c r="W128" i="10"/>
  <c r="K45" i="10"/>
  <c r="N47" i="10"/>
  <c r="O53" i="10" s="1"/>
  <c r="S49" i="10"/>
  <c r="B50" i="10"/>
  <c r="E51" i="10"/>
  <c r="W51" i="10"/>
  <c r="W136" i="10"/>
  <c r="K53" i="10"/>
  <c r="N55" i="10"/>
  <c r="S56" i="10"/>
  <c r="E63" i="10"/>
  <c r="W142" i="10"/>
  <c r="U62" i="10"/>
  <c r="B77" i="10"/>
  <c r="V77" i="10" s="1"/>
  <c r="B105" i="10"/>
  <c r="B66" i="10"/>
  <c r="V66" i="10" s="1"/>
  <c r="B69" i="10"/>
  <c r="V69" i="10" s="1"/>
  <c r="B16" i="10"/>
  <c r="W114" i="10"/>
  <c r="E56" i="10"/>
  <c r="B11" i="10"/>
  <c r="B22" i="10"/>
  <c r="S32" i="10"/>
  <c r="B33" i="10"/>
  <c r="N34" i="10"/>
  <c r="O38" i="10" s="1"/>
  <c r="B41" i="10"/>
  <c r="W127" i="10"/>
  <c r="B49" i="10"/>
  <c r="W135" i="10"/>
  <c r="B60" i="10"/>
  <c r="W62" i="10"/>
  <c r="T64" i="10"/>
  <c r="B83" i="10"/>
  <c r="B102" i="10"/>
  <c r="B5" i="10"/>
  <c r="B25" i="10"/>
  <c r="B17" i="10"/>
  <c r="W109" i="10"/>
  <c r="U55" i="10"/>
  <c r="X55" i="10" s="1"/>
  <c r="B56" i="10"/>
  <c r="W56" i="10"/>
  <c r="B91" i="10"/>
  <c r="W141" i="10"/>
  <c r="W148" i="10"/>
  <c r="U59" i="9"/>
  <c r="U46" i="9"/>
  <c r="Z46" i="9"/>
  <c r="AA46" i="9" s="1"/>
  <c r="U41" i="9"/>
  <c r="X41" i="9" s="1"/>
  <c r="U54" i="9"/>
  <c r="X54" i="9" s="1"/>
  <c r="U45" i="9"/>
  <c r="X45" i="9" s="1"/>
  <c r="Z64" i="9"/>
  <c r="AC63" i="9" s="1"/>
  <c r="Z52" i="9"/>
  <c r="AA52" i="9" s="1"/>
  <c r="Z57" i="9"/>
  <c r="AA57" i="9" s="1"/>
  <c r="Z61" i="9"/>
  <c r="AA61" i="9" s="1"/>
  <c r="Z38" i="9"/>
  <c r="AA38" i="9" s="1"/>
  <c r="Z63" i="9"/>
  <c r="AC62" i="9" s="1"/>
  <c r="Z47" i="9"/>
  <c r="AA47" i="9" s="1"/>
  <c r="U42" i="9"/>
  <c r="U49" i="9"/>
  <c r="X49" i="9" s="1"/>
  <c r="Z42" i="9"/>
  <c r="AC41" i="9" s="1"/>
  <c r="U56" i="9"/>
  <c r="U44" i="9"/>
  <c r="Z39" i="9"/>
  <c r="AA39" i="9" s="1"/>
  <c r="S61" i="9"/>
  <c r="S63" i="9"/>
  <c r="S39" i="9"/>
  <c r="S62" i="9"/>
  <c r="S47" i="9"/>
  <c r="S42" i="9"/>
  <c r="W122" i="9"/>
  <c r="S54" i="9"/>
  <c r="S49" i="9"/>
  <c r="S41" i="9"/>
  <c r="S38" i="9"/>
  <c r="S58" i="9"/>
  <c r="S48" i="9"/>
  <c r="W131" i="9"/>
  <c r="W123" i="9"/>
  <c r="S40" i="9"/>
  <c r="AA36" i="9"/>
  <c r="AC35" i="9"/>
  <c r="O47" i="9"/>
  <c r="AC43" i="9"/>
  <c r="AA44" i="9"/>
  <c r="T60" i="9"/>
  <c r="U58" i="9"/>
  <c r="U60" i="9"/>
  <c r="T62" i="9"/>
  <c r="T63" i="9"/>
  <c r="AA34" i="9"/>
  <c r="AC33" i="9"/>
  <c r="W116" i="9"/>
  <c r="T43" i="9"/>
  <c r="W121" i="9"/>
  <c r="U43" i="9"/>
  <c r="X43" i="9" s="1"/>
  <c r="U35" i="9"/>
  <c r="T45" i="9"/>
  <c r="AC57" i="9"/>
  <c r="AA58" i="9"/>
  <c r="W103" i="9"/>
  <c r="W108" i="9"/>
  <c r="AC32" i="9"/>
  <c r="AE32" i="9" s="1"/>
  <c r="AA33" i="9"/>
  <c r="AC34" i="9"/>
  <c r="AA35" i="9"/>
  <c r="T50" i="9"/>
  <c r="T37" i="9"/>
  <c r="T52" i="9"/>
  <c r="T53" i="9"/>
  <c r="AA62" i="9"/>
  <c r="AC61" i="9"/>
  <c r="U64" i="9"/>
  <c r="X64" i="9" s="1"/>
  <c r="AH26" i="9"/>
  <c r="X37" i="9"/>
  <c r="U52" i="9"/>
  <c r="T57" i="9"/>
  <c r="B10" i="9"/>
  <c r="B21" i="9"/>
  <c r="AG24" i="9"/>
  <c r="AH24" i="9" s="1"/>
  <c r="W111" i="9"/>
  <c r="B30" i="9"/>
  <c r="W120" i="9"/>
  <c r="K52" i="9"/>
  <c r="B64" i="9"/>
  <c r="B73" i="9"/>
  <c r="B91" i="9"/>
  <c r="B5" i="9"/>
  <c r="H10" i="9"/>
  <c r="B16" i="9"/>
  <c r="H21" i="9"/>
  <c r="V105" i="9" s="1"/>
  <c r="B25" i="9"/>
  <c r="H30" i="9"/>
  <c r="V114" i="9" s="1"/>
  <c r="W35" i="9"/>
  <c r="W50" i="9"/>
  <c r="AA51" i="9"/>
  <c r="N57" i="9"/>
  <c r="W59" i="9"/>
  <c r="B63" i="9"/>
  <c r="U63" i="9"/>
  <c r="B11" i="9"/>
  <c r="H16" i="9"/>
  <c r="B22" i="9"/>
  <c r="B33" i="9"/>
  <c r="N34" i="9"/>
  <c r="N37" i="9"/>
  <c r="N38" i="9"/>
  <c r="O44" i="9" s="1"/>
  <c r="B41" i="9"/>
  <c r="W42" i="9"/>
  <c r="W127" i="9"/>
  <c r="K44" i="9"/>
  <c r="N46" i="9"/>
  <c r="O50" i="9" s="1"/>
  <c r="B49" i="9"/>
  <c r="E50" i="9"/>
  <c r="U53" i="9"/>
  <c r="X53" i="9" s="1"/>
  <c r="B54" i="9"/>
  <c r="E59" i="9"/>
  <c r="K60" i="9"/>
  <c r="N61" i="9"/>
  <c r="B129" i="9"/>
  <c r="W135" i="9"/>
  <c r="H5" i="9"/>
  <c r="B17" i="9"/>
  <c r="H25" i="9"/>
  <c r="V109" i="9" s="1"/>
  <c r="B28" i="9"/>
  <c r="AG30" i="9"/>
  <c r="AH30" i="9" s="1"/>
  <c r="R39" i="9"/>
  <c r="U39" i="9" s="1"/>
  <c r="Z43" i="9"/>
  <c r="R47" i="9"/>
  <c r="U47" i="9" s="1"/>
  <c r="N52" i="9"/>
  <c r="S53" i="9"/>
  <c r="Z55" i="9"/>
  <c r="W63" i="9"/>
  <c r="W148" i="9"/>
  <c r="B74" i="9"/>
  <c r="B75" i="9"/>
  <c r="B90" i="9"/>
  <c r="W128" i="9"/>
  <c r="B6" i="9"/>
  <c r="W106" i="9"/>
  <c r="W117" i="9"/>
  <c r="S34" i="9"/>
  <c r="B35" i="9"/>
  <c r="AG38" i="9"/>
  <c r="AH38" i="9" s="1"/>
  <c r="B40" i="9"/>
  <c r="W126" i="9"/>
  <c r="AG46" i="9"/>
  <c r="AH46" i="9" s="1"/>
  <c r="B48" i="9"/>
  <c r="W134" i="9"/>
  <c r="Z50" i="9"/>
  <c r="B58" i="9"/>
  <c r="W143" i="9"/>
  <c r="Z59" i="9"/>
  <c r="B66" i="9"/>
  <c r="B144" i="9"/>
  <c r="B12" i="9"/>
  <c r="H17" i="9"/>
  <c r="V101" i="9" s="1"/>
  <c r="H28" i="9"/>
  <c r="V112" i="9" s="1"/>
  <c r="B31" i="9"/>
  <c r="T39" i="9"/>
  <c r="T47" i="9"/>
  <c r="E54" i="9"/>
  <c r="K56" i="9"/>
  <c r="W138" i="9"/>
  <c r="Z54" i="9"/>
  <c r="N56" i="9"/>
  <c r="S57" i="9"/>
  <c r="W58" i="9"/>
  <c r="R61" i="9"/>
  <c r="U61" i="9" s="1"/>
  <c r="X61" i="9" s="1"/>
  <c r="B62" i="9"/>
  <c r="W62" i="9"/>
  <c r="B18" i="9"/>
  <c r="AH22" i="9"/>
  <c r="AH25" i="9"/>
  <c r="W32" i="9"/>
  <c r="X32" i="9" s="1"/>
  <c r="W119" i="9"/>
  <c r="S36" i="9"/>
  <c r="B37" i="9"/>
  <c r="B39" i="9"/>
  <c r="W125" i="9"/>
  <c r="AG45" i="9"/>
  <c r="AH45" i="9" s="1"/>
  <c r="S46" i="9"/>
  <c r="B47" i="9"/>
  <c r="W133" i="9"/>
  <c r="N51" i="9"/>
  <c r="O54" i="9" s="1"/>
  <c r="AC55" i="9"/>
  <c r="B50" i="9"/>
  <c r="B7" i="9"/>
  <c r="B23" i="9"/>
  <c r="B26" i="9"/>
  <c r="B83" i="9"/>
  <c r="B99" i="9"/>
  <c r="B118" i="9"/>
  <c r="B137" i="9"/>
  <c r="B13" i="9"/>
  <c r="W107" i="9"/>
  <c r="W34" i="9"/>
  <c r="X34" i="9" s="1"/>
  <c r="E37" i="9"/>
  <c r="S37" i="9"/>
  <c r="B38" i="9"/>
  <c r="W39" i="9"/>
  <c r="W124" i="9"/>
  <c r="N43" i="9"/>
  <c r="O49" i="9" s="1"/>
  <c r="AG44" i="9"/>
  <c r="AH44" i="9" s="1"/>
  <c r="S45" i="9"/>
  <c r="B46" i="9"/>
  <c r="W47" i="9"/>
  <c r="W132" i="9"/>
  <c r="N55" i="9"/>
  <c r="O61" i="9" s="1"/>
  <c r="B57" i="9"/>
  <c r="W142" i="9"/>
  <c r="N64" i="9"/>
  <c r="W140" i="9"/>
  <c r="V144" i="9"/>
  <c r="W145" i="9" s="1"/>
  <c r="S60" i="9"/>
  <c r="B2" i="9"/>
  <c r="B19" i="9"/>
  <c r="W110" i="9"/>
  <c r="B29" i="9"/>
  <c r="B32" i="9"/>
  <c r="AG33" i="9"/>
  <c r="AH33" i="9" s="1"/>
  <c r="S51" i="9"/>
  <c r="B52" i="9"/>
  <c r="S56" i="9"/>
  <c r="K64" i="9"/>
  <c r="B104" i="9"/>
  <c r="B114" i="9"/>
  <c r="B8" i="9"/>
  <c r="W36" i="9"/>
  <c r="X36" i="9" s="1"/>
  <c r="W38" i="9"/>
  <c r="AA40" i="9"/>
  <c r="N42" i="9"/>
  <c r="O48" i="9" s="1"/>
  <c r="S44" i="9"/>
  <c r="B45" i="9"/>
  <c r="W46" i="9"/>
  <c r="AA48" i="9"/>
  <c r="AG50" i="9"/>
  <c r="AH50" i="9" s="1"/>
  <c r="W52" i="9"/>
  <c r="N59" i="9"/>
  <c r="B65" i="9"/>
  <c r="B109" i="9"/>
  <c r="W146" i="9"/>
  <c r="B3" i="9"/>
  <c r="B14" i="9"/>
  <c r="B24" i="9"/>
  <c r="S33" i="9"/>
  <c r="B34" i="9"/>
  <c r="N35" i="9"/>
  <c r="AG35" i="9"/>
  <c r="AH35" i="9" s="1"/>
  <c r="E52" i="9"/>
  <c r="B67" i="9"/>
  <c r="B71" i="9"/>
  <c r="B82" i="9"/>
  <c r="B98" i="9"/>
  <c r="B20" i="9"/>
  <c r="K39" i="9"/>
  <c r="S43" i="9"/>
  <c r="B44" i="9"/>
  <c r="W130" i="9"/>
  <c r="R50" i="9"/>
  <c r="U50" i="9" s="1"/>
  <c r="B51" i="9"/>
  <c r="S55" i="9"/>
  <c r="B56" i="9"/>
  <c r="W141" i="9"/>
  <c r="B60" i="9"/>
  <c r="S64" i="9"/>
  <c r="B9" i="9"/>
  <c r="B27" i="9"/>
  <c r="S35" i="9"/>
  <c r="B36" i="9"/>
  <c r="S50" i="9"/>
  <c r="V136" i="9"/>
  <c r="S52" i="9"/>
  <c r="E62" i="9"/>
  <c r="N58" i="9"/>
  <c r="S59" i="9"/>
  <c r="B4" i="9"/>
  <c r="H20" i="9"/>
  <c r="V104" i="9" s="1"/>
  <c r="B379" i="9"/>
  <c r="B371" i="9"/>
  <c r="B363" i="9"/>
  <c r="B355" i="9"/>
  <c r="B347" i="9"/>
  <c r="B339" i="9"/>
  <c r="B380" i="9"/>
  <c r="B372" i="9"/>
  <c r="B364" i="9"/>
  <c r="B356" i="9"/>
  <c r="B348" i="9"/>
  <c r="B340" i="9"/>
  <c r="B381" i="9"/>
  <c r="B373" i="9"/>
  <c r="B365" i="9"/>
  <c r="B357" i="9"/>
  <c r="B349" i="9"/>
  <c r="B341" i="9"/>
  <c r="B333" i="9"/>
  <c r="B382" i="9"/>
  <c r="B374" i="9"/>
  <c r="B366" i="9"/>
  <c r="B358" i="9"/>
  <c r="B350" i="9"/>
  <c r="B342" i="9"/>
  <c r="B383" i="9"/>
  <c r="B375" i="9"/>
  <c r="B367" i="9"/>
  <c r="B359" i="9"/>
  <c r="B351" i="9"/>
  <c r="B343" i="9"/>
  <c r="B384" i="9"/>
  <c r="B376" i="9"/>
  <c r="B368" i="9"/>
  <c r="B360" i="9"/>
  <c r="B352" i="9"/>
  <c r="B344" i="9"/>
  <c r="B336" i="9"/>
  <c r="B385" i="9"/>
  <c r="B377" i="9"/>
  <c r="B369" i="9"/>
  <c r="B361" i="9"/>
  <c r="B353" i="9"/>
  <c r="B345" i="9"/>
  <c r="B337" i="9"/>
  <c r="B319" i="9"/>
  <c r="B311" i="9"/>
  <c r="B303" i="9"/>
  <c r="B338" i="9"/>
  <c r="B331" i="9"/>
  <c r="B322" i="9"/>
  <c r="B329" i="9"/>
  <c r="B312" i="9"/>
  <c r="B304" i="9"/>
  <c r="B296" i="9"/>
  <c r="B288" i="9"/>
  <c r="B346" i="9"/>
  <c r="B327" i="9"/>
  <c r="B325" i="9"/>
  <c r="B313" i="9"/>
  <c r="B305" i="9"/>
  <c r="B297" i="9"/>
  <c r="B289" i="9"/>
  <c r="B354" i="9"/>
  <c r="B320" i="9"/>
  <c r="B314" i="9"/>
  <c r="B306" i="9"/>
  <c r="B298" i="9"/>
  <c r="B362" i="9"/>
  <c r="B323" i="9"/>
  <c r="B332" i="9"/>
  <c r="B315" i="9"/>
  <c r="B307" i="9"/>
  <c r="B370" i="9"/>
  <c r="B330" i="9"/>
  <c r="B335" i="9"/>
  <c r="B321" i="9"/>
  <c r="B316" i="9"/>
  <c r="B308" i="9"/>
  <c r="B334" i="9"/>
  <c r="B287" i="9"/>
  <c r="B279" i="9"/>
  <c r="B271" i="9"/>
  <c r="B263" i="9"/>
  <c r="B317" i="9"/>
  <c r="B290" i="9"/>
  <c r="B378" i="9"/>
  <c r="B295" i="9"/>
  <c r="B293" i="9"/>
  <c r="B281" i="9"/>
  <c r="B273" i="9"/>
  <c r="B265" i="9"/>
  <c r="B257" i="9"/>
  <c r="B318" i="9"/>
  <c r="B326" i="9"/>
  <c r="B282" i="9"/>
  <c r="B274" i="9"/>
  <c r="B266" i="9"/>
  <c r="B258" i="9"/>
  <c r="B291" i="9"/>
  <c r="B302" i="9"/>
  <c r="B301" i="9"/>
  <c r="B283" i="9"/>
  <c r="B275" i="9"/>
  <c r="B267" i="9"/>
  <c r="B309" i="9"/>
  <c r="B300" i="9"/>
  <c r="B284" i="9"/>
  <c r="B276" i="9"/>
  <c r="B268" i="9"/>
  <c r="B324" i="9"/>
  <c r="B294" i="9"/>
  <c r="B261" i="9"/>
  <c r="B255" i="9"/>
  <c r="B248" i="9"/>
  <c r="B240" i="9"/>
  <c r="B232" i="9"/>
  <c r="B224" i="9"/>
  <c r="B310" i="9"/>
  <c r="B253" i="9"/>
  <c r="B249" i="9"/>
  <c r="B241" i="9"/>
  <c r="B233" i="9"/>
  <c r="B285" i="9"/>
  <c r="B280" i="9"/>
  <c r="B260" i="9"/>
  <c r="B269" i="9"/>
  <c r="B242" i="9"/>
  <c r="B234" i="9"/>
  <c r="B226" i="9"/>
  <c r="B292" i="9"/>
  <c r="B250" i="9"/>
  <c r="B243" i="9"/>
  <c r="B235" i="9"/>
  <c r="B227" i="9"/>
  <c r="B219" i="9"/>
  <c r="B286" i="9"/>
  <c r="B270" i="9"/>
  <c r="B259" i="9"/>
  <c r="B254" i="9"/>
  <c r="B251" i="9"/>
  <c r="B244" i="9"/>
  <c r="B236" i="9"/>
  <c r="B277" i="9"/>
  <c r="B256" i="9"/>
  <c r="B245" i="9"/>
  <c r="B237" i="9"/>
  <c r="B328" i="9"/>
  <c r="B299" i="9"/>
  <c r="B278" i="9"/>
  <c r="B246" i="9"/>
  <c r="B239" i="9"/>
  <c r="B231" i="9"/>
  <c r="B223" i="9"/>
  <c r="B212" i="9"/>
  <c r="B204" i="9"/>
  <c r="B196" i="9"/>
  <c r="B188" i="9"/>
  <c r="B230" i="9"/>
  <c r="B221" i="9"/>
  <c r="B218" i="9"/>
  <c r="B213" i="9"/>
  <c r="B205" i="9"/>
  <c r="B272" i="9"/>
  <c r="B247" i="9"/>
  <c r="B229" i="9"/>
  <c r="B214" i="9"/>
  <c r="B206" i="9"/>
  <c r="B198" i="9"/>
  <c r="B190" i="9"/>
  <c r="B215" i="9"/>
  <c r="B207" i="9"/>
  <c r="B199" i="9"/>
  <c r="B191" i="9"/>
  <c r="B264" i="9"/>
  <c r="B262" i="9"/>
  <c r="B208" i="9"/>
  <c r="B228" i="9"/>
  <c r="B216" i="9"/>
  <c r="B220" i="9"/>
  <c r="B186" i="9"/>
  <c r="B203" i="9"/>
  <c r="B197" i="9"/>
  <c r="B180" i="9"/>
  <c r="B172" i="9"/>
  <c r="B164" i="9"/>
  <c r="B156" i="9"/>
  <c r="B194" i="9"/>
  <c r="B184" i="9"/>
  <c r="B209" i="9"/>
  <c r="B202" i="9"/>
  <c r="B201" i="9"/>
  <c r="B181" i="9"/>
  <c r="B173" i="9"/>
  <c r="B165" i="9"/>
  <c r="B200" i="9"/>
  <c r="B210" i="9"/>
  <c r="B174" i="9"/>
  <c r="B166" i="9"/>
  <c r="B158" i="9"/>
  <c r="B182" i="9"/>
  <c r="B217" i="9"/>
  <c r="B211" i="9"/>
  <c r="B193" i="9"/>
  <c r="B175" i="9"/>
  <c r="B167" i="9"/>
  <c r="B252" i="9"/>
  <c r="B238" i="9"/>
  <c r="B187" i="9"/>
  <c r="B185" i="9"/>
  <c r="B176" i="9"/>
  <c r="B168" i="9"/>
  <c r="B225" i="9"/>
  <c r="B177" i="9"/>
  <c r="B169" i="9"/>
  <c r="B192" i="9"/>
  <c r="B183" i="9"/>
  <c r="B222" i="9"/>
  <c r="B171" i="9"/>
  <c r="B160" i="9"/>
  <c r="B146" i="9"/>
  <c r="B138" i="9"/>
  <c r="B130" i="9"/>
  <c r="B122" i="9"/>
  <c r="B179" i="9"/>
  <c r="B151" i="9"/>
  <c r="B154" i="9"/>
  <c r="B147" i="9"/>
  <c r="B139" i="9"/>
  <c r="B131" i="9"/>
  <c r="B123" i="9"/>
  <c r="B189" i="9"/>
  <c r="B148" i="9"/>
  <c r="B140" i="9"/>
  <c r="B132" i="9"/>
  <c r="B124" i="9"/>
  <c r="B116" i="9"/>
  <c r="B163" i="9"/>
  <c r="B152" i="9"/>
  <c r="B195" i="9"/>
  <c r="B141" i="9"/>
  <c r="B133" i="9"/>
  <c r="B125" i="9"/>
  <c r="B149" i="9"/>
  <c r="B162" i="9"/>
  <c r="B142" i="9"/>
  <c r="B134" i="9"/>
  <c r="B126" i="9"/>
  <c r="B159" i="9"/>
  <c r="B157" i="9"/>
  <c r="B161" i="9"/>
  <c r="B155" i="9"/>
  <c r="B143" i="9"/>
  <c r="B135" i="9"/>
  <c r="B127" i="9"/>
  <c r="B170" i="9"/>
  <c r="B150" i="9"/>
  <c r="B145" i="9"/>
  <c r="B110" i="9"/>
  <c r="B105" i="9"/>
  <c r="B100" i="9"/>
  <c r="V73" i="9" s="1"/>
  <c r="B92" i="9"/>
  <c r="B84" i="9"/>
  <c r="B76" i="9"/>
  <c r="B68" i="9"/>
  <c r="B115" i="9"/>
  <c r="B93" i="9"/>
  <c r="B85" i="9"/>
  <c r="B77" i="9"/>
  <c r="B69" i="9"/>
  <c r="B61" i="9"/>
  <c r="B53" i="9"/>
  <c r="B117" i="9"/>
  <c r="B106" i="9"/>
  <c r="B101" i="9"/>
  <c r="B111" i="9"/>
  <c r="B94" i="9"/>
  <c r="B86" i="9"/>
  <c r="B78" i="9"/>
  <c r="B70" i="9"/>
  <c r="B120" i="9"/>
  <c r="B121" i="9"/>
  <c r="B107" i="9"/>
  <c r="B102" i="9"/>
  <c r="B95" i="9"/>
  <c r="B87" i="9"/>
  <c r="B79" i="9"/>
  <c r="B153" i="9"/>
  <c r="B128" i="9"/>
  <c r="B119" i="9"/>
  <c r="B112" i="9"/>
  <c r="B96" i="9"/>
  <c r="B88" i="9"/>
  <c r="B80" i="9"/>
  <c r="B72" i="9"/>
  <c r="B136" i="9"/>
  <c r="B108" i="9"/>
  <c r="B113" i="9"/>
  <c r="B103" i="9"/>
  <c r="B97" i="9"/>
  <c r="B89" i="9"/>
  <c r="B81" i="9"/>
  <c r="K37" i="9"/>
  <c r="B43" i="9"/>
  <c r="W129" i="9"/>
  <c r="B55" i="9"/>
  <c r="W139" i="9"/>
  <c r="W147" i="9"/>
  <c r="U62" i="8"/>
  <c r="X62" i="8" s="1"/>
  <c r="Z52" i="8"/>
  <c r="AC51" i="8" s="1"/>
  <c r="Z57" i="8"/>
  <c r="AC56" i="8" s="1"/>
  <c r="U48" i="8"/>
  <c r="U41" i="8"/>
  <c r="X41" i="8" s="1"/>
  <c r="Z41" i="8"/>
  <c r="AA41" i="8" s="1"/>
  <c r="U54" i="8"/>
  <c r="U58" i="8"/>
  <c r="X58" i="8" s="1"/>
  <c r="Z49" i="8"/>
  <c r="AC48" i="8" s="1"/>
  <c r="AA51" i="8"/>
  <c r="AD51" i="8" s="1"/>
  <c r="AA38" i="8"/>
  <c r="AD38" i="8" s="1"/>
  <c r="AC37" i="8"/>
  <c r="U40" i="8"/>
  <c r="X40" i="8" s="1"/>
  <c r="Z60" i="8"/>
  <c r="AC59" i="8" s="1"/>
  <c r="U39" i="8"/>
  <c r="X39" i="8" s="1"/>
  <c r="U46" i="8"/>
  <c r="X46" i="8" s="1"/>
  <c r="Z64" i="8"/>
  <c r="AC44" i="8"/>
  <c r="Z46" i="8"/>
  <c r="AA46" i="8" s="1"/>
  <c r="U61" i="8"/>
  <c r="X61" i="8" s="1"/>
  <c r="U38" i="8"/>
  <c r="X38" i="8" s="1"/>
  <c r="W147" i="8"/>
  <c r="S38" i="8"/>
  <c r="S45" i="8"/>
  <c r="S37" i="8"/>
  <c r="S58" i="8"/>
  <c r="S55" i="8"/>
  <c r="S57" i="8"/>
  <c r="S50" i="8"/>
  <c r="S63" i="8"/>
  <c r="S42" i="8"/>
  <c r="S39" i="8"/>
  <c r="S49" i="8"/>
  <c r="W124" i="8"/>
  <c r="T37" i="8"/>
  <c r="AA53" i="8"/>
  <c r="O46" i="8"/>
  <c r="AD43" i="8"/>
  <c r="T36" i="8"/>
  <c r="T48" i="8"/>
  <c r="T47" i="8"/>
  <c r="T40" i="8"/>
  <c r="T39" i="8"/>
  <c r="AD45" i="8"/>
  <c r="T44" i="8"/>
  <c r="T45" i="8"/>
  <c r="T52" i="8"/>
  <c r="T53" i="8"/>
  <c r="O38" i="8"/>
  <c r="T56" i="8"/>
  <c r="AC43" i="8"/>
  <c r="T38" i="8"/>
  <c r="W52" i="8"/>
  <c r="H21" i="8"/>
  <c r="V105" i="8" s="1"/>
  <c r="B31" i="8"/>
  <c r="W32" i="8"/>
  <c r="R33" i="8"/>
  <c r="U33" i="8" s="1"/>
  <c r="S41" i="8"/>
  <c r="T43" i="8"/>
  <c r="K50" i="8"/>
  <c r="K46" i="8"/>
  <c r="U47" i="8"/>
  <c r="X47" i="8" s="1"/>
  <c r="W132" i="8"/>
  <c r="W134" i="8"/>
  <c r="B51" i="8"/>
  <c r="W53" i="8"/>
  <c r="U56" i="8"/>
  <c r="N57" i="8"/>
  <c r="O61" i="8" s="1"/>
  <c r="B10" i="8"/>
  <c r="H15" i="8"/>
  <c r="B22" i="8"/>
  <c r="W112" i="8"/>
  <c r="AG38" i="8"/>
  <c r="AH38" i="8" s="1"/>
  <c r="Z39" i="8"/>
  <c r="W126" i="8"/>
  <c r="K44" i="8"/>
  <c r="W45" i="8"/>
  <c r="S47" i="8"/>
  <c r="U49" i="8"/>
  <c r="E57" i="8"/>
  <c r="V145" i="8"/>
  <c r="S61" i="8"/>
  <c r="S62" i="8"/>
  <c r="B107" i="8"/>
  <c r="H3" i="8"/>
  <c r="H4" i="8"/>
  <c r="B16" i="8"/>
  <c r="Z32" i="8"/>
  <c r="Z35" i="8"/>
  <c r="AA37" i="8"/>
  <c r="E51" i="8"/>
  <c r="U55" i="8"/>
  <c r="Z59" i="8"/>
  <c r="W59" i="8"/>
  <c r="W106" i="8"/>
  <c r="AG25" i="8"/>
  <c r="AH25" i="8" s="1"/>
  <c r="E45" i="8"/>
  <c r="B41" i="8"/>
  <c r="B45" i="8"/>
  <c r="AG46" i="8"/>
  <c r="AH46" i="8" s="1"/>
  <c r="AG48" i="8"/>
  <c r="AH48" i="8" s="1"/>
  <c r="U57" i="8"/>
  <c r="L65" i="8" a="1"/>
  <c r="L65" i="8" s="1"/>
  <c r="T64" i="8"/>
  <c r="N34" i="8"/>
  <c r="B35" i="8"/>
  <c r="AC35" i="8"/>
  <c r="B43" i="8"/>
  <c r="N50" i="8"/>
  <c r="N51" i="8"/>
  <c r="O54" i="8" s="1"/>
  <c r="T58" i="8"/>
  <c r="AA48" i="8"/>
  <c r="AH22" i="8"/>
  <c r="B26" i="8"/>
  <c r="B29" i="8"/>
  <c r="R31" i="8"/>
  <c r="U32" i="8" s="1"/>
  <c r="X32" i="8" s="1"/>
  <c r="W116" i="8"/>
  <c r="AA36" i="8"/>
  <c r="E53" i="8"/>
  <c r="B49" i="8"/>
  <c r="W49" i="8"/>
  <c r="R50" i="8"/>
  <c r="E58" i="8"/>
  <c r="AA54" i="8"/>
  <c r="AB55" i="8" s="1"/>
  <c r="Z56" i="8"/>
  <c r="W56" i="8"/>
  <c r="E60" i="8"/>
  <c r="B6" i="8"/>
  <c r="H11" i="8"/>
  <c r="B23" i="8"/>
  <c r="Z33" i="8"/>
  <c r="S34" i="8"/>
  <c r="W123" i="8"/>
  <c r="E43" i="8"/>
  <c r="R44" i="8"/>
  <c r="V129" i="8"/>
  <c r="W130" i="8" s="1"/>
  <c r="S46" i="8"/>
  <c r="E55" i="8"/>
  <c r="K51" i="8"/>
  <c r="B12" i="8"/>
  <c r="B18" i="8"/>
  <c r="W107" i="8"/>
  <c r="H26" i="8"/>
  <c r="V110" i="8" s="1"/>
  <c r="B36" i="8"/>
  <c r="N37" i="8"/>
  <c r="O42" i="8" s="1"/>
  <c r="S40" i="8"/>
  <c r="R42" i="8"/>
  <c r="S44" i="8"/>
  <c r="AC54" i="8"/>
  <c r="AG23" i="8"/>
  <c r="AH23" i="8" s="1"/>
  <c r="K47" i="8"/>
  <c r="V127" i="8"/>
  <c r="W128" i="8" s="1"/>
  <c r="S43" i="8"/>
  <c r="W131" i="8"/>
  <c r="V136" i="8"/>
  <c r="S52" i="8"/>
  <c r="V137" i="8"/>
  <c r="W138" i="8" s="1"/>
  <c r="S53" i="8"/>
  <c r="S54" i="8"/>
  <c r="AC60" i="8"/>
  <c r="AA61" i="8"/>
  <c r="O55" i="8"/>
  <c r="E54" i="8"/>
  <c r="B7" i="8"/>
  <c r="H12" i="8"/>
  <c r="H18" i="8"/>
  <c r="V102" i="8" s="1"/>
  <c r="B27" i="8"/>
  <c r="AH29" i="8"/>
  <c r="B33" i="8"/>
  <c r="V120" i="8"/>
  <c r="S36" i="8"/>
  <c r="W44" i="8"/>
  <c r="S48" i="8"/>
  <c r="W50" i="8"/>
  <c r="K58" i="8"/>
  <c r="K59" i="8"/>
  <c r="T60" i="8"/>
  <c r="E42" i="8"/>
  <c r="B13" i="8"/>
  <c r="B19" i="8"/>
  <c r="B30" i="8"/>
  <c r="R35" i="8"/>
  <c r="U35" i="8" s="1"/>
  <c r="X35" i="8" s="1"/>
  <c r="N35" i="8"/>
  <c r="K42" i="8"/>
  <c r="K55" i="8"/>
  <c r="K53" i="8"/>
  <c r="K60" i="8"/>
  <c r="B59" i="8"/>
  <c r="U60" i="8"/>
  <c r="R63" i="8"/>
  <c r="U63" i="8" s="1"/>
  <c r="N63" i="8"/>
  <c r="B2" i="8"/>
  <c r="H7" i="8"/>
  <c r="H24" i="8"/>
  <c r="V108" i="8" s="1"/>
  <c r="W109" i="8" s="1"/>
  <c r="AG50" i="8"/>
  <c r="AH50" i="8" s="1"/>
  <c r="H29" i="8"/>
  <c r="V113" i="8" s="1"/>
  <c r="V117" i="8"/>
  <c r="S33" i="8"/>
  <c r="S35" i="8"/>
  <c r="AG41" i="8"/>
  <c r="AH41" i="8" s="1"/>
  <c r="B46" i="8"/>
  <c r="K49" i="8"/>
  <c r="E61" i="8"/>
  <c r="E63" i="8"/>
  <c r="B8" i="8"/>
  <c r="H13" i="8"/>
  <c r="H19" i="8"/>
  <c r="V103" i="8" s="1"/>
  <c r="W104" i="8" s="1"/>
  <c r="B379" i="8"/>
  <c r="B371" i="8"/>
  <c r="B363" i="8"/>
  <c r="B355" i="8"/>
  <c r="B380" i="8"/>
  <c r="B372" i="8"/>
  <c r="B381" i="8"/>
  <c r="B373" i="8"/>
  <c r="B365" i="8"/>
  <c r="B357" i="8"/>
  <c r="B349" i="8"/>
  <c r="B341" i="8"/>
  <c r="B333" i="8"/>
  <c r="B382" i="8"/>
  <c r="B374" i="8"/>
  <c r="B366" i="8"/>
  <c r="B358" i="8"/>
  <c r="B350" i="8"/>
  <c r="B342" i="8"/>
  <c r="B383" i="8"/>
  <c r="B375" i="8"/>
  <c r="B367" i="8"/>
  <c r="B359" i="8"/>
  <c r="B351" i="8"/>
  <c r="B343" i="8"/>
  <c r="B335" i="8"/>
  <c r="B384" i="8"/>
  <c r="B376" i="8"/>
  <c r="B368" i="8"/>
  <c r="B360" i="8"/>
  <c r="B352" i="8"/>
  <c r="B344" i="8"/>
  <c r="B336" i="8"/>
  <c r="B385" i="8"/>
  <c r="B377" i="8"/>
  <c r="B369" i="8"/>
  <c r="B361" i="8"/>
  <c r="B353" i="8"/>
  <c r="B345" i="8"/>
  <c r="B337" i="8"/>
  <c r="B346" i="8"/>
  <c r="B316" i="8"/>
  <c r="B308" i="8"/>
  <c r="B300" i="8"/>
  <c r="B292" i="8"/>
  <c r="B378" i="8"/>
  <c r="B340" i="8"/>
  <c r="B332" i="8"/>
  <c r="B347" i="8"/>
  <c r="B317" i="8"/>
  <c r="B309" i="8"/>
  <c r="B301" i="8"/>
  <c r="B370" i="8"/>
  <c r="B327" i="8"/>
  <c r="B322" i="8"/>
  <c r="B318" i="8"/>
  <c r="B310" i="8"/>
  <c r="B364" i="8"/>
  <c r="B348" i="8"/>
  <c r="B331" i="8"/>
  <c r="B329" i="8"/>
  <c r="B325" i="8"/>
  <c r="B356" i="8"/>
  <c r="B319" i="8"/>
  <c r="B311" i="8"/>
  <c r="B303" i="8"/>
  <c r="B323" i="8"/>
  <c r="B312" i="8"/>
  <c r="B304" i="8"/>
  <c r="B334" i="8"/>
  <c r="B313" i="8"/>
  <c r="B320" i="8"/>
  <c r="B338" i="8"/>
  <c r="B326" i="8"/>
  <c r="B314" i="8"/>
  <c r="B306" i="8"/>
  <c r="B330" i="8"/>
  <c r="B328" i="8"/>
  <c r="B324" i="8"/>
  <c r="B362" i="8"/>
  <c r="B354" i="8"/>
  <c r="B339" i="8"/>
  <c r="B287" i="8"/>
  <c r="B280" i="8"/>
  <c r="B272" i="8"/>
  <c r="B264" i="8"/>
  <c r="B298" i="8"/>
  <c r="B307" i="8"/>
  <c r="B302" i="8"/>
  <c r="B295" i="8"/>
  <c r="B281" i="8"/>
  <c r="B273" i="8"/>
  <c r="B288" i="8"/>
  <c r="B315" i="8"/>
  <c r="B282" i="8"/>
  <c r="B274" i="8"/>
  <c r="B266" i="8"/>
  <c r="B258" i="8"/>
  <c r="B296" i="8"/>
  <c r="B283" i="8"/>
  <c r="B275" i="8"/>
  <c r="B267" i="8"/>
  <c r="B259" i="8"/>
  <c r="B289" i="8"/>
  <c r="B299" i="8"/>
  <c r="B284" i="8"/>
  <c r="B276" i="8"/>
  <c r="B293" i="8"/>
  <c r="B285" i="8"/>
  <c r="B277" i="8"/>
  <c r="B297" i="8"/>
  <c r="B290" i="8"/>
  <c r="B294" i="8"/>
  <c r="B321" i="8"/>
  <c r="B305" i="8"/>
  <c r="B252" i="8"/>
  <c r="B244" i="8"/>
  <c r="B236" i="8"/>
  <c r="B228" i="8"/>
  <c r="B220" i="8"/>
  <c r="B263" i="8"/>
  <c r="B253" i="8"/>
  <c r="B245" i="8"/>
  <c r="B237" i="8"/>
  <c r="B229" i="8"/>
  <c r="B270" i="8"/>
  <c r="B260" i="8"/>
  <c r="B254" i="8"/>
  <c r="B246" i="8"/>
  <c r="B238" i="8"/>
  <c r="B230" i="8"/>
  <c r="B222" i="8"/>
  <c r="B286" i="8"/>
  <c r="B265" i="8"/>
  <c r="B255" i="8"/>
  <c r="B247" i="8"/>
  <c r="B239" i="8"/>
  <c r="B231" i="8"/>
  <c r="B278" i="8"/>
  <c r="B262" i="8"/>
  <c r="B256" i="8"/>
  <c r="B248" i="8"/>
  <c r="B240" i="8"/>
  <c r="B232" i="8"/>
  <c r="B269" i="8"/>
  <c r="B249" i="8"/>
  <c r="B241" i="8"/>
  <c r="B291" i="8"/>
  <c r="B279" i="8"/>
  <c r="B250" i="8"/>
  <c r="B242" i="8"/>
  <c r="B223" i="8"/>
  <c r="B214" i="8"/>
  <c r="B206" i="8"/>
  <c r="B198" i="8"/>
  <c r="B190" i="8"/>
  <c r="B182" i="8"/>
  <c r="B174" i="8"/>
  <c r="B257" i="8"/>
  <c r="B233" i="8"/>
  <c r="B225" i="8"/>
  <c r="B215" i="8"/>
  <c r="B207" i="8"/>
  <c r="B199" i="8"/>
  <c r="B268" i="8"/>
  <c r="B251" i="8"/>
  <c r="B234" i="8"/>
  <c r="B271" i="8"/>
  <c r="B216" i="8"/>
  <c r="B208" i="8"/>
  <c r="B200" i="8"/>
  <c r="B192" i="8"/>
  <c r="B227" i="8"/>
  <c r="B221" i="8"/>
  <c r="B217" i="8"/>
  <c r="B209" i="8"/>
  <c r="B201" i="8"/>
  <c r="B193" i="8"/>
  <c r="B185" i="8"/>
  <c r="B261" i="8"/>
  <c r="B235" i="8"/>
  <c r="B224" i="8"/>
  <c r="B218" i="8"/>
  <c r="B210" i="8"/>
  <c r="B202" i="8"/>
  <c r="B219" i="8"/>
  <c r="B211" i="8"/>
  <c r="B203" i="8"/>
  <c r="B226" i="8"/>
  <c r="B212" i="8"/>
  <c r="B204" i="8"/>
  <c r="B170" i="8"/>
  <c r="B162" i="8"/>
  <c r="B154" i="8"/>
  <c r="B146" i="8"/>
  <c r="B138" i="8"/>
  <c r="B130" i="8"/>
  <c r="B189" i="8"/>
  <c r="B186" i="8"/>
  <c r="B184" i="8"/>
  <c r="B177" i="8"/>
  <c r="B163" i="8"/>
  <c r="B155" i="8"/>
  <c r="B147" i="8"/>
  <c r="B171" i="8"/>
  <c r="B164" i="8"/>
  <c r="B156" i="8"/>
  <c r="B148" i="8"/>
  <c r="B140" i="8"/>
  <c r="B180" i="8"/>
  <c r="B213" i="8"/>
  <c r="B188" i="8"/>
  <c r="B175" i="8"/>
  <c r="B172" i="8"/>
  <c r="B165" i="8"/>
  <c r="B157" i="8"/>
  <c r="B149" i="8"/>
  <c r="B141" i="8"/>
  <c r="B133" i="8"/>
  <c r="B194" i="8"/>
  <c r="B195" i="8"/>
  <c r="B178" i="8"/>
  <c r="B166" i="8"/>
  <c r="B158" i="8"/>
  <c r="B150" i="8"/>
  <c r="B205" i="8"/>
  <c r="B191" i="8"/>
  <c r="B183" i="8"/>
  <c r="B167" i="8"/>
  <c r="B159" i="8"/>
  <c r="B151" i="8"/>
  <c r="B196" i="8"/>
  <c r="B187" i="8"/>
  <c r="B173" i="8"/>
  <c r="B243" i="8"/>
  <c r="B169" i="8"/>
  <c r="B161" i="8"/>
  <c r="B143" i="8"/>
  <c r="B125" i="8"/>
  <c r="B117" i="8"/>
  <c r="B109" i="8"/>
  <c r="B101" i="8"/>
  <c r="B93" i="8"/>
  <c r="B137" i="8"/>
  <c r="B126" i="8"/>
  <c r="B118" i="8"/>
  <c r="B110" i="8"/>
  <c r="B102" i="8"/>
  <c r="B142" i="8"/>
  <c r="B132" i="8"/>
  <c r="B153" i="8"/>
  <c r="B134" i="8"/>
  <c r="B127" i="8"/>
  <c r="B119" i="8"/>
  <c r="B111" i="8"/>
  <c r="B139" i="8"/>
  <c r="B181" i="8"/>
  <c r="B120" i="8"/>
  <c r="B112" i="8"/>
  <c r="B104" i="8"/>
  <c r="B168" i="8"/>
  <c r="B136" i="8"/>
  <c r="B176" i="8"/>
  <c r="B160" i="8"/>
  <c r="B121" i="8"/>
  <c r="B113" i="8"/>
  <c r="B105" i="8"/>
  <c r="B128" i="8"/>
  <c r="B179" i="8"/>
  <c r="B122" i="8"/>
  <c r="B114" i="8"/>
  <c r="B145" i="8"/>
  <c r="B131" i="8"/>
  <c r="B123" i="8"/>
  <c r="B115" i="8"/>
  <c r="B197" i="8"/>
  <c r="B152" i="8"/>
  <c r="B135" i="8"/>
  <c r="B100" i="8"/>
  <c r="V98" i="8" s="1"/>
  <c r="B84" i="8"/>
  <c r="B76" i="8"/>
  <c r="B68" i="8"/>
  <c r="B60" i="8"/>
  <c r="B52" i="8"/>
  <c r="B44" i="8"/>
  <c r="B20" i="8"/>
  <c r="B108" i="8"/>
  <c r="B89" i="8"/>
  <c r="B34" i="8"/>
  <c r="B24" i="8"/>
  <c r="B14" i="8"/>
  <c r="B129" i="8"/>
  <c r="B94" i="8"/>
  <c r="B85" i="8"/>
  <c r="B77" i="8"/>
  <c r="B69" i="8"/>
  <c r="B61" i="8"/>
  <c r="B53" i="8"/>
  <c r="B78" i="8"/>
  <c r="B70" i="8"/>
  <c r="B62" i="8"/>
  <c r="B54" i="8"/>
  <c r="B86" i="8"/>
  <c r="B97" i="8"/>
  <c r="B92" i="8"/>
  <c r="B79" i="8"/>
  <c r="B71" i="8"/>
  <c r="B63" i="8"/>
  <c r="B55" i="8"/>
  <c r="B47" i="8"/>
  <c r="B39" i="8"/>
  <c r="B37" i="8"/>
  <c r="B144" i="8"/>
  <c r="B124" i="8"/>
  <c r="B99" i="8"/>
  <c r="B95" i="8"/>
  <c r="B90" i="8"/>
  <c r="B87" i="8"/>
  <c r="B80" i="8"/>
  <c r="B72" i="8"/>
  <c r="B64" i="8"/>
  <c r="B56" i="8"/>
  <c r="B116" i="8"/>
  <c r="B81" i="8"/>
  <c r="B73" i="8"/>
  <c r="B65" i="8"/>
  <c r="V65" i="8" s="1"/>
  <c r="B57" i="8"/>
  <c r="B106" i="8"/>
  <c r="B88" i="8"/>
  <c r="B82" i="8"/>
  <c r="B74" i="8"/>
  <c r="B66" i="8"/>
  <c r="B96" i="8"/>
  <c r="B91" i="8"/>
  <c r="H30" i="8"/>
  <c r="V114" i="8" s="1"/>
  <c r="S32" i="8"/>
  <c r="K39" i="8"/>
  <c r="B40" i="8"/>
  <c r="Z40" i="8"/>
  <c r="N41" i="8"/>
  <c r="E50" i="8"/>
  <c r="N45" i="8"/>
  <c r="O51" i="8" s="1"/>
  <c r="Z50" i="8"/>
  <c r="O58" i="8"/>
  <c r="E62" i="8"/>
  <c r="E64" i="8"/>
  <c r="W60" i="8"/>
  <c r="K62" i="8"/>
  <c r="T33" i="8"/>
  <c r="K38" i="8"/>
  <c r="B42" i="8"/>
  <c r="B50" i="8"/>
  <c r="R52" i="8"/>
  <c r="U52" i="8" s="1"/>
  <c r="N53" i="8"/>
  <c r="T62" i="8"/>
  <c r="AA63" i="8"/>
  <c r="AC62" i="8"/>
  <c r="B103" i="8"/>
  <c r="W144" i="8"/>
  <c r="S56" i="8"/>
  <c r="W143" i="8"/>
  <c r="S64" i="8"/>
  <c r="W57" i="8"/>
  <c r="W142" i="8"/>
  <c r="N61" i="8"/>
  <c r="W119" i="8"/>
  <c r="W133" i="8"/>
  <c r="W141" i="8"/>
  <c r="N60" i="8"/>
  <c r="W64" i="8"/>
  <c r="W55" i="8"/>
  <c r="W140" i="8"/>
  <c r="N59" i="8"/>
  <c r="O64" i="8" s="1"/>
  <c r="W63" i="8"/>
  <c r="W148" i="8"/>
  <c r="W125" i="8"/>
  <c r="W139" i="8"/>
  <c r="S60" i="8"/>
  <c r="W135" i="8"/>
  <c r="W121" i="8"/>
  <c r="W122" i="8"/>
  <c r="S51" i="8"/>
  <c r="S59" i="8"/>
  <c r="U61" i="7"/>
  <c r="X61" i="7" s="1"/>
  <c r="AB56" i="7"/>
  <c r="Z58" i="7"/>
  <c r="AC57" i="7" s="1"/>
  <c r="U50" i="7"/>
  <c r="X50" i="7" s="1"/>
  <c r="AC39" i="7"/>
  <c r="AA40" i="7"/>
  <c r="AD40" i="7" s="1"/>
  <c r="U59" i="7"/>
  <c r="X59" i="7" s="1"/>
  <c r="U60" i="7"/>
  <c r="X60" i="7" s="1"/>
  <c r="U47" i="7"/>
  <c r="U52" i="7"/>
  <c r="U49" i="7"/>
  <c r="X49" i="7" s="1"/>
  <c r="Z52" i="7"/>
  <c r="AC51" i="7" s="1"/>
  <c r="U54" i="7"/>
  <c r="X54" i="7" s="1"/>
  <c r="AC53" i="7"/>
  <c r="AA54" i="7"/>
  <c r="AD54" i="7" s="1"/>
  <c r="AA63" i="7"/>
  <c r="AD63" i="7" s="1"/>
  <c r="AC62" i="7"/>
  <c r="U58" i="7"/>
  <c r="X58" i="7" s="1"/>
  <c r="Z41" i="7"/>
  <c r="AC40" i="7" s="1"/>
  <c r="Z44" i="7"/>
  <c r="AC43" i="7" s="1"/>
  <c r="AC55" i="7"/>
  <c r="Z60" i="7"/>
  <c r="AC59" i="7" s="1"/>
  <c r="Z57" i="7"/>
  <c r="AC56" i="7" s="1"/>
  <c r="Z43" i="7"/>
  <c r="AC42" i="7" s="1"/>
  <c r="U51" i="7"/>
  <c r="Z51" i="7"/>
  <c r="AC50" i="7" s="1"/>
  <c r="U62" i="7"/>
  <c r="U45" i="7"/>
  <c r="U56" i="7"/>
  <c r="X56" i="7" s="1"/>
  <c r="AC54" i="7"/>
  <c r="W148" i="7"/>
  <c r="S63" i="7"/>
  <c r="S57" i="7"/>
  <c r="S39" i="7"/>
  <c r="S50" i="7"/>
  <c r="S56" i="7"/>
  <c r="S49" i="7"/>
  <c r="S41" i="7"/>
  <c r="S38" i="7"/>
  <c r="S55" i="7"/>
  <c r="S58" i="7"/>
  <c r="S64" i="7"/>
  <c r="W102" i="7"/>
  <c r="AC35" i="7"/>
  <c r="AA36" i="7"/>
  <c r="AC32" i="7"/>
  <c r="AE32" i="7" s="1"/>
  <c r="AA33" i="7"/>
  <c r="T45" i="7"/>
  <c r="T44" i="7"/>
  <c r="U41" i="7"/>
  <c r="X41" i="7" s="1"/>
  <c r="U48" i="7"/>
  <c r="U40" i="7"/>
  <c r="X40" i="7" s="1"/>
  <c r="B2" i="7"/>
  <c r="H7" i="7"/>
  <c r="B19" i="7"/>
  <c r="H26" i="7"/>
  <c r="V110" i="7" s="1"/>
  <c r="B29" i="7"/>
  <c r="B35" i="7"/>
  <c r="T38" i="7"/>
  <c r="E40" i="7"/>
  <c r="B48" i="7"/>
  <c r="B57" i="7"/>
  <c r="B58" i="7"/>
  <c r="B3" i="7"/>
  <c r="B14" i="7"/>
  <c r="H19" i="7"/>
  <c r="V103" i="7" s="1"/>
  <c r="B24" i="7"/>
  <c r="H29" i="7"/>
  <c r="V113" i="7" s="1"/>
  <c r="W119" i="7"/>
  <c r="N38" i="7"/>
  <c r="K44" i="7"/>
  <c r="B45" i="7"/>
  <c r="W52" i="7"/>
  <c r="AA53" i="7"/>
  <c r="W141" i="7"/>
  <c r="V143" i="7"/>
  <c r="S59" i="7"/>
  <c r="B89" i="7"/>
  <c r="H8" i="7"/>
  <c r="B20" i="7"/>
  <c r="AG44" i="7"/>
  <c r="AH44" i="7" s="1"/>
  <c r="AH26" i="7"/>
  <c r="K41" i="7"/>
  <c r="W126" i="7"/>
  <c r="W46" i="7"/>
  <c r="N47" i="7"/>
  <c r="B49" i="7"/>
  <c r="H3" i="7"/>
  <c r="B9" i="7"/>
  <c r="H14" i="7"/>
  <c r="H24" i="7"/>
  <c r="V108" i="7" s="1"/>
  <c r="B27" i="7"/>
  <c r="N32" i="7"/>
  <c r="B33" i="7"/>
  <c r="B39" i="7"/>
  <c r="E54" i="7"/>
  <c r="E55" i="7"/>
  <c r="AG49" i="7"/>
  <c r="AH49" i="7" s="1"/>
  <c r="Z50" i="7"/>
  <c r="W51" i="7"/>
  <c r="B64" i="7"/>
  <c r="T47" i="7"/>
  <c r="B4" i="7"/>
  <c r="B15" i="7"/>
  <c r="B379" i="7"/>
  <c r="B371" i="7"/>
  <c r="B363" i="7"/>
  <c r="B380" i="7"/>
  <c r="B372" i="7"/>
  <c r="B364" i="7"/>
  <c r="B356" i="7"/>
  <c r="B348" i="7"/>
  <c r="B340" i="7"/>
  <c r="B381" i="7"/>
  <c r="B373" i="7"/>
  <c r="B365" i="7"/>
  <c r="B357" i="7"/>
  <c r="B349" i="7"/>
  <c r="B341" i="7"/>
  <c r="B333" i="7"/>
  <c r="B382" i="7"/>
  <c r="B374" i="7"/>
  <c r="B366" i="7"/>
  <c r="B358" i="7"/>
  <c r="B350" i="7"/>
  <c r="B342" i="7"/>
  <c r="B383" i="7"/>
  <c r="B375" i="7"/>
  <c r="B367" i="7"/>
  <c r="B359" i="7"/>
  <c r="B351" i="7"/>
  <c r="B343" i="7"/>
  <c r="B384" i="7"/>
  <c r="B376" i="7"/>
  <c r="B368" i="7"/>
  <c r="B360" i="7"/>
  <c r="B352" i="7"/>
  <c r="B344" i="7"/>
  <c r="B385" i="7"/>
  <c r="B377" i="7"/>
  <c r="B369" i="7"/>
  <c r="B361" i="7"/>
  <c r="B353" i="7"/>
  <c r="B345" i="7"/>
  <c r="B378" i="7"/>
  <c r="B347" i="7"/>
  <c r="B328" i="7"/>
  <c r="B320" i="7"/>
  <c r="B312" i="7"/>
  <c r="B304" i="7"/>
  <c r="B336" i="7"/>
  <c r="B370" i="7"/>
  <c r="B354" i="7"/>
  <c r="B334" i="7"/>
  <c r="B329" i="7"/>
  <c r="B321" i="7"/>
  <c r="B313" i="7"/>
  <c r="B305" i="7"/>
  <c r="B297" i="7"/>
  <c r="B339" i="7"/>
  <c r="B332" i="7"/>
  <c r="B322" i="7"/>
  <c r="B314" i="7"/>
  <c r="B306" i="7"/>
  <c r="B298" i="7"/>
  <c r="B355" i="7"/>
  <c r="B338" i="7"/>
  <c r="B323" i="7"/>
  <c r="B315" i="7"/>
  <c r="B307" i="7"/>
  <c r="B299" i="7"/>
  <c r="B291" i="7"/>
  <c r="B362" i="7"/>
  <c r="B330" i="7"/>
  <c r="B324" i="7"/>
  <c r="B316" i="7"/>
  <c r="B308" i="7"/>
  <c r="B300" i="7"/>
  <c r="B337" i="7"/>
  <c r="B335" i="7"/>
  <c r="B325" i="7"/>
  <c r="B317" i="7"/>
  <c r="B309" i="7"/>
  <c r="B301" i="7"/>
  <c r="B326" i="7"/>
  <c r="B318" i="7"/>
  <c r="B310" i="7"/>
  <c r="B302" i="7"/>
  <c r="B294" i="7"/>
  <c r="B346" i="7"/>
  <c r="B331" i="7"/>
  <c r="B286" i="7"/>
  <c r="B275" i="7"/>
  <c r="B267" i="7"/>
  <c r="B259" i="7"/>
  <c r="B296" i="7"/>
  <c r="B283" i="7"/>
  <c r="B295" i="7"/>
  <c r="B292" i="7"/>
  <c r="B287" i="7"/>
  <c r="B277" i="7"/>
  <c r="B269" i="7"/>
  <c r="B261" i="7"/>
  <c r="B253" i="7"/>
  <c r="B245" i="7"/>
  <c r="B327" i="7"/>
  <c r="B278" i="7"/>
  <c r="B270" i="7"/>
  <c r="B262" i="7"/>
  <c r="B254" i="7"/>
  <c r="B284" i="7"/>
  <c r="B319" i="7"/>
  <c r="B288" i="7"/>
  <c r="B279" i="7"/>
  <c r="B271" i="7"/>
  <c r="B263" i="7"/>
  <c r="B311" i="7"/>
  <c r="B280" i="7"/>
  <c r="B272" i="7"/>
  <c r="B264" i="7"/>
  <c r="B256" i="7"/>
  <c r="B293" i="7"/>
  <c r="B285" i="7"/>
  <c r="B303" i="7"/>
  <c r="B289" i="7"/>
  <c r="B281" i="7"/>
  <c r="B273" i="7"/>
  <c r="B265" i="7"/>
  <c r="B258" i="7"/>
  <c r="B251" i="7"/>
  <c r="B249" i="7"/>
  <c r="B238" i="7"/>
  <c r="B226" i="7"/>
  <c r="B218" i="7"/>
  <c r="B210" i="7"/>
  <c r="B202" i="7"/>
  <c r="B282" i="7"/>
  <c r="B244" i="7"/>
  <c r="B234" i="7"/>
  <c r="B257" i="7"/>
  <c r="B227" i="7"/>
  <c r="B219" i="7"/>
  <c r="B211" i="7"/>
  <c r="B260" i="7"/>
  <c r="B247" i="7"/>
  <c r="B235" i="7"/>
  <c r="B228" i="7"/>
  <c r="B220" i="7"/>
  <c r="B212" i="7"/>
  <c r="B268" i="7"/>
  <c r="B239" i="7"/>
  <c r="B242" i="7"/>
  <c r="B276" i="7"/>
  <c r="B236" i="7"/>
  <c r="B290" i="7"/>
  <c r="B255" i="7"/>
  <c r="B252" i="7"/>
  <c r="B230" i="7"/>
  <c r="B222" i="7"/>
  <c r="B214" i="7"/>
  <c r="B206" i="7"/>
  <c r="B250" i="7"/>
  <c r="B248" i="7"/>
  <c r="B240" i="7"/>
  <c r="B231" i="7"/>
  <c r="B223" i="7"/>
  <c r="B243" i="7"/>
  <c r="B237" i="7"/>
  <c r="B232" i="7"/>
  <c r="B224" i="7"/>
  <c r="B216" i="7"/>
  <c r="B208" i="7"/>
  <c r="B266" i="7"/>
  <c r="B246" i="7"/>
  <c r="B194" i="7"/>
  <c r="B186" i="7"/>
  <c r="B178" i="7"/>
  <c r="B170" i="7"/>
  <c r="B162" i="7"/>
  <c r="B199" i="7"/>
  <c r="B187" i="7"/>
  <c r="B179" i="7"/>
  <c r="B215" i="7"/>
  <c r="B213" i="7"/>
  <c r="B195" i="7"/>
  <c r="B188" i="7"/>
  <c r="B180" i="7"/>
  <c r="B172" i="7"/>
  <c r="B205" i="7"/>
  <c r="B203" i="7"/>
  <c r="B196" i="7"/>
  <c r="B189" i="7"/>
  <c r="B181" i="7"/>
  <c r="B173" i="7"/>
  <c r="B200" i="7"/>
  <c r="B274" i="7"/>
  <c r="B221" i="7"/>
  <c r="B217" i="7"/>
  <c r="B190" i="7"/>
  <c r="B241" i="7"/>
  <c r="B229" i="7"/>
  <c r="B225" i="7"/>
  <c r="B209" i="7"/>
  <c r="B197" i="7"/>
  <c r="B191" i="7"/>
  <c r="B233" i="7"/>
  <c r="B207" i="7"/>
  <c r="B192" i="7"/>
  <c r="B184" i="7"/>
  <c r="B193" i="7"/>
  <c r="B157" i="7"/>
  <c r="B201" i="7"/>
  <c r="B167" i="7"/>
  <c r="B165" i="7"/>
  <c r="B158" i="7"/>
  <c r="B150" i="7"/>
  <c r="B142" i="7"/>
  <c r="B134" i="7"/>
  <c r="B126" i="7"/>
  <c r="B174" i="7"/>
  <c r="B169" i="7"/>
  <c r="B204" i="7"/>
  <c r="B182" i="7"/>
  <c r="B159" i="7"/>
  <c r="B151" i="7"/>
  <c r="B143" i="7"/>
  <c r="B135" i="7"/>
  <c r="B127" i="7"/>
  <c r="B183" i="7"/>
  <c r="B171" i="7"/>
  <c r="B152" i="7"/>
  <c r="B144" i="7"/>
  <c r="B136" i="7"/>
  <c r="B128" i="7"/>
  <c r="B163" i="7"/>
  <c r="B153" i="7"/>
  <c r="B145" i="7"/>
  <c r="B137" i="7"/>
  <c r="B129" i="7"/>
  <c r="B185" i="7"/>
  <c r="B177" i="7"/>
  <c r="B168" i="7"/>
  <c r="B166" i="7"/>
  <c r="B160" i="7"/>
  <c r="B176" i="7"/>
  <c r="B154" i="7"/>
  <c r="B146" i="7"/>
  <c r="B138" i="7"/>
  <c r="B130" i="7"/>
  <c r="B175" i="7"/>
  <c r="B139" i="7"/>
  <c r="B156" i="7"/>
  <c r="B140" i="7"/>
  <c r="B133" i="7"/>
  <c r="B121" i="7"/>
  <c r="B117" i="7"/>
  <c r="B124" i="7"/>
  <c r="B107" i="7"/>
  <c r="B99" i="7"/>
  <c r="B91" i="7"/>
  <c r="B83" i="7"/>
  <c r="B147" i="7"/>
  <c r="B118" i="7"/>
  <c r="B113" i="7"/>
  <c r="B108" i="7"/>
  <c r="B100" i="7"/>
  <c r="V76" i="7" s="1"/>
  <c r="B92" i="7"/>
  <c r="B84" i="7"/>
  <c r="B76" i="7"/>
  <c r="B68" i="7"/>
  <c r="B148" i="7"/>
  <c r="B141" i="7"/>
  <c r="B122" i="7"/>
  <c r="B164" i="7"/>
  <c r="B101" i="7"/>
  <c r="B93" i="7"/>
  <c r="B85" i="7"/>
  <c r="B77" i="7"/>
  <c r="B69" i="7"/>
  <c r="B114" i="7"/>
  <c r="B109" i="7"/>
  <c r="B198" i="7"/>
  <c r="B119" i="7"/>
  <c r="B102" i="7"/>
  <c r="B94" i="7"/>
  <c r="B86" i="7"/>
  <c r="B161" i="7"/>
  <c r="B149" i="7"/>
  <c r="B110" i="7"/>
  <c r="B103" i="7"/>
  <c r="B95" i="7"/>
  <c r="V95" i="7" s="1"/>
  <c r="B87" i="7"/>
  <c r="B125" i="7"/>
  <c r="B120" i="7"/>
  <c r="B104" i="7"/>
  <c r="B96" i="7"/>
  <c r="V96" i="7" s="1"/>
  <c r="B88" i="7"/>
  <c r="V88" i="7" s="1"/>
  <c r="B80" i="7"/>
  <c r="V80" i="7" s="1"/>
  <c r="B155" i="7"/>
  <c r="B132" i="7"/>
  <c r="B123" i="7"/>
  <c r="B111" i="7"/>
  <c r="B116" i="7"/>
  <c r="B90" i="7"/>
  <c r="B78" i="7"/>
  <c r="B60" i="7"/>
  <c r="B52" i="7"/>
  <c r="B44" i="7"/>
  <c r="B74" i="7"/>
  <c r="B65" i="7"/>
  <c r="B131" i="7"/>
  <c r="B106" i="7"/>
  <c r="B81" i="7"/>
  <c r="V81" i="7" s="1"/>
  <c r="B72" i="7"/>
  <c r="V65" i="7"/>
  <c r="B61" i="7"/>
  <c r="B53" i="7"/>
  <c r="V89" i="7"/>
  <c r="B70" i="7"/>
  <c r="V70" i="7"/>
  <c r="B62" i="7"/>
  <c r="B54" i="7"/>
  <c r="B46" i="7"/>
  <c r="B38" i="7"/>
  <c r="B97" i="7"/>
  <c r="V97" i="7" s="1"/>
  <c r="B55" i="7"/>
  <c r="B47" i="7"/>
  <c r="B98" i="7"/>
  <c r="B66" i="7"/>
  <c r="B63" i="7"/>
  <c r="B56" i="7"/>
  <c r="B79" i="7"/>
  <c r="B75" i="7"/>
  <c r="V75" i="7" s="1"/>
  <c r="B73" i="7"/>
  <c r="V73" i="7" s="1"/>
  <c r="B71" i="7"/>
  <c r="V71" i="7" s="1"/>
  <c r="B67" i="7"/>
  <c r="V67" i="7" s="1"/>
  <c r="AH29" i="7"/>
  <c r="E39" i="7"/>
  <c r="AC33" i="7"/>
  <c r="B36" i="7"/>
  <c r="R38" i="7"/>
  <c r="U38" i="7" s="1"/>
  <c r="V129" i="7"/>
  <c r="W130" i="7" s="1"/>
  <c r="S45" i="7"/>
  <c r="Z46" i="7"/>
  <c r="T57" i="7"/>
  <c r="B10" i="7"/>
  <c r="B21" i="7"/>
  <c r="H27" i="7"/>
  <c r="V111" i="7" s="1"/>
  <c r="B30" i="7"/>
  <c r="S32" i="7"/>
  <c r="N40" i="7"/>
  <c r="O45" i="7" s="1"/>
  <c r="B43" i="7"/>
  <c r="U44" i="7"/>
  <c r="X44" i="7" s="1"/>
  <c r="K51" i="7"/>
  <c r="S47" i="7"/>
  <c r="N48" i="7"/>
  <c r="B50" i="7"/>
  <c r="N57" i="7"/>
  <c r="O63" i="7" s="1"/>
  <c r="H4" i="7"/>
  <c r="AH24" i="7"/>
  <c r="K39" i="7"/>
  <c r="AG33" i="7"/>
  <c r="AH33" i="7" s="1"/>
  <c r="V120" i="7"/>
  <c r="S37" i="7"/>
  <c r="W123" i="7"/>
  <c r="S44" i="7"/>
  <c r="K45" i="7"/>
  <c r="O62" i="7"/>
  <c r="B82" i="7"/>
  <c r="B8" i="7"/>
  <c r="B5" i="7"/>
  <c r="B16" i="7"/>
  <c r="W105" i="7"/>
  <c r="W114" i="7"/>
  <c r="T33" i="7"/>
  <c r="S35" i="7"/>
  <c r="K42" i="7"/>
  <c r="W38" i="7"/>
  <c r="B41" i="7"/>
  <c r="N42" i="7"/>
  <c r="V137" i="7"/>
  <c r="W138" i="7" s="1"/>
  <c r="S53" i="7"/>
  <c r="S54" i="7"/>
  <c r="U55" i="7"/>
  <c r="X55" i="7" s="1"/>
  <c r="B11" i="7"/>
  <c r="B22" i="7"/>
  <c r="AH27" i="7"/>
  <c r="B34" i="7"/>
  <c r="AB34" i="7"/>
  <c r="E47" i="7"/>
  <c r="S48" i="7"/>
  <c r="T49" i="7"/>
  <c r="B51" i="7"/>
  <c r="K59" i="7"/>
  <c r="T54" i="7"/>
  <c r="Z59" i="7"/>
  <c r="T63" i="7"/>
  <c r="T64" i="7"/>
  <c r="B17" i="7"/>
  <c r="H25" i="7"/>
  <c r="V109" i="7" s="1"/>
  <c r="B28" i="7"/>
  <c r="T36" i="7"/>
  <c r="S40" i="7"/>
  <c r="R42" i="7"/>
  <c r="U42" i="7" s="1"/>
  <c r="V127" i="7"/>
  <c r="S43" i="7"/>
  <c r="T48" i="7"/>
  <c r="N49" i="7"/>
  <c r="W134" i="7"/>
  <c r="V145" i="7"/>
  <c r="W146" i="7" s="1"/>
  <c r="S61" i="7"/>
  <c r="S62" i="7"/>
  <c r="B105" i="7"/>
  <c r="B6" i="7"/>
  <c r="H11" i="7"/>
  <c r="H22" i="7"/>
  <c r="V106" i="7" s="1"/>
  <c r="AH30" i="7"/>
  <c r="W118" i="7"/>
  <c r="Z38" i="7"/>
  <c r="W125" i="7"/>
  <c r="S42" i="7"/>
  <c r="K48" i="7"/>
  <c r="K49" i="7"/>
  <c r="N45" i="7"/>
  <c r="O49" i="7" s="1"/>
  <c r="V136" i="7"/>
  <c r="S52" i="7"/>
  <c r="O60" i="7"/>
  <c r="U57" i="7"/>
  <c r="T62" i="7"/>
  <c r="B12" i="7"/>
  <c r="B31" i="7"/>
  <c r="S33" i="7"/>
  <c r="N36" i="7"/>
  <c r="O39" i="7" s="1"/>
  <c r="B37" i="7"/>
  <c r="AG39" i="7"/>
  <c r="AH39" i="7" s="1"/>
  <c r="K47" i="7"/>
  <c r="V135" i="7"/>
  <c r="S51" i="7"/>
  <c r="R63" i="7"/>
  <c r="B18" i="7"/>
  <c r="AH22" i="7"/>
  <c r="AH25" i="7"/>
  <c r="W115" i="7"/>
  <c r="B32" i="7"/>
  <c r="K56" i="7"/>
  <c r="K57" i="7"/>
  <c r="AD56" i="7"/>
  <c r="B7" i="7"/>
  <c r="B23" i="7"/>
  <c r="B26" i="7"/>
  <c r="E37" i="7"/>
  <c r="S36" i="7"/>
  <c r="W37" i="7"/>
  <c r="X37" i="7" s="1"/>
  <c r="K38" i="7"/>
  <c r="B40" i="7"/>
  <c r="Z42" i="7"/>
  <c r="E44" i="7"/>
  <c r="U46" i="7"/>
  <c r="X46" i="7" s="1"/>
  <c r="W131" i="7"/>
  <c r="T52" i="7"/>
  <c r="W53" i="7"/>
  <c r="V144" i="7"/>
  <c r="S60" i="7"/>
  <c r="T61" i="7"/>
  <c r="B115" i="7"/>
  <c r="B13" i="7"/>
  <c r="H23" i="7"/>
  <c r="V107" i="7" s="1"/>
  <c r="W116" i="7"/>
  <c r="N41" i="7"/>
  <c r="B42" i="7"/>
  <c r="W42" i="7"/>
  <c r="N46" i="7"/>
  <c r="O52" i="7" s="1"/>
  <c r="B59" i="7"/>
  <c r="N53" i="7"/>
  <c r="O56" i="7" s="1"/>
  <c r="W57" i="7"/>
  <c r="K64" i="7"/>
  <c r="S46" i="7"/>
  <c r="W133" i="7"/>
  <c r="E63" i="7"/>
  <c r="W124" i="7"/>
  <c r="W132" i="7"/>
  <c r="W140" i="7"/>
  <c r="W62" i="7"/>
  <c r="W139" i="7"/>
  <c r="N64" i="7"/>
  <c r="O64" i="7" s="1"/>
  <c r="W122" i="7"/>
  <c r="Z62" i="7"/>
  <c r="W142" i="7"/>
  <c r="W147" i="7"/>
  <c r="U44" i="6"/>
  <c r="U42" i="6"/>
  <c r="X42" i="6" s="1"/>
  <c r="U43" i="6"/>
  <c r="X43" i="6" s="1"/>
  <c r="U57" i="6"/>
  <c r="U48" i="6"/>
  <c r="U54" i="6"/>
  <c r="U60" i="6"/>
  <c r="X60" i="6" s="1"/>
  <c r="Z42" i="6"/>
  <c r="AC41" i="6" s="1"/>
  <c r="U51" i="6"/>
  <c r="Z51" i="6"/>
  <c r="AC50" i="6" s="1"/>
  <c r="S48" i="6"/>
  <c r="S56" i="6"/>
  <c r="AA55" i="6"/>
  <c r="AD55" i="6" s="1"/>
  <c r="AC54" i="6"/>
  <c r="AC51" i="6"/>
  <c r="AA52" i="6"/>
  <c r="AD52" i="6" s="1"/>
  <c r="AC39" i="6"/>
  <c r="AA40" i="6"/>
  <c r="AD40" i="6" s="1"/>
  <c r="AC43" i="6"/>
  <c r="AA44" i="6"/>
  <c r="AD44" i="6" s="1"/>
  <c r="U50" i="6"/>
  <c r="Z49" i="6"/>
  <c r="AA49" i="6" s="1"/>
  <c r="Z54" i="6"/>
  <c r="AA54" i="6" s="1"/>
  <c r="AD54" i="6" s="1"/>
  <c r="Z46" i="6"/>
  <c r="Z56" i="6"/>
  <c r="AA56" i="6" s="1"/>
  <c r="Z62" i="6"/>
  <c r="AC61" i="6" s="1"/>
  <c r="U53" i="6"/>
  <c r="X53" i="6" s="1"/>
  <c r="AC62" i="6"/>
  <c r="Z64" i="6"/>
  <c r="AA64" i="6" s="1"/>
  <c r="Z48" i="6"/>
  <c r="AC47" i="6" s="1"/>
  <c r="Z50" i="6"/>
  <c r="AC49" i="6" s="1"/>
  <c r="U61" i="6"/>
  <c r="U40" i="6"/>
  <c r="X40" i="6" s="1"/>
  <c r="Z57" i="6"/>
  <c r="AC56" i="6" s="1"/>
  <c r="Z59" i="6"/>
  <c r="AC58" i="6" s="1"/>
  <c r="U47" i="6"/>
  <c r="X47" i="6" s="1"/>
  <c r="S62" i="6"/>
  <c r="S55" i="6"/>
  <c r="S44" i="6"/>
  <c r="S47" i="6"/>
  <c r="S64" i="6"/>
  <c r="S57" i="6"/>
  <c r="S49" i="6"/>
  <c r="S40" i="6"/>
  <c r="S46" i="6"/>
  <c r="S54" i="6"/>
  <c r="S63" i="6"/>
  <c r="S53" i="6"/>
  <c r="W110" i="6"/>
  <c r="AA39" i="6"/>
  <c r="AC38" i="6"/>
  <c r="AA32" i="6"/>
  <c r="AC31" i="6"/>
  <c r="AE31" i="6" s="1"/>
  <c r="AC34" i="6"/>
  <c r="AA35" i="6"/>
  <c r="AH28" i="6"/>
  <c r="O47" i="6"/>
  <c r="T38" i="6"/>
  <c r="T43" i="6"/>
  <c r="T44" i="6"/>
  <c r="W108" i="6"/>
  <c r="W109" i="6"/>
  <c r="B10" i="6"/>
  <c r="B21" i="6"/>
  <c r="AG24" i="6"/>
  <c r="AH24" i="6" s="1"/>
  <c r="W111" i="6"/>
  <c r="B30" i="6"/>
  <c r="W131" i="6"/>
  <c r="V134" i="6"/>
  <c r="S50" i="6"/>
  <c r="U55" i="6"/>
  <c r="N56" i="6"/>
  <c r="Z58" i="6"/>
  <c r="W58" i="6"/>
  <c r="B84" i="6"/>
  <c r="B5" i="6"/>
  <c r="H10" i="6"/>
  <c r="B16" i="6"/>
  <c r="H21" i="6"/>
  <c r="V105" i="6" s="1"/>
  <c r="B25" i="6"/>
  <c r="H30" i="6"/>
  <c r="V114" i="6" s="1"/>
  <c r="S36" i="6"/>
  <c r="W37" i="6"/>
  <c r="X37" i="6" s="1"/>
  <c r="S39" i="6"/>
  <c r="B42" i="6"/>
  <c r="W48" i="6"/>
  <c r="V135" i="6"/>
  <c r="S51" i="6"/>
  <c r="Z53" i="6"/>
  <c r="V144" i="6"/>
  <c r="S60" i="6"/>
  <c r="W61" i="6"/>
  <c r="W62" i="6"/>
  <c r="B126" i="6"/>
  <c r="B11" i="6"/>
  <c r="B22" i="6"/>
  <c r="S32" i="6"/>
  <c r="B33" i="6"/>
  <c r="B35" i="6"/>
  <c r="O49" i="6"/>
  <c r="W44" i="6"/>
  <c r="B48" i="6"/>
  <c r="K57" i="6"/>
  <c r="U56" i="6"/>
  <c r="B102" i="6"/>
  <c r="H5" i="6"/>
  <c r="B17" i="6"/>
  <c r="B28" i="6"/>
  <c r="AG30" i="6"/>
  <c r="AH30" i="6" s="1"/>
  <c r="E39" i="6"/>
  <c r="V121" i="6"/>
  <c r="S37" i="6"/>
  <c r="Z37" i="6"/>
  <c r="AG38" i="6"/>
  <c r="AH38" i="6" s="1"/>
  <c r="K46" i="6"/>
  <c r="E42" i="6"/>
  <c r="B44" i="6"/>
  <c r="U49" i="6"/>
  <c r="B6" i="6"/>
  <c r="H22" i="6"/>
  <c r="V106" i="6" s="1"/>
  <c r="W117" i="6"/>
  <c r="S34" i="6"/>
  <c r="W119" i="6"/>
  <c r="W36" i="6"/>
  <c r="X36" i="6" s="1"/>
  <c r="N38" i="6"/>
  <c r="O44" i="6" s="1"/>
  <c r="W39" i="6"/>
  <c r="S41" i="6"/>
  <c r="AG45" i="6"/>
  <c r="AH45" i="6" s="1"/>
  <c r="V136" i="6"/>
  <c r="S52" i="6"/>
  <c r="AA61" i="6"/>
  <c r="B12" i="6"/>
  <c r="W112" i="6"/>
  <c r="B31" i="6"/>
  <c r="K41" i="6"/>
  <c r="B39" i="6"/>
  <c r="T41" i="6"/>
  <c r="S42" i="6"/>
  <c r="V126" i="6"/>
  <c r="W127" i="6" s="1"/>
  <c r="N45" i="6"/>
  <c r="W49" i="6"/>
  <c r="K58" i="6"/>
  <c r="E58" i="6"/>
  <c r="T64" i="6"/>
  <c r="AG47" i="6"/>
  <c r="AH47" i="6" s="1"/>
  <c r="B18" i="6"/>
  <c r="AH22" i="6"/>
  <c r="W115" i="6"/>
  <c r="W32" i="6"/>
  <c r="X32" i="6" s="1"/>
  <c r="E45" i="6"/>
  <c r="U41" i="6"/>
  <c r="X41" i="6" s="1"/>
  <c r="K48" i="6"/>
  <c r="S43" i="6"/>
  <c r="W128" i="6"/>
  <c r="AG48" i="6"/>
  <c r="AH48" i="6" s="1"/>
  <c r="K52" i="6"/>
  <c r="B58" i="6"/>
  <c r="T60" i="6"/>
  <c r="B7" i="6"/>
  <c r="B23" i="6"/>
  <c r="B26" i="6"/>
  <c r="AG28" i="6"/>
  <c r="T35" i="6"/>
  <c r="AG35" i="6"/>
  <c r="AH35" i="6" s="1"/>
  <c r="R38" i="6"/>
  <c r="U38" i="6" s="1"/>
  <c r="X38" i="6" s="1"/>
  <c r="K54" i="6"/>
  <c r="B13" i="6"/>
  <c r="H18" i="6"/>
  <c r="V102" i="6" s="1"/>
  <c r="W107" i="6"/>
  <c r="N37" i="6"/>
  <c r="O43" i="6" s="1"/>
  <c r="S38" i="6"/>
  <c r="W123" i="6"/>
  <c r="R45" i="6"/>
  <c r="U45" i="6" s="1"/>
  <c r="X45" i="6" s="1"/>
  <c r="B49" i="6"/>
  <c r="W50" i="6"/>
  <c r="E60" i="6"/>
  <c r="B2" i="6"/>
  <c r="H7" i="6"/>
  <c r="B19" i="6"/>
  <c r="B29" i="6"/>
  <c r="B32" i="6"/>
  <c r="B41" i="6"/>
  <c r="N48" i="6"/>
  <c r="O52" i="6" s="1"/>
  <c r="E55" i="6"/>
  <c r="W51" i="6"/>
  <c r="U52" i="6"/>
  <c r="K64" i="6"/>
  <c r="U59" i="6"/>
  <c r="N63" i="6"/>
  <c r="U64" i="6"/>
  <c r="B74" i="6"/>
  <c r="B8" i="6"/>
  <c r="E37" i="6"/>
  <c r="Z34" i="6"/>
  <c r="W120" i="6"/>
  <c r="Z38" i="6"/>
  <c r="E47" i="6"/>
  <c r="T53" i="6"/>
  <c r="E63" i="6"/>
  <c r="AC59" i="6"/>
  <c r="AA60" i="6"/>
  <c r="B3" i="6"/>
  <c r="B14" i="6"/>
  <c r="B24" i="6"/>
  <c r="H29" i="6"/>
  <c r="V113" i="6" s="1"/>
  <c r="W116" i="6"/>
  <c r="S33" i="6"/>
  <c r="B34" i="6"/>
  <c r="E41" i="6"/>
  <c r="B50" i="6"/>
  <c r="E61" i="6"/>
  <c r="E62" i="6"/>
  <c r="W59" i="6"/>
  <c r="T62" i="6"/>
  <c r="B20" i="6"/>
  <c r="AG44" i="6"/>
  <c r="AH44" i="6" s="1"/>
  <c r="K38" i="6"/>
  <c r="K37" i="6"/>
  <c r="E44" i="6"/>
  <c r="N44" i="6"/>
  <c r="O45" i="6" s="1"/>
  <c r="Z47" i="6"/>
  <c r="W133" i="6"/>
  <c r="E56" i="6"/>
  <c r="W52" i="6"/>
  <c r="N53" i="6"/>
  <c r="K63" i="6"/>
  <c r="L65" i="6" s="1" a="1"/>
  <c r="L65" i="6" s="1"/>
  <c r="R62" i="6"/>
  <c r="U62" i="6" s="1"/>
  <c r="X62" i="6" s="1"/>
  <c r="N62" i="6"/>
  <c r="B66" i="6"/>
  <c r="B9" i="6"/>
  <c r="B27" i="6"/>
  <c r="E38" i="6"/>
  <c r="W125" i="6"/>
  <c r="B45" i="6"/>
  <c r="Z45" i="6"/>
  <c r="K55" i="6"/>
  <c r="B4" i="6"/>
  <c r="H20" i="6"/>
  <c r="V104" i="6" s="1"/>
  <c r="B379" i="6"/>
  <c r="B371" i="6"/>
  <c r="B363" i="6"/>
  <c r="B355" i="6"/>
  <c r="B380" i="6"/>
  <c r="B372" i="6"/>
  <c r="B364" i="6"/>
  <c r="B356" i="6"/>
  <c r="B348" i="6"/>
  <c r="B340" i="6"/>
  <c r="B381" i="6"/>
  <c r="B373" i="6"/>
  <c r="B365" i="6"/>
  <c r="B357" i="6"/>
  <c r="B349" i="6"/>
  <c r="B341" i="6"/>
  <c r="B333" i="6"/>
  <c r="B382" i="6"/>
  <c r="B374" i="6"/>
  <c r="B366" i="6"/>
  <c r="B358" i="6"/>
  <c r="B350" i="6"/>
  <c r="B342" i="6"/>
  <c r="B334" i="6"/>
  <c r="B383" i="6"/>
  <c r="B375" i="6"/>
  <c r="B367" i="6"/>
  <c r="B359" i="6"/>
  <c r="B351" i="6"/>
  <c r="B343" i="6"/>
  <c r="B384" i="6"/>
  <c r="B376" i="6"/>
  <c r="B368" i="6"/>
  <c r="B360" i="6"/>
  <c r="B352" i="6"/>
  <c r="B344" i="6"/>
  <c r="B385" i="6"/>
  <c r="B377" i="6"/>
  <c r="B369" i="6"/>
  <c r="B361" i="6"/>
  <c r="B353" i="6"/>
  <c r="B345" i="6"/>
  <c r="B325" i="6"/>
  <c r="B317" i="6"/>
  <c r="B309" i="6"/>
  <c r="B301" i="6"/>
  <c r="B293" i="6"/>
  <c r="B370" i="6"/>
  <c r="B338" i="6"/>
  <c r="B337" i="6"/>
  <c r="B326" i="6"/>
  <c r="B318" i="6"/>
  <c r="B310" i="6"/>
  <c r="B302" i="6"/>
  <c r="B354" i="6"/>
  <c r="B330" i="6"/>
  <c r="B319" i="6"/>
  <c r="B311" i="6"/>
  <c r="B303" i="6"/>
  <c r="B295" i="6"/>
  <c r="B339" i="6"/>
  <c r="B336" i="6"/>
  <c r="B327" i="6"/>
  <c r="B320" i="6"/>
  <c r="B312" i="6"/>
  <c r="B304" i="6"/>
  <c r="B296" i="6"/>
  <c r="B288" i="6"/>
  <c r="B378" i="6"/>
  <c r="B346" i="6"/>
  <c r="B331" i="6"/>
  <c r="B335" i="6"/>
  <c r="B321" i="6"/>
  <c r="B313" i="6"/>
  <c r="B305" i="6"/>
  <c r="B297" i="6"/>
  <c r="B362" i="6"/>
  <c r="B328" i="6"/>
  <c r="B322" i="6"/>
  <c r="B314" i="6"/>
  <c r="B306" i="6"/>
  <c r="B332" i="6"/>
  <c r="B347" i="6"/>
  <c r="B323" i="6"/>
  <c r="B315" i="6"/>
  <c r="B307" i="6"/>
  <c r="B324" i="6"/>
  <c r="B316" i="6"/>
  <c r="B282" i="6"/>
  <c r="B275" i="6"/>
  <c r="B267" i="6"/>
  <c r="B259" i="6"/>
  <c r="B251" i="6"/>
  <c r="B243" i="6"/>
  <c r="B308" i="6"/>
  <c r="B286" i="6"/>
  <c r="B276" i="6"/>
  <c r="B268" i="6"/>
  <c r="B260" i="6"/>
  <c r="B252" i="6"/>
  <c r="B290" i="6"/>
  <c r="B283" i="6"/>
  <c r="B277" i="6"/>
  <c r="B269" i="6"/>
  <c r="B261" i="6"/>
  <c r="B253" i="6"/>
  <c r="B299" i="6"/>
  <c r="B298" i="6"/>
  <c r="B292" i="6"/>
  <c r="B278" i="6"/>
  <c r="B270" i="6"/>
  <c r="B262" i="6"/>
  <c r="B300" i="6"/>
  <c r="B287" i="6"/>
  <c r="B284" i="6"/>
  <c r="B279" i="6"/>
  <c r="B271" i="6"/>
  <c r="B263" i="6"/>
  <c r="B289" i="6"/>
  <c r="B280" i="6"/>
  <c r="B272" i="6"/>
  <c r="B264" i="6"/>
  <c r="B256" i="6"/>
  <c r="B294" i="6"/>
  <c r="B250" i="6"/>
  <c r="B237" i="6"/>
  <c r="B229" i="6"/>
  <c r="B221" i="6"/>
  <c r="B213" i="6"/>
  <c r="B274" i="6"/>
  <c r="B238" i="6"/>
  <c r="B230" i="6"/>
  <c r="B222" i="6"/>
  <c r="B244" i="6"/>
  <c r="B265" i="6"/>
  <c r="B257" i="6"/>
  <c r="B255" i="6"/>
  <c r="B249" i="6"/>
  <c r="B239" i="6"/>
  <c r="B231" i="6"/>
  <c r="B223" i="6"/>
  <c r="B247" i="6"/>
  <c r="B329" i="6"/>
  <c r="B240" i="6"/>
  <c r="B232" i="6"/>
  <c r="B224" i="6"/>
  <c r="B216" i="6"/>
  <c r="B208" i="6"/>
  <c r="B258" i="6"/>
  <c r="B266" i="6"/>
  <c r="B254" i="6"/>
  <c r="B245" i="6"/>
  <c r="B241" i="6"/>
  <c r="B233" i="6"/>
  <c r="B225" i="6"/>
  <c r="B234" i="6"/>
  <c r="B226" i="6"/>
  <c r="B248" i="6"/>
  <c r="B242" i="6"/>
  <c r="B281" i="6"/>
  <c r="B235" i="6"/>
  <c r="B273" i="6"/>
  <c r="B285" i="6"/>
  <c r="B215" i="6"/>
  <c r="B205" i="6"/>
  <c r="B198" i="6"/>
  <c r="B190" i="6"/>
  <c r="B182" i="6"/>
  <c r="B217" i="6"/>
  <c r="B199" i="6"/>
  <c r="B191" i="6"/>
  <c r="B183" i="6"/>
  <c r="B291" i="6"/>
  <c r="B210" i="6"/>
  <c r="B200" i="6"/>
  <c r="B192" i="6"/>
  <c r="B184" i="6"/>
  <c r="B246" i="6"/>
  <c r="B206" i="6"/>
  <c r="B227" i="6"/>
  <c r="B212" i="6"/>
  <c r="B201" i="6"/>
  <c r="B193" i="6"/>
  <c r="B185" i="6"/>
  <c r="B177" i="6"/>
  <c r="B169" i="6"/>
  <c r="B214" i="6"/>
  <c r="B202" i="6"/>
  <c r="B194" i="6"/>
  <c r="B236" i="6"/>
  <c r="B209" i="6"/>
  <c r="B203" i="6"/>
  <c r="B195" i="6"/>
  <c r="B228" i="6"/>
  <c r="B220" i="6"/>
  <c r="B219" i="6"/>
  <c r="B207" i="6"/>
  <c r="B218" i="6"/>
  <c r="B204" i="6"/>
  <c r="B196" i="6"/>
  <c r="B188" i="6"/>
  <c r="B181" i="6"/>
  <c r="B170" i="6"/>
  <c r="B189" i="6"/>
  <c r="B160" i="6"/>
  <c r="B152" i="6"/>
  <c r="B167" i="6"/>
  <c r="B161" i="6"/>
  <c r="B153" i="6"/>
  <c r="B145" i="6"/>
  <c r="B180" i="6"/>
  <c r="B174" i="6"/>
  <c r="B171" i="6"/>
  <c r="B162" i="6"/>
  <c r="B154" i="6"/>
  <c r="B146" i="6"/>
  <c r="B138" i="6"/>
  <c r="B211" i="6"/>
  <c r="B178" i="6"/>
  <c r="B168" i="6"/>
  <c r="B163" i="6"/>
  <c r="B155" i="6"/>
  <c r="B147" i="6"/>
  <c r="B139" i="6"/>
  <c r="B131" i="6"/>
  <c r="B175" i="6"/>
  <c r="B172" i="6"/>
  <c r="B165" i="6"/>
  <c r="B157" i="6"/>
  <c r="B149" i="6"/>
  <c r="B179" i="6"/>
  <c r="B166" i="6"/>
  <c r="B158" i="6"/>
  <c r="B187" i="6"/>
  <c r="B186" i="6"/>
  <c r="B173" i="6"/>
  <c r="B159" i="6"/>
  <c r="B197" i="6"/>
  <c r="B142" i="6"/>
  <c r="B135" i="6"/>
  <c r="B144" i="6"/>
  <c r="B140" i="6"/>
  <c r="B127" i="6"/>
  <c r="B119" i="6"/>
  <c r="B111" i="6"/>
  <c r="B103" i="6"/>
  <c r="B95" i="6"/>
  <c r="B87" i="6"/>
  <c r="B79" i="6"/>
  <c r="B176" i="6"/>
  <c r="B132" i="6"/>
  <c r="B128" i="6"/>
  <c r="B120" i="6"/>
  <c r="B112" i="6"/>
  <c r="B104" i="6"/>
  <c r="B96" i="6"/>
  <c r="B88" i="6"/>
  <c r="B148" i="6"/>
  <c r="B150" i="6"/>
  <c r="B121" i="6"/>
  <c r="B113" i="6"/>
  <c r="B105" i="6"/>
  <c r="B97" i="6"/>
  <c r="B89" i="6"/>
  <c r="B151" i="6"/>
  <c r="B136" i="6"/>
  <c r="B129" i="6"/>
  <c r="B143" i="6"/>
  <c r="B133" i="6"/>
  <c r="B122" i="6"/>
  <c r="B114" i="6"/>
  <c r="B106" i="6"/>
  <c r="B98" i="6"/>
  <c r="B90" i="6"/>
  <c r="B141" i="6"/>
  <c r="B123" i="6"/>
  <c r="B115" i="6"/>
  <c r="B107" i="6"/>
  <c r="B99" i="6"/>
  <c r="B130" i="6"/>
  <c r="B124" i="6"/>
  <c r="B116" i="6"/>
  <c r="B108" i="6"/>
  <c r="B100" i="6"/>
  <c r="B164" i="6"/>
  <c r="B134" i="6"/>
  <c r="B137" i="6"/>
  <c r="B125" i="6"/>
  <c r="B75" i="6"/>
  <c r="B67" i="6"/>
  <c r="B59" i="6"/>
  <c r="B51" i="6"/>
  <c r="B43" i="6"/>
  <c r="B82" i="6"/>
  <c r="V82" i="6" s="1"/>
  <c r="B36" i="6"/>
  <c r="B76" i="6"/>
  <c r="B68" i="6"/>
  <c r="B60" i="6"/>
  <c r="B52" i="6"/>
  <c r="B117" i="6"/>
  <c r="B85" i="6"/>
  <c r="V85" i="6" s="1"/>
  <c r="B69" i="6"/>
  <c r="B61" i="6"/>
  <c r="B53" i="6"/>
  <c r="B94" i="6"/>
  <c r="V94" i="6" s="1"/>
  <c r="B80" i="6"/>
  <c r="B83" i="6"/>
  <c r="V83" i="6" s="1"/>
  <c r="B77" i="6"/>
  <c r="B70" i="6"/>
  <c r="B62" i="6"/>
  <c r="B54" i="6"/>
  <c r="B46" i="6"/>
  <c r="B38" i="6"/>
  <c r="B93" i="6"/>
  <c r="V93" i="6" s="1"/>
  <c r="V95" i="6"/>
  <c r="B71" i="6"/>
  <c r="V71" i="6" s="1"/>
  <c r="B63" i="6"/>
  <c r="B55" i="6"/>
  <c r="B118" i="6"/>
  <c r="B109" i="6"/>
  <c r="B92" i="6"/>
  <c r="V92" i="6" s="1"/>
  <c r="B81" i="6"/>
  <c r="V81" i="6" s="1"/>
  <c r="B72" i="6"/>
  <c r="V72" i="6" s="1"/>
  <c r="B64" i="6"/>
  <c r="B56" i="6"/>
  <c r="B101" i="6"/>
  <c r="V65" i="6"/>
  <c r="B86" i="6"/>
  <c r="B78" i="6"/>
  <c r="V78" i="6" s="1"/>
  <c r="B73" i="6"/>
  <c r="V73" i="6" s="1"/>
  <c r="B65" i="6"/>
  <c r="B57" i="6"/>
  <c r="B156" i="6"/>
  <c r="B110" i="6"/>
  <c r="B91" i="6"/>
  <c r="V74" i="6"/>
  <c r="AH29" i="6"/>
  <c r="W35" i="6"/>
  <c r="X35" i="6" s="1"/>
  <c r="B37" i="6"/>
  <c r="B40" i="6"/>
  <c r="K47" i="6"/>
  <c r="K49" i="6"/>
  <c r="E53" i="6"/>
  <c r="T56" i="6"/>
  <c r="N57" i="6"/>
  <c r="O63" i="6" s="1"/>
  <c r="N58" i="6"/>
  <c r="U58" i="6"/>
  <c r="X58" i="6" s="1"/>
  <c r="K61" i="6"/>
  <c r="W143" i="6"/>
  <c r="V137" i="6"/>
  <c r="W57" i="6"/>
  <c r="W142" i="6"/>
  <c r="N61" i="6"/>
  <c r="W56" i="6"/>
  <c r="W141" i="6"/>
  <c r="N60" i="6"/>
  <c r="W64" i="6"/>
  <c r="W124" i="6"/>
  <c r="S45" i="6"/>
  <c r="W132" i="6"/>
  <c r="W140" i="6"/>
  <c r="S61" i="6"/>
  <c r="W148" i="6"/>
  <c r="W46" i="6"/>
  <c r="N50" i="6"/>
  <c r="O56" i="6" s="1"/>
  <c r="W54" i="6"/>
  <c r="W139" i="6"/>
  <c r="W147" i="6"/>
  <c r="W130" i="6"/>
  <c r="S59" i="6"/>
  <c r="W146" i="6"/>
  <c r="W129" i="6"/>
  <c r="S58" i="6"/>
  <c r="AA33" i="5"/>
  <c r="AC32" i="5"/>
  <c r="AE32" i="5" s="1"/>
  <c r="T50" i="5"/>
  <c r="H30" i="5"/>
  <c r="V114" i="5" s="1"/>
  <c r="W35" i="5"/>
  <c r="Z54" i="5"/>
  <c r="AC53" i="5" s="1"/>
  <c r="Z49" i="5"/>
  <c r="AC48" i="5" s="1"/>
  <c r="Z56" i="5"/>
  <c r="AA56" i="5" s="1"/>
  <c r="H7" i="5"/>
  <c r="W37" i="5"/>
  <c r="X37" i="5" s="1"/>
  <c r="H8" i="5"/>
  <c r="AG27" i="5"/>
  <c r="AH27" i="5" s="1"/>
  <c r="Z37" i="5"/>
  <c r="AA37" i="5" s="1"/>
  <c r="AD37" i="5" s="1"/>
  <c r="Z39" i="5"/>
  <c r="AC38" i="5" s="1"/>
  <c r="T53" i="5"/>
  <c r="H9" i="5"/>
  <c r="H20" i="5"/>
  <c r="V104" i="5" s="1"/>
  <c r="T57" i="5"/>
  <c r="T59" i="5"/>
  <c r="W54" i="5"/>
  <c r="T34" i="5"/>
  <c r="AA34" i="5"/>
  <c r="AD34" i="5" s="1"/>
  <c r="W53" i="5"/>
  <c r="W55" i="5"/>
  <c r="H11" i="5"/>
  <c r="AG28" i="5"/>
  <c r="AH28" i="5" s="1"/>
  <c r="Z53" i="5"/>
  <c r="AC52" i="5" s="1"/>
  <c r="Z55" i="5"/>
  <c r="AA55" i="5" s="1"/>
  <c r="AD55" i="5" s="1"/>
  <c r="Z59" i="5"/>
  <c r="AC58" i="5" s="1"/>
  <c r="H12" i="5"/>
  <c r="AG44" i="5"/>
  <c r="AH44" i="5" s="1"/>
  <c r="Z36" i="5"/>
  <c r="AA36" i="5" s="1"/>
  <c r="T45" i="5"/>
  <c r="B69" i="5"/>
  <c r="H29" i="5"/>
  <c r="V113" i="5" s="1"/>
  <c r="H13" i="5"/>
  <c r="AG45" i="5"/>
  <c r="AH45" i="5" s="1"/>
  <c r="B26" i="5"/>
  <c r="W33" i="5"/>
  <c r="X33" i="5" s="1"/>
  <c r="AG50" i="5"/>
  <c r="AH50" i="5" s="1"/>
  <c r="H16" i="5"/>
  <c r="AG46" i="5"/>
  <c r="AH46" i="5" s="1"/>
  <c r="X36" i="5"/>
  <c r="W45" i="5"/>
  <c r="U55" i="5"/>
  <c r="U58" i="5"/>
  <c r="U50" i="5"/>
  <c r="Z61" i="5"/>
  <c r="AC60" i="5" s="1"/>
  <c r="U43" i="5"/>
  <c r="Z43" i="5"/>
  <c r="AA43" i="5" s="1"/>
  <c r="Z40" i="5"/>
  <c r="AA40" i="5" s="1"/>
  <c r="U47" i="5"/>
  <c r="X47" i="5" s="1"/>
  <c r="U44" i="5"/>
  <c r="Z44" i="5"/>
  <c r="AC43" i="5" s="1"/>
  <c r="U46" i="5"/>
  <c r="X46" i="5" s="1"/>
  <c r="U40" i="5"/>
  <c r="Z42" i="5"/>
  <c r="AA42" i="5" s="1"/>
  <c r="U42" i="5"/>
  <c r="Z64" i="5"/>
  <c r="AC63" i="5" s="1"/>
  <c r="Z50" i="5"/>
  <c r="AC49" i="5" s="1"/>
  <c r="U59" i="5"/>
  <c r="U49" i="5"/>
  <c r="Z57" i="5"/>
  <c r="AC56" i="5" s="1"/>
  <c r="Z52" i="5"/>
  <c r="AC51" i="5" s="1"/>
  <c r="U54" i="5"/>
  <c r="Z48" i="5"/>
  <c r="AC47" i="5" s="1"/>
  <c r="U56" i="5"/>
  <c r="U39" i="5"/>
  <c r="X39" i="5" s="1"/>
  <c r="Z51" i="5"/>
  <c r="AC50" i="5" s="1"/>
  <c r="Z60" i="5"/>
  <c r="AA60" i="5" s="1"/>
  <c r="Z62" i="5"/>
  <c r="AC61" i="5" s="1"/>
  <c r="S49" i="5"/>
  <c r="S57" i="5"/>
  <c r="S43" i="5"/>
  <c r="S61" i="5"/>
  <c r="S42" i="5"/>
  <c r="S51" i="5"/>
  <c r="S60" i="5"/>
  <c r="W124" i="5"/>
  <c r="S41" i="5"/>
  <c r="S50" i="5"/>
  <c r="S62" i="5"/>
  <c r="T32" i="5"/>
  <c r="T33" i="5"/>
  <c r="T35" i="5"/>
  <c r="AC37" i="5"/>
  <c r="AA38" i="5"/>
  <c r="L65" i="5" a="1"/>
  <c r="L65" i="5" s="1"/>
  <c r="T64" i="5"/>
  <c r="T43" i="5"/>
  <c r="T44" i="5"/>
  <c r="AA32" i="5"/>
  <c r="AC31" i="5"/>
  <c r="AE31" i="5" s="1"/>
  <c r="AC45" i="5"/>
  <c r="AA46" i="5"/>
  <c r="T51" i="5"/>
  <c r="T52" i="5"/>
  <c r="T63" i="5"/>
  <c r="AF32" i="5"/>
  <c r="U48" i="5"/>
  <c r="T54" i="5"/>
  <c r="W104" i="5"/>
  <c r="T36" i="5"/>
  <c r="AD33" i="5"/>
  <c r="U45" i="5"/>
  <c r="T47" i="5"/>
  <c r="T58" i="5"/>
  <c r="T60" i="5"/>
  <c r="T61" i="5"/>
  <c r="U60" i="5"/>
  <c r="X60" i="5" s="1"/>
  <c r="U61" i="5"/>
  <c r="T38" i="5"/>
  <c r="U38" i="5"/>
  <c r="X38" i="5" s="1"/>
  <c r="U53" i="5"/>
  <c r="U41" i="5"/>
  <c r="T55" i="5"/>
  <c r="T56" i="5"/>
  <c r="B3" i="5"/>
  <c r="B14" i="5"/>
  <c r="W103" i="5"/>
  <c r="B24" i="5"/>
  <c r="W113" i="5"/>
  <c r="W116" i="5"/>
  <c r="S33" i="5"/>
  <c r="B34" i="5"/>
  <c r="N35" i="5"/>
  <c r="AG35" i="5"/>
  <c r="AH35" i="5" s="1"/>
  <c r="N61" i="5"/>
  <c r="W63" i="5"/>
  <c r="B74" i="5"/>
  <c r="W130" i="5"/>
  <c r="H3" i="5"/>
  <c r="B9" i="5"/>
  <c r="H14" i="5"/>
  <c r="H24" i="5"/>
  <c r="V108" i="5" s="1"/>
  <c r="B27" i="5"/>
  <c r="W118" i="5"/>
  <c r="S35" i="5"/>
  <c r="B36" i="5"/>
  <c r="N56" i="5"/>
  <c r="B66" i="5"/>
  <c r="B4" i="5"/>
  <c r="B15" i="5"/>
  <c r="B379" i="5"/>
  <c r="B371" i="5"/>
  <c r="B363" i="5"/>
  <c r="B355" i="5"/>
  <c r="B380" i="5"/>
  <c r="B372" i="5"/>
  <c r="B364" i="5"/>
  <c r="B356" i="5"/>
  <c r="B348" i="5"/>
  <c r="B340" i="5"/>
  <c r="B381" i="5"/>
  <c r="B373" i="5"/>
  <c r="B365" i="5"/>
  <c r="B357" i="5"/>
  <c r="B349" i="5"/>
  <c r="B341" i="5"/>
  <c r="B382" i="5"/>
  <c r="B374" i="5"/>
  <c r="B366" i="5"/>
  <c r="B358" i="5"/>
  <c r="B350" i="5"/>
  <c r="B342" i="5"/>
  <c r="B383" i="5"/>
  <c r="B375" i="5"/>
  <c r="B367" i="5"/>
  <c r="B359" i="5"/>
  <c r="B351" i="5"/>
  <c r="B384" i="5"/>
  <c r="B376" i="5"/>
  <c r="B368" i="5"/>
  <c r="B360" i="5"/>
  <c r="B352" i="5"/>
  <c r="B385" i="5"/>
  <c r="B377" i="5"/>
  <c r="B369" i="5"/>
  <c r="B361" i="5"/>
  <c r="B353" i="5"/>
  <c r="B378" i="5"/>
  <c r="B332" i="5"/>
  <c r="B324" i="5"/>
  <c r="B316" i="5"/>
  <c r="B308" i="5"/>
  <c r="B300" i="5"/>
  <c r="B292" i="5"/>
  <c r="B339" i="5"/>
  <c r="B370" i="5"/>
  <c r="B346" i="5"/>
  <c r="B345" i="5"/>
  <c r="B337" i="5"/>
  <c r="B326" i="5"/>
  <c r="B318" i="5"/>
  <c r="B310" i="5"/>
  <c r="B302" i="5"/>
  <c r="B362" i="5"/>
  <c r="B334" i="5"/>
  <c r="B347" i="5"/>
  <c r="B344" i="5"/>
  <c r="B327" i="5"/>
  <c r="B319" i="5"/>
  <c r="B311" i="5"/>
  <c r="B303" i="5"/>
  <c r="B354" i="5"/>
  <c r="B343" i="5"/>
  <c r="B328" i="5"/>
  <c r="B320" i="5"/>
  <c r="B312" i="5"/>
  <c r="B304" i="5"/>
  <c r="B338" i="5"/>
  <c r="B335" i="5"/>
  <c r="B329" i="5"/>
  <c r="B321" i="5"/>
  <c r="B313" i="5"/>
  <c r="B305" i="5"/>
  <c r="B330" i="5"/>
  <c r="B322" i="5"/>
  <c r="B314" i="5"/>
  <c r="B306" i="5"/>
  <c r="B293" i="5"/>
  <c r="B289" i="5"/>
  <c r="B283" i="5"/>
  <c r="B275" i="5"/>
  <c r="B267" i="5"/>
  <c r="B259" i="5"/>
  <c r="B317" i="5"/>
  <c r="B298" i="5"/>
  <c r="B284" i="5"/>
  <c r="B276" i="5"/>
  <c r="B268" i="5"/>
  <c r="B260" i="5"/>
  <c r="B301" i="5"/>
  <c r="B323" i="5"/>
  <c r="B294" i="5"/>
  <c r="B290" i="5"/>
  <c r="B285" i="5"/>
  <c r="B277" i="5"/>
  <c r="B269" i="5"/>
  <c r="B261" i="5"/>
  <c r="B331" i="5"/>
  <c r="B278" i="5"/>
  <c r="B270" i="5"/>
  <c r="B262" i="5"/>
  <c r="B297" i="5"/>
  <c r="B291" i="5"/>
  <c r="B286" i="5"/>
  <c r="B307" i="5"/>
  <c r="B279" i="5"/>
  <c r="B271" i="5"/>
  <c r="B263" i="5"/>
  <c r="B336" i="5"/>
  <c r="B295" i="5"/>
  <c r="B287" i="5"/>
  <c r="B280" i="5"/>
  <c r="B272" i="5"/>
  <c r="B264" i="5"/>
  <c r="B309" i="5"/>
  <c r="B325" i="5"/>
  <c r="B315" i="5"/>
  <c r="B299" i="5"/>
  <c r="B281" i="5"/>
  <c r="B273" i="5"/>
  <c r="B265" i="5"/>
  <c r="B333" i="5"/>
  <c r="B288" i="5"/>
  <c r="B282" i="5"/>
  <c r="B258" i="5"/>
  <c r="B254" i="5"/>
  <c r="B249" i="5"/>
  <c r="B274" i="5"/>
  <c r="B266" i="5"/>
  <c r="B237" i="5"/>
  <c r="B229" i="5"/>
  <c r="B221" i="5"/>
  <c r="B213" i="5"/>
  <c r="B245" i="5"/>
  <c r="B250" i="5"/>
  <c r="B238" i="5"/>
  <c r="B230" i="5"/>
  <c r="B222" i="5"/>
  <c r="B257" i="5"/>
  <c r="B255" i="5"/>
  <c r="B239" i="5"/>
  <c r="B231" i="5"/>
  <c r="B223" i="5"/>
  <c r="B215" i="5"/>
  <c r="B207" i="5"/>
  <c r="B199" i="5"/>
  <c r="B251" i="5"/>
  <c r="B246" i="5"/>
  <c r="B240" i="5"/>
  <c r="B232" i="5"/>
  <c r="B224" i="5"/>
  <c r="B216" i="5"/>
  <c r="B296" i="5"/>
  <c r="B252" i="5"/>
  <c r="B247" i="5"/>
  <c r="B241" i="5"/>
  <c r="B233" i="5"/>
  <c r="B225" i="5"/>
  <c r="B242" i="5"/>
  <c r="B234" i="5"/>
  <c r="B226" i="5"/>
  <c r="B218" i="5"/>
  <c r="B256" i="5"/>
  <c r="B253" i="5"/>
  <c r="B244" i="5"/>
  <c r="B236" i="5"/>
  <c r="B228" i="5"/>
  <c r="B220" i="5"/>
  <c r="B208" i="5"/>
  <c r="B194" i="5"/>
  <c r="B205" i="5"/>
  <c r="B187" i="5"/>
  <c r="B179" i="5"/>
  <c r="B171" i="5"/>
  <c r="B163" i="5"/>
  <c r="B243" i="5"/>
  <c r="B202" i="5"/>
  <c r="B195" i="5"/>
  <c r="B188" i="5"/>
  <c r="B180" i="5"/>
  <c r="B172" i="5"/>
  <c r="B248" i="5"/>
  <c r="B235" i="5"/>
  <c r="B209" i="5"/>
  <c r="B189" i="5"/>
  <c r="B181" i="5"/>
  <c r="B173" i="5"/>
  <c r="B165" i="5"/>
  <c r="B206" i="5"/>
  <c r="B196" i="5"/>
  <c r="B217" i="5"/>
  <c r="B203" i="5"/>
  <c r="B190" i="5"/>
  <c r="B182" i="5"/>
  <c r="B174" i="5"/>
  <c r="B166" i="5"/>
  <c r="B227" i="5"/>
  <c r="B212" i="5"/>
  <c r="B200" i="5"/>
  <c r="B191" i="5"/>
  <c r="B183" i="5"/>
  <c r="B175" i="5"/>
  <c r="B210" i="5"/>
  <c r="B197" i="5"/>
  <c r="B214" i="5"/>
  <c r="B192" i="5"/>
  <c r="B184" i="5"/>
  <c r="B176" i="5"/>
  <c r="B219" i="5"/>
  <c r="B193" i="5"/>
  <c r="B185" i="5"/>
  <c r="B177" i="5"/>
  <c r="B186" i="5"/>
  <c r="B170" i="5"/>
  <c r="B149" i="5"/>
  <c r="B144" i="5"/>
  <c r="B136" i="5"/>
  <c r="B128" i="5"/>
  <c r="B120" i="5"/>
  <c r="B137" i="5"/>
  <c r="B129" i="5"/>
  <c r="B121" i="5"/>
  <c r="B158" i="5"/>
  <c r="B145" i="5"/>
  <c r="B204" i="5"/>
  <c r="B156" i="5"/>
  <c r="B153" i="5"/>
  <c r="B150" i="5"/>
  <c r="B138" i="5"/>
  <c r="B130" i="5"/>
  <c r="B122" i="5"/>
  <c r="B160" i="5"/>
  <c r="B146" i="5"/>
  <c r="B139" i="5"/>
  <c r="B131" i="5"/>
  <c r="B201" i="5"/>
  <c r="B198" i="5"/>
  <c r="B162" i="5"/>
  <c r="B140" i="5"/>
  <c r="B211" i="5"/>
  <c r="B164" i="5"/>
  <c r="B147" i="5"/>
  <c r="B154" i="5"/>
  <c r="B151" i="5"/>
  <c r="B141" i="5"/>
  <c r="B133" i="5"/>
  <c r="B157" i="5"/>
  <c r="B159" i="5"/>
  <c r="B148" i="5"/>
  <c r="B142" i="5"/>
  <c r="B134" i="5"/>
  <c r="B178" i="5"/>
  <c r="B167" i="5"/>
  <c r="B155" i="5"/>
  <c r="B113" i="5"/>
  <c r="B105" i="5"/>
  <c r="B97" i="5"/>
  <c r="B89" i="5"/>
  <c r="B81" i="5"/>
  <c r="B73" i="5"/>
  <c r="B65" i="5"/>
  <c r="V65" i="5" s="1"/>
  <c r="B57" i="5"/>
  <c r="B127" i="5"/>
  <c r="B123" i="5"/>
  <c r="B119" i="5"/>
  <c r="B106" i="5"/>
  <c r="B98" i="5"/>
  <c r="B90" i="5"/>
  <c r="B82" i="5"/>
  <c r="B126" i="5"/>
  <c r="B114" i="5"/>
  <c r="B107" i="5"/>
  <c r="B99" i="5"/>
  <c r="B91" i="5"/>
  <c r="B83" i="5"/>
  <c r="B117" i="5"/>
  <c r="B168" i="5"/>
  <c r="B161" i="5"/>
  <c r="B108" i="5"/>
  <c r="B100" i="5"/>
  <c r="V69" i="5" s="1"/>
  <c r="B92" i="5"/>
  <c r="B84" i="5"/>
  <c r="B125" i="5"/>
  <c r="B143" i="5"/>
  <c r="B109" i="5"/>
  <c r="B101" i="5"/>
  <c r="B93" i="5"/>
  <c r="B135" i="5"/>
  <c r="B115" i="5"/>
  <c r="B110" i="5"/>
  <c r="B102" i="5"/>
  <c r="B94" i="5"/>
  <c r="B86" i="5"/>
  <c r="B124" i="5"/>
  <c r="B118" i="5"/>
  <c r="B111" i="5"/>
  <c r="B103" i="5"/>
  <c r="B95" i="5"/>
  <c r="B87" i="5"/>
  <c r="B116" i="5"/>
  <c r="B112" i="5"/>
  <c r="B104" i="5"/>
  <c r="B96" i="5"/>
  <c r="B88" i="5"/>
  <c r="B80" i="5"/>
  <c r="K37" i="5"/>
  <c r="N40" i="5"/>
  <c r="B43" i="5"/>
  <c r="E44" i="5"/>
  <c r="W44" i="5"/>
  <c r="W129" i="5"/>
  <c r="N48" i="5"/>
  <c r="AG49" i="5"/>
  <c r="AH49" i="5" s="1"/>
  <c r="B51" i="5"/>
  <c r="U51" i="5"/>
  <c r="E52" i="5"/>
  <c r="W52" i="5"/>
  <c r="X52" i="5" s="1"/>
  <c r="W137" i="5"/>
  <c r="K54" i="5"/>
  <c r="B62" i="5"/>
  <c r="W147" i="5"/>
  <c r="W122" i="5"/>
  <c r="B52" i="5"/>
  <c r="U57" i="5"/>
  <c r="B10" i="5"/>
  <c r="B21" i="5"/>
  <c r="H27" i="5"/>
  <c r="V111" i="5" s="1"/>
  <c r="W112" i="5" s="1"/>
  <c r="B30" i="5"/>
  <c r="U35" i="5"/>
  <c r="X35" i="5" s="1"/>
  <c r="W142" i="5"/>
  <c r="Z58" i="5"/>
  <c r="N60" i="5"/>
  <c r="B78" i="5"/>
  <c r="B79" i="5"/>
  <c r="W138" i="5"/>
  <c r="W120" i="5"/>
  <c r="H4" i="5"/>
  <c r="AH24" i="5"/>
  <c r="N39" i="5"/>
  <c r="O45" i="5" s="1"/>
  <c r="B42" i="5"/>
  <c r="E43" i="5"/>
  <c r="W43" i="5"/>
  <c r="W128" i="5"/>
  <c r="N47" i="5"/>
  <c r="B50" i="5"/>
  <c r="W51" i="5"/>
  <c r="W136" i="5"/>
  <c r="N55" i="5"/>
  <c r="W57" i="5"/>
  <c r="B71" i="5"/>
  <c r="B77" i="5"/>
  <c r="B5" i="5"/>
  <c r="B16" i="5"/>
  <c r="W105" i="5"/>
  <c r="B25" i="5"/>
  <c r="W114" i="5"/>
  <c r="T41" i="5"/>
  <c r="T49" i="5"/>
  <c r="K58" i="5"/>
  <c r="B75" i="5"/>
  <c r="B152" i="5"/>
  <c r="B11" i="5"/>
  <c r="B22" i="5"/>
  <c r="B33" i="5"/>
  <c r="AG34" i="5"/>
  <c r="AH34" i="5" s="1"/>
  <c r="N37" i="5"/>
  <c r="N38" i="5"/>
  <c r="S40" i="5"/>
  <c r="B41" i="5"/>
  <c r="W42" i="5"/>
  <c r="W127" i="5"/>
  <c r="N46" i="5"/>
  <c r="AG47" i="5"/>
  <c r="AH47" i="5" s="1"/>
  <c r="S48" i="5"/>
  <c r="B49" i="5"/>
  <c r="W50" i="5"/>
  <c r="W135" i="5"/>
  <c r="N54" i="5"/>
  <c r="O60" i="5" s="1"/>
  <c r="N59" i="5"/>
  <c r="O64" i="5" s="1"/>
  <c r="B61" i="5"/>
  <c r="W146" i="5"/>
  <c r="H5" i="5"/>
  <c r="B17" i="5"/>
  <c r="H25" i="5"/>
  <c r="V109" i="5" s="1"/>
  <c r="W110" i="5" s="1"/>
  <c r="B28" i="5"/>
  <c r="B56" i="5"/>
  <c r="W61" i="5"/>
  <c r="B68" i="5"/>
  <c r="B58" i="5"/>
  <c r="B6" i="5"/>
  <c r="H22" i="5"/>
  <c r="V106" i="5" s="1"/>
  <c r="W117" i="5"/>
  <c r="S34" i="5"/>
  <c r="B35" i="5"/>
  <c r="Z35" i="5"/>
  <c r="AG38" i="5"/>
  <c r="AH38" i="5" s="1"/>
  <c r="S39" i="5"/>
  <c r="B40" i="5"/>
  <c r="W41" i="5"/>
  <c r="W126" i="5"/>
  <c r="N45" i="5"/>
  <c r="O51" i="5" s="1"/>
  <c r="S47" i="5"/>
  <c r="B48" i="5"/>
  <c r="W49" i="5"/>
  <c r="W134" i="5"/>
  <c r="N53" i="5"/>
  <c r="S55" i="5"/>
  <c r="E61" i="5"/>
  <c r="N63" i="5"/>
  <c r="W121" i="5"/>
  <c r="B44" i="5"/>
  <c r="B12" i="5"/>
  <c r="H17" i="5"/>
  <c r="V101" i="5" s="1"/>
  <c r="B31" i="5"/>
  <c r="E56" i="5"/>
  <c r="U64" i="5"/>
  <c r="B18" i="5"/>
  <c r="AH25" i="5"/>
  <c r="W115" i="5"/>
  <c r="W32" i="5"/>
  <c r="X32" i="5" s="1"/>
  <c r="W119" i="5"/>
  <c r="B37" i="5"/>
  <c r="S38" i="5"/>
  <c r="B39" i="5"/>
  <c r="W40" i="5"/>
  <c r="W125" i="5"/>
  <c r="N44" i="5"/>
  <c r="O48" i="5" s="1"/>
  <c r="S46" i="5"/>
  <c r="B47" i="5"/>
  <c r="E48" i="5"/>
  <c r="W48" i="5"/>
  <c r="W133" i="5"/>
  <c r="K50" i="5"/>
  <c r="N52" i="5"/>
  <c r="O58" i="5" s="1"/>
  <c r="S54" i="5"/>
  <c r="B55" i="5"/>
  <c r="S59" i="5"/>
  <c r="B60" i="5"/>
  <c r="W145" i="5"/>
  <c r="B64" i="5"/>
  <c r="B70" i="5"/>
  <c r="B169" i="5"/>
  <c r="B7" i="5"/>
  <c r="B23" i="5"/>
  <c r="V140" i="5"/>
  <c r="W141" i="5" s="1"/>
  <c r="S56" i="5"/>
  <c r="S63" i="5"/>
  <c r="W64" i="5"/>
  <c r="B13" i="5"/>
  <c r="H23" i="5"/>
  <c r="V107" i="5" s="1"/>
  <c r="E37" i="5"/>
  <c r="S37" i="5"/>
  <c r="B38" i="5"/>
  <c r="S45" i="5"/>
  <c r="B46" i="5"/>
  <c r="W132" i="5"/>
  <c r="S53" i="5"/>
  <c r="B54" i="5"/>
  <c r="B59" i="5"/>
  <c r="B76" i="5"/>
  <c r="B2" i="5"/>
  <c r="B19" i="5"/>
  <c r="AG23" i="5"/>
  <c r="AH23" i="5" s="1"/>
  <c r="B29" i="5"/>
  <c r="B32" i="5"/>
  <c r="N33" i="5"/>
  <c r="O37" i="5" s="1"/>
  <c r="S58" i="5"/>
  <c r="B67" i="5"/>
  <c r="V67" i="5" s="1"/>
  <c r="B72" i="5"/>
  <c r="B132" i="5"/>
  <c r="B8" i="5"/>
  <c r="W123" i="5"/>
  <c r="S44" i="5"/>
  <c r="B45" i="5"/>
  <c r="W131" i="5"/>
  <c r="S52" i="5"/>
  <c r="B53" i="5"/>
  <c r="W139" i="5"/>
  <c r="W59" i="5"/>
  <c r="W144" i="5"/>
  <c r="R62" i="5"/>
  <c r="U62" i="5" s="1"/>
  <c r="X62" i="5" s="1"/>
  <c r="B63" i="5"/>
  <c r="V148" i="5"/>
  <c r="S64" i="5"/>
  <c r="B85" i="5"/>
  <c r="W143" i="5"/>
  <c r="S60" i="4"/>
  <c r="S61" i="4"/>
  <c r="U48" i="4"/>
  <c r="Z62" i="4"/>
  <c r="AC61" i="4" s="1"/>
  <c r="U38" i="4"/>
  <c r="Z38" i="4"/>
  <c r="AC37" i="4" s="1"/>
  <c r="Z51" i="4"/>
  <c r="AA51" i="4" s="1"/>
  <c r="AD51" i="4" s="1"/>
  <c r="U62" i="4"/>
  <c r="Z40" i="4"/>
  <c r="AC39" i="4" s="1"/>
  <c r="U46" i="4"/>
  <c r="U63" i="4"/>
  <c r="Z63" i="4"/>
  <c r="AC62" i="4" s="1"/>
  <c r="Z52" i="4"/>
  <c r="AA52" i="4" s="1"/>
  <c r="U61" i="4"/>
  <c r="Z55" i="4"/>
  <c r="AA55" i="4" s="1"/>
  <c r="AD55" i="4" s="1"/>
  <c r="Z57" i="4"/>
  <c r="AA57" i="4" s="1"/>
  <c r="Z45" i="4"/>
  <c r="AA45" i="4" s="1"/>
  <c r="AD45" i="4" s="1"/>
  <c r="Z50" i="4"/>
  <c r="AC49" i="4" s="1"/>
  <c r="Z44" i="4"/>
  <c r="AC43" i="4" s="1"/>
  <c r="AC42" i="4"/>
  <c r="AA43" i="4"/>
  <c r="AD43" i="4" s="1"/>
  <c r="W51" i="4"/>
  <c r="T55" i="4"/>
  <c r="T33" i="4"/>
  <c r="S38" i="4"/>
  <c r="W48" i="4"/>
  <c r="U53" i="4"/>
  <c r="X53" i="4" s="1"/>
  <c r="AH26" i="4"/>
  <c r="W55" i="4"/>
  <c r="T60" i="4"/>
  <c r="H7" i="4"/>
  <c r="H20" i="4"/>
  <c r="V104" i="4" s="1"/>
  <c r="AG28" i="4"/>
  <c r="AG38" i="4"/>
  <c r="AH38" i="4" s="1"/>
  <c r="W40" i="4"/>
  <c r="U45" i="4"/>
  <c r="W63" i="4"/>
  <c r="T37" i="4"/>
  <c r="S45" i="4"/>
  <c r="U47" i="4"/>
  <c r="X47" i="4" s="1"/>
  <c r="T62" i="4"/>
  <c r="S47" i="4"/>
  <c r="T52" i="4"/>
  <c r="AG44" i="4"/>
  <c r="AH44" i="4" s="1"/>
  <c r="S37" i="4"/>
  <c r="T39" i="4"/>
  <c r="U49" i="4"/>
  <c r="X49" i="4" s="1"/>
  <c r="W60" i="4"/>
  <c r="S62" i="4"/>
  <c r="B35" i="4"/>
  <c r="H29" i="4"/>
  <c r="V113" i="4" s="1"/>
  <c r="U39" i="4"/>
  <c r="AC46" i="4"/>
  <c r="U52" i="4"/>
  <c r="S54" i="4"/>
  <c r="W62" i="4"/>
  <c r="H25" i="4"/>
  <c r="V109" i="4" s="1"/>
  <c r="T43" i="4"/>
  <c r="U44" i="4"/>
  <c r="T32" i="4"/>
  <c r="S44" i="4"/>
  <c r="T46" i="4"/>
  <c r="Z54" i="4"/>
  <c r="AC53" i="4" s="1"/>
  <c r="S59" i="4"/>
  <c r="AG34" i="4"/>
  <c r="AH34" i="4" s="1"/>
  <c r="Z36" i="4"/>
  <c r="AA36" i="4" s="1"/>
  <c r="AB36" i="4" s="1"/>
  <c r="S46" i="4"/>
  <c r="T48" i="4"/>
  <c r="Z59" i="4"/>
  <c r="T35" i="4"/>
  <c r="T36" i="4"/>
  <c r="AC47" i="4"/>
  <c r="AA48" i="4"/>
  <c r="AC32" i="4"/>
  <c r="AE32" i="4" s="1"/>
  <c r="AA33" i="4"/>
  <c r="AC34" i="4"/>
  <c r="AA35" i="4"/>
  <c r="T34" i="4"/>
  <c r="U36" i="4"/>
  <c r="H27" i="4"/>
  <c r="V111" i="4" s="1"/>
  <c r="H4" i="4"/>
  <c r="H15" i="4"/>
  <c r="B33" i="4"/>
  <c r="R34" i="4"/>
  <c r="U34" i="4" s="1"/>
  <c r="E37" i="4"/>
  <c r="E45" i="4"/>
  <c r="E46" i="4"/>
  <c r="B379" i="4"/>
  <c r="B380" i="4"/>
  <c r="B372" i="4"/>
  <c r="B364" i="4"/>
  <c r="B356" i="4"/>
  <c r="B348" i="4"/>
  <c r="B340" i="4"/>
  <c r="B381" i="4"/>
  <c r="B373" i="4"/>
  <c r="B365" i="4"/>
  <c r="B357" i="4"/>
  <c r="B349" i="4"/>
  <c r="B341" i="4"/>
  <c r="B333" i="4"/>
  <c r="B382" i="4"/>
  <c r="B374" i="4"/>
  <c r="B366" i="4"/>
  <c r="B358" i="4"/>
  <c r="B350" i="4"/>
  <c r="B342" i="4"/>
  <c r="B334" i="4"/>
  <c r="B383" i="4"/>
  <c r="B375" i="4"/>
  <c r="B367" i="4"/>
  <c r="B359" i="4"/>
  <c r="B351" i="4"/>
  <c r="B343" i="4"/>
  <c r="B384" i="4"/>
  <c r="B376" i="4"/>
  <c r="B368" i="4"/>
  <c r="B360" i="4"/>
  <c r="B352" i="4"/>
  <c r="B344" i="4"/>
  <c r="B385" i="4"/>
  <c r="B377" i="4"/>
  <c r="B369" i="4"/>
  <c r="B361" i="4"/>
  <c r="B353" i="4"/>
  <c r="B345" i="4"/>
  <c r="B339" i="4"/>
  <c r="B330" i="4"/>
  <c r="B322" i="4"/>
  <c r="B314" i="4"/>
  <c r="B306" i="4"/>
  <c r="B378" i="4"/>
  <c r="B354" i="4"/>
  <c r="B336" i="4"/>
  <c r="B323" i="4"/>
  <c r="B315" i="4"/>
  <c r="B307" i="4"/>
  <c r="B299" i="4"/>
  <c r="B291" i="4"/>
  <c r="B331" i="4"/>
  <c r="B335" i="4"/>
  <c r="B324" i="4"/>
  <c r="B316" i="4"/>
  <c r="B308" i="4"/>
  <c r="B300" i="4"/>
  <c r="B355" i="4"/>
  <c r="B325" i="4"/>
  <c r="B317" i="4"/>
  <c r="B309" i="4"/>
  <c r="B301" i="4"/>
  <c r="B362" i="4"/>
  <c r="B332" i="4"/>
  <c r="B326" i="4"/>
  <c r="B318" i="4"/>
  <c r="B310" i="4"/>
  <c r="B370" i="4"/>
  <c r="B346" i="4"/>
  <c r="B327" i="4"/>
  <c r="B319" i="4"/>
  <c r="B311" i="4"/>
  <c r="B328" i="4"/>
  <c r="B320" i="4"/>
  <c r="B312" i="4"/>
  <c r="B337" i="4"/>
  <c r="B293" i="4"/>
  <c r="B304" i="4"/>
  <c r="B303" i="4"/>
  <c r="B290" i="4"/>
  <c r="B284" i="4"/>
  <c r="B276" i="4"/>
  <c r="B285" i="4"/>
  <c r="B277" i="4"/>
  <c r="B269" i="4"/>
  <c r="B261" i="4"/>
  <c r="B253" i="4"/>
  <c r="B305" i="4"/>
  <c r="B302" i="4"/>
  <c r="B296" i="4"/>
  <c r="B286" i="4"/>
  <c r="B278" i="4"/>
  <c r="B270" i="4"/>
  <c r="B262" i="4"/>
  <c r="B254" i="4"/>
  <c r="B246" i="4"/>
  <c r="B294" i="4"/>
  <c r="B338" i="4"/>
  <c r="B298" i="4"/>
  <c r="B287" i="4"/>
  <c r="B279" i="4"/>
  <c r="B271" i="4"/>
  <c r="B263" i="4"/>
  <c r="B371" i="4"/>
  <c r="B363" i="4"/>
  <c r="B288" i="4"/>
  <c r="B280" i="4"/>
  <c r="B272" i="4"/>
  <c r="B264" i="4"/>
  <c r="B329" i="4"/>
  <c r="B292" i="4"/>
  <c r="B321" i="4"/>
  <c r="B281" i="4"/>
  <c r="B273" i="4"/>
  <c r="B265" i="4"/>
  <c r="B257" i="4"/>
  <c r="B289" i="4"/>
  <c r="B313" i="4"/>
  <c r="B297" i="4"/>
  <c r="B295" i="4"/>
  <c r="B282" i="4"/>
  <c r="B274" i="4"/>
  <c r="B266" i="4"/>
  <c r="B252" i="4"/>
  <c r="B234" i="4"/>
  <c r="B258" i="4"/>
  <c r="B244" i="4"/>
  <c r="B235" i="4"/>
  <c r="B227" i="4"/>
  <c r="B219" i="4"/>
  <c r="B248" i="4"/>
  <c r="B241" i="4"/>
  <c r="B236" i="4"/>
  <c r="B228" i="4"/>
  <c r="B220" i="4"/>
  <c r="B283" i="4"/>
  <c r="B267" i="4"/>
  <c r="B256" i="4"/>
  <c r="B251" i="4"/>
  <c r="B245" i="4"/>
  <c r="B275" i="4"/>
  <c r="B242" i="4"/>
  <c r="B238" i="4"/>
  <c r="B230" i="4"/>
  <c r="B222" i="4"/>
  <c r="B214" i="4"/>
  <c r="B347" i="4"/>
  <c r="B268" i="4"/>
  <c r="B249" i="4"/>
  <c r="B239" i="4"/>
  <c r="B231" i="4"/>
  <c r="B223" i="4"/>
  <c r="B255" i="4"/>
  <c r="B260" i="4"/>
  <c r="B232" i="4"/>
  <c r="B224" i="4"/>
  <c r="B216" i="4"/>
  <c r="B243" i="4"/>
  <c r="B240" i="4"/>
  <c r="B221" i="4"/>
  <c r="B185" i="4"/>
  <c r="B177" i="4"/>
  <c r="B169" i="4"/>
  <c r="B203" i="4"/>
  <c r="B198" i="4"/>
  <c r="B193" i="4"/>
  <c r="B186" i="4"/>
  <c r="B225" i="4"/>
  <c r="B210" i="4"/>
  <c r="B226" i="4"/>
  <c r="B207" i="4"/>
  <c r="B194" i="4"/>
  <c r="B187" i="4"/>
  <c r="B237" i="4"/>
  <c r="B233" i="4"/>
  <c r="B204" i="4"/>
  <c r="B199" i="4"/>
  <c r="B218" i="4"/>
  <c r="B188" i="4"/>
  <c r="B180" i="4"/>
  <c r="B172" i="4"/>
  <c r="B213" i="4"/>
  <c r="B195" i="4"/>
  <c r="B229" i="4"/>
  <c r="B208" i="4"/>
  <c r="B200" i="4"/>
  <c r="B189" i="4"/>
  <c r="B247" i="4"/>
  <c r="B211" i="4"/>
  <c r="B259" i="4"/>
  <c r="B217" i="4"/>
  <c r="B205" i="4"/>
  <c r="B196" i="4"/>
  <c r="B250" i="4"/>
  <c r="B201" i="4"/>
  <c r="B191" i="4"/>
  <c r="B215" i="4"/>
  <c r="B212" i="4"/>
  <c r="B182" i="4"/>
  <c r="B176" i="4"/>
  <c r="B202" i="4"/>
  <c r="B167" i="4"/>
  <c r="B160" i="4"/>
  <c r="B152" i="4"/>
  <c r="B144" i="4"/>
  <c r="B136" i="4"/>
  <c r="B128" i="4"/>
  <c r="B174" i="4"/>
  <c r="B161" i="4"/>
  <c r="B153" i="4"/>
  <c r="B145" i="4"/>
  <c r="B137" i="4"/>
  <c r="B129" i="4"/>
  <c r="B190" i="4"/>
  <c r="B179" i="4"/>
  <c r="B184" i="4"/>
  <c r="B168" i="4"/>
  <c r="B162" i="4"/>
  <c r="B154" i="4"/>
  <c r="B146" i="4"/>
  <c r="B138" i="4"/>
  <c r="B197" i="4"/>
  <c r="B181" i="4"/>
  <c r="B206" i="4"/>
  <c r="B163" i="4"/>
  <c r="B155" i="4"/>
  <c r="B147" i="4"/>
  <c r="B209" i="4"/>
  <c r="B175" i="4"/>
  <c r="B164" i="4"/>
  <c r="B156" i="4"/>
  <c r="B148" i="4"/>
  <c r="B183" i="4"/>
  <c r="B173" i="4"/>
  <c r="B165" i="4"/>
  <c r="B157" i="4"/>
  <c r="B149" i="4"/>
  <c r="B178" i="4"/>
  <c r="B166" i="4"/>
  <c r="B158" i="4"/>
  <c r="B150" i="4"/>
  <c r="B143" i="4"/>
  <c r="B116" i="4"/>
  <c r="B108" i="4"/>
  <c r="B100" i="4"/>
  <c r="B142" i="4"/>
  <c r="B124" i="4"/>
  <c r="B117" i="4"/>
  <c r="B109" i="4"/>
  <c r="B101" i="4"/>
  <c r="B93" i="4"/>
  <c r="B171" i="4"/>
  <c r="B151" i="4"/>
  <c r="B141" i="4"/>
  <c r="B133" i="4"/>
  <c r="B118" i="4"/>
  <c r="B110" i="4"/>
  <c r="B102" i="4"/>
  <c r="B131" i="4"/>
  <c r="B140" i="4"/>
  <c r="B125" i="4"/>
  <c r="B119" i="4"/>
  <c r="B111" i="4"/>
  <c r="B103" i="4"/>
  <c r="B135" i="4"/>
  <c r="B192" i="4"/>
  <c r="B120" i="4"/>
  <c r="B112" i="4"/>
  <c r="B104" i="4"/>
  <c r="B96" i="4"/>
  <c r="B159" i="4"/>
  <c r="B126" i="4"/>
  <c r="B121" i="4"/>
  <c r="B113" i="4"/>
  <c r="B105" i="4"/>
  <c r="B139" i="4"/>
  <c r="B122" i="4"/>
  <c r="B114" i="4"/>
  <c r="B134" i="4"/>
  <c r="B98" i="4"/>
  <c r="B95" i="4"/>
  <c r="B86" i="4"/>
  <c r="B78" i="4"/>
  <c r="B70" i="4"/>
  <c r="B92" i="4"/>
  <c r="B88" i="4"/>
  <c r="B80" i="4"/>
  <c r="B72" i="4"/>
  <c r="B64" i="4"/>
  <c r="B56" i="4"/>
  <c r="B132" i="4"/>
  <c r="B170" i="4"/>
  <c r="B115" i="4"/>
  <c r="B99" i="4"/>
  <c r="B89" i="4"/>
  <c r="B81" i="4"/>
  <c r="V81" i="4" s="1"/>
  <c r="B73" i="4"/>
  <c r="B65" i="4"/>
  <c r="B57" i="4"/>
  <c r="B82" i="4"/>
  <c r="B74" i="4"/>
  <c r="B66" i="4"/>
  <c r="B58" i="4"/>
  <c r="B90" i="4"/>
  <c r="B106" i="4"/>
  <c r="B97" i="4"/>
  <c r="B83" i="4"/>
  <c r="B75" i="4"/>
  <c r="B67" i="4"/>
  <c r="B59" i="4"/>
  <c r="B107" i="4"/>
  <c r="B84" i="4"/>
  <c r="B76" i="4"/>
  <c r="B68" i="4"/>
  <c r="B60" i="4"/>
  <c r="B127" i="4"/>
  <c r="B123" i="4"/>
  <c r="B91" i="4"/>
  <c r="B47" i="4"/>
  <c r="B71" i="4"/>
  <c r="B36" i="4"/>
  <c r="B55" i="4"/>
  <c r="B52" i="4"/>
  <c r="B77" i="4"/>
  <c r="B49" i="4"/>
  <c r="B41" i="4"/>
  <c r="B130" i="4"/>
  <c r="B61" i="4"/>
  <c r="B50" i="4"/>
  <c r="B42" i="4"/>
  <c r="B62" i="4"/>
  <c r="B54" i="4"/>
  <c r="B43" i="4"/>
  <c r="B79" i="4"/>
  <c r="B63" i="4"/>
  <c r="B87" i="4"/>
  <c r="B44" i="4"/>
  <c r="B69" i="4"/>
  <c r="B51" i="4"/>
  <c r="B45" i="4"/>
  <c r="B5" i="4"/>
  <c r="H10" i="4"/>
  <c r="B16" i="4"/>
  <c r="H21" i="4"/>
  <c r="V105" i="4" s="1"/>
  <c r="B25" i="4"/>
  <c r="H30" i="4"/>
  <c r="V114" i="4" s="1"/>
  <c r="W115" i="4" s="1"/>
  <c r="S34" i="4"/>
  <c r="T38" i="4"/>
  <c r="B40" i="4"/>
  <c r="E41" i="4"/>
  <c r="V132" i="4"/>
  <c r="S48" i="4"/>
  <c r="B21" i="4"/>
  <c r="B11" i="4"/>
  <c r="H16" i="4"/>
  <c r="B22" i="4"/>
  <c r="AG45" i="4"/>
  <c r="AH45" i="4" s="1"/>
  <c r="AH27" i="4"/>
  <c r="W117" i="4"/>
  <c r="V119" i="4"/>
  <c r="W120" i="4" s="1"/>
  <c r="S35" i="4"/>
  <c r="AC35" i="4"/>
  <c r="V125" i="4"/>
  <c r="S41" i="4"/>
  <c r="T42" i="4"/>
  <c r="T45" i="4"/>
  <c r="AG50" i="4"/>
  <c r="AH50" i="4" s="1"/>
  <c r="B94" i="4"/>
  <c r="B17" i="4"/>
  <c r="B28" i="4"/>
  <c r="W123" i="4"/>
  <c r="R42" i="4"/>
  <c r="N42" i="4"/>
  <c r="E47" i="4"/>
  <c r="T53" i="4"/>
  <c r="B6" i="4"/>
  <c r="H11" i="4"/>
  <c r="H22" i="4"/>
  <c r="V106" i="4" s="1"/>
  <c r="W32" i="4"/>
  <c r="X32" i="4" s="1"/>
  <c r="W36" i="4"/>
  <c r="O38" i="4"/>
  <c r="K45" i="4"/>
  <c r="V124" i="4"/>
  <c r="S40" i="4"/>
  <c r="K41" i="4"/>
  <c r="Z42" i="4"/>
  <c r="AC38" i="4"/>
  <c r="AA39" i="4"/>
  <c r="B12" i="4"/>
  <c r="H17" i="4"/>
  <c r="V101" i="4" s="1"/>
  <c r="H28" i="4"/>
  <c r="V112" i="4" s="1"/>
  <c r="B31" i="4"/>
  <c r="W34" i="4"/>
  <c r="Z37" i="4"/>
  <c r="W37" i="4"/>
  <c r="X37" i="4" s="1"/>
  <c r="K58" i="4"/>
  <c r="K57" i="4"/>
  <c r="K56" i="4"/>
  <c r="K55" i="4"/>
  <c r="B18" i="4"/>
  <c r="AH22" i="4"/>
  <c r="AH25" i="4"/>
  <c r="AG35" i="4"/>
  <c r="AH35" i="4" s="1"/>
  <c r="R41" i="4"/>
  <c r="N41" i="4"/>
  <c r="O47" i="4" s="1"/>
  <c r="B46" i="4"/>
  <c r="B37" i="4"/>
  <c r="B30" i="4"/>
  <c r="V140" i="4"/>
  <c r="S56" i="4"/>
  <c r="B7" i="4"/>
  <c r="B23" i="4"/>
  <c r="B26" i="4"/>
  <c r="B32" i="4"/>
  <c r="Z32" i="4"/>
  <c r="N33" i="4"/>
  <c r="O39" i="4" s="1"/>
  <c r="N35" i="4"/>
  <c r="Z41" i="4"/>
  <c r="W42" i="4"/>
  <c r="E52" i="4"/>
  <c r="B10" i="4"/>
  <c r="T49" i="4"/>
  <c r="T50" i="4"/>
  <c r="B13" i="4"/>
  <c r="H23" i="4"/>
  <c r="V107" i="4" s="1"/>
  <c r="AH28" i="4"/>
  <c r="B34" i="4"/>
  <c r="Z34" i="4"/>
  <c r="E42" i="4"/>
  <c r="S39" i="4"/>
  <c r="R40" i="4"/>
  <c r="U40" i="4" s="1"/>
  <c r="X40" i="4" s="1"/>
  <c r="N40" i="4"/>
  <c r="O46" i="4" s="1"/>
  <c r="W41" i="4"/>
  <c r="B39" i="4"/>
  <c r="B2" i="4"/>
  <c r="B19" i="4"/>
  <c r="AG23" i="4"/>
  <c r="AH23" i="4" s="1"/>
  <c r="H26" i="4"/>
  <c r="V110" i="4" s="1"/>
  <c r="B29" i="4"/>
  <c r="W116" i="4"/>
  <c r="S33" i="4"/>
  <c r="W38" i="4"/>
  <c r="B8" i="4"/>
  <c r="AG49" i="4"/>
  <c r="AH49" i="4" s="1"/>
  <c r="K37" i="4"/>
  <c r="K38" i="4"/>
  <c r="K42" i="4"/>
  <c r="E51" i="4"/>
  <c r="E55" i="4"/>
  <c r="B85" i="4"/>
  <c r="AG24" i="4"/>
  <c r="AH24" i="4" s="1"/>
  <c r="V126" i="4"/>
  <c r="W127" i="4" s="1"/>
  <c r="S42" i="4"/>
  <c r="S43" i="4"/>
  <c r="B3" i="4"/>
  <c r="B14" i="4"/>
  <c r="H19" i="4"/>
  <c r="V103" i="4" s="1"/>
  <c r="B24" i="4"/>
  <c r="B38" i="4"/>
  <c r="W39" i="4"/>
  <c r="K47" i="4"/>
  <c r="K48" i="4"/>
  <c r="L65" i="4" s="1" a="1"/>
  <c r="L65" i="4" s="1"/>
  <c r="E48" i="4"/>
  <c r="E49" i="4"/>
  <c r="Z46" i="4"/>
  <c r="W46" i="4"/>
  <c r="B20" i="4"/>
  <c r="E44" i="4"/>
  <c r="K43" i="4"/>
  <c r="N51" i="4"/>
  <c r="R50" i="4"/>
  <c r="B48" i="4"/>
  <c r="B9" i="4"/>
  <c r="H24" i="4"/>
  <c r="V108" i="4" s="1"/>
  <c r="W109" i="4" s="1"/>
  <c r="B27" i="4"/>
  <c r="K50" i="4"/>
  <c r="N50" i="4"/>
  <c r="B53" i="4"/>
  <c r="W131" i="4"/>
  <c r="Z53" i="4"/>
  <c r="Z61" i="4"/>
  <c r="W61" i="4"/>
  <c r="E57" i="4"/>
  <c r="E53" i="4"/>
  <c r="W54" i="4"/>
  <c r="V141" i="4"/>
  <c r="W142" i="4" s="1"/>
  <c r="S57" i="4"/>
  <c r="S58" i="4"/>
  <c r="E64" i="4"/>
  <c r="W122" i="4"/>
  <c r="W45" i="4"/>
  <c r="W130" i="4"/>
  <c r="AA47" i="4"/>
  <c r="N49" i="4"/>
  <c r="N55" i="4"/>
  <c r="V148" i="4"/>
  <c r="S64" i="4"/>
  <c r="K52" i="4"/>
  <c r="S50" i="4"/>
  <c r="W137" i="4"/>
  <c r="T56" i="4"/>
  <c r="Z60" i="4"/>
  <c r="W44" i="4"/>
  <c r="W129" i="4"/>
  <c r="N48" i="4"/>
  <c r="W135" i="4"/>
  <c r="S52" i="4"/>
  <c r="N56" i="4"/>
  <c r="O62" i="4" s="1"/>
  <c r="K51" i="4"/>
  <c r="E60" i="4"/>
  <c r="E63" i="4"/>
  <c r="T64" i="4"/>
  <c r="W121" i="4"/>
  <c r="W128" i="4"/>
  <c r="N47" i="4"/>
  <c r="O50" i="4" s="1"/>
  <c r="S49" i="4"/>
  <c r="R56" i="4"/>
  <c r="U56" i="4" s="1"/>
  <c r="X56" i="4" s="1"/>
  <c r="T58" i="4"/>
  <c r="E62" i="4"/>
  <c r="V147" i="4"/>
  <c r="S63" i="4"/>
  <c r="R64" i="4"/>
  <c r="N64" i="4"/>
  <c r="W50" i="4"/>
  <c r="N57" i="4"/>
  <c r="N46" i="4"/>
  <c r="O49" i="4" s="1"/>
  <c r="E50" i="4"/>
  <c r="W52" i="4"/>
  <c r="W138" i="4"/>
  <c r="T63" i="4"/>
  <c r="S53" i="4"/>
  <c r="W118" i="4"/>
  <c r="U58" i="4"/>
  <c r="T61" i="4"/>
  <c r="V139" i="4"/>
  <c r="S55" i="4"/>
  <c r="Z58" i="4"/>
  <c r="W58" i="4"/>
  <c r="S51" i="4"/>
  <c r="W136" i="4"/>
  <c r="R54" i="4"/>
  <c r="U54" i="4" s="1"/>
  <c r="N54" i="4"/>
  <c r="K61" i="4"/>
  <c r="U59" i="4"/>
  <c r="U60" i="4"/>
  <c r="X60" i="4" s="1"/>
  <c r="W134" i="4"/>
  <c r="W146" i="4"/>
  <c r="W145" i="4"/>
  <c r="W59" i="4"/>
  <c r="W144" i="4"/>
  <c r="N63" i="4"/>
  <c r="W143" i="4"/>
  <c r="N62" i="4"/>
  <c r="N53" i="4"/>
  <c r="W57" i="4"/>
  <c r="N61" i="4"/>
  <c r="O64" i="4" s="1"/>
  <c r="W53" i="1"/>
  <c r="T35" i="1"/>
  <c r="W33" i="1"/>
  <c r="W56" i="1"/>
  <c r="W57" i="1"/>
  <c r="W48" i="1"/>
  <c r="T42" i="1"/>
  <c r="U39" i="1"/>
  <c r="U53" i="1"/>
  <c r="Z39" i="1"/>
  <c r="AC38" i="1" s="1"/>
  <c r="Z42" i="1"/>
  <c r="AA42" i="1" s="1"/>
  <c r="AD42" i="1" s="1"/>
  <c r="T55" i="1"/>
  <c r="T57" i="1"/>
  <c r="U61" i="1"/>
  <c r="T32" i="1"/>
  <c r="U63" i="1"/>
  <c r="U50" i="1"/>
  <c r="T54" i="1"/>
  <c r="T38" i="1"/>
  <c r="Z52" i="1"/>
  <c r="AA52" i="1" s="1"/>
  <c r="AD52" i="1" s="1"/>
  <c r="T45" i="1"/>
  <c r="T64" i="1"/>
  <c r="T33" i="1"/>
  <c r="T37" i="1"/>
  <c r="Z35" i="1"/>
  <c r="AA35" i="1" s="1"/>
  <c r="AD35" i="1" s="1"/>
  <c r="U42" i="1"/>
  <c r="Z59" i="1"/>
  <c r="AA59" i="1" s="1"/>
  <c r="Z61" i="1"/>
  <c r="AC60" i="1" s="1"/>
  <c r="U47" i="1"/>
  <c r="W49" i="1"/>
  <c r="W54" i="1"/>
  <c r="S51" i="1"/>
  <c r="T53" i="1"/>
  <c r="T34" i="1"/>
  <c r="Z37" i="1"/>
  <c r="AA37" i="1" s="1"/>
  <c r="AD37" i="1" s="1"/>
  <c r="T41" i="1"/>
  <c r="T46" i="1"/>
  <c r="T56" i="1"/>
  <c r="U56" i="1"/>
  <c r="X56" i="1" s="1"/>
  <c r="Z32" i="1"/>
  <c r="AC31" i="1" s="1"/>
  <c r="AE31" i="1" s="1"/>
  <c r="W41" i="1"/>
  <c r="T62" i="1"/>
  <c r="T44" i="1"/>
  <c r="Z46" i="1"/>
  <c r="AC45" i="1" s="1"/>
  <c r="Z56" i="1"/>
  <c r="AC55" i="1" s="1"/>
  <c r="Z34" i="1"/>
  <c r="AC33" i="1" s="1"/>
  <c r="Z62" i="1"/>
  <c r="AC61" i="1" s="1"/>
  <c r="Z43" i="1"/>
  <c r="AA43" i="1" s="1"/>
  <c r="AD43" i="1" s="1"/>
  <c r="Z38" i="1"/>
  <c r="AA38" i="1" s="1"/>
  <c r="AD38" i="1" s="1"/>
  <c r="Z50" i="1"/>
  <c r="AC49" i="1" s="1"/>
  <c r="T61" i="1"/>
  <c r="Z41" i="1"/>
  <c r="AC40" i="1" s="1"/>
  <c r="Z53" i="1"/>
  <c r="AC52" i="1" s="1"/>
  <c r="S61" i="1"/>
  <c r="S44" i="1"/>
  <c r="W50" i="1"/>
  <c r="Z64" i="1"/>
  <c r="AC63" i="1" s="1"/>
  <c r="W35" i="1"/>
  <c r="W38" i="1"/>
  <c r="S43" i="1"/>
  <c r="U49" i="1"/>
  <c r="Z58" i="1"/>
  <c r="S52" i="1"/>
  <c r="W58" i="1"/>
  <c r="W43" i="1"/>
  <c r="U57" i="1"/>
  <c r="W46" i="1"/>
  <c r="S60" i="1"/>
  <c r="Z40" i="1"/>
  <c r="AA40" i="1" s="1"/>
  <c r="AD40" i="1" s="1"/>
  <c r="Z49" i="1"/>
  <c r="AA49" i="1" s="1"/>
  <c r="AD49" i="1" s="1"/>
  <c r="Z60" i="1"/>
  <c r="AA60" i="1" s="1"/>
  <c r="AD60" i="1" s="1"/>
  <c r="W64" i="1"/>
  <c r="U62" i="1"/>
  <c r="Z57" i="1"/>
  <c r="AA57" i="1" s="1"/>
  <c r="AD57" i="1" s="1"/>
  <c r="S62" i="1"/>
  <c r="W42" i="1"/>
  <c r="U45" i="1"/>
  <c r="U48" i="1"/>
  <c r="X48" i="1" s="1"/>
  <c r="W51" i="1"/>
  <c r="S45" i="1"/>
  <c r="W62" i="1"/>
  <c r="Z31" i="1"/>
  <c r="AA31" i="1" s="1"/>
  <c r="AD31" i="1" s="1"/>
  <c r="Z36" i="1"/>
  <c r="AA36" i="1" s="1"/>
  <c r="Z45" i="1"/>
  <c r="AC44" i="1" s="1"/>
  <c r="Z54" i="1"/>
  <c r="AC53" i="1" s="1"/>
  <c r="S59" i="1"/>
  <c r="W36" i="1"/>
  <c r="W45" i="1"/>
  <c r="Z48" i="1"/>
  <c r="S53" i="1"/>
  <c r="N35" i="1"/>
  <c r="B45" i="1"/>
  <c r="AG45" i="1"/>
  <c r="AH45" i="1" s="1"/>
  <c r="AA51" i="1"/>
  <c r="AC50" i="1"/>
  <c r="B55" i="1"/>
  <c r="U58" i="1"/>
  <c r="V147" i="1"/>
  <c r="W148" i="1" s="1"/>
  <c r="S63" i="1"/>
  <c r="B78" i="1"/>
  <c r="B20" i="1"/>
  <c r="H29" i="1"/>
  <c r="V113" i="1" s="1"/>
  <c r="R35" i="1"/>
  <c r="U35" i="1" s="1"/>
  <c r="T36" i="1"/>
  <c r="O43" i="1"/>
  <c r="S38" i="1"/>
  <c r="T40" i="1"/>
  <c r="E51" i="1"/>
  <c r="V131" i="1"/>
  <c r="W132" i="1" s="1"/>
  <c r="S47" i="1"/>
  <c r="U64" i="1"/>
  <c r="H24" i="1"/>
  <c r="V108" i="1" s="1"/>
  <c r="B8" i="1"/>
  <c r="AG40" i="1"/>
  <c r="AH40" i="1" s="1"/>
  <c r="H19" i="1"/>
  <c r="V103" i="1" s="1"/>
  <c r="B378" i="1"/>
  <c r="B370" i="1"/>
  <c r="B362" i="1"/>
  <c r="B354" i="1"/>
  <c r="B346" i="1"/>
  <c r="B379" i="1"/>
  <c r="B371" i="1"/>
  <c r="B363" i="1"/>
  <c r="B355" i="1"/>
  <c r="B347" i="1"/>
  <c r="B339" i="1"/>
  <c r="B380" i="1"/>
  <c r="B372" i="1"/>
  <c r="B364" i="1"/>
  <c r="B356" i="1"/>
  <c r="B348" i="1"/>
  <c r="B340" i="1"/>
  <c r="B381" i="1"/>
  <c r="B373" i="1"/>
  <c r="B365" i="1"/>
  <c r="B357" i="1"/>
  <c r="B349" i="1"/>
  <c r="B341" i="1"/>
  <c r="B382" i="1"/>
  <c r="B374" i="1"/>
  <c r="B366" i="1"/>
  <c r="B358" i="1"/>
  <c r="B350" i="1"/>
  <c r="B383" i="1"/>
  <c r="B375" i="1"/>
  <c r="B367" i="1"/>
  <c r="B359" i="1"/>
  <c r="B351" i="1"/>
  <c r="B343" i="1"/>
  <c r="B335" i="1"/>
  <c r="B384" i="1"/>
  <c r="B376" i="1"/>
  <c r="B368" i="1"/>
  <c r="B360" i="1"/>
  <c r="B352" i="1"/>
  <c r="B344" i="1"/>
  <c r="B353" i="1"/>
  <c r="B316" i="1"/>
  <c r="B308" i="1"/>
  <c r="B300" i="1"/>
  <c r="B292" i="1"/>
  <c r="B369" i="1"/>
  <c r="B327" i="1"/>
  <c r="B322" i="1"/>
  <c r="B332" i="1"/>
  <c r="B317" i="1"/>
  <c r="B309" i="1"/>
  <c r="B301" i="1"/>
  <c r="B293" i="1"/>
  <c r="B342" i="1"/>
  <c r="B338" i="1"/>
  <c r="B328" i="1"/>
  <c r="B323" i="1"/>
  <c r="B318" i="1"/>
  <c r="B310" i="1"/>
  <c r="B302" i="1"/>
  <c r="B294" i="1"/>
  <c r="B361" i="1"/>
  <c r="B337" i="1"/>
  <c r="B333" i="1"/>
  <c r="B311" i="1"/>
  <c r="B303" i="1"/>
  <c r="B324" i="1"/>
  <c r="B319" i="1"/>
  <c r="B329" i="1"/>
  <c r="B312" i="1"/>
  <c r="B304" i="1"/>
  <c r="B385" i="1"/>
  <c r="B325" i="1"/>
  <c r="B320" i="1"/>
  <c r="B313" i="1"/>
  <c r="B305" i="1"/>
  <c r="B297" i="1"/>
  <c r="B336" i="1"/>
  <c r="B334" i="1"/>
  <c r="B330" i="1"/>
  <c r="B377" i="1"/>
  <c r="B326" i="1"/>
  <c r="B345" i="1"/>
  <c r="B331" i="1"/>
  <c r="B321" i="1"/>
  <c r="B315" i="1"/>
  <c r="B307" i="1"/>
  <c r="B284" i="1"/>
  <c r="B277" i="1"/>
  <c r="B269" i="1"/>
  <c r="B261" i="1"/>
  <c r="B253" i="1"/>
  <c r="B278" i="1"/>
  <c r="B270" i="1"/>
  <c r="B262" i="1"/>
  <c r="B285" i="1"/>
  <c r="B279" i="1"/>
  <c r="B314" i="1"/>
  <c r="B289" i="1"/>
  <c r="B306" i="1"/>
  <c r="B286" i="1"/>
  <c r="B280" i="1"/>
  <c r="B272" i="1"/>
  <c r="B264" i="1"/>
  <c r="B256" i="1"/>
  <c r="B296" i="1"/>
  <c r="B281" i="1"/>
  <c r="B273" i="1"/>
  <c r="B291" i="1"/>
  <c r="B295" i="1"/>
  <c r="B287" i="1"/>
  <c r="B282" i="1"/>
  <c r="B274" i="1"/>
  <c r="B266" i="1"/>
  <c r="B298" i="1"/>
  <c r="B275" i="1"/>
  <c r="B288" i="1"/>
  <c r="B283" i="1"/>
  <c r="B276" i="1"/>
  <c r="B290" i="1"/>
  <c r="B241" i="1"/>
  <c r="B233" i="1"/>
  <c r="B225" i="1"/>
  <c r="B217" i="1"/>
  <c r="B249" i="1"/>
  <c r="B242" i="1"/>
  <c r="B234" i="1"/>
  <c r="B226" i="1"/>
  <c r="B258" i="1"/>
  <c r="B271" i="1"/>
  <c r="B243" i="1"/>
  <c r="B235" i="1"/>
  <c r="B227" i="1"/>
  <c r="B263" i="1"/>
  <c r="B250" i="1"/>
  <c r="B244" i="1"/>
  <c r="B236" i="1"/>
  <c r="B228" i="1"/>
  <c r="B220" i="1"/>
  <c r="B212" i="1"/>
  <c r="B299" i="1"/>
  <c r="B260" i="1"/>
  <c r="B254" i="1"/>
  <c r="B245" i="1"/>
  <c r="B237" i="1"/>
  <c r="B251" i="1"/>
  <c r="B267" i="1"/>
  <c r="B246" i="1"/>
  <c r="B238" i="1"/>
  <c r="B230" i="1"/>
  <c r="B265" i="1"/>
  <c r="B247" i="1"/>
  <c r="B239" i="1"/>
  <c r="B231" i="1"/>
  <c r="B252" i="1"/>
  <c r="B223" i="1"/>
  <c r="B222" i="1"/>
  <c r="B218" i="1"/>
  <c r="B210" i="1"/>
  <c r="B207" i="1"/>
  <c r="B193" i="1"/>
  <c r="B185" i="1"/>
  <c r="B177" i="1"/>
  <c r="B169" i="1"/>
  <c r="B224" i="1"/>
  <c r="B198" i="1"/>
  <c r="B202" i="1"/>
  <c r="B186" i="1"/>
  <c r="B178" i="1"/>
  <c r="B221" i="1"/>
  <c r="B194" i="1"/>
  <c r="B248" i="1"/>
  <c r="B205" i="1"/>
  <c r="B199" i="1"/>
  <c r="B187" i="1"/>
  <c r="B179" i="1"/>
  <c r="B171" i="1"/>
  <c r="B215" i="1"/>
  <c r="B268" i="1"/>
  <c r="B259" i="1"/>
  <c r="B240" i="1"/>
  <c r="B213" i="1"/>
  <c r="B208" i="1"/>
  <c r="B188" i="1"/>
  <c r="B180" i="1"/>
  <c r="B211" i="1"/>
  <c r="B195" i="1"/>
  <c r="B232" i="1"/>
  <c r="B203" i="1"/>
  <c r="B189" i="1"/>
  <c r="B257" i="1"/>
  <c r="B229" i="1"/>
  <c r="B200" i="1"/>
  <c r="B219" i="1"/>
  <c r="B206" i="1"/>
  <c r="B196" i="1"/>
  <c r="B190" i="1"/>
  <c r="B182" i="1"/>
  <c r="B209" i="1"/>
  <c r="B191" i="1"/>
  <c r="B183" i="1"/>
  <c r="B192" i="1"/>
  <c r="B151" i="1"/>
  <c r="B143" i="1"/>
  <c r="B135" i="1"/>
  <c r="B127" i="1"/>
  <c r="B164" i="1"/>
  <c r="B159" i="1"/>
  <c r="B152" i="1"/>
  <c r="B144" i="1"/>
  <c r="B136" i="1"/>
  <c r="B128" i="1"/>
  <c r="B216" i="1"/>
  <c r="B174" i="1"/>
  <c r="B172" i="1"/>
  <c r="B167" i="1"/>
  <c r="B181" i="1"/>
  <c r="B153" i="1"/>
  <c r="B145" i="1"/>
  <c r="B137" i="1"/>
  <c r="B165" i="1"/>
  <c r="B160" i="1"/>
  <c r="B154" i="1"/>
  <c r="B146" i="1"/>
  <c r="B138" i="1"/>
  <c r="B170" i="1"/>
  <c r="B214" i="1"/>
  <c r="B197" i="1"/>
  <c r="B173" i="1"/>
  <c r="B161" i="1"/>
  <c r="B155" i="1"/>
  <c r="B147" i="1"/>
  <c r="B139" i="1"/>
  <c r="B204" i="1"/>
  <c r="B201" i="1"/>
  <c r="B184" i="1"/>
  <c r="B176" i="1"/>
  <c r="B156" i="1"/>
  <c r="B148" i="1"/>
  <c r="B140" i="1"/>
  <c r="B255" i="1"/>
  <c r="B168" i="1"/>
  <c r="B162" i="1"/>
  <c r="B157" i="1"/>
  <c r="B126" i="1"/>
  <c r="B121" i="1"/>
  <c r="B103" i="1"/>
  <c r="B95" i="1"/>
  <c r="B87" i="1"/>
  <c r="B79" i="1"/>
  <c r="B71" i="1"/>
  <c r="B149" i="1"/>
  <c r="B132" i="1"/>
  <c r="B141" i="1"/>
  <c r="B131" i="1"/>
  <c r="B124" i="1"/>
  <c r="B118" i="1"/>
  <c r="B111" i="1"/>
  <c r="B104" i="1"/>
  <c r="B96" i="1"/>
  <c r="B88" i="1"/>
  <c r="B158" i="1"/>
  <c r="B105" i="1"/>
  <c r="B97" i="1"/>
  <c r="B89" i="1"/>
  <c r="B81" i="1"/>
  <c r="B73" i="1"/>
  <c r="B150" i="1"/>
  <c r="B122" i="1"/>
  <c r="B115" i="1"/>
  <c r="B142" i="1"/>
  <c r="B130" i="1"/>
  <c r="B119" i="1"/>
  <c r="B112" i="1"/>
  <c r="B106" i="1"/>
  <c r="B98" i="1"/>
  <c r="B90" i="1"/>
  <c r="B82" i="1"/>
  <c r="B107" i="1"/>
  <c r="B99" i="1"/>
  <c r="B91" i="1"/>
  <c r="B166" i="1"/>
  <c r="B125" i="1"/>
  <c r="B116" i="1"/>
  <c r="B163" i="1"/>
  <c r="B120" i="1"/>
  <c r="B108" i="1"/>
  <c r="B100" i="1"/>
  <c r="B92" i="1"/>
  <c r="B84" i="1"/>
  <c r="B129" i="1"/>
  <c r="B113" i="1"/>
  <c r="B123" i="1"/>
  <c r="B109" i="1"/>
  <c r="B101" i="1"/>
  <c r="B93" i="1"/>
  <c r="B134" i="1"/>
  <c r="B102" i="1"/>
  <c r="B36" i="1"/>
  <c r="B80" i="1"/>
  <c r="B75" i="1"/>
  <c r="V75" i="1" s="1"/>
  <c r="B64" i="1"/>
  <c r="B56" i="1"/>
  <c r="B48" i="1"/>
  <c r="B40" i="1"/>
  <c r="B69" i="1"/>
  <c r="B65" i="1"/>
  <c r="V65" i="1" s="1"/>
  <c r="B57" i="1"/>
  <c r="B49" i="1"/>
  <c r="B41" i="1"/>
  <c r="B110" i="1"/>
  <c r="B77" i="1"/>
  <c r="V77" i="1" s="1"/>
  <c r="B66" i="1"/>
  <c r="V66" i="1" s="1"/>
  <c r="B58" i="1"/>
  <c r="B50" i="1"/>
  <c r="B42" i="1"/>
  <c r="B117" i="1"/>
  <c r="B24" i="1"/>
  <c r="B14" i="1"/>
  <c r="B3" i="1"/>
  <c r="B175" i="1"/>
  <c r="B114" i="1"/>
  <c r="B86" i="1"/>
  <c r="V86" i="1" s="1"/>
  <c r="B83" i="1"/>
  <c r="B59" i="1"/>
  <c r="B51" i="1"/>
  <c r="B43" i="1"/>
  <c r="V95" i="1"/>
  <c r="B85" i="1"/>
  <c r="V85" i="1" s="1"/>
  <c r="B72" i="1"/>
  <c r="B67" i="1"/>
  <c r="V67" i="1" s="1"/>
  <c r="B133" i="1"/>
  <c r="B74" i="1"/>
  <c r="B70" i="1"/>
  <c r="V70" i="1" s="1"/>
  <c r="B76" i="1"/>
  <c r="V76" i="1" s="1"/>
  <c r="V84" i="1"/>
  <c r="B68" i="1"/>
  <c r="V68" i="1" s="1"/>
  <c r="B62" i="1"/>
  <c r="B54" i="1"/>
  <c r="B46" i="1"/>
  <c r="W114" i="1"/>
  <c r="B34" i="1"/>
  <c r="AA34" i="1"/>
  <c r="W37" i="1"/>
  <c r="X37" i="1" s="1"/>
  <c r="O48" i="1"/>
  <c r="U43" i="1"/>
  <c r="E52" i="1"/>
  <c r="K53" i="1"/>
  <c r="V139" i="1"/>
  <c r="W140" i="1" s="1"/>
  <c r="S55" i="1"/>
  <c r="K62" i="1"/>
  <c r="T63" i="1"/>
  <c r="H12" i="1"/>
  <c r="H7" i="1"/>
  <c r="H27" i="1"/>
  <c r="V111" i="1" s="1"/>
  <c r="AG33" i="1"/>
  <c r="AH33" i="1" s="1"/>
  <c r="B2" i="1"/>
  <c r="H20" i="1"/>
  <c r="V104" i="1" s="1"/>
  <c r="AG24" i="1"/>
  <c r="AH24" i="1" s="1"/>
  <c r="W32" i="1"/>
  <c r="B37" i="1"/>
  <c r="U38" i="1"/>
  <c r="X38" i="1" s="1"/>
  <c r="R40" i="1"/>
  <c r="U40" i="1" s="1"/>
  <c r="N40" i="1"/>
  <c r="O42" i="1" s="1"/>
  <c r="K47" i="1"/>
  <c r="T48" i="1"/>
  <c r="K61" i="1"/>
  <c r="E50" i="1"/>
  <c r="E47" i="1"/>
  <c r="W118" i="1"/>
  <c r="W130" i="1"/>
  <c r="B52" i="1"/>
  <c r="B53" i="1"/>
  <c r="B60" i="1"/>
  <c r="B61" i="1"/>
  <c r="R32" i="1"/>
  <c r="N32" i="1"/>
  <c r="T39" i="1"/>
  <c r="B28" i="1"/>
  <c r="W40" i="1"/>
  <c r="K52" i="1"/>
  <c r="K49" i="1"/>
  <c r="E63" i="1"/>
  <c r="S33" i="1"/>
  <c r="E37" i="1"/>
  <c r="H21" i="1"/>
  <c r="V105" i="1" s="1"/>
  <c r="H25" i="1"/>
  <c r="V109" i="1" s="1"/>
  <c r="AG48" i="1"/>
  <c r="AH48" i="1" s="1"/>
  <c r="B31" i="1"/>
  <c r="S36" i="1"/>
  <c r="W39" i="1"/>
  <c r="T43" i="1"/>
  <c r="W138" i="1"/>
  <c r="O51" i="1"/>
  <c r="U46" i="1"/>
  <c r="X46" i="1" s="1"/>
  <c r="E57" i="1"/>
  <c r="K60" i="1"/>
  <c r="L65" i="1" s="1" a="1"/>
  <c r="L65" i="1" s="1"/>
  <c r="Z63" i="1"/>
  <c r="W63" i="1"/>
  <c r="B94" i="1"/>
  <c r="W120" i="1"/>
  <c r="S37" i="1"/>
  <c r="H28" i="1"/>
  <c r="V112" i="1" s="1"/>
  <c r="B32" i="1"/>
  <c r="B38" i="1"/>
  <c r="K59" i="1"/>
  <c r="B39" i="1"/>
  <c r="S46" i="1"/>
  <c r="K50" i="1"/>
  <c r="U54" i="1"/>
  <c r="X54" i="1" s="1"/>
  <c r="W115" i="1"/>
  <c r="H22" i="1"/>
  <c r="V106" i="1" s="1"/>
  <c r="B11" i="1"/>
  <c r="B26" i="1"/>
  <c r="AH28" i="1"/>
  <c r="AK35" i="1"/>
  <c r="Z33" i="1"/>
  <c r="S34" i="1"/>
  <c r="B35" i="1"/>
  <c r="AC35" i="1"/>
  <c r="U44" i="1"/>
  <c r="Z47" i="1"/>
  <c r="W47" i="1"/>
  <c r="T50" i="1"/>
  <c r="T51" i="1"/>
  <c r="T52" i="1"/>
  <c r="U55" i="1"/>
  <c r="K58" i="1"/>
  <c r="W117" i="1"/>
  <c r="K46" i="1"/>
  <c r="B5" i="1"/>
  <c r="B17" i="1"/>
  <c r="H4" i="1"/>
  <c r="H5" i="1"/>
  <c r="H17" i="1"/>
  <c r="V101" i="1" s="1"/>
  <c r="W102" i="1" s="1"/>
  <c r="AG46" i="1"/>
  <c r="AH46" i="1" s="1"/>
  <c r="B29" i="1"/>
  <c r="R31" i="1"/>
  <c r="K38" i="1"/>
  <c r="E41" i="1"/>
  <c r="W121" i="1"/>
  <c r="Z44" i="1"/>
  <c r="W44" i="1"/>
  <c r="R51" i="1"/>
  <c r="N51" i="1"/>
  <c r="N52" i="1"/>
  <c r="O58" i="1" s="1"/>
  <c r="S54" i="1"/>
  <c r="Z55" i="1"/>
  <c r="W55" i="1"/>
  <c r="T58" i="1"/>
  <c r="T59" i="1"/>
  <c r="T60" i="1"/>
  <c r="V124" i="1"/>
  <c r="S40" i="1"/>
  <c r="H11" i="1"/>
  <c r="W110" i="1"/>
  <c r="K43" i="1"/>
  <c r="W122" i="1"/>
  <c r="V123" i="1"/>
  <c r="S39" i="1"/>
  <c r="E40" i="1"/>
  <c r="V133" i="1"/>
  <c r="W134" i="1" s="1"/>
  <c r="S49" i="1"/>
  <c r="S50" i="1"/>
  <c r="R59" i="1"/>
  <c r="N59" i="1"/>
  <c r="O63" i="1" s="1"/>
  <c r="V119" i="1"/>
  <c r="S35" i="1"/>
  <c r="H23" i="1"/>
  <c r="V107" i="1" s="1"/>
  <c r="B33" i="1"/>
  <c r="AG35" i="1"/>
  <c r="AH35" i="1" s="1"/>
  <c r="K37" i="1"/>
  <c r="K44" i="1"/>
  <c r="K45" i="1"/>
  <c r="V125" i="1"/>
  <c r="W126" i="1" s="1"/>
  <c r="S41" i="1"/>
  <c r="S42" i="1"/>
  <c r="V141" i="1"/>
  <c r="W142" i="1" s="1"/>
  <c r="S57" i="1"/>
  <c r="S58" i="1"/>
  <c r="E55" i="1"/>
  <c r="K57" i="1"/>
  <c r="W61" i="1"/>
  <c r="W146" i="1"/>
  <c r="E44" i="1"/>
  <c r="W129" i="1"/>
  <c r="N48" i="1"/>
  <c r="O50" i="1" s="1"/>
  <c r="W52" i="1"/>
  <c r="W137" i="1"/>
  <c r="N56" i="1"/>
  <c r="O61" i="1" s="1"/>
  <c r="W60" i="1"/>
  <c r="W145" i="1"/>
  <c r="N64" i="1"/>
  <c r="W116" i="1"/>
  <c r="W128" i="1"/>
  <c r="W136" i="1"/>
  <c r="W59" i="1"/>
  <c r="W144" i="1"/>
  <c r="N63" i="1"/>
  <c r="W127" i="1"/>
  <c r="S48" i="1"/>
  <c r="W135" i="1"/>
  <c r="S56" i="1"/>
  <c r="W143" i="1"/>
  <c r="N62" i="1"/>
  <c r="S64" i="1"/>
  <c r="V83" i="11" l="1"/>
  <c r="X48" i="11"/>
  <c r="X62" i="11"/>
  <c r="AA46" i="11"/>
  <c r="AC49" i="11"/>
  <c r="X39" i="10"/>
  <c r="X32" i="10"/>
  <c r="AC31" i="9"/>
  <c r="AE31" i="9" s="1"/>
  <c r="AA58" i="8"/>
  <c r="AC42" i="8"/>
  <c r="AC31" i="7"/>
  <c r="AE31" i="7" s="1"/>
  <c r="AF31" i="7" s="1"/>
  <c r="AG52" i="7" s="1"/>
  <c r="AH52" i="7" s="1"/>
  <c r="V78" i="7"/>
  <c r="AE33" i="7"/>
  <c r="AC40" i="6"/>
  <c r="X55" i="6"/>
  <c r="V85" i="5"/>
  <c r="V72" i="5"/>
  <c r="V80" i="5"/>
  <c r="V96" i="5"/>
  <c r="V71" i="5"/>
  <c r="V76" i="5"/>
  <c r="V79" i="5"/>
  <c r="X57" i="1"/>
  <c r="X56" i="10"/>
  <c r="X59" i="8"/>
  <c r="AB64" i="7"/>
  <c r="AC55" i="5"/>
  <c r="AA56" i="4"/>
  <c r="AD56" i="4" s="1"/>
  <c r="AC44" i="7"/>
  <c r="AD64" i="7"/>
  <c r="AA45" i="9"/>
  <c r="AD45" i="9" s="1"/>
  <c r="AA54" i="11"/>
  <c r="AB55" i="11" s="1"/>
  <c r="AB58" i="11"/>
  <c r="AA41" i="9"/>
  <c r="AA64" i="4"/>
  <c r="AD64" i="4" s="1"/>
  <c r="AA61" i="7"/>
  <c r="AA37" i="7"/>
  <c r="X53" i="7"/>
  <c r="AC63" i="7"/>
  <c r="AC57" i="11"/>
  <c r="AA37" i="9"/>
  <c r="AD37" i="9" s="1"/>
  <c r="AA43" i="10"/>
  <c r="AB44" i="10" s="1"/>
  <c r="X38" i="4"/>
  <c r="AC54" i="11"/>
  <c r="AA48" i="11"/>
  <c r="X46" i="11"/>
  <c r="AC48" i="11"/>
  <c r="X60" i="10"/>
  <c r="X44" i="10"/>
  <c r="X42" i="10"/>
  <c r="V89" i="10"/>
  <c r="W89" i="10" s="1"/>
  <c r="AB52" i="10"/>
  <c r="X44" i="9"/>
  <c r="X56" i="9"/>
  <c r="X60" i="9"/>
  <c r="V81" i="8"/>
  <c r="V100" i="8"/>
  <c r="V92" i="8"/>
  <c r="V97" i="8"/>
  <c r="V78" i="8"/>
  <c r="V68" i="8"/>
  <c r="V69" i="8"/>
  <c r="V84" i="8"/>
  <c r="X33" i="8"/>
  <c r="AD32" i="7"/>
  <c r="AB32" i="7"/>
  <c r="X45" i="7"/>
  <c r="V86" i="7"/>
  <c r="V68" i="7"/>
  <c r="W68" i="7" s="1"/>
  <c r="V84" i="7"/>
  <c r="V72" i="7"/>
  <c r="X48" i="7"/>
  <c r="V77" i="7"/>
  <c r="W77" i="7" s="1"/>
  <c r="V100" i="7"/>
  <c r="W100" i="7" s="1"/>
  <c r="V93" i="7"/>
  <c r="AB36" i="6"/>
  <c r="V89" i="6"/>
  <c r="W89" i="6" s="1"/>
  <c r="AC35" i="6"/>
  <c r="X56" i="5"/>
  <c r="X54" i="5"/>
  <c r="AC40" i="5"/>
  <c r="AA49" i="4"/>
  <c r="X43" i="1"/>
  <c r="X49" i="1"/>
  <c r="AC36" i="11"/>
  <c r="AA50" i="10"/>
  <c r="AB51" i="10" s="1"/>
  <c r="AC41" i="8"/>
  <c r="AA49" i="7"/>
  <c r="AC47" i="7"/>
  <c r="AC42" i="6"/>
  <c r="AC35" i="5"/>
  <c r="AB33" i="5"/>
  <c r="X58" i="5"/>
  <c r="AA47" i="5"/>
  <c r="AD47" i="5" s="1"/>
  <c r="X38" i="9"/>
  <c r="AA63" i="11"/>
  <c r="AD63" i="11" s="1"/>
  <c r="AA34" i="11"/>
  <c r="AB34" i="11" s="1"/>
  <c r="AC33" i="11"/>
  <c r="X54" i="11"/>
  <c r="X32" i="11"/>
  <c r="AC60" i="11"/>
  <c r="V90" i="10"/>
  <c r="V100" i="10"/>
  <c r="W101" i="10" s="1"/>
  <c r="V94" i="10"/>
  <c r="W94" i="10" s="1"/>
  <c r="AA47" i="10"/>
  <c r="V87" i="10"/>
  <c r="V92" i="10"/>
  <c r="AA39" i="10"/>
  <c r="AC58" i="10"/>
  <c r="V95" i="10"/>
  <c r="V85" i="10"/>
  <c r="V93" i="10"/>
  <c r="V91" i="10"/>
  <c r="AC32" i="10"/>
  <c r="AE32" i="10" s="1"/>
  <c r="AE34" i="10" s="1"/>
  <c r="V98" i="10"/>
  <c r="W98" i="10" s="1"/>
  <c r="V96" i="10"/>
  <c r="W97" i="10" s="1"/>
  <c r="V70" i="10"/>
  <c r="W70" i="10" s="1"/>
  <c r="V75" i="10"/>
  <c r="W76" i="10" s="1"/>
  <c r="V74" i="10"/>
  <c r="W75" i="10" s="1"/>
  <c r="V78" i="10"/>
  <c r="W79" i="10" s="1"/>
  <c r="X57" i="10"/>
  <c r="AA57" i="10"/>
  <c r="AD57" i="10" s="1"/>
  <c r="X54" i="8"/>
  <c r="X48" i="8"/>
  <c r="AB48" i="7"/>
  <c r="X42" i="7"/>
  <c r="X47" i="7"/>
  <c r="AC46" i="7"/>
  <c r="V91" i="6"/>
  <c r="V79" i="6"/>
  <c r="V69" i="6"/>
  <c r="AA54" i="5"/>
  <c r="AD54" i="5" s="1"/>
  <c r="X55" i="5"/>
  <c r="V74" i="5"/>
  <c r="X64" i="5"/>
  <c r="V88" i="5"/>
  <c r="AB34" i="5"/>
  <c r="X64" i="1"/>
  <c r="X53" i="1"/>
  <c r="V69" i="1"/>
  <c r="AC43" i="11"/>
  <c r="AA41" i="11"/>
  <c r="AB41" i="11" s="1"/>
  <c r="AA60" i="9"/>
  <c r="AD60" i="9" s="1"/>
  <c r="AA62" i="8"/>
  <c r="AD62" i="8" s="1"/>
  <c r="AA63" i="5"/>
  <c r="AA45" i="5"/>
  <c r="V66" i="5"/>
  <c r="W67" i="5" s="1"/>
  <c r="AA49" i="9"/>
  <c r="AD49" i="9" s="1"/>
  <c r="AA54" i="10"/>
  <c r="AD54" i="10" s="1"/>
  <c r="AC55" i="6"/>
  <c r="AC44" i="11"/>
  <c r="AC46" i="8"/>
  <c r="AB53" i="9"/>
  <c r="AC52" i="9"/>
  <c r="AB47" i="8"/>
  <c r="P37" i="11" a="1"/>
  <c r="F37" i="11" a="1"/>
  <c r="X44" i="11"/>
  <c r="AC41" i="11"/>
  <c r="V86" i="11"/>
  <c r="X40" i="11"/>
  <c r="X35" i="11"/>
  <c r="V74" i="11"/>
  <c r="AA62" i="10"/>
  <c r="AB63" i="10" s="1"/>
  <c r="V83" i="10"/>
  <c r="W83" i="10" s="1"/>
  <c r="P37" i="10" a="1"/>
  <c r="F37" i="10" a="1"/>
  <c r="X37" i="10"/>
  <c r="AA34" i="10"/>
  <c r="AB34" i="10" s="1"/>
  <c r="AC33" i="10"/>
  <c r="AE33" i="10" s="1"/>
  <c r="X40" i="10"/>
  <c r="X46" i="9"/>
  <c r="V71" i="9"/>
  <c r="P37" i="9" a="1"/>
  <c r="F37" i="9" a="1"/>
  <c r="P37" i="8" a="1"/>
  <c r="F37" i="8" a="1"/>
  <c r="X55" i="8"/>
  <c r="AC33" i="8"/>
  <c r="X52" i="8"/>
  <c r="V91" i="8"/>
  <c r="W92" i="8" s="1"/>
  <c r="V75" i="8"/>
  <c r="P37" i="7" a="1"/>
  <c r="F37" i="7" a="1"/>
  <c r="V87" i="7"/>
  <c r="W87" i="7" s="1"/>
  <c r="V74" i="7"/>
  <c r="W74" i="7" s="1"/>
  <c r="X62" i="7"/>
  <c r="AC38" i="7"/>
  <c r="AD35" i="7"/>
  <c r="AB35" i="7"/>
  <c r="X61" i="6"/>
  <c r="P37" i="6" a="1"/>
  <c r="F37" i="6" a="1"/>
  <c r="V97" i="6"/>
  <c r="V88" i="6"/>
  <c r="X56" i="6"/>
  <c r="V96" i="6"/>
  <c r="V68" i="6"/>
  <c r="V90" i="6"/>
  <c r="V77" i="6"/>
  <c r="W78" i="6" s="1"/>
  <c r="V76" i="6"/>
  <c r="V98" i="6"/>
  <c r="V70" i="6"/>
  <c r="W70" i="6" s="1"/>
  <c r="V99" i="6"/>
  <c r="V80" i="6"/>
  <c r="W81" i="6" s="1"/>
  <c r="V75" i="6"/>
  <c r="W75" i="6" s="1"/>
  <c r="V87" i="6"/>
  <c r="AC48" i="6"/>
  <c r="AC32" i="6"/>
  <c r="AE32" i="6" s="1"/>
  <c r="AA33" i="6"/>
  <c r="V70" i="5"/>
  <c r="W70" i="5" s="1"/>
  <c r="V93" i="5"/>
  <c r="V95" i="5"/>
  <c r="W96" i="5" s="1"/>
  <c r="X52" i="11"/>
  <c r="AA64" i="9"/>
  <c r="AD64" i="9" s="1"/>
  <c r="AA52" i="7"/>
  <c r="AD52" i="7" s="1"/>
  <c r="X51" i="6"/>
  <c r="X45" i="1"/>
  <c r="AA32" i="1"/>
  <c r="AA61" i="1"/>
  <c r="AD61" i="1" s="1"/>
  <c r="F37" i="4" a="1"/>
  <c r="P37" i="4" a="1"/>
  <c r="X44" i="4"/>
  <c r="X54" i="4"/>
  <c r="X62" i="4"/>
  <c r="X52" i="7"/>
  <c r="AA62" i="6"/>
  <c r="AB63" i="6" s="1"/>
  <c r="AB55" i="7"/>
  <c r="AC63" i="11"/>
  <c r="AA51" i="11"/>
  <c r="AD51" i="11" s="1"/>
  <c r="AC39" i="5"/>
  <c r="AC41" i="5"/>
  <c r="X48" i="4"/>
  <c r="AA38" i="10"/>
  <c r="AB39" i="10" s="1"/>
  <c r="AB37" i="9"/>
  <c r="AC41" i="1"/>
  <c r="AA49" i="5"/>
  <c r="AD49" i="5" s="1"/>
  <c r="X46" i="10"/>
  <c r="AC39" i="1"/>
  <c r="AA64" i="1"/>
  <c r="AD64" i="1" s="1"/>
  <c r="AA61" i="5"/>
  <c r="AB61" i="5" s="1"/>
  <c r="AC37" i="1"/>
  <c r="AC48" i="10"/>
  <c r="AA46" i="10"/>
  <c r="AC45" i="9"/>
  <c r="AA58" i="7"/>
  <c r="AD58" i="7" s="1"/>
  <c r="X43" i="5"/>
  <c r="X49" i="5"/>
  <c r="X48" i="6"/>
  <c r="AA45" i="10"/>
  <c r="AD45" i="10" s="1"/>
  <c r="X42" i="1"/>
  <c r="AC54" i="5"/>
  <c r="AA53" i="1"/>
  <c r="AD53" i="1" s="1"/>
  <c r="AA39" i="1"/>
  <c r="AD39" i="1" s="1"/>
  <c r="AA50" i="1"/>
  <c r="AD50" i="1" s="1"/>
  <c r="AC40" i="8"/>
  <c r="AC36" i="5"/>
  <c r="X59" i="9"/>
  <c r="AC46" i="9"/>
  <c r="AA60" i="8"/>
  <c r="AB61" i="8" s="1"/>
  <c r="X57" i="6"/>
  <c r="AA60" i="7"/>
  <c r="AD60" i="7" s="1"/>
  <c r="X54" i="6"/>
  <c r="AA57" i="8"/>
  <c r="AD57" i="8" s="1"/>
  <c r="X39" i="1"/>
  <c r="AA62" i="4"/>
  <c r="AD62" i="4" s="1"/>
  <c r="AA59" i="5"/>
  <c r="AB60" i="5" s="1"/>
  <c r="X50" i="6"/>
  <c r="X42" i="9"/>
  <c r="AB45" i="9"/>
  <c r="AA53" i="5"/>
  <c r="AB44" i="6"/>
  <c r="AB37" i="5"/>
  <c r="X40" i="5"/>
  <c r="X44" i="6"/>
  <c r="AA52" i="8"/>
  <c r="AB53" i="8" s="1"/>
  <c r="AA38" i="4"/>
  <c r="AB39" i="4" s="1"/>
  <c r="AC50" i="4"/>
  <c r="U39" i="6"/>
  <c r="X39" i="6" s="1"/>
  <c r="X50" i="5"/>
  <c r="X48" i="10"/>
  <c r="AA41" i="10"/>
  <c r="AD41" i="10" s="1"/>
  <c r="AC42" i="5"/>
  <c r="X44" i="5"/>
  <c r="AB59" i="10"/>
  <c r="U42" i="11"/>
  <c r="X42" i="11" s="1"/>
  <c r="X39" i="11"/>
  <c r="AB45" i="11"/>
  <c r="X53" i="11"/>
  <c r="AC58" i="11"/>
  <c r="AA59" i="11"/>
  <c r="AC37" i="11"/>
  <c r="AA43" i="11"/>
  <c r="AB44" i="11" s="1"/>
  <c r="X51" i="11"/>
  <c r="AA39" i="11"/>
  <c r="AB40" i="11" s="1"/>
  <c r="V99" i="11"/>
  <c r="AA52" i="11"/>
  <c r="AC51" i="11"/>
  <c r="V80" i="11"/>
  <c r="V94" i="11"/>
  <c r="W109" i="11"/>
  <c r="V89" i="11"/>
  <c r="O44" i="11"/>
  <c r="U45" i="11"/>
  <c r="X45" i="11" s="1"/>
  <c r="AD33" i="11"/>
  <c r="O43" i="11"/>
  <c r="AD40" i="11"/>
  <c r="AA53" i="11"/>
  <c r="AC52" i="11"/>
  <c r="AA60" i="11"/>
  <c r="AC59" i="11"/>
  <c r="AE34" i="11"/>
  <c r="AF32" i="11"/>
  <c r="AD47" i="11"/>
  <c r="AB47" i="11"/>
  <c r="W141" i="11"/>
  <c r="AA36" i="11"/>
  <c r="AC35" i="11"/>
  <c r="W126" i="11"/>
  <c r="O62" i="11"/>
  <c r="O60" i="11"/>
  <c r="O59" i="11"/>
  <c r="V96" i="11"/>
  <c r="V76" i="11"/>
  <c r="AD42" i="11"/>
  <c r="W117" i="11"/>
  <c r="O38" i="11"/>
  <c r="V84" i="11"/>
  <c r="O41" i="11"/>
  <c r="AD64" i="11"/>
  <c r="V92" i="11"/>
  <c r="V82" i="11"/>
  <c r="V79" i="11"/>
  <c r="W124" i="11"/>
  <c r="O40" i="11"/>
  <c r="V67" i="11"/>
  <c r="V91" i="11"/>
  <c r="V100" i="11"/>
  <c r="V90" i="11"/>
  <c r="AC55" i="11"/>
  <c r="AA56" i="11"/>
  <c r="AB57" i="11" s="1"/>
  <c r="O56" i="11"/>
  <c r="U49" i="11"/>
  <c r="X49" i="11" s="1"/>
  <c r="AD55" i="11"/>
  <c r="W111" i="11"/>
  <c r="V70" i="11"/>
  <c r="V75" i="11"/>
  <c r="V65" i="11"/>
  <c r="V77" i="11"/>
  <c r="W78" i="11" s="1"/>
  <c r="V98" i="11"/>
  <c r="W148" i="11"/>
  <c r="U57" i="11"/>
  <c r="X57" i="11" s="1"/>
  <c r="V71" i="11"/>
  <c r="AD46" i="11"/>
  <c r="AB46" i="11"/>
  <c r="V87" i="11"/>
  <c r="V73" i="11"/>
  <c r="V95" i="11"/>
  <c r="V85" i="11"/>
  <c r="O39" i="11"/>
  <c r="V81" i="11"/>
  <c r="O61" i="11"/>
  <c r="O49" i="11"/>
  <c r="T65" i="11"/>
  <c r="L66" i="11" a="1"/>
  <c r="L66" i="11" s="1"/>
  <c r="V88" i="11"/>
  <c r="V93" i="11"/>
  <c r="W103" i="11"/>
  <c r="W110" i="11"/>
  <c r="O58" i="11"/>
  <c r="V72" i="11"/>
  <c r="X61" i="11"/>
  <c r="W134" i="11"/>
  <c r="AD57" i="11"/>
  <c r="O57" i="11"/>
  <c r="U47" i="11"/>
  <c r="X47" i="11" s="1"/>
  <c r="AB48" i="11"/>
  <c r="AD48" i="11"/>
  <c r="AA32" i="11"/>
  <c r="AB33" i="11" s="1"/>
  <c r="AC31" i="11"/>
  <c r="AE31" i="11" s="1"/>
  <c r="V69" i="11"/>
  <c r="V97" i="11"/>
  <c r="U59" i="11"/>
  <c r="X59" i="11" s="1"/>
  <c r="U60" i="11"/>
  <c r="X60" i="11" s="1"/>
  <c r="O53" i="11"/>
  <c r="O52" i="11"/>
  <c r="W132" i="11"/>
  <c r="AD38" i="11"/>
  <c r="AB38" i="11"/>
  <c r="O47" i="11"/>
  <c r="AB49" i="11"/>
  <c r="AD62" i="11"/>
  <c r="AB62" i="11"/>
  <c r="W112" i="11"/>
  <c r="U64" i="11"/>
  <c r="X64" i="11" s="1"/>
  <c r="W140" i="11"/>
  <c r="V68" i="11"/>
  <c r="V66" i="11"/>
  <c r="W104" i="11"/>
  <c r="W142" i="11"/>
  <c r="W128" i="11"/>
  <c r="U38" i="11"/>
  <c r="X38" i="11" s="1"/>
  <c r="AD50" i="11"/>
  <c r="AB50" i="11"/>
  <c r="O50" i="11"/>
  <c r="AD51" i="10"/>
  <c r="AD58" i="10"/>
  <c r="AC52" i="10"/>
  <c r="AB58" i="10"/>
  <c r="U59" i="10"/>
  <c r="X59" i="10" s="1"/>
  <c r="AC60" i="10"/>
  <c r="AA55" i="10"/>
  <c r="AD55" i="10" s="1"/>
  <c r="AA40" i="10"/>
  <c r="AA48" i="10"/>
  <c r="X53" i="10"/>
  <c r="AC36" i="10"/>
  <c r="W80" i="10"/>
  <c r="W88" i="10"/>
  <c r="W90" i="10"/>
  <c r="W87" i="10"/>
  <c r="O46" i="10"/>
  <c r="O47" i="10"/>
  <c r="AD39" i="10"/>
  <c r="O41" i="10"/>
  <c r="O61" i="10"/>
  <c r="W104" i="10"/>
  <c r="O58" i="10"/>
  <c r="X54" i="10"/>
  <c r="O45" i="10"/>
  <c r="AC63" i="10"/>
  <c r="AA64" i="10"/>
  <c r="W102" i="10"/>
  <c r="W66" i="10"/>
  <c r="W86" i="10"/>
  <c r="X45" i="10"/>
  <c r="X43" i="10"/>
  <c r="U38" i="10"/>
  <c r="X38" i="10" s="1"/>
  <c r="W65" i="10"/>
  <c r="V67" i="10"/>
  <c r="W68" i="10" s="1"/>
  <c r="W81" i="10"/>
  <c r="W145" i="10"/>
  <c r="W82" i="10"/>
  <c r="W95" i="10"/>
  <c r="AD37" i="10"/>
  <c r="AB37" i="10"/>
  <c r="AB33" i="10"/>
  <c r="AD33" i="10"/>
  <c r="AD36" i="10"/>
  <c r="AB36" i="10"/>
  <c r="O37" i="10"/>
  <c r="U61" i="10"/>
  <c r="X61" i="10" s="1"/>
  <c r="V73" i="10"/>
  <c r="O56" i="10"/>
  <c r="O63" i="10"/>
  <c r="O44" i="10"/>
  <c r="AD53" i="10"/>
  <c r="AB53" i="10"/>
  <c r="O51" i="10"/>
  <c r="O54" i="10"/>
  <c r="O55" i="10"/>
  <c r="O39" i="10"/>
  <c r="O40" i="10"/>
  <c r="AD47" i="10"/>
  <c r="W103" i="10"/>
  <c r="W146" i="10"/>
  <c r="O50" i="10"/>
  <c r="W111" i="10"/>
  <c r="AB43" i="10"/>
  <c r="AD43" i="10"/>
  <c r="X51" i="10"/>
  <c r="O60" i="10"/>
  <c r="O59" i="10"/>
  <c r="AF31" i="10"/>
  <c r="AG52" i="10" s="1"/>
  <c r="AH52" i="10" s="1"/>
  <c r="AD42" i="10"/>
  <c r="X62" i="10"/>
  <c r="AD49" i="10"/>
  <c r="U63" i="10"/>
  <c r="X63" i="10" s="1"/>
  <c r="U64" i="10"/>
  <c r="X64" i="10" s="1"/>
  <c r="L65" i="10" a="1"/>
  <c r="L65" i="10" s="1"/>
  <c r="W85" i="10"/>
  <c r="W72" i="10"/>
  <c r="W69" i="10"/>
  <c r="O48" i="10"/>
  <c r="AD61" i="10"/>
  <c r="AB61" i="10"/>
  <c r="O43" i="10"/>
  <c r="W112" i="10"/>
  <c r="W77" i="10"/>
  <c r="AD56" i="10"/>
  <c r="AD32" i="10"/>
  <c r="AB32" i="10"/>
  <c r="AD60" i="10"/>
  <c r="AB60" i="10"/>
  <c r="W105" i="10"/>
  <c r="AC60" i="9"/>
  <c r="AC37" i="9"/>
  <c r="AC38" i="9"/>
  <c r="AA42" i="9"/>
  <c r="AD42" i="9" s="1"/>
  <c r="U48" i="9"/>
  <c r="X48" i="9" s="1"/>
  <c r="AA63" i="9"/>
  <c r="AC56" i="9"/>
  <c r="U40" i="9"/>
  <c r="X40" i="9" s="1"/>
  <c r="AC51" i="9"/>
  <c r="AE33" i="9"/>
  <c r="AF31" i="9"/>
  <c r="AG52" i="9" s="1"/>
  <c r="AH52" i="9" s="1"/>
  <c r="X50" i="9"/>
  <c r="V98" i="9"/>
  <c r="W112" i="9"/>
  <c r="O43" i="9"/>
  <c r="W113" i="9"/>
  <c r="AD38" i="9"/>
  <c r="AB38" i="9"/>
  <c r="AD32" i="9"/>
  <c r="AB32" i="9"/>
  <c r="V79" i="9"/>
  <c r="W136" i="9"/>
  <c r="AD40" i="9"/>
  <c r="AB40" i="9"/>
  <c r="V82" i="9"/>
  <c r="V66" i="9"/>
  <c r="O40" i="9"/>
  <c r="AD62" i="9"/>
  <c r="AB62" i="9"/>
  <c r="W102" i="9"/>
  <c r="AC54" i="9"/>
  <c r="AA55" i="9"/>
  <c r="V88" i="9"/>
  <c r="V68" i="9"/>
  <c r="O58" i="9"/>
  <c r="O56" i="9"/>
  <c r="O55" i="9"/>
  <c r="U51" i="9"/>
  <c r="X51" i="9" s="1"/>
  <c r="O45" i="9"/>
  <c r="V96" i="9"/>
  <c r="V76" i="9"/>
  <c r="AC58" i="9"/>
  <c r="AA59" i="9"/>
  <c r="AB60" i="9" s="1"/>
  <c r="X47" i="9"/>
  <c r="W105" i="9"/>
  <c r="V84" i="9"/>
  <c r="W144" i="9"/>
  <c r="AC42" i="9"/>
  <c r="AA43" i="9"/>
  <c r="AB44" i="9" s="1"/>
  <c r="V99" i="9"/>
  <c r="O39" i="9"/>
  <c r="AB39" i="9"/>
  <c r="AD39" i="9"/>
  <c r="AB57" i="9"/>
  <c r="AD57" i="9"/>
  <c r="AE34" i="9"/>
  <c r="AF32" i="9"/>
  <c r="V69" i="9"/>
  <c r="V92" i="9"/>
  <c r="V65" i="9"/>
  <c r="V91" i="9"/>
  <c r="O62" i="9"/>
  <c r="X39" i="9"/>
  <c r="V83" i="9"/>
  <c r="AB61" i="9"/>
  <c r="AD61" i="9"/>
  <c r="O53" i="9"/>
  <c r="W114" i="9"/>
  <c r="V77" i="9"/>
  <c r="V100" i="9"/>
  <c r="V72" i="9"/>
  <c r="AD41" i="9"/>
  <c r="AB41" i="9"/>
  <c r="AC53" i="9"/>
  <c r="AA54" i="9"/>
  <c r="O37" i="9"/>
  <c r="X63" i="9"/>
  <c r="AD58" i="9"/>
  <c r="AB58" i="9"/>
  <c r="AB34" i="9"/>
  <c r="AD34" i="9"/>
  <c r="O60" i="9"/>
  <c r="AD36" i="9"/>
  <c r="AB36" i="9"/>
  <c r="V95" i="9"/>
  <c r="V85" i="9"/>
  <c r="V67" i="9"/>
  <c r="AC49" i="9"/>
  <c r="AA50" i="9"/>
  <c r="O52" i="9"/>
  <c r="X52" i="9"/>
  <c r="O42" i="9"/>
  <c r="AD52" i="9"/>
  <c r="AB52" i="9"/>
  <c r="V81" i="9"/>
  <c r="V70" i="9"/>
  <c r="V93" i="9"/>
  <c r="W104" i="9"/>
  <c r="V75" i="9"/>
  <c r="O51" i="9"/>
  <c r="AB47" i="9"/>
  <c r="AD47" i="9"/>
  <c r="V80" i="9"/>
  <c r="V89" i="9"/>
  <c r="V78" i="9"/>
  <c r="W137" i="9"/>
  <c r="W115" i="9"/>
  <c r="W109" i="9"/>
  <c r="X35" i="9"/>
  <c r="L65" i="9" a="1"/>
  <c r="L65" i="9" s="1"/>
  <c r="V97" i="9"/>
  <c r="V86" i="9"/>
  <c r="V90" i="9"/>
  <c r="AD48" i="9"/>
  <c r="AB48" i="9"/>
  <c r="O57" i="9"/>
  <c r="O63" i="9"/>
  <c r="O38" i="9"/>
  <c r="AD35" i="9"/>
  <c r="AB35" i="9"/>
  <c r="U62" i="9"/>
  <c r="X62" i="9" s="1"/>
  <c r="X58" i="9"/>
  <c r="V87" i="9"/>
  <c r="V94" i="9"/>
  <c r="O59" i="9"/>
  <c r="AD44" i="9"/>
  <c r="AD46" i="9"/>
  <c r="AB46" i="9"/>
  <c r="V74" i="9"/>
  <c r="O64" i="9"/>
  <c r="O41" i="9"/>
  <c r="AD51" i="9"/>
  <c r="AD33" i="9"/>
  <c r="AB33" i="9"/>
  <c r="O46" i="9"/>
  <c r="AA49" i="8"/>
  <c r="AD49" i="8" s="1"/>
  <c r="AB38" i="8"/>
  <c r="AC45" i="8"/>
  <c r="AA64" i="8"/>
  <c r="AD64" i="8" s="1"/>
  <c r="AC63" i="8"/>
  <c r="U64" i="8"/>
  <c r="X64" i="8" s="1"/>
  <c r="U53" i="8"/>
  <c r="X53" i="8" s="1"/>
  <c r="W98" i="8"/>
  <c r="W145" i="8"/>
  <c r="AB44" i="8"/>
  <c r="AD44" i="8"/>
  <c r="O40" i="8"/>
  <c r="O62" i="8"/>
  <c r="X60" i="8"/>
  <c r="W110" i="8"/>
  <c r="W65" i="8"/>
  <c r="AD58" i="8"/>
  <c r="V73" i="8"/>
  <c r="V89" i="8"/>
  <c r="V93" i="8"/>
  <c r="V83" i="8"/>
  <c r="W84" i="8" s="1"/>
  <c r="AC58" i="8"/>
  <c r="AA59" i="8"/>
  <c r="AB60" i="8" s="1"/>
  <c r="O49" i="8"/>
  <c r="L66" i="8" a="1"/>
  <c r="L66" i="8" s="1"/>
  <c r="T65" i="8"/>
  <c r="V90" i="8"/>
  <c r="V86" i="8"/>
  <c r="V77" i="8"/>
  <c r="AD61" i="8"/>
  <c r="V67" i="8"/>
  <c r="AB48" i="8"/>
  <c r="AD48" i="8"/>
  <c r="O37" i="8"/>
  <c r="AD53" i="8"/>
  <c r="AC49" i="8"/>
  <c r="AA50" i="8"/>
  <c r="V99" i="8"/>
  <c r="W100" i="8" s="1"/>
  <c r="V70" i="8"/>
  <c r="V85" i="8"/>
  <c r="X57" i="8"/>
  <c r="X49" i="8"/>
  <c r="O39" i="8"/>
  <c r="U36" i="8"/>
  <c r="X36" i="8" s="1"/>
  <c r="O41" i="8"/>
  <c r="W120" i="8"/>
  <c r="AA56" i="8"/>
  <c r="AC55" i="8"/>
  <c r="AD37" i="8"/>
  <c r="AB37" i="8"/>
  <c r="AB63" i="8"/>
  <c r="AD63" i="8"/>
  <c r="V66" i="8"/>
  <c r="V94" i="8"/>
  <c r="AD54" i="8"/>
  <c r="AB54" i="8"/>
  <c r="AC34" i="8"/>
  <c r="AA35" i="8"/>
  <c r="O63" i="8"/>
  <c r="O53" i="8"/>
  <c r="W146" i="8"/>
  <c r="O47" i="8"/>
  <c r="V74" i="8"/>
  <c r="W117" i="8"/>
  <c r="W137" i="8"/>
  <c r="W129" i="8"/>
  <c r="AC31" i="8"/>
  <c r="AE31" i="8" s="1"/>
  <c r="AA32" i="8"/>
  <c r="X56" i="8"/>
  <c r="W105" i="8"/>
  <c r="O59" i="8"/>
  <c r="AA40" i="8"/>
  <c r="AB41" i="8" s="1"/>
  <c r="AC39" i="8"/>
  <c r="V82" i="8"/>
  <c r="W113" i="8"/>
  <c r="U44" i="8"/>
  <c r="X44" i="8" s="1"/>
  <c r="U45" i="8"/>
  <c r="X45" i="8" s="1"/>
  <c r="U51" i="8"/>
  <c r="X51" i="8" s="1"/>
  <c r="U50" i="8"/>
  <c r="X50" i="8" s="1"/>
  <c r="V88" i="8"/>
  <c r="W136" i="8"/>
  <c r="O57" i="8"/>
  <c r="W69" i="8"/>
  <c r="V87" i="8"/>
  <c r="V96" i="8"/>
  <c r="W97" i="8" s="1"/>
  <c r="W108" i="8"/>
  <c r="W102" i="8"/>
  <c r="U42" i="8"/>
  <c r="X42" i="8" s="1"/>
  <c r="U43" i="8"/>
  <c r="X43" i="8" s="1"/>
  <c r="O56" i="8"/>
  <c r="AA39" i="8"/>
  <c r="AC38" i="8"/>
  <c r="W118" i="8"/>
  <c r="W111" i="8"/>
  <c r="W103" i="8"/>
  <c r="AD41" i="8"/>
  <c r="O52" i="8"/>
  <c r="O48" i="8"/>
  <c r="W114" i="8"/>
  <c r="V71" i="8"/>
  <c r="AD36" i="8"/>
  <c r="AB36" i="8"/>
  <c r="O50" i="8"/>
  <c r="O44" i="8"/>
  <c r="AB42" i="8"/>
  <c r="AD42" i="8"/>
  <c r="O45" i="8"/>
  <c r="U34" i="8"/>
  <c r="X34" i="8" s="1"/>
  <c r="AD46" i="8"/>
  <c r="AB46" i="8"/>
  <c r="O43" i="8"/>
  <c r="AC32" i="8"/>
  <c r="AE32" i="8" s="1"/>
  <c r="AA33" i="8"/>
  <c r="W115" i="8"/>
  <c r="W101" i="8"/>
  <c r="AB43" i="8"/>
  <c r="V72" i="8"/>
  <c r="V79" i="8"/>
  <c r="V76" i="8"/>
  <c r="V95" i="8"/>
  <c r="V80" i="8"/>
  <c r="X63" i="8"/>
  <c r="O60" i="8"/>
  <c r="W127" i="8"/>
  <c r="AD48" i="7"/>
  <c r="AA41" i="7"/>
  <c r="AD41" i="7" s="1"/>
  <c r="AA51" i="7"/>
  <c r="AD51" i="7" s="1"/>
  <c r="X51" i="7"/>
  <c r="AA57" i="7"/>
  <c r="AA44" i="7"/>
  <c r="AB45" i="7" s="1"/>
  <c r="AA43" i="7"/>
  <c r="AD43" i="7" s="1"/>
  <c r="AF33" i="7"/>
  <c r="AE35" i="7"/>
  <c r="W97" i="7"/>
  <c r="W72" i="7"/>
  <c r="W71" i="7"/>
  <c r="W73" i="7"/>
  <c r="L65" i="7" a="1"/>
  <c r="L65" i="7" s="1"/>
  <c r="W143" i="7"/>
  <c r="U63" i="7"/>
  <c r="X63" i="7" s="1"/>
  <c r="U64" i="7"/>
  <c r="X64" i="7" s="1"/>
  <c r="W127" i="7"/>
  <c r="O46" i="7"/>
  <c r="W65" i="7"/>
  <c r="V69" i="7"/>
  <c r="W70" i="7" s="1"/>
  <c r="V92" i="7"/>
  <c r="W93" i="7" s="1"/>
  <c r="V66" i="7"/>
  <c r="W67" i="7" s="1"/>
  <c r="W110" i="7"/>
  <c r="U39" i="7"/>
  <c r="X39" i="7" s="1"/>
  <c r="W120" i="7"/>
  <c r="W121" i="7"/>
  <c r="W106" i="7"/>
  <c r="V85" i="7"/>
  <c r="W86" i="7" s="1"/>
  <c r="V82" i="7"/>
  <c r="AD61" i="7"/>
  <c r="O53" i="7"/>
  <c r="AD53" i="7"/>
  <c r="O58" i="7"/>
  <c r="W81" i="7"/>
  <c r="V90" i="7"/>
  <c r="W144" i="7"/>
  <c r="W135" i="7"/>
  <c r="X57" i="7"/>
  <c r="W111" i="7"/>
  <c r="V98" i="7"/>
  <c r="AC49" i="7"/>
  <c r="AA50" i="7"/>
  <c r="AB54" i="7"/>
  <c r="AD39" i="7"/>
  <c r="W103" i="7"/>
  <c r="AC61" i="7"/>
  <c r="AA62" i="7"/>
  <c r="W109" i="7"/>
  <c r="O40" i="7"/>
  <c r="AD33" i="7"/>
  <c r="AG54" i="7" s="1"/>
  <c r="AH54" i="7" s="1"/>
  <c r="AB33" i="7"/>
  <c r="AD49" i="7"/>
  <c r="AB49" i="7"/>
  <c r="U43" i="7"/>
  <c r="X43" i="7" s="1"/>
  <c r="AE34" i="7"/>
  <c r="AF32" i="7"/>
  <c r="AG53" i="7" s="1"/>
  <c r="AH53" i="7" s="1"/>
  <c r="W136" i="7"/>
  <c r="W78" i="7"/>
  <c r="V94" i="7"/>
  <c r="W95" i="7" s="1"/>
  <c r="AB40" i="7"/>
  <c r="O41" i="7"/>
  <c r="AA38" i="7"/>
  <c r="AB39" i="7" s="1"/>
  <c r="AC37" i="7"/>
  <c r="O51" i="7"/>
  <c r="V83" i="7"/>
  <c r="W84" i="7" s="1"/>
  <c r="O44" i="7"/>
  <c r="AD36" i="7"/>
  <c r="AB36" i="7"/>
  <c r="O47" i="7"/>
  <c r="O42" i="7"/>
  <c r="W145" i="7"/>
  <c r="AC58" i="7"/>
  <c r="AA59" i="7"/>
  <c r="W137" i="7"/>
  <c r="O54" i="7"/>
  <c r="AA46" i="7"/>
  <c r="AC45" i="7"/>
  <c r="V91" i="7"/>
  <c r="AD37" i="7"/>
  <c r="AB37" i="7"/>
  <c r="O61" i="7"/>
  <c r="V99" i="7"/>
  <c r="O37" i="7"/>
  <c r="O38" i="7"/>
  <c r="W128" i="7"/>
  <c r="O48" i="7"/>
  <c r="W129" i="7"/>
  <c r="W76" i="7"/>
  <c r="W107" i="7"/>
  <c r="AA42" i="7"/>
  <c r="AC41" i="7"/>
  <c r="O50" i="7"/>
  <c r="W96" i="7"/>
  <c r="W104" i="7"/>
  <c r="W108" i="7"/>
  <c r="V79" i="7"/>
  <c r="W113" i="7"/>
  <c r="O59" i="7"/>
  <c r="O57" i="7"/>
  <c r="O55" i="7"/>
  <c r="X38" i="7"/>
  <c r="W89" i="7"/>
  <c r="W112" i="7"/>
  <c r="O43" i="7"/>
  <c r="AC63" i="6"/>
  <c r="AA48" i="6"/>
  <c r="AB49" i="6" s="1"/>
  <c r="AA42" i="6"/>
  <c r="AD42" i="6" s="1"/>
  <c r="AA51" i="6"/>
  <c r="AD51" i="6" s="1"/>
  <c r="AA59" i="6"/>
  <c r="AB60" i="6" s="1"/>
  <c r="AB41" i="6"/>
  <c r="AA50" i="6"/>
  <c r="AB50" i="6" s="1"/>
  <c r="AA57" i="6"/>
  <c r="AB57" i="6" s="1"/>
  <c r="AB40" i="6"/>
  <c r="AC53" i="6"/>
  <c r="AA46" i="6"/>
  <c r="AD46" i="6" s="1"/>
  <c r="AC45" i="6"/>
  <c r="U46" i="6"/>
  <c r="X46" i="6" s="1"/>
  <c r="AB55" i="6"/>
  <c r="U63" i="6"/>
  <c r="X63" i="6" s="1"/>
  <c r="L66" i="6" a="1"/>
  <c r="L66" i="6" s="1"/>
  <c r="T65" i="6"/>
  <c r="W96" i="6"/>
  <c r="W77" i="6"/>
  <c r="W83" i="6"/>
  <c r="W73" i="6"/>
  <c r="W79" i="6"/>
  <c r="W104" i="6"/>
  <c r="W102" i="6"/>
  <c r="O42" i="6"/>
  <c r="V86" i="6"/>
  <c r="W87" i="6" s="1"/>
  <c r="W113" i="6"/>
  <c r="AA34" i="6"/>
  <c r="AB35" i="6" s="1"/>
  <c r="AC33" i="6"/>
  <c r="AE33" i="6" s="1"/>
  <c r="W135" i="6"/>
  <c r="O48" i="6"/>
  <c r="AD39" i="6"/>
  <c r="O59" i="6"/>
  <c r="AD64" i="6"/>
  <c r="AB64" i="6"/>
  <c r="W103" i="6"/>
  <c r="V100" i="6"/>
  <c r="O57" i="6"/>
  <c r="V66" i="6"/>
  <c r="W82" i="6"/>
  <c r="O58" i="6"/>
  <c r="W137" i="6"/>
  <c r="W95" i="6"/>
  <c r="V84" i="6"/>
  <c r="W85" i="6" s="1"/>
  <c r="W121" i="6"/>
  <c r="O62" i="6"/>
  <c r="AD35" i="6"/>
  <c r="AA38" i="6"/>
  <c r="AC37" i="6"/>
  <c r="AC36" i="6"/>
  <c r="AA37" i="6"/>
  <c r="AA45" i="6"/>
  <c r="AC44" i="6"/>
  <c r="X64" i="6"/>
  <c r="AD61" i="6"/>
  <c r="AB61" i="6"/>
  <c r="O38" i="6"/>
  <c r="AD56" i="6"/>
  <c r="AB56" i="6"/>
  <c r="O60" i="6"/>
  <c r="O41" i="6"/>
  <c r="O46" i="6"/>
  <c r="W94" i="6"/>
  <c r="AA53" i="6"/>
  <c r="AC52" i="6"/>
  <c r="W65" i="6"/>
  <c r="W74" i="6"/>
  <c r="W138" i="6"/>
  <c r="AD60" i="6"/>
  <c r="X59" i="6"/>
  <c r="W114" i="6"/>
  <c r="O39" i="6"/>
  <c r="W144" i="6"/>
  <c r="W92" i="6"/>
  <c r="AA47" i="6"/>
  <c r="AC46" i="6"/>
  <c r="V67" i="6"/>
  <c r="W134" i="6"/>
  <c r="O53" i="6"/>
  <c r="AC57" i="6"/>
  <c r="AA58" i="6"/>
  <c r="AD62" i="6"/>
  <c r="O50" i="6"/>
  <c r="X52" i="6"/>
  <c r="O51" i="6"/>
  <c r="W106" i="6"/>
  <c r="W105" i="6"/>
  <c r="O55" i="6"/>
  <c r="AF31" i="6"/>
  <c r="AG52" i="6" s="1"/>
  <c r="AH52" i="6" s="1"/>
  <c r="O40" i="6"/>
  <c r="W97" i="6"/>
  <c r="AD43" i="6"/>
  <c r="W126" i="6"/>
  <c r="W136" i="6"/>
  <c r="O61" i="6"/>
  <c r="AD32" i="6"/>
  <c r="AB32" i="6"/>
  <c r="W93" i="6"/>
  <c r="X49" i="6"/>
  <c r="W122" i="6"/>
  <c r="AD49" i="6"/>
  <c r="W145" i="6"/>
  <c r="O64" i="6"/>
  <c r="W72" i="6"/>
  <c r="O54" i="6"/>
  <c r="O37" i="6"/>
  <c r="F37" i="5" a="1"/>
  <c r="F37" i="5" s="1"/>
  <c r="P37" i="5" a="1"/>
  <c r="AB55" i="5"/>
  <c r="AA48" i="5"/>
  <c r="AD48" i="5" s="1"/>
  <c r="X57" i="5"/>
  <c r="V90" i="5"/>
  <c r="AA39" i="5"/>
  <c r="AD39" i="5" s="1"/>
  <c r="V91" i="5"/>
  <c r="X53" i="5"/>
  <c r="X45" i="5"/>
  <c r="AA44" i="5"/>
  <c r="AD44" i="5" s="1"/>
  <c r="AA62" i="5"/>
  <c r="AD62" i="5" s="1"/>
  <c r="AA51" i="5"/>
  <c r="AD51" i="5" s="1"/>
  <c r="AA50" i="5"/>
  <c r="AD50" i="5" s="1"/>
  <c r="AC59" i="5"/>
  <c r="X59" i="5"/>
  <c r="X42" i="5"/>
  <c r="AA52" i="5"/>
  <c r="AA57" i="5"/>
  <c r="AD57" i="5" s="1"/>
  <c r="AA64" i="5"/>
  <c r="AD64" i="5" s="1"/>
  <c r="W72" i="5"/>
  <c r="W66" i="5"/>
  <c r="V98" i="5"/>
  <c r="O62" i="5"/>
  <c r="V78" i="5"/>
  <c r="W79" i="5" s="1"/>
  <c r="O57" i="5"/>
  <c r="O44" i="5"/>
  <c r="AC57" i="5"/>
  <c r="AA58" i="5"/>
  <c r="O46" i="5"/>
  <c r="AB56" i="5"/>
  <c r="AD56" i="5"/>
  <c r="AA35" i="5"/>
  <c r="AB36" i="5" s="1"/>
  <c r="AC34" i="5"/>
  <c r="AE34" i="5" s="1"/>
  <c r="O59" i="5"/>
  <c r="O43" i="5"/>
  <c r="O42" i="5"/>
  <c r="O56" i="5"/>
  <c r="AD42" i="5"/>
  <c r="AB42" i="5"/>
  <c r="AD40" i="5"/>
  <c r="W148" i="5"/>
  <c r="W140" i="5"/>
  <c r="V75" i="5"/>
  <c r="W76" i="5" s="1"/>
  <c r="X41" i="5"/>
  <c r="O63" i="5"/>
  <c r="W106" i="5"/>
  <c r="V83" i="5"/>
  <c r="AD46" i="5"/>
  <c r="AB46" i="5"/>
  <c r="O41" i="5"/>
  <c r="L66" i="5" a="1"/>
  <c r="L66" i="5" s="1"/>
  <c r="T65" i="5"/>
  <c r="W111" i="5"/>
  <c r="V99" i="5"/>
  <c r="X61" i="5"/>
  <c r="V86" i="5"/>
  <c r="O39" i="5"/>
  <c r="O49" i="5"/>
  <c r="O50" i="5"/>
  <c r="O61" i="5"/>
  <c r="X51" i="5"/>
  <c r="V94" i="5"/>
  <c r="W95" i="5" s="1"/>
  <c r="V68" i="5"/>
  <c r="W69" i="5" s="1"/>
  <c r="O38" i="5"/>
  <c r="AD43" i="5"/>
  <c r="AB43" i="5"/>
  <c r="O55" i="5"/>
  <c r="AD45" i="5"/>
  <c r="AE33" i="5"/>
  <c r="AF31" i="5"/>
  <c r="AG52" i="5" s="1"/>
  <c r="AH52" i="5" s="1"/>
  <c r="W65" i="5"/>
  <c r="V84" i="5"/>
  <c r="W108" i="5"/>
  <c r="AD60" i="5"/>
  <c r="O40" i="5"/>
  <c r="AD32" i="5"/>
  <c r="AG53" i="5" s="1"/>
  <c r="AH53" i="5" s="1"/>
  <c r="AB32" i="5"/>
  <c r="AD38" i="5"/>
  <c r="AB38" i="5"/>
  <c r="O52" i="5"/>
  <c r="O54" i="5"/>
  <c r="V92" i="5"/>
  <c r="V73" i="5"/>
  <c r="O47" i="5"/>
  <c r="W102" i="5"/>
  <c r="V100" i="5"/>
  <c r="W101" i="5" s="1"/>
  <c r="V81" i="5"/>
  <c r="W107" i="5"/>
  <c r="W109" i="5"/>
  <c r="V89" i="5"/>
  <c r="AD63" i="5"/>
  <c r="U63" i="5"/>
  <c r="X63" i="5" s="1"/>
  <c r="X48" i="5"/>
  <c r="AB41" i="5"/>
  <c r="W80" i="5"/>
  <c r="O53" i="5"/>
  <c r="V87" i="5"/>
  <c r="V77" i="5"/>
  <c r="V82" i="5"/>
  <c r="V97" i="5"/>
  <c r="AD36" i="5"/>
  <c r="X52" i="4"/>
  <c r="AA40" i="4"/>
  <c r="AB40" i="4" s="1"/>
  <c r="X61" i="4"/>
  <c r="X46" i="4"/>
  <c r="AA44" i="4"/>
  <c r="AB45" i="4" s="1"/>
  <c r="AA63" i="4"/>
  <c r="AB64" i="4" s="1"/>
  <c r="AC54" i="4"/>
  <c r="AC51" i="4"/>
  <c r="AA54" i="4"/>
  <c r="AD54" i="4" s="1"/>
  <c r="AC56" i="4"/>
  <c r="AC44" i="4"/>
  <c r="X45" i="4"/>
  <c r="X63" i="4"/>
  <c r="AB56" i="4"/>
  <c r="AA50" i="4"/>
  <c r="U55" i="4"/>
  <c r="X55" i="4" s="1"/>
  <c r="X39" i="4"/>
  <c r="U41" i="4"/>
  <c r="X41" i="4" s="1"/>
  <c r="V71" i="4"/>
  <c r="AD36" i="4"/>
  <c r="AA59" i="4"/>
  <c r="AD59" i="4" s="1"/>
  <c r="AC58" i="4"/>
  <c r="U57" i="4"/>
  <c r="X57" i="4" s="1"/>
  <c r="L66" i="4" a="1"/>
  <c r="L66" i="4" s="1"/>
  <c r="T65" i="4"/>
  <c r="W124" i="4"/>
  <c r="V87" i="4"/>
  <c r="AD35" i="4"/>
  <c r="O48" i="4"/>
  <c r="W132" i="4"/>
  <c r="V65" i="4"/>
  <c r="O61" i="4"/>
  <c r="AC60" i="4"/>
  <c r="AA61" i="4"/>
  <c r="U50" i="4"/>
  <c r="X50" i="4" s="1"/>
  <c r="U51" i="4"/>
  <c r="X51" i="4" s="1"/>
  <c r="W103" i="4"/>
  <c r="U42" i="4"/>
  <c r="X42" i="4" s="1"/>
  <c r="W125" i="4"/>
  <c r="V73" i="4"/>
  <c r="O37" i="4"/>
  <c r="AD33" i="4"/>
  <c r="AA37" i="4"/>
  <c r="AC36" i="4"/>
  <c r="AC40" i="4"/>
  <c r="AA41" i="4"/>
  <c r="AF32" i="4"/>
  <c r="AE34" i="4"/>
  <c r="W147" i="4"/>
  <c r="O54" i="4"/>
  <c r="V95" i="4"/>
  <c r="AC57" i="4"/>
  <c r="AA58" i="4"/>
  <c r="AC52" i="4"/>
  <c r="AA53" i="4"/>
  <c r="O41" i="4"/>
  <c r="O45" i="4"/>
  <c r="O44" i="4"/>
  <c r="W119" i="4"/>
  <c r="V69" i="4"/>
  <c r="V82" i="4"/>
  <c r="X36" i="4"/>
  <c r="AD48" i="4"/>
  <c r="AB48" i="4"/>
  <c r="O55" i="4"/>
  <c r="AD47" i="4"/>
  <c r="AA34" i="4"/>
  <c r="AC33" i="4"/>
  <c r="V89" i="4"/>
  <c r="W139" i="4"/>
  <c r="O52" i="4"/>
  <c r="W126" i="4"/>
  <c r="W107" i="4"/>
  <c r="AA32" i="4"/>
  <c r="AB33" i="4" s="1"/>
  <c r="AC31" i="4"/>
  <c r="AE31" i="4" s="1"/>
  <c r="W114" i="4"/>
  <c r="V99" i="4"/>
  <c r="AB57" i="4"/>
  <c r="AD57" i="4"/>
  <c r="O40" i="4"/>
  <c r="V76" i="4"/>
  <c r="V68" i="4"/>
  <c r="V97" i="4"/>
  <c r="O43" i="4"/>
  <c r="AD38" i="4"/>
  <c r="V92" i="4"/>
  <c r="O53" i="4"/>
  <c r="W133" i="4"/>
  <c r="AA60" i="4"/>
  <c r="AC59" i="4"/>
  <c r="AC45" i="4"/>
  <c r="AA46" i="4"/>
  <c r="W110" i="4"/>
  <c r="AD39" i="4"/>
  <c r="W105" i="4"/>
  <c r="V85" i="4"/>
  <c r="V98" i="4"/>
  <c r="V66" i="4"/>
  <c r="W112" i="4"/>
  <c r="W106" i="4"/>
  <c r="V93" i="4"/>
  <c r="O63" i="4"/>
  <c r="V67" i="4"/>
  <c r="V70" i="4"/>
  <c r="U35" i="4"/>
  <c r="X35" i="4" s="1"/>
  <c r="V74" i="4"/>
  <c r="X59" i="4"/>
  <c r="X58" i="4"/>
  <c r="AD52" i="4"/>
  <c r="AB52" i="4"/>
  <c r="W104" i="4"/>
  <c r="O42" i="4"/>
  <c r="V91" i="4"/>
  <c r="V75" i="4"/>
  <c r="V72" i="4"/>
  <c r="V78" i="4"/>
  <c r="X34" i="4"/>
  <c r="W113" i="4"/>
  <c r="O56" i="4"/>
  <c r="V94" i="4"/>
  <c r="V83" i="4"/>
  <c r="V80" i="4"/>
  <c r="W81" i="4" s="1"/>
  <c r="V86" i="4"/>
  <c r="V79" i="4"/>
  <c r="O57" i="4"/>
  <c r="W140" i="4"/>
  <c r="AD49" i="4"/>
  <c r="AB49" i="4"/>
  <c r="V96" i="4"/>
  <c r="O59" i="4"/>
  <c r="O60" i="4"/>
  <c r="W141" i="4"/>
  <c r="V84" i="4"/>
  <c r="V88" i="4"/>
  <c r="U64" i="4"/>
  <c r="X64" i="4" s="1"/>
  <c r="O58" i="4"/>
  <c r="AA42" i="4"/>
  <c r="AC41" i="4"/>
  <c r="V90" i="4"/>
  <c r="V100" i="4"/>
  <c r="W101" i="4" s="1"/>
  <c r="V77" i="4"/>
  <c r="W148" i="4"/>
  <c r="W108" i="4"/>
  <c r="U43" i="4"/>
  <c r="X43" i="4" s="1"/>
  <c r="W111" i="4"/>
  <c r="O51" i="4"/>
  <c r="W102" i="4"/>
  <c r="AA62" i="1"/>
  <c r="AD62" i="1" s="1"/>
  <c r="AA45" i="1"/>
  <c r="AD45" i="1" s="1"/>
  <c r="AC56" i="1"/>
  <c r="AC42" i="1"/>
  <c r="AC58" i="1"/>
  <c r="AA46" i="1"/>
  <c r="AD46" i="1" s="1"/>
  <c r="AB43" i="1"/>
  <c r="V87" i="1"/>
  <c r="W87" i="1" s="1"/>
  <c r="AC36" i="1"/>
  <c r="AC51" i="1"/>
  <c r="AA56" i="1"/>
  <c r="AD56" i="1" s="1"/>
  <c r="X61" i="1"/>
  <c r="X63" i="1"/>
  <c r="AB52" i="1"/>
  <c r="X47" i="1"/>
  <c r="AA54" i="1"/>
  <c r="AD54" i="1" s="1"/>
  <c r="AC59" i="1"/>
  <c r="AC48" i="1"/>
  <c r="X50" i="1"/>
  <c r="X55" i="1"/>
  <c r="X58" i="1"/>
  <c r="X62" i="1"/>
  <c r="AB38" i="1"/>
  <c r="V73" i="1"/>
  <c r="AB37" i="1"/>
  <c r="V78" i="1"/>
  <c r="W78" i="1" s="1"/>
  <c r="V82" i="1"/>
  <c r="V100" i="1"/>
  <c r="W101" i="1" s="1"/>
  <c r="X35" i="1"/>
  <c r="AB36" i="1"/>
  <c r="AC34" i="1"/>
  <c r="AC57" i="1"/>
  <c r="AA58" i="1"/>
  <c r="AB59" i="1" s="1"/>
  <c r="AC47" i="1"/>
  <c r="AA48" i="1"/>
  <c r="V71" i="1"/>
  <c r="W71" i="1" s="1"/>
  <c r="V81" i="1"/>
  <c r="V89" i="1"/>
  <c r="AD36" i="1"/>
  <c r="AB60" i="1"/>
  <c r="X44" i="1"/>
  <c r="AA41" i="1"/>
  <c r="AD41" i="1" s="1"/>
  <c r="W70" i="1"/>
  <c r="W65" i="1"/>
  <c r="W76" i="1"/>
  <c r="W85" i="1"/>
  <c r="W68" i="1"/>
  <c r="W66" i="1"/>
  <c r="T65" i="1"/>
  <c r="L66" i="1" a="1"/>
  <c r="L66" i="1" s="1"/>
  <c r="O57" i="1"/>
  <c r="W104" i="1"/>
  <c r="O45" i="1"/>
  <c r="V74" i="1"/>
  <c r="V97" i="1"/>
  <c r="W123" i="1"/>
  <c r="AD34" i="1"/>
  <c r="V90" i="1"/>
  <c r="W113" i="1"/>
  <c r="AD51" i="1"/>
  <c r="AA44" i="1"/>
  <c r="AC43" i="1"/>
  <c r="AA33" i="1"/>
  <c r="AC32" i="1"/>
  <c r="AE32" i="1" s="1"/>
  <c r="O64" i="1"/>
  <c r="W111" i="1"/>
  <c r="V98" i="1"/>
  <c r="O55" i="1"/>
  <c r="W107" i="1"/>
  <c r="W67" i="1"/>
  <c r="O38" i="1"/>
  <c r="O37" i="1"/>
  <c r="V93" i="1"/>
  <c r="AB61" i="1"/>
  <c r="AB35" i="1"/>
  <c r="O54" i="1"/>
  <c r="O52" i="1"/>
  <c r="W119" i="1"/>
  <c r="U33" i="1"/>
  <c r="X33" i="1" s="1"/>
  <c r="U32" i="1"/>
  <c r="X32" i="1" s="1"/>
  <c r="V83" i="1"/>
  <c r="W86" i="1"/>
  <c r="V91" i="1"/>
  <c r="O41" i="1"/>
  <c r="O40" i="1"/>
  <c r="W69" i="1"/>
  <c r="U59" i="1"/>
  <c r="X59" i="1" s="1"/>
  <c r="U60" i="1"/>
  <c r="X60" i="1" s="1"/>
  <c r="O59" i="1"/>
  <c r="V99" i="1"/>
  <c r="W100" i="1" s="1"/>
  <c r="U36" i="1"/>
  <c r="X36" i="1" s="1"/>
  <c r="O39" i="1"/>
  <c r="P37" i="1" s="1" a="1"/>
  <c r="W141" i="1"/>
  <c r="W124" i="1"/>
  <c r="O56" i="1"/>
  <c r="W106" i="1"/>
  <c r="AC62" i="1"/>
  <c r="AA63" i="1"/>
  <c r="W109" i="1"/>
  <c r="W131" i="1"/>
  <c r="W147" i="1"/>
  <c r="AB32" i="1"/>
  <c r="AD32" i="1"/>
  <c r="AK31" i="1" a="1"/>
  <c r="AK31" i="1" s="1"/>
  <c r="W105" i="1"/>
  <c r="O49" i="1"/>
  <c r="V72" i="1"/>
  <c r="AF31" i="1"/>
  <c r="AE33" i="1"/>
  <c r="W112" i="1"/>
  <c r="W133" i="1"/>
  <c r="W77" i="1"/>
  <c r="V80" i="1"/>
  <c r="U41" i="1"/>
  <c r="X41" i="1" s="1"/>
  <c r="V79" i="1"/>
  <c r="U51" i="1"/>
  <c r="X51" i="1" s="1"/>
  <c r="U52" i="1"/>
  <c r="X52" i="1" s="1"/>
  <c r="O46" i="1"/>
  <c r="O44" i="1"/>
  <c r="O53" i="1"/>
  <c r="X40" i="1"/>
  <c r="W139" i="1"/>
  <c r="V94" i="1"/>
  <c r="W95" i="1" s="1"/>
  <c r="V88" i="1"/>
  <c r="W89" i="1" s="1"/>
  <c r="W103" i="1"/>
  <c r="W125" i="1"/>
  <c r="V96" i="1"/>
  <c r="AD59" i="1"/>
  <c r="W108" i="1"/>
  <c r="O62" i="1"/>
  <c r="O60" i="1"/>
  <c r="AK34" i="1" s="1" a="1"/>
  <c r="AK34" i="1" s="1"/>
  <c r="AC54" i="1"/>
  <c r="AA55" i="1"/>
  <c r="AC46" i="1"/>
  <c r="AA47" i="1"/>
  <c r="F37" i="1" a="1"/>
  <c r="V92" i="1"/>
  <c r="AD54" i="11" l="1"/>
  <c r="W78" i="10"/>
  <c r="AF32" i="10"/>
  <c r="W93" i="10"/>
  <c r="W81" i="8"/>
  <c r="W88" i="7"/>
  <c r="W101" i="7"/>
  <c r="W99" i="6"/>
  <c r="W71" i="6"/>
  <c r="W90" i="6"/>
  <c r="W69" i="6"/>
  <c r="AB64" i="11"/>
  <c r="AB50" i="10"/>
  <c r="AD50" i="10"/>
  <c r="W68" i="8"/>
  <c r="W68" i="6"/>
  <c r="AB38" i="4"/>
  <c r="W100" i="10"/>
  <c r="W92" i="10"/>
  <c r="AB40" i="10"/>
  <c r="W91" i="10"/>
  <c r="W98" i="6"/>
  <c r="W91" i="6"/>
  <c r="AB62" i="6"/>
  <c r="W88" i="6"/>
  <c r="AB47" i="5"/>
  <c r="AD59" i="5"/>
  <c r="AB63" i="11"/>
  <c r="AB48" i="10"/>
  <c r="AB49" i="9"/>
  <c r="AB52" i="8"/>
  <c r="AB62" i="8"/>
  <c r="W88" i="5"/>
  <c r="AB54" i="5"/>
  <c r="AB62" i="4"/>
  <c r="AB47" i="10"/>
  <c r="AB38" i="10"/>
  <c r="AB42" i="11"/>
  <c r="AD41" i="11"/>
  <c r="AB35" i="11"/>
  <c r="AD34" i="11"/>
  <c r="AB62" i="10"/>
  <c r="W71" i="10"/>
  <c r="AD62" i="10"/>
  <c r="AB54" i="10"/>
  <c r="W84" i="10"/>
  <c r="W99" i="10"/>
  <c r="W96" i="10"/>
  <c r="AB57" i="10"/>
  <c r="AD38" i="10"/>
  <c r="AB64" i="9"/>
  <c r="AD52" i="8"/>
  <c r="W75" i="7"/>
  <c r="W80" i="6"/>
  <c r="W71" i="5"/>
  <c r="W82" i="1"/>
  <c r="AB46" i="10"/>
  <c r="AD46" i="10"/>
  <c r="AB58" i="8"/>
  <c r="AB57" i="8"/>
  <c r="AB53" i="5"/>
  <c r="AB51" i="1"/>
  <c r="AD53" i="5"/>
  <c r="AB43" i="11"/>
  <c r="AD43" i="11"/>
  <c r="F37" i="11"/>
  <c r="G37" i="11" s="1"/>
  <c r="G39" i="11"/>
  <c r="G78" i="11"/>
  <c r="G54" i="11"/>
  <c r="G98" i="11"/>
  <c r="G49" i="11"/>
  <c r="G107" i="11"/>
  <c r="G326" i="11"/>
  <c r="G311" i="11"/>
  <c r="G296" i="11"/>
  <c r="G281" i="11"/>
  <c r="G266" i="11"/>
  <c r="G251" i="11"/>
  <c r="G236" i="11"/>
  <c r="G221" i="11"/>
  <c r="G206" i="11"/>
  <c r="G191" i="11"/>
  <c r="G176" i="11"/>
  <c r="G161" i="11"/>
  <c r="G130" i="11"/>
  <c r="G115" i="11"/>
  <c r="G371" i="11"/>
  <c r="G356" i="11"/>
  <c r="G341" i="11"/>
  <c r="G96" i="11"/>
  <c r="G38" i="11"/>
  <c r="G82" i="11"/>
  <c r="G91" i="11"/>
  <c r="G342" i="11"/>
  <c r="G327" i="11"/>
  <c r="G312" i="11"/>
  <c r="G297" i="11"/>
  <c r="G282" i="11"/>
  <c r="G267" i="11"/>
  <c r="G252" i="11"/>
  <c r="G237" i="11"/>
  <c r="G222" i="11"/>
  <c r="G207" i="11"/>
  <c r="G192" i="11"/>
  <c r="G177" i="11"/>
  <c r="G146" i="11"/>
  <c r="G131" i="11"/>
  <c r="G116" i="11"/>
  <c r="G372" i="11"/>
  <c r="G357" i="11"/>
  <c r="G69" i="11"/>
  <c r="G47" i="11"/>
  <c r="G80" i="11"/>
  <c r="G66" i="11"/>
  <c r="G75" i="11"/>
  <c r="G358" i="11"/>
  <c r="G343" i="11"/>
  <c r="G328" i="11"/>
  <c r="G313" i="11"/>
  <c r="G298" i="11"/>
  <c r="G283" i="11"/>
  <c r="G268" i="11"/>
  <c r="G253" i="11"/>
  <c r="G238" i="11"/>
  <c r="G223" i="11"/>
  <c r="G208" i="11"/>
  <c r="G193" i="11"/>
  <c r="G162" i="11"/>
  <c r="G147" i="11"/>
  <c r="G132" i="11"/>
  <c r="G117" i="11"/>
  <c r="G373" i="11"/>
  <c r="G265" i="11"/>
  <c r="G355" i="11"/>
  <c r="G103" i="11"/>
  <c r="G50" i="11"/>
  <c r="G59" i="11"/>
  <c r="G118" i="11"/>
  <c r="G374" i="11"/>
  <c r="G359" i="11"/>
  <c r="G344" i="11"/>
  <c r="G329" i="11"/>
  <c r="G314" i="11"/>
  <c r="G299" i="11"/>
  <c r="G284" i="11"/>
  <c r="G269" i="11"/>
  <c r="G254" i="11"/>
  <c r="G239" i="11"/>
  <c r="G224" i="11"/>
  <c r="G209" i="11"/>
  <c r="G178" i="11"/>
  <c r="G163" i="11"/>
  <c r="G148" i="11"/>
  <c r="G133" i="11"/>
  <c r="G65" i="11"/>
  <c r="G190" i="11"/>
  <c r="G53" i="11"/>
  <c r="G108" i="11"/>
  <c r="G43" i="11"/>
  <c r="G104" i="11"/>
  <c r="G134" i="11"/>
  <c r="G119" i="11"/>
  <c r="G375" i="11"/>
  <c r="G360" i="11"/>
  <c r="G345" i="11"/>
  <c r="G330" i="11"/>
  <c r="G315" i="11"/>
  <c r="G300" i="11"/>
  <c r="G285" i="11"/>
  <c r="G270" i="11"/>
  <c r="G255" i="11"/>
  <c r="G240" i="11"/>
  <c r="G225" i="11"/>
  <c r="G194" i="11"/>
  <c r="G179" i="11"/>
  <c r="G164" i="11"/>
  <c r="G149" i="11"/>
  <c r="G42" i="11"/>
  <c r="G280" i="11"/>
  <c r="G175" i="11"/>
  <c r="G340" i="11"/>
  <c r="G111" i="11"/>
  <c r="G99" i="11"/>
  <c r="G92" i="11"/>
  <c r="G88" i="11"/>
  <c r="G150" i="11"/>
  <c r="G135" i="11"/>
  <c r="G120" i="11"/>
  <c r="G376" i="11"/>
  <c r="G361" i="11"/>
  <c r="G346" i="11"/>
  <c r="G331" i="11"/>
  <c r="G316" i="11"/>
  <c r="G301" i="11"/>
  <c r="G286" i="11"/>
  <c r="G271" i="11"/>
  <c r="G256" i="11"/>
  <c r="G241" i="11"/>
  <c r="G210" i="11"/>
  <c r="G195" i="11"/>
  <c r="G180" i="11"/>
  <c r="G165" i="11"/>
  <c r="G62" i="11"/>
  <c r="G83" i="11"/>
  <c r="G76" i="11"/>
  <c r="G72" i="11"/>
  <c r="G166" i="11"/>
  <c r="G151" i="11"/>
  <c r="G136" i="11"/>
  <c r="G121" i="11"/>
  <c r="G377" i="11"/>
  <c r="G362" i="11"/>
  <c r="G347" i="11"/>
  <c r="G332" i="11"/>
  <c r="G317" i="11"/>
  <c r="G302" i="11"/>
  <c r="G287" i="11"/>
  <c r="G272" i="11"/>
  <c r="G257" i="11"/>
  <c r="G226" i="11"/>
  <c r="G211" i="11"/>
  <c r="G196" i="11"/>
  <c r="G181" i="11"/>
  <c r="G71" i="11"/>
  <c r="G67" i="11"/>
  <c r="G60" i="11"/>
  <c r="G105" i="11"/>
  <c r="G56" i="11"/>
  <c r="G182" i="11"/>
  <c r="G167" i="11"/>
  <c r="G152" i="11"/>
  <c r="G137" i="11"/>
  <c r="G122" i="11"/>
  <c r="G378" i="11"/>
  <c r="G363" i="11"/>
  <c r="G348" i="11"/>
  <c r="G333" i="11"/>
  <c r="G318" i="11"/>
  <c r="G303" i="11"/>
  <c r="G288" i="11"/>
  <c r="G273" i="11"/>
  <c r="G242" i="11"/>
  <c r="G227" i="11"/>
  <c r="G212" i="11"/>
  <c r="G197" i="11"/>
  <c r="G63" i="11"/>
  <c r="G64" i="11"/>
  <c r="G95" i="11"/>
  <c r="G51" i="11"/>
  <c r="G44" i="11"/>
  <c r="G89" i="11"/>
  <c r="G40" i="11"/>
  <c r="G198" i="11"/>
  <c r="G183" i="11"/>
  <c r="G168" i="11"/>
  <c r="G153" i="11"/>
  <c r="G138" i="11"/>
  <c r="G123" i="11"/>
  <c r="G379" i="11"/>
  <c r="G364" i="11"/>
  <c r="G349" i="11"/>
  <c r="G334" i="11"/>
  <c r="G319" i="11"/>
  <c r="G304" i="11"/>
  <c r="G289" i="11"/>
  <c r="G258" i="11"/>
  <c r="G243" i="11"/>
  <c r="G228" i="11"/>
  <c r="G213" i="11"/>
  <c r="G46" i="11"/>
  <c r="G79" i="11"/>
  <c r="G109" i="11"/>
  <c r="G73" i="11"/>
  <c r="G214" i="11"/>
  <c r="G199" i="11"/>
  <c r="G184" i="11"/>
  <c r="G169" i="11"/>
  <c r="G154" i="11"/>
  <c r="G139" i="11"/>
  <c r="G124" i="11"/>
  <c r="G380" i="11"/>
  <c r="G365" i="11"/>
  <c r="G350" i="11"/>
  <c r="G335" i="11"/>
  <c r="G320" i="11"/>
  <c r="G305" i="11"/>
  <c r="G274" i="11"/>
  <c r="G259" i="11"/>
  <c r="G244" i="11"/>
  <c r="G229" i="11"/>
  <c r="G94" i="11"/>
  <c r="G70" i="11"/>
  <c r="G220" i="11"/>
  <c r="G370" i="11"/>
  <c r="G101" i="11"/>
  <c r="G93" i="11"/>
  <c r="G57" i="11"/>
  <c r="G230" i="11"/>
  <c r="G215" i="11"/>
  <c r="G200" i="11"/>
  <c r="G185" i="11"/>
  <c r="G170" i="11"/>
  <c r="G155" i="11"/>
  <c r="G140" i="11"/>
  <c r="G125" i="11"/>
  <c r="G381" i="11"/>
  <c r="G366" i="11"/>
  <c r="G351" i="11"/>
  <c r="G336" i="11"/>
  <c r="G321" i="11"/>
  <c r="G290" i="11"/>
  <c r="G275" i="11"/>
  <c r="G260" i="11"/>
  <c r="G245" i="11"/>
  <c r="G235" i="11"/>
  <c r="G325" i="11"/>
  <c r="G48" i="11"/>
  <c r="G85" i="11"/>
  <c r="G77" i="11"/>
  <c r="G106" i="11"/>
  <c r="G41" i="11"/>
  <c r="G246" i="11"/>
  <c r="G231" i="11"/>
  <c r="G216" i="11"/>
  <c r="G201" i="11"/>
  <c r="G186" i="11"/>
  <c r="G171" i="11"/>
  <c r="G156" i="11"/>
  <c r="G141" i="11"/>
  <c r="G126" i="11"/>
  <c r="G382" i="11"/>
  <c r="G367" i="11"/>
  <c r="G352" i="11"/>
  <c r="G337" i="11"/>
  <c r="G306" i="11"/>
  <c r="G291" i="11"/>
  <c r="G276" i="11"/>
  <c r="G261" i="11"/>
  <c r="G52" i="11"/>
  <c r="G310" i="11"/>
  <c r="G205" i="11"/>
  <c r="G114" i="11"/>
  <c r="G110" i="11"/>
  <c r="G100" i="11"/>
  <c r="G113" i="11"/>
  <c r="G61" i="11"/>
  <c r="G90" i="11"/>
  <c r="G262" i="11"/>
  <c r="G247" i="11"/>
  <c r="G232" i="11"/>
  <c r="G217" i="11"/>
  <c r="G202" i="11"/>
  <c r="G187" i="11"/>
  <c r="G172" i="11"/>
  <c r="G157" i="11"/>
  <c r="G142" i="11"/>
  <c r="G127" i="11"/>
  <c r="G383" i="11"/>
  <c r="G368" i="11"/>
  <c r="G353" i="11"/>
  <c r="G322" i="11"/>
  <c r="G307" i="11"/>
  <c r="G292" i="11"/>
  <c r="G277" i="11"/>
  <c r="G250" i="11"/>
  <c r="G145" i="11"/>
  <c r="G87" i="11"/>
  <c r="G55" i="11"/>
  <c r="G102" i="11"/>
  <c r="G84" i="11"/>
  <c r="G97" i="11"/>
  <c r="G45" i="11"/>
  <c r="G74" i="11"/>
  <c r="G278" i="11"/>
  <c r="G263" i="11"/>
  <c r="G248" i="11"/>
  <c r="G233" i="11"/>
  <c r="G218" i="11"/>
  <c r="G203" i="11"/>
  <c r="G188" i="11"/>
  <c r="G173" i="11"/>
  <c r="G158" i="11"/>
  <c r="G143" i="11"/>
  <c r="G128" i="11"/>
  <c r="G384" i="11"/>
  <c r="G369" i="11"/>
  <c r="G338" i="11"/>
  <c r="G323" i="11"/>
  <c r="G308" i="11"/>
  <c r="G293" i="11"/>
  <c r="G112" i="11"/>
  <c r="G86" i="11"/>
  <c r="G68" i="11"/>
  <c r="G81" i="11"/>
  <c r="G58" i="11"/>
  <c r="G294" i="11"/>
  <c r="G279" i="11"/>
  <c r="G264" i="11"/>
  <c r="G249" i="11"/>
  <c r="G234" i="11"/>
  <c r="G219" i="11"/>
  <c r="G204" i="11"/>
  <c r="G189" i="11"/>
  <c r="G174" i="11"/>
  <c r="G159" i="11"/>
  <c r="G144" i="11"/>
  <c r="G129" i="11"/>
  <c r="G385" i="11"/>
  <c r="G354" i="11"/>
  <c r="G339" i="11"/>
  <c r="G324" i="11"/>
  <c r="G309" i="11"/>
  <c r="G295" i="11"/>
  <c r="G160" i="11"/>
  <c r="P37" i="11"/>
  <c r="Q37" i="11" s="1"/>
  <c r="Q357" i="11"/>
  <c r="Q221" i="11"/>
  <c r="Q85" i="11"/>
  <c r="Q126" i="11"/>
  <c r="Q148" i="11"/>
  <c r="Q227" i="11"/>
  <c r="Q370" i="11"/>
  <c r="Q114" i="11"/>
  <c r="Q273" i="11"/>
  <c r="Q192" i="11"/>
  <c r="Q143" i="11"/>
  <c r="Q347" i="11"/>
  <c r="Q91" i="11"/>
  <c r="Q266" i="11"/>
  <c r="Q201" i="11"/>
  <c r="Q376" i="11"/>
  <c r="Q120" i="11"/>
  <c r="Q311" i="11"/>
  <c r="Q55" i="11"/>
  <c r="Q262" i="11"/>
  <c r="Q293" i="11"/>
  <c r="Q157" i="11"/>
  <c r="Q332" i="11"/>
  <c r="Q62" i="11"/>
  <c r="Q373" i="11"/>
  <c r="Q132" i="11"/>
  <c r="Q211" i="11"/>
  <c r="Q354" i="11"/>
  <c r="Q98" i="11"/>
  <c r="Q257" i="11"/>
  <c r="Q176" i="11"/>
  <c r="Q383" i="11"/>
  <c r="Q127" i="11"/>
  <c r="Q331" i="11"/>
  <c r="Q75" i="11"/>
  <c r="Q250" i="11"/>
  <c r="Q185" i="11"/>
  <c r="Q360" i="11"/>
  <c r="Q104" i="11"/>
  <c r="Q295" i="11"/>
  <c r="Q39" i="11"/>
  <c r="Q246" i="11"/>
  <c r="Q229" i="11"/>
  <c r="Q93" i="11"/>
  <c r="Q268" i="11"/>
  <c r="Q309" i="11"/>
  <c r="Q372" i="11"/>
  <c r="Q116" i="11"/>
  <c r="Q195" i="11"/>
  <c r="Q338" i="11"/>
  <c r="Q82" i="11"/>
  <c r="Q241" i="11"/>
  <c r="Q160" i="11"/>
  <c r="Q367" i="11"/>
  <c r="Q111" i="11"/>
  <c r="Q315" i="11"/>
  <c r="Q59" i="11"/>
  <c r="Q234" i="11"/>
  <c r="Q169" i="11"/>
  <c r="Q344" i="11"/>
  <c r="Q88" i="11"/>
  <c r="Q279" i="11"/>
  <c r="Q230" i="11"/>
  <c r="Q159" i="11"/>
  <c r="Q365" i="11"/>
  <c r="Q165" i="11"/>
  <c r="Q334" i="11"/>
  <c r="Q204" i="11"/>
  <c r="Q381" i="11"/>
  <c r="Q245" i="11"/>
  <c r="Q356" i="11"/>
  <c r="Q100" i="11"/>
  <c r="Q179" i="11"/>
  <c r="Q322" i="11"/>
  <c r="Q66" i="11"/>
  <c r="Q225" i="11"/>
  <c r="Q144" i="11"/>
  <c r="Q351" i="11"/>
  <c r="Q95" i="11"/>
  <c r="Q299" i="11"/>
  <c r="Q43" i="11"/>
  <c r="Q218" i="11"/>
  <c r="Q153" i="11"/>
  <c r="Q328" i="11"/>
  <c r="Q72" i="11"/>
  <c r="Q263" i="11"/>
  <c r="Q214" i="11"/>
  <c r="Q278" i="11"/>
  <c r="Q301" i="11"/>
  <c r="Q101" i="11"/>
  <c r="Q270" i="11"/>
  <c r="Q140" i="11"/>
  <c r="Q317" i="11"/>
  <c r="Q181" i="11"/>
  <c r="Q340" i="11"/>
  <c r="Q84" i="11"/>
  <c r="Q163" i="11"/>
  <c r="Q306" i="11"/>
  <c r="Q50" i="11"/>
  <c r="Q209" i="11"/>
  <c r="Q384" i="11"/>
  <c r="Q128" i="11"/>
  <c r="Q335" i="11"/>
  <c r="Q79" i="11"/>
  <c r="Q283" i="11"/>
  <c r="Q202" i="11"/>
  <c r="Q137" i="11"/>
  <c r="Q312" i="11"/>
  <c r="Q56" i="11"/>
  <c r="Q247" i="11"/>
  <c r="Q198" i="11"/>
  <c r="Q237" i="11"/>
  <c r="Q348" i="11"/>
  <c r="Q206" i="11"/>
  <c r="Q76" i="11"/>
  <c r="Q253" i="11"/>
  <c r="Q117" i="11"/>
  <c r="Q324" i="11"/>
  <c r="Q68" i="11"/>
  <c r="Q147" i="11"/>
  <c r="Q290" i="11"/>
  <c r="Q193" i="11"/>
  <c r="Q368" i="11"/>
  <c r="Q112" i="11"/>
  <c r="Q319" i="11"/>
  <c r="Q63" i="11"/>
  <c r="Q267" i="11"/>
  <c r="Q186" i="11"/>
  <c r="Q377" i="11"/>
  <c r="Q121" i="11"/>
  <c r="Q296" i="11"/>
  <c r="Q40" i="11"/>
  <c r="Q231" i="11"/>
  <c r="Q182" i="11"/>
  <c r="Q173" i="11"/>
  <c r="Q284" i="11"/>
  <c r="Q142" i="11"/>
  <c r="Q325" i="11"/>
  <c r="Q189" i="11"/>
  <c r="Q46" i="11"/>
  <c r="Q308" i="11"/>
  <c r="Q52" i="11"/>
  <c r="Q131" i="11"/>
  <c r="Q274" i="11"/>
  <c r="Q177" i="11"/>
  <c r="Q352" i="11"/>
  <c r="Q96" i="11"/>
  <c r="Q303" i="11"/>
  <c r="Q47" i="11"/>
  <c r="Q251" i="11"/>
  <c r="Q170" i="11"/>
  <c r="Q361" i="11"/>
  <c r="Q105" i="11"/>
  <c r="Q280" i="11"/>
  <c r="Q215" i="11"/>
  <c r="Q166" i="11"/>
  <c r="Q109" i="11"/>
  <c r="Q350" i="11"/>
  <c r="Q220" i="11"/>
  <c r="Q78" i="11"/>
  <c r="Q261" i="11"/>
  <c r="Q125" i="11"/>
  <c r="Q292" i="11"/>
  <c r="Q371" i="11"/>
  <c r="Q115" i="11"/>
  <c r="Q258" i="11"/>
  <c r="Q161" i="11"/>
  <c r="Q336" i="11"/>
  <c r="Q80" i="11"/>
  <c r="Q287" i="11"/>
  <c r="Q45" i="11"/>
  <c r="Q235" i="11"/>
  <c r="Q154" i="11"/>
  <c r="Q345" i="11"/>
  <c r="Q89" i="11"/>
  <c r="Q264" i="11"/>
  <c r="Q199" i="11"/>
  <c r="Q150" i="11"/>
  <c r="Q286" i="11"/>
  <c r="Q156" i="11"/>
  <c r="Q197" i="11"/>
  <c r="Q61" i="11"/>
  <c r="Q366" i="11"/>
  <c r="Q276" i="11"/>
  <c r="Q355" i="11"/>
  <c r="Q99" i="11"/>
  <c r="Q242" i="11"/>
  <c r="Q145" i="11"/>
  <c r="Q320" i="11"/>
  <c r="Q64" i="11"/>
  <c r="Q271" i="11"/>
  <c r="Q44" i="11"/>
  <c r="Q219" i="11"/>
  <c r="Q138" i="11"/>
  <c r="Q329" i="11"/>
  <c r="Q73" i="11"/>
  <c r="Q248" i="11"/>
  <c r="Q183" i="11"/>
  <c r="Q134" i="11"/>
  <c r="Q364" i="11"/>
  <c r="Q222" i="11"/>
  <c r="Q92" i="11"/>
  <c r="Q133" i="11"/>
  <c r="Q302" i="11"/>
  <c r="Q260" i="11"/>
  <c r="Q339" i="11"/>
  <c r="Q83" i="11"/>
  <c r="Q226" i="11"/>
  <c r="Q385" i="11"/>
  <c r="Q129" i="11"/>
  <c r="Q304" i="11"/>
  <c r="Q48" i="11"/>
  <c r="Q255" i="11"/>
  <c r="Q203" i="11"/>
  <c r="Q378" i="11"/>
  <c r="Q122" i="11"/>
  <c r="Q313" i="11"/>
  <c r="Q57" i="11"/>
  <c r="Q232" i="11"/>
  <c r="Q167" i="11"/>
  <c r="Q374" i="11"/>
  <c r="Q118" i="11"/>
  <c r="Q285" i="11"/>
  <c r="Q149" i="11"/>
  <c r="Q190" i="11"/>
  <c r="Q60" i="11"/>
  <c r="Q243" i="11"/>
  <c r="Q289" i="11"/>
  <c r="Q208" i="11"/>
  <c r="Q363" i="11"/>
  <c r="Q136" i="11"/>
  <c r="Q53" i="11"/>
  <c r="Q300" i="11"/>
  <c r="Q158" i="11"/>
  <c r="Q333" i="11"/>
  <c r="Q69" i="11"/>
  <c r="Q380" i="11"/>
  <c r="Q238" i="11"/>
  <c r="Q244" i="11"/>
  <c r="Q323" i="11"/>
  <c r="Q67" i="11"/>
  <c r="Q210" i="11"/>
  <c r="Q369" i="11"/>
  <c r="Q113" i="11"/>
  <c r="Q288" i="11"/>
  <c r="Q239" i="11"/>
  <c r="Q187" i="11"/>
  <c r="Q362" i="11"/>
  <c r="Q106" i="11"/>
  <c r="Q297" i="11"/>
  <c r="Q41" i="11"/>
  <c r="Q216" i="11"/>
  <c r="Q151" i="11"/>
  <c r="Q358" i="11"/>
  <c r="Q102" i="11"/>
  <c r="Q236" i="11"/>
  <c r="Q94" i="11"/>
  <c r="Q269" i="11"/>
  <c r="Q316" i="11"/>
  <c r="Q174" i="11"/>
  <c r="Q228" i="11"/>
  <c r="Q307" i="11"/>
  <c r="Q51" i="11"/>
  <c r="Q194" i="11"/>
  <c r="Q353" i="11"/>
  <c r="Q97" i="11"/>
  <c r="Q272" i="11"/>
  <c r="Q223" i="11"/>
  <c r="Q171" i="11"/>
  <c r="Q346" i="11"/>
  <c r="Q90" i="11"/>
  <c r="Q281" i="11"/>
  <c r="Q200" i="11"/>
  <c r="Q135" i="11"/>
  <c r="Q342" i="11"/>
  <c r="Q86" i="11"/>
  <c r="Q107" i="11"/>
  <c r="Q327" i="11"/>
  <c r="Q172" i="11"/>
  <c r="Q341" i="11"/>
  <c r="Q205" i="11"/>
  <c r="Q382" i="11"/>
  <c r="Q252" i="11"/>
  <c r="Q110" i="11"/>
  <c r="Q212" i="11"/>
  <c r="Q291" i="11"/>
  <c r="Q178" i="11"/>
  <c r="Q337" i="11"/>
  <c r="Q81" i="11"/>
  <c r="Q256" i="11"/>
  <c r="Q207" i="11"/>
  <c r="Q155" i="11"/>
  <c r="Q330" i="11"/>
  <c r="Q74" i="11"/>
  <c r="Q265" i="11"/>
  <c r="Q184" i="11"/>
  <c r="Q375" i="11"/>
  <c r="Q119" i="11"/>
  <c r="Q326" i="11"/>
  <c r="Q70" i="11"/>
  <c r="Q130" i="11"/>
  <c r="Q282" i="11"/>
  <c r="Q71" i="11"/>
  <c r="Q108" i="11"/>
  <c r="Q277" i="11"/>
  <c r="Q141" i="11"/>
  <c r="Q318" i="11"/>
  <c r="Q188" i="11"/>
  <c r="Q196" i="11"/>
  <c r="Q275" i="11"/>
  <c r="Q162" i="11"/>
  <c r="Q321" i="11"/>
  <c r="Q65" i="11"/>
  <c r="Q240" i="11"/>
  <c r="Q191" i="11"/>
  <c r="Q139" i="11"/>
  <c r="Q314" i="11"/>
  <c r="Q58" i="11"/>
  <c r="Q249" i="11"/>
  <c r="Q168" i="11"/>
  <c r="Q359" i="11"/>
  <c r="Q103" i="11"/>
  <c r="Q310" i="11"/>
  <c r="Q54" i="11"/>
  <c r="Q349" i="11"/>
  <c r="Q213" i="11"/>
  <c r="Q77" i="11"/>
  <c r="Q254" i="11"/>
  <c r="Q124" i="11"/>
  <c r="Q180" i="11"/>
  <c r="Q259" i="11"/>
  <c r="Q146" i="11"/>
  <c r="Q305" i="11"/>
  <c r="Q49" i="11"/>
  <c r="Q224" i="11"/>
  <c r="Q175" i="11"/>
  <c r="Q379" i="11"/>
  <c r="Q123" i="11"/>
  <c r="Q298" i="11"/>
  <c r="Q42" i="11"/>
  <c r="Q233" i="11"/>
  <c r="Q152" i="11"/>
  <c r="Q343" i="11"/>
  <c r="Q87" i="11"/>
  <c r="Q294" i="11"/>
  <c r="Q38" i="11"/>
  <c r="Q164" i="11"/>
  <c r="Q217" i="11"/>
  <c r="AB35" i="10"/>
  <c r="AD34" i="10"/>
  <c r="F37" i="10"/>
  <c r="G37" i="10" s="1"/>
  <c r="G87" i="10"/>
  <c r="G92" i="10"/>
  <c r="G75" i="10"/>
  <c r="G358" i="10"/>
  <c r="G343" i="10"/>
  <c r="G328" i="10"/>
  <c r="G313" i="10"/>
  <c r="G298" i="10"/>
  <c r="G267" i="10"/>
  <c r="G236" i="10"/>
  <c r="G205" i="10"/>
  <c r="G174" i="10"/>
  <c r="G143" i="10"/>
  <c r="G112" i="10"/>
  <c r="G368" i="10"/>
  <c r="G337" i="10"/>
  <c r="G306" i="10"/>
  <c r="G291" i="10"/>
  <c r="G276" i="10"/>
  <c r="G261" i="10"/>
  <c r="G105" i="10"/>
  <c r="G69" i="10"/>
  <c r="G76" i="10"/>
  <c r="G59" i="10"/>
  <c r="G106" i="10"/>
  <c r="G118" i="10"/>
  <c r="G374" i="10"/>
  <c r="G359" i="10"/>
  <c r="G344" i="10"/>
  <c r="G329" i="10"/>
  <c r="G314" i="10"/>
  <c r="G283" i="10"/>
  <c r="G252" i="10"/>
  <c r="G221" i="10"/>
  <c r="G190" i="10"/>
  <c r="G159" i="10"/>
  <c r="G128" i="10"/>
  <c r="G384" i="10"/>
  <c r="G353" i="10"/>
  <c r="G322" i="10"/>
  <c r="G307" i="10"/>
  <c r="G292" i="10"/>
  <c r="G277" i="10"/>
  <c r="G85" i="10"/>
  <c r="G56" i="10"/>
  <c r="G93" i="10"/>
  <c r="G60" i="10"/>
  <c r="G43" i="10"/>
  <c r="G90" i="10"/>
  <c r="G100" i="10"/>
  <c r="G134" i="10"/>
  <c r="G119" i="10"/>
  <c r="G375" i="10"/>
  <c r="G360" i="10"/>
  <c r="G345" i="10"/>
  <c r="G330" i="10"/>
  <c r="G299" i="10"/>
  <c r="G268" i="10"/>
  <c r="G237" i="10"/>
  <c r="G206" i="10"/>
  <c r="G175" i="10"/>
  <c r="G144" i="10"/>
  <c r="G113" i="10"/>
  <c r="G369" i="10"/>
  <c r="G338" i="10"/>
  <c r="G323" i="10"/>
  <c r="G308" i="10"/>
  <c r="G293" i="10"/>
  <c r="G383" i="10"/>
  <c r="G64" i="10"/>
  <c r="G103" i="10"/>
  <c r="G77" i="10"/>
  <c r="G44" i="10"/>
  <c r="G74" i="10"/>
  <c r="G84" i="10"/>
  <c r="G99" i="10"/>
  <c r="G150" i="10"/>
  <c r="G135" i="10"/>
  <c r="G120" i="10"/>
  <c r="G376" i="10"/>
  <c r="G361" i="10"/>
  <c r="G346" i="10"/>
  <c r="G315" i="10"/>
  <c r="G284" i="10"/>
  <c r="G253" i="10"/>
  <c r="G222" i="10"/>
  <c r="G191" i="10"/>
  <c r="G160" i="10"/>
  <c r="G129" i="10"/>
  <c r="G385" i="10"/>
  <c r="G354" i="10"/>
  <c r="G339" i="10"/>
  <c r="G324" i="10"/>
  <c r="G309" i="10"/>
  <c r="G53" i="10"/>
  <c r="G61" i="10"/>
  <c r="G58" i="10"/>
  <c r="G102" i="10"/>
  <c r="G68" i="10"/>
  <c r="G83" i="10"/>
  <c r="G166" i="10"/>
  <c r="G151" i="10"/>
  <c r="G136" i="10"/>
  <c r="G121" i="10"/>
  <c r="G377" i="10"/>
  <c r="G362" i="10"/>
  <c r="G331" i="10"/>
  <c r="G300" i="10"/>
  <c r="G269" i="10"/>
  <c r="G238" i="10"/>
  <c r="G207" i="10"/>
  <c r="G176" i="10"/>
  <c r="G145" i="10"/>
  <c r="G114" i="10"/>
  <c r="G370" i="10"/>
  <c r="G355" i="10"/>
  <c r="G340" i="10"/>
  <c r="G325" i="10"/>
  <c r="G220" i="10"/>
  <c r="G96" i="10"/>
  <c r="G45" i="10"/>
  <c r="G42" i="10"/>
  <c r="G86" i="10"/>
  <c r="G52" i="10"/>
  <c r="G67" i="10"/>
  <c r="G98" i="10"/>
  <c r="G182" i="10"/>
  <c r="G167" i="10"/>
  <c r="G152" i="10"/>
  <c r="G137" i="10"/>
  <c r="G122" i="10"/>
  <c r="G378" i="10"/>
  <c r="G347" i="10"/>
  <c r="G316" i="10"/>
  <c r="G285" i="10"/>
  <c r="G254" i="10"/>
  <c r="G223" i="10"/>
  <c r="G192" i="10"/>
  <c r="G161" i="10"/>
  <c r="G130" i="10"/>
  <c r="G115" i="10"/>
  <c r="G371" i="10"/>
  <c r="G356" i="10"/>
  <c r="G341" i="10"/>
  <c r="G189" i="10"/>
  <c r="G41" i="10"/>
  <c r="G73" i="10"/>
  <c r="G70" i="10"/>
  <c r="G51" i="10"/>
  <c r="G82" i="10"/>
  <c r="G198" i="10"/>
  <c r="G183" i="10"/>
  <c r="G168" i="10"/>
  <c r="G153" i="10"/>
  <c r="G138" i="10"/>
  <c r="G107" i="10"/>
  <c r="G363" i="10"/>
  <c r="G332" i="10"/>
  <c r="G301" i="10"/>
  <c r="G270" i="10"/>
  <c r="G239" i="10"/>
  <c r="G208" i="10"/>
  <c r="G177" i="10"/>
  <c r="G146" i="10"/>
  <c r="G131" i="10"/>
  <c r="G116" i="10"/>
  <c r="G372" i="10"/>
  <c r="G357" i="10"/>
  <c r="G40" i="10"/>
  <c r="G72" i="10"/>
  <c r="G91" i="10"/>
  <c r="G342" i="10"/>
  <c r="G312" i="10"/>
  <c r="G251" i="10"/>
  <c r="G127" i="10"/>
  <c r="G321" i="10"/>
  <c r="G88" i="10"/>
  <c r="G54" i="10"/>
  <c r="G66" i="10"/>
  <c r="G214" i="10"/>
  <c r="G199" i="10"/>
  <c r="G184" i="10"/>
  <c r="G169" i="10"/>
  <c r="G154" i="10"/>
  <c r="G123" i="10"/>
  <c r="G379" i="10"/>
  <c r="G348" i="10"/>
  <c r="G317" i="10"/>
  <c r="G286" i="10"/>
  <c r="G255" i="10"/>
  <c r="G224" i="10"/>
  <c r="G193" i="10"/>
  <c r="G162" i="10"/>
  <c r="G147" i="10"/>
  <c r="G132" i="10"/>
  <c r="G117" i="10"/>
  <c r="G373" i="10"/>
  <c r="G39" i="10"/>
  <c r="G71" i="10"/>
  <c r="G95" i="10"/>
  <c r="G94" i="10"/>
  <c r="G38" i="10"/>
  <c r="G50" i="10"/>
  <c r="G97" i="10"/>
  <c r="G230" i="10"/>
  <c r="G215" i="10"/>
  <c r="G200" i="10"/>
  <c r="G185" i="10"/>
  <c r="G170" i="10"/>
  <c r="G139" i="10"/>
  <c r="G108" i="10"/>
  <c r="G364" i="10"/>
  <c r="G333" i="10"/>
  <c r="G302" i="10"/>
  <c r="G271" i="10"/>
  <c r="G240" i="10"/>
  <c r="G209" i="10"/>
  <c r="G178" i="10"/>
  <c r="G163" i="10"/>
  <c r="G148" i="10"/>
  <c r="G133" i="10"/>
  <c r="G79" i="10"/>
  <c r="G78" i="10"/>
  <c r="G81" i="10"/>
  <c r="G246" i="10"/>
  <c r="G231" i="10"/>
  <c r="G216" i="10"/>
  <c r="G201" i="10"/>
  <c r="G186" i="10"/>
  <c r="G155" i="10"/>
  <c r="G124" i="10"/>
  <c r="G380" i="10"/>
  <c r="G349" i="10"/>
  <c r="G318" i="10"/>
  <c r="G287" i="10"/>
  <c r="G256" i="10"/>
  <c r="G225" i="10"/>
  <c r="G194" i="10"/>
  <c r="G179" i="10"/>
  <c r="G164" i="10"/>
  <c r="G149" i="10"/>
  <c r="G290" i="10"/>
  <c r="G57" i="10"/>
  <c r="G104" i="10"/>
  <c r="G63" i="10"/>
  <c r="G62" i="10"/>
  <c r="G65" i="10"/>
  <c r="G262" i="10"/>
  <c r="G247" i="10"/>
  <c r="G232" i="10"/>
  <c r="G217" i="10"/>
  <c r="G202" i="10"/>
  <c r="G171" i="10"/>
  <c r="G140" i="10"/>
  <c r="G109" i="10"/>
  <c r="G365" i="10"/>
  <c r="G334" i="10"/>
  <c r="G303" i="10"/>
  <c r="G272" i="10"/>
  <c r="G241" i="10"/>
  <c r="G210" i="10"/>
  <c r="G195" i="10"/>
  <c r="G180" i="10"/>
  <c r="G165" i="10"/>
  <c r="G275" i="10"/>
  <c r="G55" i="10"/>
  <c r="G47" i="10"/>
  <c r="G46" i="10"/>
  <c r="G49" i="10"/>
  <c r="G278" i="10"/>
  <c r="G263" i="10"/>
  <c r="G248" i="10"/>
  <c r="G233" i="10"/>
  <c r="G218" i="10"/>
  <c r="G187" i="10"/>
  <c r="G156" i="10"/>
  <c r="G125" i="10"/>
  <c r="G381" i="10"/>
  <c r="G350" i="10"/>
  <c r="G319" i="10"/>
  <c r="G288" i="10"/>
  <c r="G257" i="10"/>
  <c r="G226" i="10"/>
  <c r="G211" i="10"/>
  <c r="G196" i="10"/>
  <c r="G181" i="10"/>
  <c r="G101" i="10"/>
  <c r="G294" i="10"/>
  <c r="G279" i="10"/>
  <c r="G264" i="10"/>
  <c r="G249" i="10"/>
  <c r="G234" i="10"/>
  <c r="G203" i="10"/>
  <c r="G172" i="10"/>
  <c r="G141" i="10"/>
  <c r="G110" i="10"/>
  <c r="G366" i="10"/>
  <c r="G335" i="10"/>
  <c r="G304" i="10"/>
  <c r="G273" i="10"/>
  <c r="G242" i="10"/>
  <c r="G227" i="10"/>
  <c r="G212" i="10"/>
  <c r="G197" i="10"/>
  <c r="G260" i="10"/>
  <c r="G48" i="10"/>
  <c r="G80" i="10"/>
  <c r="G310" i="10"/>
  <c r="G295" i="10"/>
  <c r="G280" i="10"/>
  <c r="G265" i="10"/>
  <c r="G250" i="10"/>
  <c r="G219" i="10"/>
  <c r="G188" i="10"/>
  <c r="G157" i="10"/>
  <c r="G126" i="10"/>
  <c r="G382" i="10"/>
  <c r="G351" i="10"/>
  <c r="G320" i="10"/>
  <c r="G289" i="10"/>
  <c r="G258" i="10"/>
  <c r="G243" i="10"/>
  <c r="G228" i="10"/>
  <c r="G213" i="10"/>
  <c r="G282" i="10"/>
  <c r="G89" i="10"/>
  <c r="G326" i="10"/>
  <c r="G311" i="10"/>
  <c r="G296" i="10"/>
  <c r="G281" i="10"/>
  <c r="G266" i="10"/>
  <c r="G235" i="10"/>
  <c r="G204" i="10"/>
  <c r="G173" i="10"/>
  <c r="G142" i="10"/>
  <c r="G111" i="10"/>
  <c r="G367" i="10"/>
  <c r="G336" i="10"/>
  <c r="G305" i="10"/>
  <c r="G274" i="10"/>
  <c r="G259" i="10"/>
  <c r="G244" i="10"/>
  <c r="G229" i="10"/>
  <c r="G327" i="10"/>
  <c r="G297" i="10"/>
  <c r="G158" i="10"/>
  <c r="G352" i="10"/>
  <c r="G245" i="10"/>
  <c r="P37" i="10"/>
  <c r="Q37" i="10" s="1"/>
  <c r="Q174" i="10"/>
  <c r="Q301" i="10"/>
  <c r="Q45" i="10"/>
  <c r="Q156" i="10"/>
  <c r="Q251" i="10"/>
  <c r="Q346" i="10"/>
  <c r="Q90" i="10"/>
  <c r="Q185" i="10"/>
  <c r="Q280" i="10"/>
  <c r="Q135" i="10"/>
  <c r="Q230" i="10"/>
  <c r="Q325" i="10"/>
  <c r="Q69" i="10"/>
  <c r="Q148" i="10"/>
  <c r="Q227" i="10"/>
  <c r="Q306" i="10"/>
  <c r="Q50" i="10"/>
  <c r="Q145" i="10"/>
  <c r="Q240" i="10"/>
  <c r="Q335" i="10"/>
  <c r="Q79" i="10"/>
  <c r="Q285" i="10"/>
  <c r="Q140" i="10"/>
  <c r="Q235" i="10"/>
  <c r="Q330" i="10"/>
  <c r="Q74" i="10"/>
  <c r="Q169" i="10"/>
  <c r="Q264" i="10"/>
  <c r="Q375" i="10"/>
  <c r="Q119" i="10"/>
  <c r="Q214" i="10"/>
  <c r="Q309" i="10"/>
  <c r="Q53" i="10"/>
  <c r="Q132" i="10"/>
  <c r="Q211" i="10"/>
  <c r="Q290" i="10"/>
  <c r="Q385" i="10"/>
  <c r="Q129" i="10"/>
  <c r="Q224" i="10"/>
  <c r="Q319" i="10"/>
  <c r="Q63" i="10"/>
  <c r="Q351" i="10"/>
  <c r="Q269" i="10"/>
  <c r="Q380" i="10"/>
  <c r="Q124" i="10"/>
  <c r="Q219" i="10"/>
  <c r="Q314" i="10"/>
  <c r="Q58" i="10"/>
  <c r="Q153" i="10"/>
  <c r="Q248" i="10"/>
  <c r="Q359" i="10"/>
  <c r="Q103" i="10"/>
  <c r="Q198" i="10"/>
  <c r="Q293" i="10"/>
  <c r="Q372" i="10"/>
  <c r="Q116" i="10"/>
  <c r="Q195" i="10"/>
  <c r="Q274" i="10"/>
  <c r="Q369" i="10"/>
  <c r="Q113" i="10"/>
  <c r="Q208" i="10"/>
  <c r="Q303" i="10"/>
  <c r="Q47" i="10"/>
  <c r="Q256" i="10"/>
  <c r="Q238" i="10"/>
  <c r="Q253" i="10"/>
  <c r="Q364" i="10"/>
  <c r="Q108" i="10"/>
  <c r="Q203" i="10"/>
  <c r="Q298" i="10"/>
  <c r="Q42" i="10"/>
  <c r="Q137" i="10"/>
  <c r="Q232" i="10"/>
  <c r="Q343" i="10"/>
  <c r="Q87" i="10"/>
  <c r="Q182" i="10"/>
  <c r="Q277" i="10"/>
  <c r="Q356" i="10"/>
  <c r="Q100" i="10"/>
  <c r="Q179" i="10"/>
  <c r="Q258" i="10"/>
  <c r="Q353" i="10"/>
  <c r="Q97" i="10"/>
  <c r="Q192" i="10"/>
  <c r="Q287" i="10"/>
  <c r="Q318" i="10"/>
  <c r="Q254" i="10"/>
  <c r="Q237" i="10"/>
  <c r="Q348" i="10"/>
  <c r="Q92" i="10"/>
  <c r="Q187" i="10"/>
  <c r="Q282" i="10"/>
  <c r="Q377" i="10"/>
  <c r="Q121" i="10"/>
  <c r="Q216" i="10"/>
  <c r="Q327" i="10"/>
  <c r="Q71" i="10"/>
  <c r="Q166" i="10"/>
  <c r="Q261" i="10"/>
  <c r="Q340" i="10"/>
  <c r="Q84" i="10"/>
  <c r="Q163" i="10"/>
  <c r="Q242" i="10"/>
  <c r="Q337" i="10"/>
  <c r="Q81" i="10"/>
  <c r="Q176" i="10"/>
  <c r="Q271" i="10"/>
  <c r="Q142" i="10"/>
  <c r="Q221" i="10"/>
  <c r="Q332" i="10"/>
  <c r="Q76" i="10"/>
  <c r="Q171" i="10"/>
  <c r="Q266" i="10"/>
  <c r="Q361" i="10"/>
  <c r="Q105" i="10"/>
  <c r="Q200" i="10"/>
  <c r="Q311" i="10"/>
  <c r="Q55" i="10"/>
  <c r="Q150" i="10"/>
  <c r="Q245" i="10"/>
  <c r="Q324" i="10"/>
  <c r="Q68" i="10"/>
  <c r="Q147" i="10"/>
  <c r="Q226" i="10"/>
  <c r="Q321" i="10"/>
  <c r="Q65" i="10"/>
  <c r="Q160" i="10"/>
  <c r="Q255" i="10"/>
  <c r="Q270" i="10"/>
  <c r="Q222" i="10"/>
  <c r="Q382" i="10"/>
  <c r="Q205" i="10"/>
  <c r="Q316" i="10"/>
  <c r="Q60" i="10"/>
  <c r="Q155" i="10"/>
  <c r="Q250" i="10"/>
  <c r="Q345" i="10"/>
  <c r="Q89" i="10"/>
  <c r="Q184" i="10"/>
  <c r="Q295" i="10"/>
  <c r="Q39" i="10"/>
  <c r="Q134" i="10"/>
  <c r="Q229" i="10"/>
  <c r="Q308" i="10"/>
  <c r="Q52" i="10"/>
  <c r="Q131" i="10"/>
  <c r="Q210" i="10"/>
  <c r="Q305" i="10"/>
  <c r="Q49" i="10"/>
  <c r="Q144" i="10"/>
  <c r="Q239" i="10"/>
  <c r="Q317" i="10"/>
  <c r="Q61" i="10"/>
  <c r="Q267" i="10"/>
  <c r="Q362" i="10"/>
  <c r="Q106" i="10"/>
  <c r="Q296" i="10"/>
  <c r="Q151" i="10"/>
  <c r="Q341" i="10"/>
  <c r="Q85" i="10"/>
  <c r="Q243" i="10"/>
  <c r="Q66" i="10"/>
  <c r="Q190" i="10"/>
  <c r="Q126" i="10"/>
  <c r="Q366" i="10"/>
  <c r="Q189" i="10"/>
  <c r="Q300" i="10"/>
  <c r="Q44" i="10"/>
  <c r="Q139" i="10"/>
  <c r="Q234" i="10"/>
  <c r="Q329" i="10"/>
  <c r="Q73" i="10"/>
  <c r="Q168" i="10"/>
  <c r="Q279" i="10"/>
  <c r="Q374" i="10"/>
  <c r="Q118" i="10"/>
  <c r="Q213" i="10"/>
  <c r="Q292" i="10"/>
  <c r="Q371" i="10"/>
  <c r="Q115" i="10"/>
  <c r="Q194" i="10"/>
  <c r="Q289" i="10"/>
  <c r="Q384" i="10"/>
  <c r="Q128" i="10"/>
  <c r="Q223" i="10"/>
  <c r="Q40" i="10"/>
  <c r="Q110" i="10"/>
  <c r="Q173" i="10"/>
  <c r="Q284" i="10"/>
  <c r="Q379" i="10"/>
  <c r="Q123" i="10"/>
  <c r="Q218" i="10"/>
  <c r="Q313" i="10"/>
  <c r="Q57" i="10"/>
  <c r="Q152" i="10"/>
  <c r="Q263" i="10"/>
  <c r="Q358" i="10"/>
  <c r="Q102" i="10"/>
  <c r="Q197" i="10"/>
  <c r="Q276" i="10"/>
  <c r="Q355" i="10"/>
  <c r="Q99" i="10"/>
  <c r="Q178" i="10"/>
  <c r="Q273" i="10"/>
  <c r="Q368" i="10"/>
  <c r="Q112" i="10"/>
  <c r="Q207" i="10"/>
  <c r="Q161" i="10"/>
  <c r="Q62" i="10"/>
  <c r="Q158" i="10"/>
  <c r="Q350" i="10"/>
  <c r="Q157" i="10"/>
  <c r="Q268" i="10"/>
  <c r="Q363" i="10"/>
  <c r="Q107" i="10"/>
  <c r="Q202" i="10"/>
  <c r="Q297" i="10"/>
  <c r="Q41" i="10"/>
  <c r="Q136" i="10"/>
  <c r="Q247" i="10"/>
  <c r="Q342" i="10"/>
  <c r="Q86" i="10"/>
  <c r="Q181" i="10"/>
  <c r="Q260" i="10"/>
  <c r="Q339" i="10"/>
  <c r="Q83" i="10"/>
  <c r="Q162" i="10"/>
  <c r="Q257" i="10"/>
  <c r="Q352" i="10"/>
  <c r="Q96" i="10"/>
  <c r="Q191" i="10"/>
  <c r="Q94" i="10"/>
  <c r="Q141" i="10"/>
  <c r="Q252" i="10"/>
  <c r="Q347" i="10"/>
  <c r="Q91" i="10"/>
  <c r="Q186" i="10"/>
  <c r="Q281" i="10"/>
  <c r="Q376" i="10"/>
  <c r="Q120" i="10"/>
  <c r="Q231" i="10"/>
  <c r="Q326" i="10"/>
  <c r="Q70" i="10"/>
  <c r="Q165" i="10"/>
  <c r="Q244" i="10"/>
  <c r="Q323" i="10"/>
  <c r="Q67" i="10"/>
  <c r="Q146" i="10"/>
  <c r="Q241" i="10"/>
  <c r="Q336" i="10"/>
  <c r="Q80" i="10"/>
  <c r="Q175" i="10"/>
  <c r="Q381" i="10"/>
  <c r="Q125" i="10"/>
  <c r="Q236" i="10"/>
  <c r="Q331" i="10"/>
  <c r="Q75" i="10"/>
  <c r="Q170" i="10"/>
  <c r="Q265" i="10"/>
  <c r="Q360" i="10"/>
  <c r="Q104" i="10"/>
  <c r="Q215" i="10"/>
  <c r="Q310" i="10"/>
  <c r="Q54" i="10"/>
  <c r="Q149" i="10"/>
  <c r="Q228" i="10"/>
  <c r="Q307" i="10"/>
  <c r="Q51" i="10"/>
  <c r="Q130" i="10"/>
  <c r="Q225" i="10"/>
  <c r="Q320" i="10"/>
  <c r="Q64" i="10"/>
  <c r="Q159" i="10"/>
  <c r="Q302" i="10"/>
  <c r="Q286" i="10"/>
  <c r="Q334" i="10"/>
  <c r="Q365" i="10"/>
  <c r="Q109" i="10"/>
  <c r="Q220" i="10"/>
  <c r="Q315" i="10"/>
  <c r="Q59" i="10"/>
  <c r="Q154" i="10"/>
  <c r="Q249" i="10"/>
  <c r="Q344" i="10"/>
  <c r="Q88" i="10"/>
  <c r="Q199" i="10"/>
  <c r="Q294" i="10"/>
  <c r="Q38" i="10"/>
  <c r="Q133" i="10"/>
  <c r="Q212" i="10"/>
  <c r="Q291" i="10"/>
  <c r="Q370" i="10"/>
  <c r="Q114" i="10"/>
  <c r="Q209" i="10"/>
  <c r="Q304" i="10"/>
  <c r="Q48" i="10"/>
  <c r="Q143" i="10"/>
  <c r="Q46" i="10"/>
  <c r="Q78" i="10"/>
  <c r="Q349" i="10"/>
  <c r="Q93" i="10"/>
  <c r="Q204" i="10"/>
  <c r="Q299" i="10"/>
  <c r="Q43" i="10"/>
  <c r="Q138" i="10"/>
  <c r="Q233" i="10"/>
  <c r="Q328" i="10"/>
  <c r="Q72" i="10"/>
  <c r="Q183" i="10"/>
  <c r="Q278" i="10"/>
  <c r="Q373" i="10"/>
  <c r="Q117" i="10"/>
  <c r="Q196" i="10"/>
  <c r="Q275" i="10"/>
  <c r="Q354" i="10"/>
  <c r="Q98" i="10"/>
  <c r="Q193" i="10"/>
  <c r="Q288" i="10"/>
  <c r="Q383" i="10"/>
  <c r="Q127" i="10"/>
  <c r="Q206" i="10"/>
  <c r="Q333" i="10"/>
  <c r="Q77" i="10"/>
  <c r="Q188" i="10"/>
  <c r="Q283" i="10"/>
  <c r="Q378" i="10"/>
  <c r="Q122" i="10"/>
  <c r="Q217" i="10"/>
  <c r="Q312" i="10"/>
  <c r="Q56" i="10"/>
  <c r="Q167" i="10"/>
  <c r="Q262" i="10"/>
  <c r="Q357" i="10"/>
  <c r="Q101" i="10"/>
  <c r="Q180" i="10"/>
  <c r="Q259" i="10"/>
  <c r="Q338" i="10"/>
  <c r="Q82" i="10"/>
  <c r="Q177" i="10"/>
  <c r="Q272" i="10"/>
  <c r="Q367" i="10"/>
  <c r="Q111" i="10"/>
  <c r="Q172" i="10"/>
  <c r="Q201" i="10"/>
  <c r="Q246" i="10"/>
  <c r="Q164" i="10"/>
  <c r="Q322" i="10"/>
  <c r="Q95" i="10"/>
  <c r="F37" i="9"/>
  <c r="G37" i="9" s="1"/>
  <c r="G63" i="9"/>
  <c r="G118" i="9"/>
  <c r="G374" i="9"/>
  <c r="G343" i="9"/>
  <c r="G312" i="9"/>
  <c r="G281" i="9"/>
  <c r="G250" i="9"/>
  <c r="G219" i="9"/>
  <c r="G188" i="9"/>
  <c r="G157" i="9"/>
  <c r="G126" i="9"/>
  <c r="G382" i="9"/>
  <c r="G351" i="9"/>
  <c r="G320" i="9"/>
  <c r="G289" i="9"/>
  <c r="G258" i="9"/>
  <c r="G227" i="9"/>
  <c r="G196" i="9"/>
  <c r="G165" i="9"/>
  <c r="G172" i="9"/>
  <c r="G39" i="9"/>
  <c r="G47" i="9"/>
  <c r="G90" i="9"/>
  <c r="G134" i="9"/>
  <c r="G103" i="9"/>
  <c r="G359" i="9"/>
  <c r="G328" i="9"/>
  <c r="G297" i="9"/>
  <c r="G266" i="9"/>
  <c r="G235" i="9"/>
  <c r="G204" i="9"/>
  <c r="G173" i="9"/>
  <c r="G142" i="9"/>
  <c r="G111" i="9"/>
  <c r="G367" i="9"/>
  <c r="G336" i="9"/>
  <c r="G305" i="9"/>
  <c r="G274" i="9"/>
  <c r="G243" i="9"/>
  <c r="G212" i="9"/>
  <c r="G181" i="9"/>
  <c r="G93" i="9"/>
  <c r="G74" i="9"/>
  <c r="G86" i="9"/>
  <c r="G150" i="9"/>
  <c r="G119" i="9"/>
  <c r="G375" i="9"/>
  <c r="G344" i="9"/>
  <c r="G313" i="9"/>
  <c r="G282" i="9"/>
  <c r="G251" i="9"/>
  <c r="G220" i="9"/>
  <c r="G189" i="9"/>
  <c r="G158" i="9"/>
  <c r="G127" i="9"/>
  <c r="G383" i="9"/>
  <c r="G352" i="9"/>
  <c r="G321" i="9"/>
  <c r="G290" i="9"/>
  <c r="G259" i="9"/>
  <c r="G228" i="9"/>
  <c r="G197" i="9"/>
  <c r="G265" i="9"/>
  <c r="G77" i="9"/>
  <c r="G58" i="9"/>
  <c r="G70" i="9"/>
  <c r="G166" i="9"/>
  <c r="G135" i="9"/>
  <c r="G104" i="9"/>
  <c r="G360" i="9"/>
  <c r="G329" i="9"/>
  <c r="G298" i="9"/>
  <c r="G267" i="9"/>
  <c r="G236" i="9"/>
  <c r="G205" i="9"/>
  <c r="G174" i="9"/>
  <c r="G143" i="9"/>
  <c r="G112" i="9"/>
  <c r="G368" i="9"/>
  <c r="G337" i="9"/>
  <c r="G306" i="9"/>
  <c r="G275" i="9"/>
  <c r="G244" i="9"/>
  <c r="G213" i="9"/>
  <c r="G358" i="9"/>
  <c r="G96" i="9"/>
  <c r="G61" i="9"/>
  <c r="G42" i="9"/>
  <c r="G88" i="9"/>
  <c r="G54" i="9"/>
  <c r="G84" i="9"/>
  <c r="G182" i="9"/>
  <c r="G151" i="9"/>
  <c r="G120" i="9"/>
  <c r="G376" i="9"/>
  <c r="G345" i="9"/>
  <c r="G314" i="9"/>
  <c r="G283" i="9"/>
  <c r="G252" i="9"/>
  <c r="G221" i="9"/>
  <c r="G190" i="9"/>
  <c r="G159" i="9"/>
  <c r="G128" i="9"/>
  <c r="G384" i="9"/>
  <c r="G353" i="9"/>
  <c r="G322" i="9"/>
  <c r="G291" i="9"/>
  <c r="G260" i="9"/>
  <c r="G229" i="9"/>
  <c r="G211" i="9"/>
  <c r="G66" i="9"/>
  <c r="G80" i="9"/>
  <c r="G45" i="9"/>
  <c r="G72" i="9"/>
  <c r="G38" i="9"/>
  <c r="G68" i="9"/>
  <c r="G198" i="9"/>
  <c r="G167" i="9"/>
  <c r="G136" i="9"/>
  <c r="G105" i="9"/>
  <c r="G361" i="9"/>
  <c r="G330" i="9"/>
  <c r="G299" i="9"/>
  <c r="G268" i="9"/>
  <c r="G237" i="9"/>
  <c r="G206" i="9"/>
  <c r="G175" i="9"/>
  <c r="G144" i="9"/>
  <c r="G113" i="9"/>
  <c r="G369" i="9"/>
  <c r="G338" i="9"/>
  <c r="G307" i="9"/>
  <c r="G276" i="9"/>
  <c r="G245" i="9"/>
  <c r="G296" i="9"/>
  <c r="G64" i="9"/>
  <c r="G91" i="9"/>
  <c r="G56" i="9"/>
  <c r="G52" i="9"/>
  <c r="G214" i="9"/>
  <c r="G183" i="9"/>
  <c r="G152" i="9"/>
  <c r="G121" i="9"/>
  <c r="G377" i="9"/>
  <c r="G346" i="9"/>
  <c r="G315" i="9"/>
  <c r="G284" i="9"/>
  <c r="G253" i="9"/>
  <c r="G222" i="9"/>
  <c r="G191" i="9"/>
  <c r="G160" i="9"/>
  <c r="G129" i="9"/>
  <c r="G385" i="9"/>
  <c r="G354" i="9"/>
  <c r="G323" i="9"/>
  <c r="G292" i="9"/>
  <c r="G261" i="9"/>
  <c r="G79" i="9"/>
  <c r="G44" i="9"/>
  <c r="G51" i="9"/>
  <c r="G102" i="9"/>
  <c r="G203" i="9"/>
  <c r="G110" i="9"/>
  <c r="G304" i="9"/>
  <c r="G48" i="9"/>
  <c r="G75" i="9"/>
  <c r="G40" i="9"/>
  <c r="G230" i="9"/>
  <c r="G199" i="9"/>
  <c r="G168" i="9"/>
  <c r="G137" i="9"/>
  <c r="G106" i="9"/>
  <c r="G362" i="9"/>
  <c r="G331" i="9"/>
  <c r="G300" i="9"/>
  <c r="G269" i="9"/>
  <c r="G238" i="9"/>
  <c r="G207" i="9"/>
  <c r="G176" i="9"/>
  <c r="G145" i="9"/>
  <c r="G114" i="9"/>
  <c r="G370" i="9"/>
  <c r="G339" i="9"/>
  <c r="G308" i="9"/>
  <c r="G277" i="9"/>
  <c r="G335" i="9"/>
  <c r="G94" i="9"/>
  <c r="G59" i="9"/>
  <c r="G246" i="9"/>
  <c r="G215" i="9"/>
  <c r="G184" i="9"/>
  <c r="G153" i="9"/>
  <c r="G122" i="9"/>
  <c r="G378" i="9"/>
  <c r="G347" i="9"/>
  <c r="G316" i="9"/>
  <c r="G285" i="9"/>
  <c r="G254" i="9"/>
  <c r="G223" i="9"/>
  <c r="G192" i="9"/>
  <c r="G161" i="9"/>
  <c r="G130" i="9"/>
  <c r="G99" i="9"/>
  <c r="G355" i="9"/>
  <c r="G324" i="9"/>
  <c r="G293" i="9"/>
  <c r="G234" i="9"/>
  <c r="G87" i="9"/>
  <c r="G97" i="9"/>
  <c r="G78" i="9"/>
  <c r="G43" i="9"/>
  <c r="G262" i="9"/>
  <c r="G231" i="9"/>
  <c r="G200" i="9"/>
  <c r="G169" i="9"/>
  <c r="G138" i="9"/>
  <c r="G107" i="9"/>
  <c r="G363" i="9"/>
  <c r="G332" i="9"/>
  <c r="G301" i="9"/>
  <c r="G270" i="9"/>
  <c r="G239" i="9"/>
  <c r="G208" i="9"/>
  <c r="G177" i="9"/>
  <c r="G146" i="9"/>
  <c r="G115" i="9"/>
  <c r="G371" i="9"/>
  <c r="G340" i="9"/>
  <c r="G309" i="9"/>
  <c r="G82" i="9"/>
  <c r="G50" i="9"/>
  <c r="G81" i="9"/>
  <c r="G62" i="9"/>
  <c r="G278" i="9"/>
  <c r="G247" i="9"/>
  <c r="G216" i="9"/>
  <c r="G185" i="9"/>
  <c r="G154" i="9"/>
  <c r="G123" i="9"/>
  <c r="G379" i="9"/>
  <c r="G348" i="9"/>
  <c r="G317" i="9"/>
  <c r="G286" i="9"/>
  <c r="G255" i="9"/>
  <c r="G224" i="9"/>
  <c r="G193" i="9"/>
  <c r="G162" i="9"/>
  <c r="G131" i="9"/>
  <c r="G100" i="9"/>
  <c r="G356" i="9"/>
  <c r="G325" i="9"/>
  <c r="G149" i="9"/>
  <c r="G71" i="9"/>
  <c r="G98" i="9"/>
  <c r="G65" i="9"/>
  <c r="G46" i="9"/>
  <c r="G89" i="9"/>
  <c r="G85" i="9"/>
  <c r="G294" i="9"/>
  <c r="G263" i="9"/>
  <c r="G232" i="9"/>
  <c r="G201" i="9"/>
  <c r="G170" i="9"/>
  <c r="G139" i="9"/>
  <c r="G108" i="9"/>
  <c r="G364" i="9"/>
  <c r="G333" i="9"/>
  <c r="G302" i="9"/>
  <c r="G271" i="9"/>
  <c r="G240" i="9"/>
  <c r="G209" i="9"/>
  <c r="G178" i="9"/>
  <c r="G147" i="9"/>
  <c r="G116" i="9"/>
  <c r="G372" i="9"/>
  <c r="G341" i="9"/>
  <c r="G273" i="9"/>
  <c r="G55" i="9"/>
  <c r="G49" i="9"/>
  <c r="G92" i="9"/>
  <c r="G73" i="9"/>
  <c r="G69" i="9"/>
  <c r="G310" i="9"/>
  <c r="G279" i="9"/>
  <c r="G248" i="9"/>
  <c r="G217" i="9"/>
  <c r="G186" i="9"/>
  <c r="G155" i="9"/>
  <c r="G124" i="9"/>
  <c r="G380" i="9"/>
  <c r="G349" i="9"/>
  <c r="G318" i="9"/>
  <c r="G287" i="9"/>
  <c r="G256" i="9"/>
  <c r="G225" i="9"/>
  <c r="G194" i="9"/>
  <c r="G163" i="9"/>
  <c r="G132" i="9"/>
  <c r="G101" i="9"/>
  <c r="G357" i="9"/>
  <c r="G180" i="9"/>
  <c r="G76" i="9"/>
  <c r="G57" i="9"/>
  <c r="G53" i="9"/>
  <c r="G83" i="9"/>
  <c r="G326" i="9"/>
  <c r="G295" i="9"/>
  <c r="G264" i="9"/>
  <c r="G233" i="9"/>
  <c r="G202" i="9"/>
  <c r="G171" i="9"/>
  <c r="G140" i="9"/>
  <c r="G109" i="9"/>
  <c r="G365" i="9"/>
  <c r="G334" i="9"/>
  <c r="G303" i="9"/>
  <c r="G272" i="9"/>
  <c r="G241" i="9"/>
  <c r="G210" i="9"/>
  <c r="G179" i="9"/>
  <c r="G148" i="9"/>
  <c r="G117" i="9"/>
  <c r="G373" i="9"/>
  <c r="G95" i="9"/>
  <c r="G60" i="9"/>
  <c r="G41" i="9"/>
  <c r="G67" i="9"/>
  <c r="G342" i="9"/>
  <c r="G311" i="9"/>
  <c r="G280" i="9"/>
  <c r="G249" i="9"/>
  <c r="G218" i="9"/>
  <c r="G187" i="9"/>
  <c r="G156" i="9"/>
  <c r="G125" i="9"/>
  <c r="G381" i="9"/>
  <c r="G350" i="9"/>
  <c r="G319" i="9"/>
  <c r="G288" i="9"/>
  <c r="G257" i="9"/>
  <c r="G226" i="9"/>
  <c r="G195" i="9"/>
  <c r="G164" i="9"/>
  <c r="G133" i="9"/>
  <c r="G327" i="9"/>
  <c r="G141" i="9"/>
  <c r="G366" i="9"/>
  <c r="G242" i="9"/>
  <c r="P37" i="9"/>
  <c r="Q37" i="9" s="1"/>
  <c r="Q216" i="9"/>
  <c r="Q106" i="9"/>
  <c r="Q41" i="9"/>
  <c r="Q89" i="9"/>
  <c r="Q137" i="9"/>
  <c r="Q185" i="9"/>
  <c r="Q233" i="9"/>
  <c r="Q192" i="9"/>
  <c r="Q287" i="9"/>
  <c r="Q286" i="9"/>
  <c r="Q349" i="9"/>
  <c r="Q93" i="9"/>
  <c r="Q172" i="9"/>
  <c r="Q315" i="9"/>
  <c r="Q59" i="9"/>
  <c r="Q215" i="9"/>
  <c r="Q293" i="9"/>
  <c r="Q148" i="9"/>
  <c r="Q243" i="9"/>
  <c r="Q370" i="9"/>
  <c r="Q114" i="9"/>
  <c r="Q161" i="9"/>
  <c r="Q166" i="9"/>
  <c r="Q57" i="9"/>
  <c r="Q40" i="9"/>
  <c r="Q88" i="9"/>
  <c r="Q136" i="9"/>
  <c r="Q81" i="9"/>
  <c r="Q176" i="9"/>
  <c r="Q271" i="9"/>
  <c r="Q270" i="9"/>
  <c r="Q333" i="9"/>
  <c r="Q77" i="9"/>
  <c r="Q156" i="9"/>
  <c r="Q299" i="9"/>
  <c r="Q43" i="9"/>
  <c r="Q199" i="9"/>
  <c r="Q277" i="9"/>
  <c r="Q132" i="9"/>
  <c r="Q227" i="9"/>
  <c r="Q354" i="9"/>
  <c r="Q98" i="9"/>
  <c r="Q56" i="9"/>
  <c r="Q113" i="9"/>
  <c r="Q38" i="9"/>
  <c r="Q86" i="9"/>
  <c r="Q385" i="9"/>
  <c r="Q282" i="9"/>
  <c r="Q160" i="9"/>
  <c r="Q255" i="9"/>
  <c r="Q254" i="9"/>
  <c r="Q317" i="9"/>
  <c r="Q61" i="9"/>
  <c r="Q140" i="9"/>
  <c r="Q283" i="9"/>
  <c r="Q183" i="9"/>
  <c r="Q261" i="9"/>
  <c r="Q372" i="9"/>
  <c r="Q116" i="9"/>
  <c r="Q211" i="9"/>
  <c r="Q338" i="9"/>
  <c r="Q82" i="9"/>
  <c r="Q265" i="9"/>
  <c r="Q58" i="9"/>
  <c r="Q330" i="9"/>
  <c r="Q184" i="9"/>
  <c r="Q144" i="9"/>
  <c r="Q239" i="9"/>
  <c r="Q238" i="9"/>
  <c r="Q301" i="9"/>
  <c r="Q45" i="9"/>
  <c r="Q380" i="9"/>
  <c r="Q124" i="9"/>
  <c r="Q267" i="9"/>
  <c r="Q167" i="9"/>
  <c r="Q245" i="9"/>
  <c r="Q356" i="9"/>
  <c r="Q100" i="9"/>
  <c r="Q195" i="9"/>
  <c r="Q322" i="9"/>
  <c r="Q66" i="9"/>
  <c r="Q281" i="9"/>
  <c r="Q378" i="9"/>
  <c r="Q377" i="9"/>
  <c r="Q337" i="9"/>
  <c r="Q384" i="9"/>
  <c r="Q128" i="9"/>
  <c r="Q223" i="9"/>
  <c r="Q222" i="9"/>
  <c r="Q285" i="9"/>
  <c r="Q364" i="9"/>
  <c r="Q108" i="9"/>
  <c r="Q251" i="9"/>
  <c r="Q151" i="9"/>
  <c r="Q229" i="9"/>
  <c r="Q340" i="9"/>
  <c r="Q84" i="9"/>
  <c r="Q179" i="9"/>
  <c r="Q306" i="9"/>
  <c r="Q50" i="9"/>
  <c r="Q232" i="9"/>
  <c r="Q329" i="9"/>
  <c r="Q328" i="9"/>
  <c r="Q134" i="9"/>
  <c r="Q368" i="9"/>
  <c r="Q112" i="9"/>
  <c r="Q207" i="9"/>
  <c r="Q206" i="9"/>
  <c r="Q269" i="9"/>
  <c r="Q348" i="9"/>
  <c r="Q92" i="9"/>
  <c r="Q235" i="9"/>
  <c r="Q135" i="9"/>
  <c r="Q213" i="9"/>
  <c r="Q324" i="9"/>
  <c r="Q68" i="9"/>
  <c r="Q163" i="9"/>
  <c r="Q290" i="9"/>
  <c r="Q182" i="9"/>
  <c r="Q280" i="9"/>
  <c r="Q278" i="9"/>
  <c r="Q376" i="9"/>
  <c r="Q374" i="9"/>
  <c r="Q352" i="9"/>
  <c r="Q96" i="9"/>
  <c r="Q191" i="9"/>
  <c r="Q190" i="9"/>
  <c r="Q253" i="9"/>
  <c r="Q332" i="9"/>
  <c r="Q76" i="9"/>
  <c r="Q219" i="9"/>
  <c r="Q375" i="9"/>
  <c r="Q119" i="9"/>
  <c r="Q197" i="9"/>
  <c r="Q308" i="9"/>
  <c r="Q52" i="9"/>
  <c r="Q147" i="9"/>
  <c r="Q274" i="9"/>
  <c r="Q49" i="9"/>
  <c r="Q42" i="9"/>
  <c r="Q90" i="9"/>
  <c r="Q138" i="9"/>
  <c r="Q186" i="9"/>
  <c r="Q208" i="9"/>
  <c r="Q303" i="9"/>
  <c r="Q302" i="9"/>
  <c r="Q46" i="9"/>
  <c r="Q365" i="9"/>
  <c r="Q188" i="9"/>
  <c r="Q75" i="9"/>
  <c r="Q309" i="9"/>
  <c r="Q164" i="9"/>
  <c r="Q129" i="9"/>
  <c r="Q230" i="9"/>
  <c r="Q225" i="9"/>
  <c r="Q326" i="9"/>
  <c r="Q321" i="9"/>
  <c r="Q336" i="9"/>
  <c r="Q80" i="9"/>
  <c r="Q175" i="9"/>
  <c r="Q174" i="9"/>
  <c r="Q237" i="9"/>
  <c r="Q316" i="9"/>
  <c r="Q60" i="9"/>
  <c r="Q203" i="9"/>
  <c r="Q359" i="9"/>
  <c r="Q103" i="9"/>
  <c r="Q181" i="9"/>
  <c r="Q292" i="9"/>
  <c r="Q131" i="9"/>
  <c r="Q258" i="9"/>
  <c r="Q54" i="9"/>
  <c r="Q74" i="9"/>
  <c r="Q177" i="9"/>
  <c r="Q170" i="9"/>
  <c r="Q273" i="9"/>
  <c r="Q266" i="9"/>
  <c r="Q320" i="9"/>
  <c r="Q64" i="9"/>
  <c r="Q159" i="9"/>
  <c r="Q158" i="9"/>
  <c r="Q221" i="9"/>
  <c r="Q300" i="9"/>
  <c r="Q44" i="9"/>
  <c r="Q187" i="9"/>
  <c r="Q343" i="9"/>
  <c r="Q87" i="9"/>
  <c r="Q165" i="9"/>
  <c r="Q276" i="9"/>
  <c r="Q371" i="9"/>
  <c r="Q115" i="9"/>
  <c r="Q242" i="9"/>
  <c r="Q361" i="9"/>
  <c r="Q360" i="9"/>
  <c r="Q358" i="9"/>
  <c r="Q353" i="9"/>
  <c r="Q122" i="9"/>
  <c r="Q121" i="9"/>
  <c r="Q218" i="9"/>
  <c r="Q217" i="9"/>
  <c r="Q304" i="9"/>
  <c r="Q48" i="9"/>
  <c r="Q143" i="9"/>
  <c r="Q142" i="9"/>
  <c r="Q205" i="9"/>
  <c r="Q284" i="9"/>
  <c r="Q171" i="9"/>
  <c r="Q327" i="9"/>
  <c r="Q71" i="9"/>
  <c r="Q149" i="9"/>
  <c r="Q260" i="9"/>
  <c r="Q355" i="9"/>
  <c r="Q99" i="9"/>
  <c r="Q226" i="9"/>
  <c r="Q312" i="9"/>
  <c r="Q310" i="9"/>
  <c r="Q305" i="9"/>
  <c r="Q298" i="9"/>
  <c r="Q346" i="9"/>
  <c r="Q73" i="9"/>
  <c r="Q72" i="9"/>
  <c r="Q169" i="9"/>
  <c r="Q168" i="9"/>
  <c r="Q288" i="9"/>
  <c r="Q383" i="9"/>
  <c r="Q127" i="9"/>
  <c r="Q382" i="9"/>
  <c r="Q126" i="9"/>
  <c r="Q189" i="9"/>
  <c r="Q268" i="9"/>
  <c r="Q155" i="9"/>
  <c r="Q311" i="9"/>
  <c r="Q55" i="9"/>
  <c r="Q133" i="9"/>
  <c r="Q244" i="9"/>
  <c r="Q339" i="9"/>
  <c r="Q83" i="9"/>
  <c r="Q210" i="9"/>
  <c r="Q362" i="9"/>
  <c r="Q262" i="9"/>
  <c r="Q257" i="9"/>
  <c r="Q250" i="9"/>
  <c r="Q249" i="9"/>
  <c r="Q297" i="9"/>
  <c r="Q345" i="9"/>
  <c r="Q120" i="9"/>
  <c r="Q118" i="9"/>
  <c r="Q272" i="9"/>
  <c r="Q367" i="9"/>
  <c r="Q111" i="9"/>
  <c r="Q366" i="9"/>
  <c r="Q110" i="9"/>
  <c r="Q173" i="9"/>
  <c r="Q252" i="9"/>
  <c r="Q139" i="9"/>
  <c r="Q295" i="9"/>
  <c r="Q39" i="9"/>
  <c r="Q373" i="9"/>
  <c r="Q117" i="9"/>
  <c r="Q228" i="9"/>
  <c r="Q323" i="9"/>
  <c r="Q67" i="9"/>
  <c r="Q194" i="9"/>
  <c r="Q313" i="9"/>
  <c r="Q209" i="9"/>
  <c r="Q202" i="9"/>
  <c r="Q201" i="9"/>
  <c r="Q200" i="9"/>
  <c r="Q248" i="9"/>
  <c r="Q296" i="9"/>
  <c r="Q344" i="9"/>
  <c r="Q70" i="9"/>
  <c r="Q65" i="9"/>
  <c r="Q256" i="9"/>
  <c r="Q351" i="9"/>
  <c r="Q95" i="9"/>
  <c r="Q350" i="9"/>
  <c r="Q94" i="9"/>
  <c r="Q157" i="9"/>
  <c r="Q236" i="9"/>
  <c r="Q379" i="9"/>
  <c r="Q123" i="9"/>
  <c r="Q279" i="9"/>
  <c r="Q357" i="9"/>
  <c r="Q101" i="9"/>
  <c r="Q212" i="9"/>
  <c r="Q307" i="9"/>
  <c r="Q51" i="9"/>
  <c r="Q178" i="9"/>
  <c r="Q369" i="9"/>
  <c r="Q264" i="9"/>
  <c r="Q154" i="9"/>
  <c r="Q153" i="9"/>
  <c r="Q152" i="9"/>
  <c r="Q150" i="9"/>
  <c r="Q198" i="9"/>
  <c r="Q246" i="9"/>
  <c r="Q294" i="9"/>
  <c r="Q342" i="9"/>
  <c r="Q240" i="9"/>
  <c r="Q335" i="9"/>
  <c r="Q79" i="9"/>
  <c r="Q334" i="9"/>
  <c r="Q78" i="9"/>
  <c r="Q141" i="9"/>
  <c r="Q220" i="9"/>
  <c r="Q363" i="9"/>
  <c r="Q107" i="9"/>
  <c r="Q263" i="9"/>
  <c r="Q341" i="9"/>
  <c r="Q85" i="9"/>
  <c r="Q196" i="9"/>
  <c r="Q291" i="9"/>
  <c r="Q162" i="9"/>
  <c r="Q314" i="9"/>
  <c r="Q214" i="9"/>
  <c r="Q105" i="9"/>
  <c r="Q104" i="9"/>
  <c r="Q102" i="9"/>
  <c r="Q97" i="9"/>
  <c r="Q145" i="9"/>
  <c r="Q193" i="9"/>
  <c r="Q241" i="9"/>
  <c r="Q289" i="9"/>
  <c r="Q224" i="9"/>
  <c r="Q319" i="9"/>
  <c r="Q63" i="9"/>
  <c r="Q318" i="9"/>
  <c r="Q62" i="9"/>
  <c r="Q381" i="9"/>
  <c r="Q125" i="9"/>
  <c r="Q204" i="9"/>
  <c r="Q347" i="9"/>
  <c r="Q91" i="9"/>
  <c r="Q247" i="9"/>
  <c r="Q325" i="9"/>
  <c r="Q69" i="9"/>
  <c r="Q180" i="9"/>
  <c r="Q275" i="9"/>
  <c r="Q146" i="9"/>
  <c r="Q234" i="9"/>
  <c r="Q47" i="9"/>
  <c r="Q109" i="9"/>
  <c r="Q331" i="9"/>
  <c r="Q231" i="9"/>
  <c r="Q53" i="9"/>
  <c r="Q259" i="9"/>
  <c r="Q130" i="9"/>
  <c r="F37" i="8"/>
  <c r="G37" i="8" s="1"/>
  <c r="G46" i="8"/>
  <c r="G72" i="8"/>
  <c r="G150" i="8"/>
  <c r="G119" i="8"/>
  <c r="G375" i="8"/>
  <c r="G344" i="8"/>
  <c r="G313" i="8"/>
  <c r="G282" i="8"/>
  <c r="G251" i="8"/>
  <c r="G204" i="8"/>
  <c r="G157" i="8"/>
  <c r="G110" i="8"/>
  <c r="G366" i="8"/>
  <c r="G319" i="8"/>
  <c r="G272" i="8"/>
  <c r="G225" i="8"/>
  <c r="G178" i="8"/>
  <c r="G147" i="8"/>
  <c r="G116" i="8"/>
  <c r="G372" i="8"/>
  <c r="G341" i="8"/>
  <c r="G343" i="8"/>
  <c r="G56" i="8"/>
  <c r="G77" i="8"/>
  <c r="G166" i="8"/>
  <c r="G135" i="8"/>
  <c r="G104" i="8"/>
  <c r="G360" i="8"/>
  <c r="G329" i="8"/>
  <c r="G298" i="8"/>
  <c r="G267" i="8"/>
  <c r="G220" i="8"/>
  <c r="G173" i="8"/>
  <c r="G126" i="8"/>
  <c r="G382" i="8"/>
  <c r="G335" i="8"/>
  <c r="G288" i="8"/>
  <c r="G241" i="8"/>
  <c r="G194" i="8"/>
  <c r="G163" i="8"/>
  <c r="G132" i="8"/>
  <c r="G101" i="8"/>
  <c r="G357" i="8"/>
  <c r="G219" i="8"/>
  <c r="G44" i="8"/>
  <c r="G76" i="8"/>
  <c r="G65" i="8"/>
  <c r="G91" i="8"/>
  <c r="G40" i="8"/>
  <c r="G61" i="8"/>
  <c r="G182" i="8"/>
  <c r="G151" i="8"/>
  <c r="G120" i="8"/>
  <c r="G376" i="8"/>
  <c r="G345" i="8"/>
  <c r="G314" i="8"/>
  <c r="G283" i="8"/>
  <c r="G236" i="8"/>
  <c r="G189" i="8"/>
  <c r="G142" i="8"/>
  <c r="G95" i="8"/>
  <c r="G351" i="8"/>
  <c r="G304" i="8"/>
  <c r="G257" i="8"/>
  <c r="G210" i="8"/>
  <c r="G179" i="8"/>
  <c r="G148" i="8"/>
  <c r="G117" i="8"/>
  <c r="G373" i="8"/>
  <c r="G78" i="8"/>
  <c r="G75" i="8"/>
  <c r="G87" i="8"/>
  <c r="G45" i="8"/>
  <c r="G198" i="8"/>
  <c r="G167" i="8"/>
  <c r="G136" i="8"/>
  <c r="G105" i="8"/>
  <c r="G361" i="8"/>
  <c r="G330" i="8"/>
  <c r="G299" i="8"/>
  <c r="G252" i="8"/>
  <c r="G205" i="8"/>
  <c r="G158" i="8"/>
  <c r="G111" i="8"/>
  <c r="G367" i="8"/>
  <c r="G320" i="8"/>
  <c r="G273" i="8"/>
  <c r="G226" i="8"/>
  <c r="G195" i="8"/>
  <c r="G164" i="8"/>
  <c r="G133" i="8"/>
  <c r="G250" i="8"/>
  <c r="G115" i="8"/>
  <c r="G81" i="8"/>
  <c r="G59" i="8"/>
  <c r="G71" i="8"/>
  <c r="G80" i="8"/>
  <c r="G214" i="8"/>
  <c r="G183" i="8"/>
  <c r="G152" i="8"/>
  <c r="G121" i="8"/>
  <c r="G377" i="8"/>
  <c r="G346" i="8"/>
  <c r="G315" i="8"/>
  <c r="G268" i="8"/>
  <c r="G221" i="8"/>
  <c r="G174" i="8"/>
  <c r="G127" i="8"/>
  <c r="G383" i="8"/>
  <c r="G336" i="8"/>
  <c r="G289" i="8"/>
  <c r="G242" i="8"/>
  <c r="G211" i="8"/>
  <c r="G180" i="8"/>
  <c r="G149" i="8"/>
  <c r="G66" i="8"/>
  <c r="G374" i="8"/>
  <c r="G172" i="8"/>
  <c r="G381" i="8"/>
  <c r="G146" i="8"/>
  <c r="G309" i="8"/>
  <c r="G43" i="8"/>
  <c r="G55" i="8"/>
  <c r="G64" i="8"/>
  <c r="G230" i="8"/>
  <c r="G199" i="8"/>
  <c r="G168" i="8"/>
  <c r="G137" i="8"/>
  <c r="G106" i="8"/>
  <c r="G362" i="8"/>
  <c r="G331" i="8"/>
  <c r="G284" i="8"/>
  <c r="G237" i="8"/>
  <c r="G190" i="8"/>
  <c r="G143" i="8"/>
  <c r="G96" i="8"/>
  <c r="G352" i="8"/>
  <c r="G305" i="8"/>
  <c r="G258" i="8"/>
  <c r="G227" i="8"/>
  <c r="G196" i="8"/>
  <c r="G165" i="8"/>
  <c r="G281" i="8"/>
  <c r="G287" i="8"/>
  <c r="G340" i="8"/>
  <c r="G85" i="8"/>
  <c r="G90" i="8"/>
  <c r="G39" i="8"/>
  <c r="G86" i="8"/>
  <c r="G48" i="8"/>
  <c r="G79" i="8"/>
  <c r="G246" i="8"/>
  <c r="G215" i="8"/>
  <c r="G184" i="8"/>
  <c r="G153" i="8"/>
  <c r="G122" i="8"/>
  <c r="G378" i="8"/>
  <c r="G347" i="8"/>
  <c r="G300" i="8"/>
  <c r="G253" i="8"/>
  <c r="G206" i="8"/>
  <c r="G159" i="8"/>
  <c r="G112" i="8"/>
  <c r="G368" i="8"/>
  <c r="G321" i="8"/>
  <c r="G274" i="8"/>
  <c r="G243" i="8"/>
  <c r="G212" i="8"/>
  <c r="G181" i="8"/>
  <c r="G74" i="8"/>
  <c r="G70" i="8"/>
  <c r="G63" i="8"/>
  <c r="G262" i="8"/>
  <c r="G231" i="8"/>
  <c r="G200" i="8"/>
  <c r="G169" i="8"/>
  <c r="G138" i="8"/>
  <c r="G107" i="8"/>
  <c r="G363" i="8"/>
  <c r="G316" i="8"/>
  <c r="G269" i="8"/>
  <c r="G222" i="8"/>
  <c r="G175" i="8"/>
  <c r="G128" i="8"/>
  <c r="G384" i="8"/>
  <c r="G337" i="8"/>
  <c r="G290" i="8"/>
  <c r="G259" i="8"/>
  <c r="G228" i="8"/>
  <c r="G197" i="8"/>
  <c r="G60" i="8"/>
  <c r="G58" i="8"/>
  <c r="G54" i="8"/>
  <c r="G47" i="8"/>
  <c r="G278" i="8"/>
  <c r="G247" i="8"/>
  <c r="G216" i="8"/>
  <c r="G185" i="8"/>
  <c r="G154" i="8"/>
  <c r="G123" i="8"/>
  <c r="G379" i="8"/>
  <c r="G332" i="8"/>
  <c r="G285" i="8"/>
  <c r="G238" i="8"/>
  <c r="G191" i="8"/>
  <c r="G144" i="8"/>
  <c r="G97" i="8"/>
  <c r="G353" i="8"/>
  <c r="G306" i="8"/>
  <c r="G275" i="8"/>
  <c r="G244" i="8"/>
  <c r="G213" i="8"/>
  <c r="G42" i="8"/>
  <c r="G38" i="8"/>
  <c r="G84" i="8"/>
  <c r="G294" i="8"/>
  <c r="G263" i="8"/>
  <c r="G232" i="8"/>
  <c r="G201" i="8"/>
  <c r="G170" i="8"/>
  <c r="G139" i="8"/>
  <c r="G92" i="8"/>
  <c r="G348" i="8"/>
  <c r="G301" i="8"/>
  <c r="G254" i="8"/>
  <c r="G207" i="8"/>
  <c r="G160" i="8"/>
  <c r="G113" i="8"/>
  <c r="G369" i="8"/>
  <c r="G322" i="8"/>
  <c r="G291" i="8"/>
  <c r="G260" i="8"/>
  <c r="G229" i="8"/>
  <c r="G193" i="8"/>
  <c r="G68" i="8"/>
  <c r="G310" i="8"/>
  <c r="G279" i="8"/>
  <c r="G248" i="8"/>
  <c r="G217" i="8"/>
  <c r="G186" i="8"/>
  <c r="G155" i="8"/>
  <c r="G108" i="8"/>
  <c r="G364" i="8"/>
  <c r="G317" i="8"/>
  <c r="G270" i="8"/>
  <c r="G223" i="8"/>
  <c r="G176" i="8"/>
  <c r="G129" i="8"/>
  <c r="G385" i="8"/>
  <c r="G338" i="8"/>
  <c r="G307" i="8"/>
  <c r="G276" i="8"/>
  <c r="G245" i="8"/>
  <c r="G49" i="8"/>
  <c r="G62" i="8"/>
  <c r="G89" i="8"/>
  <c r="G52" i="8"/>
  <c r="G83" i="8"/>
  <c r="G326" i="8"/>
  <c r="G295" i="8"/>
  <c r="G264" i="8"/>
  <c r="G233" i="8"/>
  <c r="G202" i="8"/>
  <c r="G171" i="8"/>
  <c r="G124" i="8"/>
  <c r="G380" i="8"/>
  <c r="G333" i="8"/>
  <c r="G286" i="8"/>
  <c r="G239" i="8"/>
  <c r="G192" i="8"/>
  <c r="G145" i="8"/>
  <c r="G98" i="8"/>
  <c r="G354" i="8"/>
  <c r="G323" i="8"/>
  <c r="G292" i="8"/>
  <c r="G261" i="8"/>
  <c r="G334" i="8"/>
  <c r="G73" i="8"/>
  <c r="G67" i="8"/>
  <c r="G342" i="8"/>
  <c r="G311" i="8"/>
  <c r="G280" i="8"/>
  <c r="G249" i="8"/>
  <c r="G218" i="8"/>
  <c r="G187" i="8"/>
  <c r="G140" i="8"/>
  <c r="G93" i="8"/>
  <c r="G349" i="8"/>
  <c r="G302" i="8"/>
  <c r="G255" i="8"/>
  <c r="G208" i="8"/>
  <c r="G161" i="8"/>
  <c r="G114" i="8"/>
  <c r="G370" i="8"/>
  <c r="G339" i="8"/>
  <c r="G308" i="8"/>
  <c r="G277" i="8"/>
  <c r="G69" i="8"/>
  <c r="G53" i="8"/>
  <c r="G57" i="8"/>
  <c r="G51" i="8"/>
  <c r="G82" i="8"/>
  <c r="G102" i="8"/>
  <c r="G358" i="8"/>
  <c r="G327" i="8"/>
  <c r="G296" i="8"/>
  <c r="G265" i="8"/>
  <c r="G234" i="8"/>
  <c r="G203" i="8"/>
  <c r="G156" i="8"/>
  <c r="G109" i="8"/>
  <c r="G365" i="8"/>
  <c r="G318" i="8"/>
  <c r="G271" i="8"/>
  <c r="G224" i="8"/>
  <c r="G177" i="8"/>
  <c r="G130" i="8"/>
  <c r="G99" i="8"/>
  <c r="G355" i="8"/>
  <c r="G324" i="8"/>
  <c r="G293" i="8"/>
  <c r="G41" i="8"/>
  <c r="G312" i="8"/>
  <c r="G125" i="8"/>
  <c r="G240" i="8"/>
  <c r="G371" i="8"/>
  <c r="G88" i="8"/>
  <c r="G50" i="8"/>
  <c r="G134" i="8"/>
  <c r="G103" i="8"/>
  <c r="G359" i="8"/>
  <c r="G328" i="8"/>
  <c r="G297" i="8"/>
  <c r="G266" i="8"/>
  <c r="G235" i="8"/>
  <c r="G188" i="8"/>
  <c r="G141" i="8"/>
  <c r="G94" i="8"/>
  <c r="G350" i="8"/>
  <c r="G303" i="8"/>
  <c r="G256" i="8"/>
  <c r="G209" i="8"/>
  <c r="G162" i="8"/>
  <c r="G131" i="8"/>
  <c r="G100" i="8"/>
  <c r="G356" i="8"/>
  <c r="G325" i="8"/>
  <c r="G118" i="8"/>
  <c r="P37" i="8"/>
  <c r="Q37" i="8" s="1"/>
  <c r="Q319" i="8"/>
  <c r="Q63" i="8"/>
  <c r="Q332" i="8"/>
  <c r="Q175" i="8"/>
  <c r="Q156" i="8"/>
  <c r="Q217" i="8"/>
  <c r="Q280" i="8"/>
  <c r="Q359" i="8"/>
  <c r="Q103" i="8"/>
  <c r="Q166" i="8"/>
  <c r="Q229" i="8"/>
  <c r="Q276" i="8"/>
  <c r="Q259" i="8"/>
  <c r="Q306" i="8"/>
  <c r="Q50" i="8"/>
  <c r="Q353" i="8"/>
  <c r="Q97" i="8"/>
  <c r="Q384" i="8"/>
  <c r="Q128" i="8"/>
  <c r="Q238" i="8"/>
  <c r="Q269" i="8"/>
  <c r="Q187" i="8"/>
  <c r="Q143" i="8"/>
  <c r="Q223" i="8"/>
  <c r="Q92" i="8"/>
  <c r="Q74" i="8"/>
  <c r="Q378" i="8"/>
  <c r="Q201" i="8"/>
  <c r="Q264" i="8"/>
  <c r="Q343" i="8"/>
  <c r="Q87" i="8"/>
  <c r="Q150" i="8"/>
  <c r="Q213" i="8"/>
  <c r="Q260" i="8"/>
  <c r="Q243" i="8"/>
  <c r="Q290" i="8"/>
  <c r="Q337" i="8"/>
  <c r="Q81" i="8"/>
  <c r="Q368" i="8"/>
  <c r="Q112" i="8"/>
  <c r="Q222" i="8"/>
  <c r="Q253" i="8"/>
  <c r="Q171" i="8"/>
  <c r="Q362" i="8"/>
  <c r="Q316" i="8"/>
  <c r="Q287" i="8"/>
  <c r="Q185" i="8"/>
  <c r="Q248" i="8"/>
  <c r="Q327" i="8"/>
  <c r="Q71" i="8"/>
  <c r="Q134" i="8"/>
  <c r="Q197" i="8"/>
  <c r="Q244" i="8"/>
  <c r="Q227" i="8"/>
  <c r="Q274" i="8"/>
  <c r="Q321" i="8"/>
  <c r="Q65" i="8"/>
  <c r="Q352" i="8"/>
  <c r="Q96" i="8"/>
  <c r="Q206" i="8"/>
  <c r="Q237" i="8"/>
  <c r="Q155" i="8"/>
  <c r="Q127" i="8"/>
  <c r="Q218" i="8"/>
  <c r="Q351" i="8"/>
  <c r="Q346" i="8"/>
  <c r="Q204" i="8"/>
  <c r="Q169" i="8"/>
  <c r="Q232" i="8"/>
  <c r="Q311" i="8"/>
  <c r="Q55" i="8"/>
  <c r="Q374" i="8"/>
  <c r="Q118" i="8"/>
  <c r="Q181" i="8"/>
  <c r="Q228" i="8"/>
  <c r="Q211" i="8"/>
  <c r="Q258" i="8"/>
  <c r="Q305" i="8"/>
  <c r="Q49" i="8"/>
  <c r="Q336" i="8"/>
  <c r="Q80" i="8"/>
  <c r="Q190" i="8"/>
  <c r="Q221" i="8"/>
  <c r="Q139" i="8"/>
  <c r="Q250" i="8"/>
  <c r="Q268" i="8"/>
  <c r="Q255" i="8"/>
  <c r="Q122" i="8"/>
  <c r="Q153" i="8"/>
  <c r="Q216" i="8"/>
  <c r="Q295" i="8"/>
  <c r="Q39" i="8"/>
  <c r="Q358" i="8"/>
  <c r="Q102" i="8"/>
  <c r="Q165" i="8"/>
  <c r="Q212" i="8"/>
  <c r="Q195" i="8"/>
  <c r="Q242" i="8"/>
  <c r="Q289" i="8"/>
  <c r="Q320" i="8"/>
  <c r="Q64" i="8"/>
  <c r="Q174" i="8"/>
  <c r="Q205" i="8"/>
  <c r="Q379" i="8"/>
  <c r="Q123" i="8"/>
  <c r="Q348" i="8"/>
  <c r="Q170" i="8"/>
  <c r="Q330" i="8"/>
  <c r="Q249" i="8"/>
  <c r="Q312" i="8"/>
  <c r="Q56" i="8"/>
  <c r="Q135" i="8"/>
  <c r="Q198" i="8"/>
  <c r="Q261" i="8"/>
  <c r="Q308" i="8"/>
  <c r="Q291" i="8"/>
  <c r="Q338" i="8"/>
  <c r="Q385" i="8"/>
  <c r="Q301" i="8"/>
  <c r="Q314" i="8"/>
  <c r="Q60" i="8"/>
  <c r="Q186" i="8"/>
  <c r="Q172" i="8"/>
  <c r="Q380" i="8"/>
  <c r="Q364" i="8"/>
  <c r="Q137" i="8"/>
  <c r="Q200" i="8"/>
  <c r="Q279" i="8"/>
  <c r="Q342" i="8"/>
  <c r="Q86" i="8"/>
  <c r="Q149" i="8"/>
  <c r="Q196" i="8"/>
  <c r="Q179" i="8"/>
  <c r="Q226" i="8"/>
  <c r="Q273" i="8"/>
  <c r="Q304" i="8"/>
  <c r="Q48" i="8"/>
  <c r="Q158" i="8"/>
  <c r="Q189" i="8"/>
  <c r="Q363" i="8"/>
  <c r="Q107" i="8"/>
  <c r="Q270" i="8"/>
  <c r="Q111" i="8"/>
  <c r="Q95" i="8"/>
  <c r="Q90" i="8"/>
  <c r="Q298" i="8"/>
  <c r="Q282" i="8"/>
  <c r="Q377" i="8"/>
  <c r="Q121" i="8"/>
  <c r="Q184" i="8"/>
  <c r="Q263" i="8"/>
  <c r="Q326" i="8"/>
  <c r="Q70" i="8"/>
  <c r="Q133" i="8"/>
  <c r="Q180" i="8"/>
  <c r="Q163" i="8"/>
  <c r="Q210" i="8"/>
  <c r="Q257" i="8"/>
  <c r="Q288" i="8"/>
  <c r="Q142" i="8"/>
  <c r="Q173" i="8"/>
  <c r="Q347" i="8"/>
  <c r="Q91" i="8"/>
  <c r="Q207" i="8"/>
  <c r="Q191" i="8"/>
  <c r="Q361" i="8"/>
  <c r="Q105" i="8"/>
  <c r="Q168" i="8"/>
  <c r="Q247" i="8"/>
  <c r="Q310" i="8"/>
  <c r="Q54" i="8"/>
  <c r="Q373" i="8"/>
  <c r="Q117" i="8"/>
  <c r="Q164" i="8"/>
  <c r="Q147" i="8"/>
  <c r="Q194" i="8"/>
  <c r="Q241" i="8"/>
  <c r="Q272" i="8"/>
  <c r="Q382" i="8"/>
  <c r="Q126" i="8"/>
  <c r="Q157" i="8"/>
  <c r="Q331" i="8"/>
  <c r="Q75" i="8"/>
  <c r="Q300" i="8"/>
  <c r="Q124" i="8"/>
  <c r="Q108" i="8"/>
  <c r="Q345" i="8"/>
  <c r="Q89" i="8"/>
  <c r="Q152" i="8"/>
  <c r="Q231" i="8"/>
  <c r="Q294" i="8"/>
  <c r="Q38" i="8"/>
  <c r="Q357" i="8"/>
  <c r="Q101" i="8"/>
  <c r="Q148" i="8"/>
  <c r="Q131" i="8"/>
  <c r="Q178" i="8"/>
  <c r="Q225" i="8"/>
  <c r="Q256" i="8"/>
  <c r="Q366" i="8"/>
  <c r="Q110" i="8"/>
  <c r="Q141" i="8"/>
  <c r="Q315" i="8"/>
  <c r="Q59" i="8"/>
  <c r="Q106" i="8"/>
  <c r="Q236" i="8"/>
  <c r="Q42" i="8"/>
  <c r="Q329" i="8"/>
  <c r="Q73" i="8"/>
  <c r="Q136" i="8"/>
  <c r="Q215" i="8"/>
  <c r="Q278" i="8"/>
  <c r="Q341" i="8"/>
  <c r="Q85" i="8"/>
  <c r="Q132" i="8"/>
  <c r="Q371" i="8"/>
  <c r="Q115" i="8"/>
  <c r="Q162" i="8"/>
  <c r="Q209" i="8"/>
  <c r="Q240" i="8"/>
  <c r="Q350" i="8"/>
  <c r="Q94" i="8"/>
  <c r="Q381" i="8"/>
  <c r="Q125" i="8"/>
  <c r="Q299" i="8"/>
  <c r="Q43" i="8"/>
  <c r="Q271" i="8"/>
  <c r="Q52" i="8"/>
  <c r="Q58" i="8"/>
  <c r="Q313" i="8"/>
  <c r="Q57" i="8"/>
  <c r="Q376" i="8"/>
  <c r="Q120" i="8"/>
  <c r="Q199" i="8"/>
  <c r="Q262" i="8"/>
  <c r="Q325" i="8"/>
  <c r="Q69" i="8"/>
  <c r="Q372" i="8"/>
  <c r="Q116" i="8"/>
  <c r="Q355" i="8"/>
  <c r="Q99" i="8"/>
  <c r="Q146" i="8"/>
  <c r="Q193" i="8"/>
  <c r="Q224" i="8"/>
  <c r="Q334" i="8"/>
  <c r="Q78" i="8"/>
  <c r="Q365" i="8"/>
  <c r="Q109" i="8"/>
  <c r="Q283" i="8"/>
  <c r="Q284" i="8"/>
  <c r="Q297" i="8"/>
  <c r="Q41" i="8"/>
  <c r="Q360" i="8"/>
  <c r="Q104" i="8"/>
  <c r="Q183" i="8"/>
  <c r="Q246" i="8"/>
  <c r="Q309" i="8"/>
  <c r="Q53" i="8"/>
  <c r="Q356" i="8"/>
  <c r="Q100" i="8"/>
  <c r="Q339" i="8"/>
  <c r="Q83" i="8"/>
  <c r="Q130" i="8"/>
  <c r="Q177" i="8"/>
  <c r="Q208" i="8"/>
  <c r="Q318" i="8"/>
  <c r="Q62" i="8"/>
  <c r="Q349" i="8"/>
  <c r="Q93" i="8"/>
  <c r="Q267" i="8"/>
  <c r="Q383" i="8"/>
  <c r="Q367" i="8"/>
  <c r="Q76" i="8"/>
  <c r="Q234" i="8"/>
  <c r="Q335" i="8"/>
  <c r="Q303" i="8"/>
  <c r="Q281" i="8"/>
  <c r="Q344" i="8"/>
  <c r="Q88" i="8"/>
  <c r="Q167" i="8"/>
  <c r="Q230" i="8"/>
  <c r="Q293" i="8"/>
  <c r="Q340" i="8"/>
  <c r="Q84" i="8"/>
  <c r="Q323" i="8"/>
  <c r="Q67" i="8"/>
  <c r="Q370" i="8"/>
  <c r="Q114" i="8"/>
  <c r="Q161" i="8"/>
  <c r="Q192" i="8"/>
  <c r="Q302" i="8"/>
  <c r="Q46" i="8"/>
  <c r="Q333" i="8"/>
  <c r="Q77" i="8"/>
  <c r="Q251" i="8"/>
  <c r="Q202" i="8"/>
  <c r="Q188" i="8"/>
  <c r="Q159" i="8"/>
  <c r="Q44" i="8"/>
  <c r="Q252" i="8"/>
  <c r="Q220" i="8"/>
  <c r="Q265" i="8"/>
  <c r="Q328" i="8"/>
  <c r="Q72" i="8"/>
  <c r="Q151" i="8"/>
  <c r="Q214" i="8"/>
  <c r="Q277" i="8"/>
  <c r="Q324" i="8"/>
  <c r="Q68" i="8"/>
  <c r="Q307" i="8"/>
  <c r="Q51" i="8"/>
  <c r="Q354" i="8"/>
  <c r="Q98" i="8"/>
  <c r="Q145" i="8"/>
  <c r="Q176" i="8"/>
  <c r="Q286" i="8"/>
  <c r="Q317" i="8"/>
  <c r="Q61" i="8"/>
  <c r="Q235" i="8"/>
  <c r="Q138" i="8"/>
  <c r="Q82" i="8"/>
  <c r="Q129" i="8"/>
  <c r="Q160" i="8"/>
  <c r="Q45" i="8"/>
  <c r="Q219" i="8"/>
  <c r="Q140" i="8"/>
  <c r="Q154" i="8"/>
  <c r="Q266" i="8"/>
  <c r="Q79" i="8"/>
  <c r="Q239" i="8"/>
  <c r="Q47" i="8"/>
  <c r="Q233" i="8"/>
  <c r="Q296" i="8"/>
  <c r="Q40" i="8"/>
  <c r="Q375" i="8"/>
  <c r="Q119" i="8"/>
  <c r="Q182" i="8"/>
  <c r="Q245" i="8"/>
  <c r="Q292" i="8"/>
  <c r="Q275" i="8"/>
  <c r="Q322" i="8"/>
  <c r="Q66" i="8"/>
  <c r="Q369" i="8"/>
  <c r="Q113" i="8"/>
  <c r="Q144" i="8"/>
  <c r="Q254" i="8"/>
  <c r="Q285" i="8"/>
  <c r="Q203" i="8"/>
  <c r="AB53" i="7"/>
  <c r="AB61" i="7"/>
  <c r="AB58" i="7"/>
  <c r="G42" i="7"/>
  <c r="G361" i="7"/>
  <c r="G149" i="7"/>
  <c r="G359" i="7"/>
  <c r="G294" i="7"/>
  <c r="G229" i="7"/>
  <c r="G138" i="7"/>
  <c r="G54" i="7"/>
  <c r="G155" i="7"/>
  <c r="G110" i="7"/>
  <c r="G80" i="7"/>
  <c r="G177" i="7"/>
  <c r="G275" i="7"/>
  <c r="G210" i="7"/>
  <c r="G135" i="7"/>
  <c r="G336" i="7"/>
  <c r="G132" i="7"/>
  <c r="G334" i="7"/>
  <c r="G285" i="7"/>
  <c r="G220" i="7"/>
  <c r="G121" i="7"/>
  <c r="G346" i="7"/>
  <c r="G133" i="7"/>
  <c r="G117" i="7"/>
  <c r="G343" i="7"/>
  <c r="G278" i="7"/>
  <c r="G213" i="7"/>
  <c r="G106" i="7"/>
  <c r="G70" i="7"/>
  <c r="G171" i="7"/>
  <c r="G126" i="7"/>
  <c r="G96" i="7"/>
  <c r="G50" i="7"/>
  <c r="G259" i="7"/>
  <c r="G194" i="7"/>
  <c r="G103" i="7"/>
  <c r="G320" i="7"/>
  <c r="G100" i="7"/>
  <c r="G318" i="7"/>
  <c r="G269" i="7"/>
  <c r="G204" i="7"/>
  <c r="G89" i="7"/>
  <c r="G330" i="7"/>
  <c r="G181" i="7"/>
  <c r="G52" i="7"/>
  <c r="G310" i="7"/>
  <c r="G170" i="7"/>
  <c r="G139" i="7"/>
  <c r="G64" i="7"/>
  <c r="G291" i="7"/>
  <c r="G167" i="7"/>
  <c r="G345" i="7"/>
  <c r="G85" i="7"/>
  <c r="G327" i="7"/>
  <c r="G262" i="7"/>
  <c r="G197" i="7"/>
  <c r="G74" i="7"/>
  <c r="G86" i="7"/>
  <c r="G45" i="7"/>
  <c r="G142" i="7"/>
  <c r="G112" i="7"/>
  <c r="G66" i="7"/>
  <c r="G243" i="7"/>
  <c r="G168" i="7"/>
  <c r="G385" i="7"/>
  <c r="G71" i="7"/>
  <c r="G304" i="7"/>
  <c r="G383" i="7"/>
  <c r="G68" i="7"/>
  <c r="G302" i="7"/>
  <c r="G253" i="7"/>
  <c r="G186" i="7"/>
  <c r="G379" i="7"/>
  <c r="G57" i="7"/>
  <c r="G314" i="7"/>
  <c r="G191" i="7"/>
  <c r="G119" i="7"/>
  <c r="G101" i="7"/>
  <c r="G376" i="7"/>
  <c r="G53" i="7"/>
  <c r="G311" i="7"/>
  <c r="G246" i="7"/>
  <c r="G172" i="7"/>
  <c r="G372" i="7"/>
  <c r="G102" i="7"/>
  <c r="G61" i="7"/>
  <c r="G158" i="7"/>
  <c r="G128" i="7"/>
  <c r="G82" i="7"/>
  <c r="G227" i="7"/>
  <c r="G136" i="7"/>
  <c r="G369" i="7"/>
  <c r="G39" i="7"/>
  <c r="G288" i="7"/>
  <c r="G367" i="7"/>
  <c r="G286" i="7"/>
  <c r="G237" i="7"/>
  <c r="G154" i="7"/>
  <c r="G363" i="7"/>
  <c r="G298" i="7"/>
  <c r="G265" i="7"/>
  <c r="G360" i="7"/>
  <c r="G295" i="7"/>
  <c r="G230" i="7"/>
  <c r="G140" i="7"/>
  <c r="G356" i="7"/>
  <c r="G118" i="7"/>
  <c r="G77" i="7"/>
  <c r="G174" i="7"/>
  <c r="G144" i="7"/>
  <c r="G98" i="7"/>
  <c r="G211" i="7"/>
  <c r="G104" i="7"/>
  <c r="G353" i="7"/>
  <c r="G272" i="7"/>
  <c r="G351" i="7"/>
  <c r="G270" i="7"/>
  <c r="G221" i="7"/>
  <c r="G122" i="7"/>
  <c r="G347" i="7"/>
  <c r="G282" i="7"/>
  <c r="G217" i="7"/>
  <c r="G344" i="7"/>
  <c r="G279" i="7"/>
  <c r="G214" i="7"/>
  <c r="G108" i="7"/>
  <c r="G340" i="7"/>
  <c r="G134" i="7"/>
  <c r="G93" i="7"/>
  <c r="G47" i="7"/>
  <c r="G160" i="7"/>
  <c r="G114" i="7"/>
  <c r="G195" i="7"/>
  <c r="G72" i="7"/>
  <c r="G337" i="7"/>
  <c r="G256" i="7"/>
  <c r="G335" i="7"/>
  <c r="G254" i="7"/>
  <c r="G205" i="7"/>
  <c r="G90" i="7"/>
  <c r="G331" i="7"/>
  <c r="G266" i="7"/>
  <c r="G328" i="7"/>
  <c r="G263" i="7"/>
  <c r="G198" i="7"/>
  <c r="G76" i="7"/>
  <c r="G324" i="7"/>
  <c r="G150" i="7"/>
  <c r="G109" i="7"/>
  <c r="G63" i="7"/>
  <c r="G176" i="7"/>
  <c r="G130" i="7"/>
  <c r="G169" i="7"/>
  <c r="G370" i="7"/>
  <c r="G40" i="7"/>
  <c r="G321" i="7"/>
  <c r="G240" i="7"/>
  <c r="G319" i="7"/>
  <c r="G238" i="7"/>
  <c r="G187" i="7"/>
  <c r="G380" i="7"/>
  <c r="G58" i="7"/>
  <c r="G315" i="7"/>
  <c r="G250" i="7"/>
  <c r="G375" i="7"/>
  <c r="G38" i="7"/>
  <c r="G94" i="7"/>
  <c r="G161" i="7"/>
  <c r="G352" i="7"/>
  <c r="G301" i="7"/>
  <c r="G153" i="7"/>
  <c r="G249" i="7"/>
  <c r="G201" i="7"/>
  <c r="G312" i="7"/>
  <c r="G247" i="7"/>
  <c r="G179" i="7"/>
  <c r="G373" i="7"/>
  <c r="G44" i="7"/>
  <c r="G308" i="7"/>
  <c r="G166" i="7"/>
  <c r="G125" i="7"/>
  <c r="G79" i="7"/>
  <c r="G192" i="7"/>
  <c r="G146" i="7"/>
  <c r="G137" i="7"/>
  <c r="G354" i="7"/>
  <c r="G305" i="7"/>
  <c r="G224" i="7"/>
  <c r="G303" i="7"/>
  <c r="G222" i="7"/>
  <c r="G156" i="7"/>
  <c r="G364" i="7"/>
  <c r="G299" i="7"/>
  <c r="G234" i="7"/>
  <c r="G233" i="7"/>
  <c r="G296" i="7"/>
  <c r="G231" i="7"/>
  <c r="G147" i="7"/>
  <c r="G357" i="7"/>
  <c r="G292" i="7"/>
  <c r="G182" i="7"/>
  <c r="G141" i="7"/>
  <c r="G95" i="7"/>
  <c r="G49" i="7"/>
  <c r="G162" i="7"/>
  <c r="G105" i="7"/>
  <c r="G338" i="7"/>
  <c r="G289" i="7"/>
  <c r="G287" i="7"/>
  <c r="G206" i="7"/>
  <c r="G124" i="7"/>
  <c r="G348" i="7"/>
  <c r="G283" i="7"/>
  <c r="G218" i="7"/>
  <c r="G350" i="7"/>
  <c r="G236" i="7"/>
  <c r="G362" i="7"/>
  <c r="G329" i="7"/>
  <c r="G280" i="7"/>
  <c r="G215" i="7"/>
  <c r="G115" i="7"/>
  <c r="G341" i="7"/>
  <c r="G276" i="7"/>
  <c r="G43" i="7"/>
  <c r="G157" i="7"/>
  <c r="G111" i="7"/>
  <c r="G65" i="7"/>
  <c r="G178" i="7"/>
  <c r="G73" i="7"/>
  <c r="G322" i="7"/>
  <c r="G273" i="7"/>
  <c r="G271" i="7"/>
  <c r="G188" i="7"/>
  <c r="G92" i="7"/>
  <c r="G332" i="7"/>
  <c r="G267" i="7"/>
  <c r="G202" i="7"/>
  <c r="G281" i="7"/>
  <c r="G264" i="7"/>
  <c r="G199" i="7"/>
  <c r="G83" i="7"/>
  <c r="G325" i="7"/>
  <c r="G260" i="7"/>
  <c r="G59" i="7"/>
  <c r="G173" i="7"/>
  <c r="G127" i="7"/>
  <c r="G81" i="7"/>
  <c r="G371" i="7"/>
  <c r="G41" i="7"/>
  <c r="G306" i="7"/>
  <c r="G257" i="7"/>
  <c r="G255" i="7"/>
  <c r="G163" i="7"/>
  <c r="G381" i="7"/>
  <c r="G60" i="7"/>
  <c r="G316" i="7"/>
  <c r="G251" i="7"/>
  <c r="G184" i="7"/>
  <c r="G165" i="7"/>
  <c r="G55" i="7"/>
  <c r="G248" i="7"/>
  <c r="G180" i="7"/>
  <c r="G374" i="7"/>
  <c r="G51" i="7"/>
  <c r="G309" i="7"/>
  <c r="G244" i="7"/>
  <c r="G75" i="7"/>
  <c r="G189" i="7"/>
  <c r="G143" i="7"/>
  <c r="G97" i="7"/>
  <c r="G355" i="7"/>
  <c r="G290" i="7"/>
  <c r="G241" i="7"/>
  <c r="G239" i="7"/>
  <c r="G131" i="7"/>
  <c r="G365" i="7"/>
  <c r="G300" i="7"/>
  <c r="G235" i="7"/>
  <c r="G152" i="7"/>
  <c r="G208" i="7"/>
  <c r="G183" i="7"/>
  <c r="G377" i="7"/>
  <c r="G297" i="7"/>
  <c r="G232" i="7"/>
  <c r="G148" i="7"/>
  <c r="G358" i="7"/>
  <c r="G293" i="7"/>
  <c r="G228" i="7"/>
  <c r="G91" i="7"/>
  <c r="G46" i="7"/>
  <c r="G159" i="7"/>
  <c r="G113" i="7"/>
  <c r="G339" i="7"/>
  <c r="G274" i="7"/>
  <c r="G225" i="7"/>
  <c r="G223" i="7"/>
  <c r="G99" i="7"/>
  <c r="G349" i="7"/>
  <c r="G284" i="7"/>
  <c r="G219" i="7"/>
  <c r="G120" i="7"/>
  <c r="G151" i="7"/>
  <c r="G313" i="7"/>
  <c r="G69" i="7"/>
  <c r="G216" i="7"/>
  <c r="G116" i="7"/>
  <c r="G342" i="7"/>
  <c r="G277" i="7"/>
  <c r="G212" i="7"/>
  <c r="G107" i="7"/>
  <c r="G62" i="7"/>
  <c r="G175" i="7"/>
  <c r="G129" i="7"/>
  <c r="G323" i="7"/>
  <c r="G258" i="7"/>
  <c r="G209" i="7"/>
  <c r="G384" i="7"/>
  <c r="G207" i="7"/>
  <c r="G382" i="7"/>
  <c r="G67" i="7"/>
  <c r="G333" i="7"/>
  <c r="G268" i="7"/>
  <c r="G203" i="7"/>
  <c r="G88" i="7"/>
  <c r="G87" i="7"/>
  <c r="G200" i="7"/>
  <c r="G84" i="7"/>
  <c r="G326" i="7"/>
  <c r="G261" i="7"/>
  <c r="G196" i="7"/>
  <c r="F37" i="7"/>
  <c r="G37" i="7" s="1"/>
  <c r="G123" i="7"/>
  <c r="G78" i="7"/>
  <c r="G48" i="7"/>
  <c r="G145" i="7"/>
  <c r="G307" i="7"/>
  <c r="G242" i="7"/>
  <c r="G193" i="7"/>
  <c r="G368" i="7"/>
  <c r="G190" i="7"/>
  <c r="G366" i="7"/>
  <c r="G317" i="7"/>
  <c r="G252" i="7"/>
  <c r="G185" i="7"/>
  <c r="G378" i="7"/>
  <c r="G56" i="7"/>
  <c r="G245" i="7"/>
  <c r="G226" i="7"/>
  <c r="G164" i="7"/>
  <c r="Q69" i="7"/>
  <c r="Q373" i="7"/>
  <c r="Q370" i="7"/>
  <c r="Q241" i="7"/>
  <c r="Q106" i="7"/>
  <c r="Q199" i="7"/>
  <c r="Q70" i="7"/>
  <c r="Q164" i="7"/>
  <c r="Q73" i="7"/>
  <c r="Q329" i="7"/>
  <c r="Q235" i="7"/>
  <c r="Q140" i="7"/>
  <c r="Q45" i="7"/>
  <c r="Q301" i="7"/>
  <c r="Q206" i="7"/>
  <c r="Q111" i="7"/>
  <c r="Q367" i="7"/>
  <c r="Q272" i="7"/>
  <c r="Q99" i="7"/>
  <c r="Q321" i="7"/>
  <c r="Q218" i="7"/>
  <c r="Q88" i="7"/>
  <c r="Q342" i="7"/>
  <c r="Q285" i="7"/>
  <c r="Q338" i="7"/>
  <c r="Q209" i="7"/>
  <c r="Q74" i="7"/>
  <c r="Q167" i="7"/>
  <c r="Q38" i="7"/>
  <c r="Q180" i="7"/>
  <c r="Q89" i="7"/>
  <c r="Q345" i="7"/>
  <c r="Q251" i="7"/>
  <c r="Q156" i="7"/>
  <c r="Q61" i="7"/>
  <c r="Q317" i="7"/>
  <c r="Q222" i="7"/>
  <c r="Q127" i="7"/>
  <c r="Q383" i="7"/>
  <c r="Q288" i="7"/>
  <c r="Q67" i="7"/>
  <c r="Q289" i="7"/>
  <c r="Q186" i="7"/>
  <c r="Q56" i="7"/>
  <c r="Q310" i="7"/>
  <c r="Q148" i="7"/>
  <c r="Q124" i="7"/>
  <c r="Q351" i="7"/>
  <c r="Q353" i="7"/>
  <c r="Q120" i="7"/>
  <c r="Q374" i="7"/>
  <c r="Q306" i="7"/>
  <c r="Q177" i="7"/>
  <c r="Q42" i="7"/>
  <c r="Q135" i="7"/>
  <c r="Q196" i="7"/>
  <c r="Q105" i="7"/>
  <c r="Q361" i="7"/>
  <c r="Q267" i="7"/>
  <c r="Q172" i="7"/>
  <c r="Q77" i="7"/>
  <c r="Q333" i="7"/>
  <c r="Q238" i="7"/>
  <c r="Q143" i="7"/>
  <c r="Q48" i="7"/>
  <c r="Q304" i="7"/>
  <c r="Q257" i="7"/>
  <c r="Q154" i="7"/>
  <c r="Q278" i="7"/>
  <c r="Q149" i="7"/>
  <c r="Q213" i="7"/>
  <c r="Q274" i="7"/>
  <c r="Q145" i="7"/>
  <c r="Q360" i="7"/>
  <c r="Q103" i="7"/>
  <c r="Q212" i="7"/>
  <c r="Q121" i="7"/>
  <c r="Q377" i="7"/>
  <c r="Q283" i="7"/>
  <c r="Q188" i="7"/>
  <c r="Q93" i="7"/>
  <c r="Q349" i="7"/>
  <c r="Q254" i="7"/>
  <c r="Q159" i="7"/>
  <c r="Q64" i="7"/>
  <c r="Q320" i="7"/>
  <c r="Q354" i="7"/>
  <c r="Q225" i="7"/>
  <c r="Q122" i="7"/>
  <c r="Q375" i="7"/>
  <c r="Q246" i="7"/>
  <c r="Q53" i="7"/>
  <c r="Q371" i="7"/>
  <c r="Q242" i="7"/>
  <c r="Q113" i="7"/>
  <c r="Q328" i="7"/>
  <c r="Q71" i="7"/>
  <c r="Q357" i="7"/>
  <c r="Q228" i="7"/>
  <c r="Q137" i="7"/>
  <c r="Q43" i="7"/>
  <c r="Q299" i="7"/>
  <c r="Q204" i="7"/>
  <c r="Q109" i="7"/>
  <c r="Q365" i="7"/>
  <c r="Q270" i="7"/>
  <c r="Q175" i="7"/>
  <c r="Q80" i="7"/>
  <c r="Q336" i="7"/>
  <c r="Q322" i="7"/>
  <c r="Q193" i="7"/>
  <c r="Q90" i="7"/>
  <c r="Q343" i="7"/>
  <c r="Q214" i="7"/>
  <c r="Q339" i="7"/>
  <c r="Q210" i="7"/>
  <c r="Q81" i="7"/>
  <c r="Q296" i="7"/>
  <c r="Q39" i="7"/>
  <c r="Q325" i="7"/>
  <c r="Q244" i="7"/>
  <c r="Q153" i="7"/>
  <c r="Q59" i="7"/>
  <c r="Q315" i="7"/>
  <c r="Q220" i="7"/>
  <c r="Q125" i="7"/>
  <c r="Q381" i="7"/>
  <c r="Q286" i="7"/>
  <c r="Q191" i="7"/>
  <c r="Q96" i="7"/>
  <c r="Q352" i="7"/>
  <c r="Q290" i="7"/>
  <c r="Q161" i="7"/>
  <c r="Q58" i="7"/>
  <c r="Q311" i="7"/>
  <c r="Q182" i="7"/>
  <c r="Q85" i="7"/>
  <c r="Q117" i="7"/>
  <c r="Q309" i="7"/>
  <c r="Q307" i="7"/>
  <c r="Q178" i="7"/>
  <c r="Q49" i="7"/>
  <c r="Q264" i="7"/>
  <c r="Q293" i="7"/>
  <c r="Q260" i="7"/>
  <c r="Q169" i="7"/>
  <c r="Q75" i="7"/>
  <c r="Q331" i="7"/>
  <c r="Q236" i="7"/>
  <c r="Q141" i="7"/>
  <c r="Q46" i="7"/>
  <c r="Q302" i="7"/>
  <c r="Q207" i="7"/>
  <c r="Q112" i="7"/>
  <c r="Q368" i="7"/>
  <c r="Q258" i="7"/>
  <c r="Q129" i="7"/>
  <c r="Q279" i="7"/>
  <c r="Q150" i="7"/>
  <c r="Q138" i="7"/>
  <c r="Q102" i="7"/>
  <c r="Q313" i="7"/>
  <c r="Q380" i="7"/>
  <c r="Q256" i="7"/>
  <c r="Q275" i="7"/>
  <c r="Q146" i="7"/>
  <c r="Q232" i="7"/>
  <c r="Q358" i="7"/>
  <c r="Q261" i="7"/>
  <c r="Q276" i="7"/>
  <c r="Q185" i="7"/>
  <c r="Q91" i="7"/>
  <c r="Q347" i="7"/>
  <c r="Q252" i="7"/>
  <c r="Q157" i="7"/>
  <c r="Q62" i="7"/>
  <c r="Q318" i="7"/>
  <c r="Q223" i="7"/>
  <c r="Q128" i="7"/>
  <c r="Q384" i="7"/>
  <c r="Q226" i="7"/>
  <c r="Q97" i="7"/>
  <c r="Q376" i="7"/>
  <c r="Q247" i="7"/>
  <c r="Q118" i="7"/>
  <c r="Q131" i="7"/>
  <c r="Q245" i="7"/>
  <c r="Q243" i="7"/>
  <c r="Q114" i="7"/>
  <c r="Q362" i="7"/>
  <c r="Q200" i="7"/>
  <c r="Q326" i="7"/>
  <c r="Q229" i="7"/>
  <c r="P37" i="7"/>
  <c r="Q37" i="7" s="1"/>
  <c r="Q292" i="7"/>
  <c r="Q201" i="7"/>
  <c r="Q107" i="7"/>
  <c r="Q363" i="7"/>
  <c r="Q268" i="7"/>
  <c r="Q173" i="7"/>
  <c r="Q78" i="7"/>
  <c r="Q334" i="7"/>
  <c r="Q239" i="7"/>
  <c r="Q144" i="7"/>
  <c r="Q355" i="7"/>
  <c r="Q194" i="7"/>
  <c r="Q65" i="7"/>
  <c r="Q344" i="7"/>
  <c r="Q215" i="7"/>
  <c r="Q86" i="7"/>
  <c r="Q273" i="7"/>
  <c r="Q231" i="7"/>
  <c r="Q219" i="7"/>
  <c r="Q95" i="7"/>
  <c r="Q341" i="7"/>
  <c r="Q211" i="7"/>
  <c r="Q82" i="7"/>
  <c r="Q330" i="7"/>
  <c r="Q168" i="7"/>
  <c r="Q294" i="7"/>
  <c r="Q197" i="7"/>
  <c r="Q52" i="7"/>
  <c r="Q308" i="7"/>
  <c r="Q217" i="7"/>
  <c r="Q123" i="7"/>
  <c r="Q379" i="7"/>
  <c r="Q284" i="7"/>
  <c r="Q189" i="7"/>
  <c r="Q94" i="7"/>
  <c r="Q350" i="7"/>
  <c r="Q255" i="7"/>
  <c r="Q160" i="7"/>
  <c r="Q323" i="7"/>
  <c r="Q162" i="7"/>
  <c r="Q312" i="7"/>
  <c r="Q183" i="7"/>
  <c r="Q54" i="7"/>
  <c r="Q179" i="7"/>
  <c r="Q50" i="7"/>
  <c r="Q298" i="7"/>
  <c r="Q136" i="7"/>
  <c r="Q262" i="7"/>
  <c r="Q165" i="7"/>
  <c r="Q68" i="7"/>
  <c r="Q324" i="7"/>
  <c r="Q233" i="7"/>
  <c r="Q139" i="7"/>
  <c r="Q44" i="7"/>
  <c r="Q300" i="7"/>
  <c r="Q205" i="7"/>
  <c r="Q110" i="7"/>
  <c r="Q366" i="7"/>
  <c r="Q271" i="7"/>
  <c r="Q176" i="7"/>
  <c r="Q291" i="7"/>
  <c r="Q130" i="7"/>
  <c r="Q280" i="7"/>
  <c r="Q151" i="7"/>
  <c r="Q147" i="7"/>
  <c r="Q266" i="7"/>
  <c r="Q104" i="7"/>
  <c r="Q359" i="7"/>
  <c r="Q230" i="7"/>
  <c r="Q133" i="7"/>
  <c r="Q84" i="7"/>
  <c r="Q340" i="7"/>
  <c r="Q249" i="7"/>
  <c r="Q155" i="7"/>
  <c r="Q60" i="7"/>
  <c r="Q316" i="7"/>
  <c r="Q221" i="7"/>
  <c r="Q126" i="7"/>
  <c r="Q382" i="7"/>
  <c r="Q287" i="7"/>
  <c r="Q192" i="7"/>
  <c r="Q259" i="7"/>
  <c r="Q98" i="7"/>
  <c r="Q378" i="7"/>
  <c r="Q248" i="7"/>
  <c r="Q119" i="7"/>
  <c r="Q115" i="7"/>
  <c r="Q369" i="7"/>
  <c r="Q234" i="7"/>
  <c r="Q72" i="7"/>
  <c r="Q327" i="7"/>
  <c r="Q198" i="7"/>
  <c r="Q101" i="7"/>
  <c r="Q100" i="7"/>
  <c r="Q356" i="7"/>
  <c r="Q265" i="7"/>
  <c r="Q171" i="7"/>
  <c r="Q76" i="7"/>
  <c r="Q332" i="7"/>
  <c r="Q237" i="7"/>
  <c r="Q142" i="7"/>
  <c r="Q47" i="7"/>
  <c r="Q303" i="7"/>
  <c r="Q208" i="7"/>
  <c r="Q227" i="7"/>
  <c r="Q66" i="7"/>
  <c r="Q346" i="7"/>
  <c r="Q216" i="7"/>
  <c r="Q87" i="7"/>
  <c r="Q277" i="7"/>
  <c r="Q181" i="7"/>
  <c r="Q83" i="7"/>
  <c r="Q337" i="7"/>
  <c r="Q202" i="7"/>
  <c r="Q40" i="7"/>
  <c r="Q295" i="7"/>
  <c r="Q166" i="7"/>
  <c r="Q116" i="7"/>
  <c r="Q372" i="7"/>
  <c r="Q281" i="7"/>
  <c r="Q187" i="7"/>
  <c r="Q92" i="7"/>
  <c r="Q348" i="7"/>
  <c r="Q253" i="7"/>
  <c r="Q158" i="7"/>
  <c r="Q63" i="7"/>
  <c r="Q319" i="7"/>
  <c r="Q224" i="7"/>
  <c r="Q195" i="7"/>
  <c r="Q314" i="7"/>
  <c r="Q184" i="7"/>
  <c r="Q55" i="7"/>
  <c r="Q51" i="7"/>
  <c r="Q305" i="7"/>
  <c r="Q170" i="7"/>
  <c r="Q263" i="7"/>
  <c r="Q134" i="7"/>
  <c r="Q132" i="7"/>
  <c r="Q41" i="7"/>
  <c r="Q297" i="7"/>
  <c r="Q203" i="7"/>
  <c r="Q108" i="7"/>
  <c r="Q364" i="7"/>
  <c r="Q269" i="7"/>
  <c r="Q174" i="7"/>
  <c r="Q79" i="7"/>
  <c r="Q335" i="7"/>
  <c r="Q240" i="7"/>
  <c r="Q163" i="7"/>
  <c r="Q385" i="7"/>
  <c r="Q282" i="7"/>
  <c r="Q152" i="7"/>
  <c r="Q57" i="7"/>
  <c r="Q190" i="7"/>
  <c r="Q250" i="7"/>
  <c r="AE34" i="6"/>
  <c r="AF34" i="6" s="1"/>
  <c r="AF32" i="6"/>
  <c r="AG53" i="6" s="1"/>
  <c r="AH53" i="6" s="1"/>
  <c r="W76" i="6"/>
  <c r="AD33" i="6"/>
  <c r="AB33" i="6"/>
  <c r="F37" i="6"/>
  <c r="G37" i="6" s="1"/>
  <c r="G228" i="6"/>
  <c r="G377" i="6"/>
  <c r="G121" i="6"/>
  <c r="G152" i="6"/>
  <c r="G183" i="6"/>
  <c r="G214" i="6"/>
  <c r="G245" i="6"/>
  <c r="G68" i="6"/>
  <c r="G275" i="6"/>
  <c r="G290" i="6"/>
  <c r="G305" i="6"/>
  <c r="G49" i="6"/>
  <c r="G224" i="6"/>
  <c r="G239" i="6"/>
  <c r="G270" i="6"/>
  <c r="G317" i="6"/>
  <c r="G61" i="6"/>
  <c r="G348" i="6"/>
  <c r="G92" i="6"/>
  <c r="G379" i="6"/>
  <c r="G123" i="6"/>
  <c r="G356" i="6"/>
  <c r="G168" i="6"/>
  <c r="G261" i="6"/>
  <c r="G65" i="6"/>
  <c r="G255" i="6"/>
  <c r="G364" i="6"/>
  <c r="G361" i="6"/>
  <c r="G105" i="6"/>
  <c r="G136" i="6"/>
  <c r="G167" i="6"/>
  <c r="G198" i="6"/>
  <c r="G229" i="6"/>
  <c r="G52" i="6"/>
  <c r="G259" i="6"/>
  <c r="G274" i="6"/>
  <c r="G289" i="6"/>
  <c r="G208" i="6"/>
  <c r="G223" i="6"/>
  <c r="G254" i="6"/>
  <c r="G301" i="6"/>
  <c r="G45" i="6"/>
  <c r="G332" i="6"/>
  <c r="G76" i="6"/>
  <c r="G363" i="6"/>
  <c r="G107" i="6"/>
  <c r="G122" i="6"/>
  <c r="G345" i="6"/>
  <c r="G89" i="6"/>
  <c r="G376" i="6"/>
  <c r="G120" i="6"/>
  <c r="G151" i="6"/>
  <c r="G182" i="6"/>
  <c r="G213" i="6"/>
  <c r="G243" i="6"/>
  <c r="G258" i="6"/>
  <c r="G273" i="6"/>
  <c r="G192" i="6"/>
  <c r="G207" i="6"/>
  <c r="G238" i="6"/>
  <c r="G285" i="6"/>
  <c r="G316" i="6"/>
  <c r="G60" i="6"/>
  <c r="G347" i="6"/>
  <c r="G91" i="6"/>
  <c r="G324" i="6"/>
  <c r="G330" i="6"/>
  <c r="G329" i="6"/>
  <c r="G73" i="6"/>
  <c r="G360" i="6"/>
  <c r="G104" i="6"/>
  <c r="G135" i="6"/>
  <c r="G166" i="6"/>
  <c r="G197" i="6"/>
  <c r="G227" i="6"/>
  <c r="G242" i="6"/>
  <c r="G257" i="6"/>
  <c r="G176" i="6"/>
  <c r="G191" i="6"/>
  <c r="G222" i="6"/>
  <c r="G269" i="6"/>
  <c r="G300" i="6"/>
  <c r="G44" i="6"/>
  <c r="G331" i="6"/>
  <c r="G75" i="6"/>
  <c r="G291" i="6"/>
  <c r="G202" i="6"/>
  <c r="G313" i="6"/>
  <c r="G57" i="6"/>
  <c r="G344" i="6"/>
  <c r="G88" i="6"/>
  <c r="G375" i="6"/>
  <c r="G119" i="6"/>
  <c r="G150" i="6"/>
  <c r="G181" i="6"/>
  <c r="G211" i="6"/>
  <c r="G226" i="6"/>
  <c r="G241" i="6"/>
  <c r="G160" i="6"/>
  <c r="G175" i="6"/>
  <c r="G206" i="6"/>
  <c r="G253" i="6"/>
  <c r="G284" i="6"/>
  <c r="G315" i="6"/>
  <c r="G59" i="6"/>
  <c r="G372" i="6"/>
  <c r="G362" i="6"/>
  <c r="G260" i="6"/>
  <c r="G297" i="6"/>
  <c r="G41" i="6"/>
  <c r="G328" i="6"/>
  <c r="G72" i="6"/>
  <c r="G359" i="6"/>
  <c r="G103" i="6"/>
  <c r="G134" i="6"/>
  <c r="G165" i="6"/>
  <c r="G195" i="6"/>
  <c r="G210" i="6"/>
  <c r="G225" i="6"/>
  <c r="G144" i="6"/>
  <c r="G159" i="6"/>
  <c r="G190" i="6"/>
  <c r="G237" i="6"/>
  <c r="G268" i="6"/>
  <c r="G299" i="6"/>
  <c r="G43" i="6"/>
  <c r="G314" i="6"/>
  <c r="G186" i="6"/>
  <c r="G244" i="6"/>
  <c r="G234" i="6"/>
  <c r="G58" i="6"/>
  <c r="G281" i="6"/>
  <c r="G312" i="6"/>
  <c r="G56" i="6"/>
  <c r="G343" i="6"/>
  <c r="G87" i="6"/>
  <c r="G374" i="6"/>
  <c r="G118" i="6"/>
  <c r="G149" i="6"/>
  <c r="G179" i="6"/>
  <c r="G194" i="6"/>
  <c r="G209" i="6"/>
  <c r="G384" i="6"/>
  <c r="G128" i="6"/>
  <c r="G143" i="6"/>
  <c r="G174" i="6"/>
  <c r="G221" i="6"/>
  <c r="G252" i="6"/>
  <c r="G283" i="6"/>
  <c r="G137" i="6"/>
  <c r="G199" i="6"/>
  <c r="G50" i="6"/>
  <c r="G77" i="6"/>
  <c r="G265" i="6"/>
  <c r="G296" i="6"/>
  <c r="G40" i="6"/>
  <c r="G327" i="6"/>
  <c r="G71" i="6"/>
  <c r="G358" i="6"/>
  <c r="G102" i="6"/>
  <c r="G133" i="6"/>
  <c r="G163" i="6"/>
  <c r="G178" i="6"/>
  <c r="G193" i="6"/>
  <c r="G368" i="6"/>
  <c r="G112" i="6"/>
  <c r="G383" i="6"/>
  <c r="G127" i="6"/>
  <c r="G158" i="6"/>
  <c r="G205" i="6"/>
  <c r="G236" i="6"/>
  <c r="G267" i="6"/>
  <c r="G74" i="6"/>
  <c r="G249" i="6"/>
  <c r="G280" i="6"/>
  <c r="G311" i="6"/>
  <c r="G55" i="6"/>
  <c r="G342" i="6"/>
  <c r="G86" i="6"/>
  <c r="G373" i="6"/>
  <c r="G117" i="6"/>
  <c r="G196" i="6"/>
  <c r="G147" i="6"/>
  <c r="G162" i="6"/>
  <c r="G177" i="6"/>
  <c r="G352" i="6"/>
  <c r="G96" i="6"/>
  <c r="G367" i="6"/>
  <c r="G111" i="6"/>
  <c r="G142" i="6"/>
  <c r="G189" i="6"/>
  <c r="G220" i="6"/>
  <c r="G251" i="6"/>
  <c r="G321" i="6"/>
  <c r="G233" i="6"/>
  <c r="G264" i="6"/>
  <c r="G295" i="6"/>
  <c r="G39" i="6"/>
  <c r="G326" i="6"/>
  <c r="G70" i="6"/>
  <c r="G357" i="6"/>
  <c r="G101" i="6"/>
  <c r="G180" i="6"/>
  <c r="G131" i="6"/>
  <c r="G146" i="6"/>
  <c r="G161" i="6"/>
  <c r="G336" i="6"/>
  <c r="G80" i="6"/>
  <c r="G351" i="6"/>
  <c r="G95" i="6"/>
  <c r="G382" i="6"/>
  <c r="G126" i="6"/>
  <c r="G173" i="6"/>
  <c r="G204" i="6"/>
  <c r="G235" i="6"/>
  <c r="G240" i="6"/>
  <c r="G286" i="6"/>
  <c r="G292" i="6"/>
  <c r="G308" i="6"/>
  <c r="G340" i="6"/>
  <c r="G282" i="6"/>
  <c r="G217" i="6"/>
  <c r="G248" i="6"/>
  <c r="G279" i="6"/>
  <c r="G310" i="6"/>
  <c r="G54" i="6"/>
  <c r="G341" i="6"/>
  <c r="G85" i="6"/>
  <c r="G164" i="6"/>
  <c r="G371" i="6"/>
  <c r="G115" i="6"/>
  <c r="G130" i="6"/>
  <c r="G145" i="6"/>
  <c r="G320" i="6"/>
  <c r="G64" i="6"/>
  <c r="G335" i="6"/>
  <c r="G79" i="6"/>
  <c r="G366" i="6"/>
  <c r="G110" i="6"/>
  <c r="G157" i="6"/>
  <c r="G188" i="6"/>
  <c r="G219" i="6"/>
  <c r="G139" i="6"/>
  <c r="G250" i="6"/>
  <c r="G212" i="6"/>
  <c r="G106" i="6"/>
  <c r="G276" i="6"/>
  <c r="G201" i="6"/>
  <c r="G232" i="6"/>
  <c r="G263" i="6"/>
  <c r="G294" i="6"/>
  <c r="G38" i="6"/>
  <c r="G325" i="6"/>
  <c r="G69" i="6"/>
  <c r="G148" i="6"/>
  <c r="G355" i="6"/>
  <c r="G99" i="6"/>
  <c r="G370" i="6"/>
  <c r="G114" i="6"/>
  <c r="G385" i="6"/>
  <c r="G129" i="6"/>
  <c r="G304" i="6"/>
  <c r="G48" i="6"/>
  <c r="G319" i="6"/>
  <c r="G63" i="6"/>
  <c r="G350" i="6"/>
  <c r="G94" i="6"/>
  <c r="G141" i="6"/>
  <c r="G172" i="6"/>
  <c r="G203" i="6"/>
  <c r="G378" i="6"/>
  <c r="G42" i="6"/>
  <c r="G346" i="6"/>
  <c r="G90" i="6"/>
  <c r="G185" i="6"/>
  <c r="G216" i="6"/>
  <c r="G247" i="6"/>
  <c r="G278" i="6"/>
  <c r="G309" i="6"/>
  <c r="G53" i="6"/>
  <c r="G132" i="6"/>
  <c r="G339" i="6"/>
  <c r="G83" i="6"/>
  <c r="G354" i="6"/>
  <c r="G98" i="6"/>
  <c r="G369" i="6"/>
  <c r="G113" i="6"/>
  <c r="G288" i="6"/>
  <c r="G303" i="6"/>
  <c r="G47" i="6"/>
  <c r="G334" i="6"/>
  <c r="G78" i="6"/>
  <c r="G381" i="6"/>
  <c r="G125" i="6"/>
  <c r="G156" i="6"/>
  <c r="G187" i="6"/>
  <c r="G170" i="6"/>
  <c r="G218" i="6"/>
  <c r="G298" i="6"/>
  <c r="G169" i="6"/>
  <c r="G200" i="6"/>
  <c r="G231" i="6"/>
  <c r="G262" i="6"/>
  <c r="G293" i="6"/>
  <c r="G116" i="6"/>
  <c r="G323" i="6"/>
  <c r="G67" i="6"/>
  <c r="G338" i="6"/>
  <c r="G82" i="6"/>
  <c r="G353" i="6"/>
  <c r="G97" i="6"/>
  <c r="G272" i="6"/>
  <c r="G287" i="6"/>
  <c r="G318" i="6"/>
  <c r="G62" i="6"/>
  <c r="G365" i="6"/>
  <c r="G109" i="6"/>
  <c r="G140" i="6"/>
  <c r="G171" i="6"/>
  <c r="G333" i="6"/>
  <c r="G154" i="6"/>
  <c r="G266" i="6"/>
  <c r="G138" i="6"/>
  <c r="G153" i="6"/>
  <c r="G184" i="6"/>
  <c r="G215" i="6"/>
  <c r="G246" i="6"/>
  <c r="G277" i="6"/>
  <c r="G100" i="6"/>
  <c r="G307" i="6"/>
  <c r="G51" i="6"/>
  <c r="G322" i="6"/>
  <c r="G66" i="6"/>
  <c r="G337" i="6"/>
  <c r="G81" i="6"/>
  <c r="G256" i="6"/>
  <c r="G271" i="6"/>
  <c r="G302" i="6"/>
  <c r="G46" i="6"/>
  <c r="G349" i="6"/>
  <c r="G93" i="6"/>
  <c r="G380" i="6"/>
  <c r="G124" i="6"/>
  <c r="G155" i="6"/>
  <c r="G230" i="6"/>
  <c r="G84" i="6"/>
  <c r="G306" i="6"/>
  <c r="G108" i="6"/>
  <c r="Q183" i="6"/>
  <c r="Q56" i="6"/>
  <c r="Q312" i="6"/>
  <c r="Q217" i="6"/>
  <c r="Q122" i="6"/>
  <c r="Q378" i="6"/>
  <c r="Q283" i="6"/>
  <c r="Q188" i="6"/>
  <c r="Q93" i="6"/>
  <c r="Q349" i="6"/>
  <c r="Q254" i="6"/>
  <c r="Q159" i="6"/>
  <c r="Q64" i="6"/>
  <c r="Q320" i="6"/>
  <c r="Q225" i="6"/>
  <c r="Q130" i="6"/>
  <c r="Q51" i="6"/>
  <c r="Q307" i="6"/>
  <c r="Q228" i="6"/>
  <c r="Q149" i="6"/>
  <c r="Q54" i="6"/>
  <c r="Q310" i="6"/>
  <c r="Q40" i="6"/>
  <c r="Q77" i="6"/>
  <c r="Q209" i="6"/>
  <c r="Q291" i="6"/>
  <c r="Q38" i="6"/>
  <c r="Q72" i="6"/>
  <c r="Q328" i="6"/>
  <c r="Q233" i="6"/>
  <c r="Q138" i="6"/>
  <c r="Q43" i="6"/>
  <c r="Q299" i="6"/>
  <c r="Q204" i="6"/>
  <c r="Q109" i="6"/>
  <c r="Q365" i="6"/>
  <c r="Q270" i="6"/>
  <c r="Q175" i="6"/>
  <c r="Q80" i="6"/>
  <c r="Q336" i="6"/>
  <c r="Q241" i="6"/>
  <c r="Q146" i="6"/>
  <c r="Q67" i="6"/>
  <c r="Q323" i="6"/>
  <c r="Q244" i="6"/>
  <c r="Q165" i="6"/>
  <c r="Q70" i="6"/>
  <c r="Q326" i="6"/>
  <c r="Q304" i="6"/>
  <c r="Q88" i="6"/>
  <c r="Q344" i="6"/>
  <c r="Q249" i="6"/>
  <c r="Q154" i="6"/>
  <c r="Q59" i="6"/>
  <c r="Q315" i="6"/>
  <c r="Q220" i="6"/>
  <c r="Q125" i="6"/>
  <c r="Q381" i="6"/>
  <c r="Q286" i="6"/>
  <c r="Q191" i="6"/>
  <c r="Q96" i="6"/>
  <c r="Q352" i="6"/>
  <c r="Q257" i="6"/>
  <c r="Q162" i="6"/>
  <c r="Q83" i="6"/>
  <c r="Q339" i="6"/>
  <c r="Q260" i="6"/>
  <c r="Q181" i="6"/>
  <c r="Q86" i="6"/>
  <c r="Q342" i="6"/>
  <c r="Q296" i="6"/>
  <c r="Q104" i="6"/>
  <c r="Q360" i="6"/>
  <c r="Q265" i="6"/>
  <c r="Q170" i="6"/>
  <c r="Q75" i="6"/>
  <c r="Q331" i="6"/>
  <c r="Q236" i="6"/>
  <c r="Q141" i="6"/>
  <c r="Q46" i="6"/>
  <c r="Q302" i="6"/>
  <c r="Q207" i="6"/>
  <c r="Q112" i="6"/>
  <c r="Q368" i="6"/>
  <c r="Q273" i="6"/>
  <c r="Q178" i="6"/>
  <c r="Q99" i="6"/>
  <c r="Q355" i="6"/>
  <c r="Q276" i="6"/>
  <c r="Q197" i="6"/>
  <c r="Q102" i="6"/>
  <c r="Q358" i="6"/>
  <c r="Q133" i="6"/>
  <c r="Q120" i="6"/>
  <c r="Q376" i="6"/>
  <c r="Q281" i="6"/>
  <c r="Q186" i="6"/>
  <c r="Q91" i="6"/>
  <c r="Q347" i="6"/>
  <c r="Q252" i="6"/>
  <c r="Q157" i="6"/>
  <c r="Q62" i="6"/>
  <c r="Q318" i="6"/>
  <c r="Q223" i="6"/>
  <c r="Q128" i="6"/>
  <c r="Q384" i="6"/>
  <c r="Q289" i="6"/>
  <c r="Q194" i="6"/>
  <c r="Q115" i="6"/>
  <c r="Q371" i="6"/>
  <c r="Q292" i="6"/>
  <c r="Q213" i="6"/>
  <c r="Q118" i="6"/>
  <c r="Q374" i="6"/>
  <c r="Q136" i="6"/>
  <c r="Q41" i="6"/>
  <c r="Q297" i="6"/>
  <c r="Q202" i="6"/>
  <c r="Q107" i="6"/>
  <c r="Q363" i="6"/>
  <c r="Q268" i="6"/>
  <c r="Q173" i="6"/>
  <c r="Q78" i="6"/>
  <c r="Q334" i="6"/>
  <c r="Q239" i="6"/>
  <c r="Q144" i="6"/>
  <c r="Q49" i="6"/>
  <c r="Q305" i="6"/>
  <c r="Q210" i="6"/>
  <c r="Q131" i="6"/>
  <c r="Q52" i="6"/>
  <c r="Q308" i="6"/>
  <c r="Q229" i="6"/>
  <c r="Q134" i="6"/>
  <c r="Q167" i="6"/>
  <c r="Q267" i="6"/>
  <c r="Q295" i="6"/>
  <c r="Q152" i="6"/>
  <c r="Q57" i="6"/>
  <c r="Q313" i="6"/>
  <c r="Q218" i="6"/>
  <c r="Q123" i="6"/>
  <c r="Q379" i="6"/>
  <c r="Q284" i="6"/>
  <c r="Q189" i="6"/>
  <c r="Q94" i="6"/>
  <c r="Q350" i="6"/>
  <c r="Q255" i="6"/>
  <c r="Q160" i="6"/>
  <c r="Q65" i="6"/>
  <c r="Q321" i="6"/>
  <c r="Q226" i="6"/>
  <c r="Q147" i="6"/>
  <c r="Q68" i="6"/>
  <c r="Q324" i="6"/>
  <c r="Q245" i="6"/>
  <c r="Q150" i="6"/>
  <c r="Q151" i="6"/>
  <c r="Q143" i="6"/>
  <c r="Q212" i="6"/>
  <c r="Q311" i="6"/>
  <c r="Q55" i="6"/>
  <c r="Q39" i="6"/>
  <c r="Q168" i="6"/>
  <c r="Q73" i="6"/>
  <c r="Q329" i="6"/>
  <c r="Q234" i="6"/>
  <c r="Q139" i="6"/>
  <c r="Q44" i="6"/>
  <c r="Q300" i="6"/>
  <c r="Q205" i="6"/>
  <c r="Q110" i="6"/>
  <c r="Q366" i="6"/>
  <c r="Q271" i="6"/>
  <c r="Q176" i="6"/>
  <c r="Q81" i="6"/>
  <c r="Q337" i="6"/>
  <c r="Q242" i="6"/>
  <c r="Q163" i="6"/>
  <c r="Q84" i="6"/>
  <c r="Q340" i="6"/>
  <c r="Q261" i="6"/>
  <c r="Q166" i="6"/>
  <c r="Q135" i="6"/>
  <c r="Q370" i="6"/>
  <c r="Q279" i="6"/>
  <c r="Q184" i="6"/>
  <c r="Q89" i="6"/>
  <c r="Q345" i="6"/>
  <c r="Q250" i="6"/>
  <c r="Q155" i="6"/>
  <c r="Q60" i="6"/>
  <c r="Q316" i="6"/>
  <c r="Q221" i="6"/>
  <c r="Q126" i="6"/>
  <c r="Q382" i="6"/>
  <c r="Q287" i="6"/>
  <c r="Q192" i="6"/>
  <c r="Q97" i="6"/>
  <c r="Q353" i="6"/>
  <c r="Q258" i="6"/>
  <c r="Q179" i="6"/>
  <c r="Q100" i="6"/>
  <c r="Q356" i="6"/>
  <c r="Q277" i="6"/>
  <c r="Q182" i="6"/>
  <c r="Q375" i="6"/>
  <c r="Q172" i="6"/>
  <c r="Q263" i="6"/>
  <c r="Q200" i="6"/>
  <c r="Q105" i="6"/>
  <c r="Q361" i="6"/>
  <c r="Q266" i="6"/>
  <c r="Q171" i="6"/>
  <c r="Q76" i="6"/>
  <c r="Q332" i="6"/>
  <c r="Q237" i="6"/>
  <c r="Q142" i="6"/>
  <c r="Q47" i="6"/>
  <c r="Q303" i="6"/>
  <c r="Q208" i="6"/>
  <c r="Q113" i="6"/>
  <c r="Q369" i="6"/>
  <c r="Q274" i="6"/>
  <c r="Q195" i="6"/>
  <c r="Q116" i="6"/>
  <c r="Q372" i="6"/>
  <c r="Q293" i="6"/>
  <c r="Q198" i="6"/>
  <c r="Q119" i="6"/>
  <c r="Q48" i="6"/>
  <c r="Q71" i="6"/>
  <c r="Q247" i="6"/>
  <c r="Q216" i="6"/>
  <c r="Q121" i="6"/>
  <c r="Q377" i="6"/>
  <c r="Q282" i="6"/>
  <c r="Q187" i="6"/>
  <c r="Q92" i="6"/>
  <c r="Q348" i="6"/>
  <c r="Q253" i="6"/>
  <c r="Q158" i="6"/>
  <c r="Q63" i="6"/>
  <c r="Q319" i="6"/>
  <c r="Q224" i="6"/>
  <c r="Q129" i="6"/>
  <c r="Q385" i="6"/>
  <c r="Q290" i="6"/>
  <c r="Q211" i="6"/>
  <c r="Q132" i="6"/>
  <c r="Q53" i="6"/>
  <c r="Q309" i="6"/>
  <c r="Q214" i="6"/>
  <c r="Q359" i="6"/>
  <c r="Q106" i="6"/>
  <c r="Q231" i="6"/>
  <c r="Q232" i="6"/>
  <c r="Q137" i="6"/>
  <c r="Q42" i="6"/>
  <c r="Q298" i="6"/>
  <c r="Q203" i="6"/>
  <c r="Q108" i="6"/>
  <c r="Q364" i="6"/>
  <c r="Q269" i="6"/>
  <c r="Q174" i="6"/>
  <c r="Q79" i="6"/>
  <c r="Q335" i="6"/>
  <c r="Q240" i="6"/>
  <c r="Q145" i="6"/>
  <c r="Q50" i="6"/>
  <c r="Q306" i="6"/>
  <c r="Q227" i="6"/>
  <c r="Q148" i="6"/>
  <c r="Q69" i="6"/>
  <c r="Q325" i="6"/>
  <c r="Q230" i="6"/>
  <c r="Q103" i="6"/>
  <c r="Q362" i="6"/>
  <c r="Q215" i="6"/>
  <c r="Q248" i="6"/>
  <c r="Q153" i="6"/>
  <c r="Q58" i="6"/>
  <c r="Q314" i="6"/>
  <c r="Q219" i="6"/>
  <c r="Q124" i="6"/>
  <c r="Q380" i="6"/>
  <c r="Q285" i="6"/>
  <c r="Q190" i="6"/>
  <c r="Q95" i="6"/>
  <c r="Q351" i="6"/>
  <c r="Q256" i="6"/>
  <c r="Q161" i="6"/>
  <c r="Q66" i="6"/>
  <c r="Q322" i="6"/>
  <c r="Q243" i="6"/>
  <c r="Q164" i="6"/>
  <c r="Q85" i="6"/>
  <c r="Q341" i="6"/>
  <c r="Q246" i="6"/>
  <c r="Q343" i="6"/>
  <c r="Q238" i="6"/>
  <c r="Q199" i="6"/>
  <c r="Q264" i="6"/>
  <c r="Q169" i="6"/>
  <c r="Q74" i="6"/>
  <c r="Q330" i="6"/>
  <c r="Q235" i="6"/>
  <c r="Q140" i="6"/>
  <c r="Q45" i="6"/>
  <c r="Q301" i="6"/>
  <c r="Q206" i="6"/>
  <c r="Q111" i="6"/>
  <c r="Q367" i="6"/>
  <c r="Q272" i="6"/>
  <c r="Q177" i="6"/>
  <c r="Q82" i="6"/>
  <c r="Q338" i="6"/>
  <c r="Q259" i="6"/>
  <c r="Q180" i="6"/>
  <c r="Q101" i="6"/>
  <c r="Q357" i="6"/>
  <c r="Q262" i="6"/>
  <c r="Q87" i="6"/>
  <c r="Q333" i="6"/>
  <c r="P37" i="6"/>
  <c r="Q37" i="6" s="1"/>
  <c r="Q280" i="6"/>
  <c r="Q185" i="6"/>
  <c r="Q90" i="6"/>
  <c r="Q346" i="6"/>
  <c r="Q251" i="6"/>
  <c r="Q156" i="6"/>
  <c r="Q61" i="6"/>
  <c r="Q317" i="6"/>
  <c r="Q222" i="6"/>
  <c r="Q127" i="6"/>
  <c r="Q383" i="6"/>
  <c r="Q288" i="6"/>
  <c r="Q193" i="6"/>
  <c r="Q98" i="6"/>
  <c r="Q354" i="6"/>
  <c r="Q275" i="6"/>
  <c r="Q196" i="6"/>
  <c r="Q117" i="6"/>
  <c r="Q373" i="6"/>
  <c r="Q278" i="6"/>
  <c r="Q327" i="6"/>
  <c r="Q201" i="6"/>
  <c r="Q114" i="6"/>
  <c r="Q294" i="6"/>
  <c r="W91" i="5"/>
  <c r="W90" i="5"/>
  <c r="AD63" i="9"/>
  <c r="AD60" i="8"/>
  <c r="AB49" i="8"/>
  <c r="AB52" i="7"/>
  <c r="AB60" i="7"/>
  <c r="AD57" i="6"/>
  <c r="W73" i="1"/>
  <c r="P37" i="4"/>
  <c r="Q37" i="4" s="1"/>
  <c r="Q130" i="4"/>
  <c r="Q259" i="4"/>
  <c r="Q51" i="4"/>
  <c r="Q56" i="4"/>
  <c r="Q354" i="4"/>
  <c r="Q147" i="4"/>
  <c r="Q340" i="4"/>
  <c r="Q276" i="4"/>
  <c r="Q102" i="4"/>
  <c r="Q132" i="4"/>
  <c r="Q222" i="4"/>
  <c r="Q109" i="4"/>
  <c r="Q228" i="4"/>
  <c r="Q193" i="4"/>
  <c r="Q53" i="4"/>
  <c r="Q103" i="4"/>
  <c r="Q186" i="4"/>
  <c r="Q256" i="4"/>
  <c r="Q305" i="4"/>
  <c r="Q293" i="4"/>
  <c r="Q281" i="4"/>
  <c r="Q346" i="4"/>
  <c r="Q379" i="4"/>
  <c r="Q221" i="4"/>
  <c r="Q206" i="4"/>
  <c r="Q358" i="4"/>
  <c r="Q240" i="4"/>
  <c r="Q363" i="4"/>
  <c r="Q136" i="4"/>
  <c r="Q83" i="4"/>
  <c r="Q99" i="4"/>
  <c r="Q108" i="4"/>
  <c r="Q70" i="4"/>
  <c r="Q59" i="4"/>
  <c r="Q176" i="4"/>
  <c r="Q350" i="4"/>
  <c r="Q131" i="4"/>
  <c r="Q162" i="4"/>
  <c r="Q295" i="4"/>
  <c r="Q125" i="4"/>
  <c r="Q274" i="4"/>
  <c r="Q47" i="4"/>
  <c r="Q209" i="4"/>
  <c r="Q69" i="4"/>
  <c r="Q119" i="4"/>
  <c r="Q202" i="4"/>
  <c r="Q223" i="4"/>
  <c r="Q272" i="4"/>
  <c r="Q321" i="4"/>
  <c r="Q309" i="4"/>
  <c r="Q297" i="4"/>
  <c r="Q362" i="4"/>
  <c r="Q237" i="4"/>
  <c r="Q137" i="4"/>
  <c r="Q263" i="4"/>
  <c r="Q148" i="4"/>
  <c r="Q156" i="4"/>
  <c r="Q120" i="4"/>
  <c r="Q88" i="4"/>
  <c r="Q203" i="4"/>
  <c r="Q160" i="4"/>
  <c r="Q188" i="4"/>
  <c r="Q372" i="4"/>
  <c r="Q141" i="4"/>
  <c r="Q311" i="4"/>
  <c r="Q63" i="4"/>
  <c r="Q238" i="4"/>
  <c r="Q85" i="4"/>
  <c r="Q135" i="4"/>
  <c r="Q218" i="4"/>
  <c r="Q239" i="4"/>
  <c r="Q288" i="4"/>
  <c r="Q337" i="4"/>
  <c r="Q325" i="4"/>
  <c r="Q232" i="4"/>
  <c r="Q313" i="4"/>
  <c r="Q378" i="4"/>
  <c r="Q253" i="4"/>
  <c r="Q84" i="4"/>
  <c r="Q198" i="4"/>
  <c r="Q210" i="4"/>
  <c r="Q169" i="4"/>
  <c r="Q116" i="4"/>
  <c r="Q258" i="4"/>
  <c r="Q187" i="4"/>
  <c r="Q217" i="4"/>
  <c r="Q157" i="4"/>
  <c r="Q356" i="4"/>
  <c r="Q79" i="4"/>
  <c r="Q278" i="4"/>
  <c r="Q101" i="4"/>
  <c r="Q151" i="4"/>
  <c r="Q260" i="4"/>
  <c r="Q255" i="4"/>
  <c r="Q304" i="4"/>
  <c r="Q353" i="4"/>
  <c r="Q341" i="4"/>
  <c r="Q248" i="4"/>
  <c r="Q329" i="4"/>
  <c r="Q220" i="4"/>
  <c r="Q269" i="4"/>
  <c r="Q330" i="4"/>
  <c r="Q139" i="4"/>
  <c r="Q279" i="4"/>
  <c r="Q307" i="4"/>
  <c r="Q324" i="4"/>
  <c r="Q231" i="4"/>
  <c r="Q146" i="4"/>
  <c r="Q327" i="4"/>
  <c r="Q216" i="4"/>
  <c r="Q292" i="4"/>
  <c r="Q173" i="4"/>
  <c r="Q95" i="4"/>
  <c r="Q323" i="4"/>
  <c r="Q117" i="4"/>
  <c r="Q167" i="4"/>
  <c r="Q306" i="4"/>
  <c r="Q271" i="4"/>
  <c r="Q320" i="4"/>
  <c r="Q369" i="4"/>
  <c r="Q357" i="4"/>
  <c r="Q264" i="4"/>
  <c r="Q345" i="4"/>
  <c r="Q236" i="4"/>
  <c r="Q285" i="4"/>
  <c r="Q166" i="4"/>
  <c r="Q52" i="4"/>
  <c r="Q359" i="4"/>
  <c r="Q172" i="4"/>
  <c r="Q290" i="4"/>
  <c r="Q371" i="4"/>
  <c r="Q189" i="4"/>
  <c r="Q46" i="4"/>
  <c r="Q111" i="4"/>
  <c r="Q366" i="4"/>
  <c r="Q133" i="4"/>
  <c r="Q183" i="4"/>
  <c r="Q343" i="4"/>
  <c r="Q287" i="4"/>
  <c r="Q336" i="4"/>
  <c r="Q385" i="4"/>
  <c r="Q373" i="4"/>
  <c r="Q280" i="4"/>
  <c r="Q361" i="4"/>
  <c r="Q252" i="4"/>
  <c r="Q301" i="4"/>
  <c r="Q180" i="4"/>
  <c r="Q41" i="4"/>
  <c r="Q100" i="4"/>
  <c r="Q72" i="4"/>
  <c r="Q201" i="4"/>
  <c r="Q370" i="4"/>
  <c r="Q205" i="4"/>
  <c r="Q62" i="4"/>
  <c r="Q127" i="4"/>
  <c r="Q149" i="4"/>
  <c r="Q199" i="4"/>
  <c r="Q303" i="4"/>
  <c r="Q352" i="4"/>
  <c r="Q296" i="4"/>
  <c r="Q377" i="4"/>
  <c r="Q219" i="4"/>
  <c r="Q268" i="4"/>
  <c r="Q317" i="4"/>
  <c r="Q262" i="4"/>
  <c r="Q211" i="4"/>
  <c r="Q73" i="4"/>
  <c r="Q104" i="4"/>
  <c r="Q192" i="4"/>
  <c r="Q93" i="4"/>
  <c r="Q289" i="4"/>
  <c r="Q277" i="4"/>
  <c r="Q91" i="4"/>
  <c r="Q152" i="4"/>
  <c r="Q57" i="4"/>
  <c r="Q123" i="4"/>
  <c r="Q247" i="4"/>
  <c r="Q227" i="4"/>
  <c r="Q78" i="4"/>
  <c r="Q143" i="4"/>
  <c r="Q49" i="4"/>
  <c r="Q165" i="4"/>
  <c r="Q215" i="4"/>
  <c r="Q42" i="4"/>
  <c r="Q319" i="4"/>
  <c r="Q368" i="4"/>
  <c r="Q312" i="4"/>
  <c r="Q235" i="4"/>
  <c r="Q284" i="4"/>
  <c r="Q333" i="4"/>
  <c r="Q184" i="4"/>
  <c r="Q140" i="4"/>
  <c r="Q200" i="4"/>
  <c r="Q112" i="4"/>
  <c r="Q171" i="4"/>
  <c r="Q326" i="4"/>
  <c r="Q270" i="4"/>
  <c r="Q94" i="4"/>
  <c r="Q159" i="4"/>
  <c r="Q65" i="4"/>
  <c r="Q181" i="4"/>
  <c r="Q254" i="4"/>
  <c r="Q58" i="4"/>
  <c r="Q335" i="4"/>
  <c r="Q384" i="4"/>
  <c r="Q328" i="4"/>
  <c r="Q251" i="4"/>
  <c r="Q300" i="4"/>
  <c r="Q349" i="4"/>
  <c r="Q118" i="4"/>
  <c r="Q265" i="4"/>
  <c r="Q185" i="4"/>
  <c r="Q195" i="4"/>
  <c r="Q308" i="4"/>
  <c r="Q164" i="4"/>
  <c r="Q242" i="4"/>
  <c r="Q66" i="4"/>
  <c r="Q40" i="4"/>
  <c r="Q310" i="4"/>
  <c r="Q110" i="4"/>
  <c r="Q175" i="4"/>
  <c r="Q81" i="4"/>
  <c r="Q197" i="4"/>
  <c r="Q294" i="4"/>
  <c r="Q74" i="4"/>
  <c r="Q351" i="4"/>
  <c r="Q344" i="4"/>
  <c r="Q234" i="4"/>
  <c r="Q267" i="4"/>
  <c r="Q316" i="4"/>
  <c r="Q365" i="4"/>
  <c r="Q177" i="4"/>
  <c r="Q194" i="4"/>
  <c r="Q286" i="4"/>
  <c r="Q54" i="4"/>
  <c r="Q212" i="4"/>
  <c r="Q375" i="4"/>
  <c r="Q92" i="4"/>
  <c r="Q68" i="4"/>
  <c r="Q50" i="4"/>
  <c r="Q355" i="4"/>
  <c r="Q126" i="4"/>
  <c r="Q191" i="4"/>
  <c r="Q97" i="4"/>
  <c r="Q213" i="4"/>
  <c r="Q339" i="4"/>
  <c r="Q90" i="4"/>
  <c r="Q367" i="4"/>
  <c r="Q360" i="4"/>
  <c r="Q250" i="4"/>
  <c r="Q283" i="4"/>
  <c r="Q332" i="4"/>
  <c r="Q381" i="4"/>
  <c r="Q114" i="4"/>
  <c r="Q38" i="4"/>
  <c r="Q43" i="4"/>
  <c r="Q107" i="4"/>
  <c r="Q338" i="4"/>
  <c r="Q80" i="4"/>
  <c r="Q121" i="4"/>
  <c r="Q98" i="4"/>
  <c r="Q76" i="4"/>
  <c r="Q142" i="4"/>
  <c r="Q207" i="4"/>
  <c r="Q113" i="4"/>
  <c r="Q246" i="4"/>
  <c r="Q382" i="4"/>
  <c r="Q106" i="4"/>
  <c r="Q383" i="4"/>
  <c r="Q225" i="4"/>
  <c r="Q376" i="4"/>
  <c r="Q266" i="4"/>
  <c r="Q299" i="4"/>
  <c r="Q348" i="4"/>
  <c r="Q342" i="4"/>
  <c r="Q214" i="4"/>
  <c r="Q96" i="4"/>
  <c r="Q155" i="4"/>
  <c r="Q67" i="4"/>
  <c r="Q128" i="4"/>
  <c r="Q150" i="4"/>
  <c r="Q124" i="4"/>
  <c r="Q105" i="4"/>
  <c r="Q45" i="4"/>
  <c r="Q158" i="4"/>
  <c r="Q230" i="4"/>
  <c r="Q129" i="4"/>
  <c r="Q291" i="4"/>
  <c r="Q39" i="4"/>
  <c r="Q122" i="4"/>
  <c r="Q241" i="4"/>
  <c r="Q229" i="4"/>
  <c r="Q282" i="4"/>
  <c r="Q315" i="4"/>
  <c r="Q364" i="4"/>
  <c r="Q82" i="4"/>
  <c r="Q64" i="4"/>
  <c r="Q144" i="4"/>
  <c r="Q204" i="4"/>
  <c r="Q115" i="4"/>
  <c r="Q178" i="4"/>
  <c r="Q60" i="4"/>
  <c r="Q179" i="4"/>
  <c r="Q153" i="4"/>
  <c r="Q48" i="4"/>
  <c r="Q134" i="4"/>
  <c r="Q61" i="4"/>
  <c r="Q174" i="4"/>
  <c r="Q275" i="4"/>
  <c r="Q145" i="4"/>
  <c r="Q334" i="4"/>
  <c r="Q55" i="4"/>
  <c r="Q138" i="4"/>
  <c r="Q257" i="4"/>
  <c r="Q245" i="4"/>
  <c r="Q233" i="4"/>
  <c r="Q298" i="4"/>
  <c r="Q331" i="4"/>
  <c r="Q380" i="4"/>
  <c r="Q302" i="4"/>
  <c r="Q86" i="4"/>
  <c r="Q244" i="4"/>
  <c r="Q196" i="4"/>
  <c r="Q322" i="4"/>
  <c r="Q168" i="4"/>
  <c r="Q243" i="4"/>
  <c r="Q89" i="4"/>
  <c r="Q208" i="4"/>
  <c r="Q182" i="4"/>
  <c r="Q44" i="4"/>
  <c r="Q75" i="4"/>
  <c r="Q163" i="4"/>
  <c r="Q77" i="4"/>
  <c r="Q190" i="4"/>
  <c r="Q318" i="4"/>
  <c r="Q161" i="4"/>
  <c r="Q374" i="4"/>
  <c r="Q71" i="4"/>
  <c r="Q154" i="4"/>
  <c r="Q224" i="4"/>
  <c r="Q273" i="4"/>
  <c r="Q261" i="4"/>
  <c r="Q249" i="4"/>
  <c r="Q314" i="4"/>
  <c r="Q347" i="4"/>
  <c r="Q226" i="4"/>
  <c r="Q87" i="4"/>
  <c r="Q170" i="4"/>
  <c r="F37" i="4"/>
  <c r="G37" i="4" s="1"/>
  <c r="G40" i="4"/>
  <c r="G39" i="4"/>
  <c r="G38" i="4"/>
  <c r="AB44" i="4"/>
  <c r="AD61" i="5"/>
  <c r="AD40" i="4"/>
  <c r="AB62" i="5"/>
  <c r="AB51" i="11"/>
  <c r="AB42" i="6"/>
  <c r="AB43" i="6"/>
  <c r="AD44" i="4"/>
  <c r="AB50" i="1"/>
  <c r="AD48" i="10"/>
  <c r="AB62" i="1"/>
  <c r="AB64" i="1"/>
  <c r="AB44" i="5"/>
  <c r="AB49" i="10"/>
  <c r="AD48" i="6"/>
  <c r="AB40" i="1"/>
  <c r="AB50" i="5"/>
  <c r="AD57" i="7"/>
  <c r="AB39" i="1"/>
  <c r="AB42" i="10"/>
  <c r="AB52" i="6"/>
  <c r="AB41" i="7"/>
  <c r="AB45" i="10"/>
  <c r="AB53" i="1"/>
  <c r="AB63" i="4"/>
  <c r="AB48" i="6"/>
  <c r="AD63" i="4"/>
  <c r="AB49" i="5"/>
  <c r="AB45" i="5"/>
  <c r="AD59" i="6"/>
  <c r="AB42" i="9"/>
  <c r="AB52" i="5"/>
  <c r="AB48" i="5"/>
  <c r="AB51" i="5"/>
  <c r="AB63" i="5"/>
  <c r="AD52" i="5"/>
  <c r="AB51" i="7"/>
  <c r="AB63" i="9"/>
  <c r="AD40" i="10"/>
  <c r="AD39" i="11"/>
  <c r="AB39" i="11"/>
  <c r="AB59" i="11"/>
  <c r="AD59" i="11"/>
  <c r="R65" i="11"/>
  <c r="H65" i="11"/>
  <c r="AD56" i="11"/>
  <c r="AB56" i="11"/>
  <c r="AB36" i="11"/>
  <c r="AB37" i="11"/>
  <c r="AD36" i="11"/>
  <c r="W84" i="11"/>
  <c r="W81" i="11"/>
  <c r="W72" i="11"/>
  <c r="W100" i="11"/>
  <c r="W101" i="11"/>
  <c r="W85" i="11"/>
  <c r="W98" i="11"/>
  <c r="W91" i="11"/>
  <c r="W89" i="11"/>
  <c r="W95" i="11"/>
  <c r="W77" i="11"/>
  <c r="W67" i="11"/>
  <c r="W97" i="11"/>
  <c r="W73" i="11"/>
  <c r="W65" i="11"/>
  <c r="AE36" i="11"/>
  <c r="AF34" i="11"/>
  <c r="AG55" i="11" s="1"/>
  <c r="AH55" i="11" s="1"/>
  <c r="W87" i="11"/>
  <c r="W75" i="11"/>
  <c r="W94" i="11"/>
  <c r="W90" i="11"/>
  <c r="AE33" i="11"/>
  <c r="AF31" i="11"/>
  <c r="AG52" i="11" s="1"/>
  <c r="AH52" i="11" s="1"/>
  <c r="W74" i="11"/>
  <c r="W70" i="11"/>
  <c r="W76" i="11"/>
  <c r="AB60" i="11"/>
  <c r="AD60" i="11"/>
  <c r="AB61" i="11"/>
  <c r="W80" i="11"/>
  <c r="AD32" i="11"/>
  <c r="AG53" i="11" s="1"/>
  <c r="AH53" i="11" s="1"/>
  <c r="AB32" i="11"/>
  <c r="W79" i="11"/>
  <c r="W96" i="11"/>
  <c r="W86" i="11"/>
  <c r="W82" i="11"/>
  <c r="AD53" i="11"/>
  <c r="AB53" i="11"/>
  <c r="AB52" i="11"/>
  <c r="AD52" i="11"/>
  <c r="W69" i="11"/>
  <c r="W93" i="11"/>
  <c r="W92" i="11"/>
  <c r="W88" i="11"/>
  <c r="W71" i="11"/>
  <c r="W99" i="11"/>
  <c r="L67" i="11" a="1"/>
  <c r="L67" i="11" s="1"/>
  <c r="T66" i="11"/>
  <c r="W66" i="11"/>
  <c r="W68" i="11"/>
  <c r="AB54" i="11"/>
  <c r="W83" i="11"/>
  <c r="AB55" i="10"/>
  <c r="AB56" i="10"/>
  <c r="AB41" i="10"/>
  <c r="H65" i="10"/>
  <c r="R65" i="10"/>
  <c r="AF34" i="10"/>
  <c r="AG55" i="10" s="1"/>
  <c r="AH55" i="10" s="1"/>
  <c r="AE36" i="10"/>
  <c r="AE35" i="10"/>
  <c r="AF33" i="10"/>
  <c r="AG54" i="10" s="1"/>
  <c r="AH54" i="10" s="1"/>
  <c r="W67" i="10"/>
  <c r="AG53" i="10"/>
  <c r="AH53" i="10" s="1"/>
  <c r="AB64" i="10"/>
  <c r="AD64" i="10"/>
  <c r="W73" i="10"/>
  <c r="L66" i="10" a="1"/>
  <c r="L66" i="10" s="1"/>
  <c r="T65" i="10"/>
  <c r="W74" i="10"/>
  <c r="R65" i="9"/>
  <c r="H65" i="9"/>
  <c r="L66" i="9" a="1"/>
  <c r="L66" i="9" s="1"/>
  <c r="T65" i="9"/>
  <c r="W65" i="9"/>
  <c r="AD55" i="9"/>
  <c r="AB55" i="9"/>
  <c r="AB56" i="9"/>
  <c r="AG53" i="9"/>
  <c r="AH53" i="9" s="1"/>
  <c r="W67" i="9"/>
  <c r="W92" i="9"/>
  <c r="W91" i="9"/>
  <c r="W100" i="9"/>
  <c r="W77" i="9"/>
  <c r="AE36" i="9"/>
  <c r="AF34" i="9"/>
  <c r="AG55" i="9" s="1"/>
  <c r="AH55" i="9" s="1"/>
  <c r="W85" i="9"/>
  <c r="W81" i="9"/>
  <c r="W94" i="9"/>
  <c r="W66" i="9"/>
  <c r="AD50" i="9"/>
  <c r="AB50" i="9"/>
  <c r="W93" i="9"/>
  <c r="W89" i="9"/>
  <c r="W76" i="9"/>
  <c r="W101" i="9"/>
  <c r="W98" i="9"/>
  <c r="W70" i="9"/>
  <c r="AB51" i="9"/>
  <c r="W80" i="9"/>
  <c r="W96" i="9"/>
  <c r="W84" i="9"/>
  <c r="W95" i="9"/>
  <c r="W78" i="9"/>
  <c r="W82" i="9"/>
  <c r="W88" i="9"/>
  <c r="W72" i="9"/>
  <c r="W71" i="9"/>
  <c r="W99" i="9"/>
  <c r="W97" i="9"/>
  <c r="W87" i="9"/>
  <c r="AD43" i="9"/>
  <c r="AB43" i="9"/>
  <c r="AD59" i="9"/>
  <c r="AB59" i="9"/>
  <c r="W74" i="9"/>
  <c r="W83" i="9"/>
  <c r="AE35" i="9"/>
  <c r="AF33" i="9"/>
  <c r="AG54" i="9" s="1"/>
  <c r="AH54" i="9" s="1"/>
  <c r="W90" i="9"/>
  <c r="W73" i="9"/>
  <c r="W69" i="9"/>
  <c r="W86" i="9"/>
  <c r="W75" i="9"/>
  <c r="AD54" i="9"/>
  <c r="AB54" i="9"/>
  <c r="W68" i="9"/>
  <c r="W79" i="9"/>
  <c r="AB64" i="8"/>
  <c r="H65" i="8"/>
  <c r="R65" i="8"/>
  <c r="W90" i="8"/>
  <c r="W96" i="8"/>
  <c r="AB40" i="8"/>
  <c r="AD40" i="8"/>
  <c r="W74" i="8"/>
  <c r="L67" i="8" a="1"/>
  <c r="L67" i="8" s="1"/>
  <c r="T66" i="8"/>
  <c r="W75" i="8"/>
  <c r="AB56" i="8"/>
  <c r="AD56" i="8"/>
  <c r="W72" i="8"/>
  <c r="AD59" i="8"/>
  <c r="AB59" i="8"/>
  <c r="W76" i="8"/>
  <c r="W87" i="8"/>
  <c r="W83" i="8"/>
  <c r="W95" i="8"/>
  <c r="W93" i="8"/>
  <c r="W88" i="8"/>
  <c r="AB32" i="8"/>
  <c r="AD32" i="8"/>
  <c r="AB35" i="8"/>
  <c r="AD35" i="8"/>
  <c r="W67" i="8"/>
  <c r="W89" i="8"/>
  <c r="AE33" i="8"/>
  <c r="AG52" i="8"/>
  <c r="AH52" i="8" s="1"/>
  <c r="W73" i="8"/>
  <c r="AB50" i="8"/>
  <c r="AD50" i="8"/>
  <c r="AB51" i="8"/>
  <c r="AD39" i="8"/>
  <c r="AB39" i="8"/>
  <c r="AD33" i="8"/>
  <c r="AB33" i="8"/>
  <c r="AB34" i="8"/>
  <c r="W79" i="8"/>
  <c r="AF32" i="8"/>
  <c r="AE34" i="8"/>
  <c r="W71" i="8"/>
  <c r="W91" i="8"/>
  <c r="W94" i="8"/>
  <c r="W85" i="8"/>
  <c r="W77" i="8"/>
  <c r="W66" i="8"/>
  <c r="W70" i="8"/>
  <c r="W86" i="8"/>
  <c r="W82" i="8"/>
  <c r="W80" i="8"/>
  <c r="W99" i="8"/>
  <c r="W78" i="8"/>
  <c r="AD44" i="7"/>
  <c r="AB57" i="7"/>
  <c r="AB44" i="7"/>
  <c r="H65" i="7"/>
  <c r="R65" i="7"/>
  <c r="AB42" i="7"/>
  <c r="AD42" i="7"/>
  <c r="W99" i="7"/>
  <c r="AD38" i="7"/>
  <c r="AB38" i="7"/>
  <c r="AD50" i="7"/>
  <c r="AB50" i="7"/>
  <c r="AD59" i="7"/>
  <c r="AB59" i="7"/>
  <c r="W98" i="7"/>
  <c r="W94" i="7"/>
  <c r="AB43" i="7"/>
  <c r="W91" i="7"/>
  <c r="AF34" i="7"/>
  <c r="AG55" i="7" s="1"/>
  <c r="AH55" i="7" s="1"/>
  <c r="AE36" i="7"/>
  <c r="W79" i="7"/>
  <c r="W83" i="7"/>
  <c r="W66" i="7"/>
  <c r="AE37" i="7"/>
  <c r="AF35" i="7"/>
  <c r="AG56" i="7" s="1"/>
  <c r="AH56" i="7" s="1"/>
  <c r="AD46" i="7"/>
  <c r="AB47" i="7"/>
  <c r="AB46" i="7"/>
  <c r="W92" i="7"/>
  <c r="AD62" i="7"/>
  <c r="AB62" i="7"/>
  <c r="AB63" i="7"/>
  <c r="W82" i="7"/>
  <c r="W69" i="7"/>
  <c r="T65" i="7"/>
  <c r="L66" i="7" a="1"/>
  <c r="L66" i="7" s="1"/>
  <c r="W80" i="7"/>
  <c r="W85" i="7"/>
  <c r="W90" i="7"/>
  <c r="AD50" i="6"/>
  <c r="AB51" i="6"/>
  <c r="R65" i="6"/>
  <c r="H65" i="6"/>
  <c r="AD58" i="6"/>
  <c r="AB58" i="6"/>
  <c r="AF33" i="6"/>
  <c r="AG54" i="6" s="1"/>
  <c r="AH54" i="6" s="1"/>
  <c r="AE35" i="6"/>
  <c r="AD45" i="6"/>
  <c r="AB45" i="6"/>
  <c r="AB46" i="6"/>
  <c r="W86" i="6"/>
  <c r="AD37" i="6"/>
  <c r="AB37" i="6"/>
  <c r="AB38" i="6"/>
  <c r="AD38" i="6"/>
  <c r="AB39" i="6"/>
  <c r="W67" i="6"/>
  <c r="L67" i="6" a="1"/>
  <c r="L67" i="6" s="1"/>
  <c r="T66" i="6"/>
  <c r="AD53" i="6"/>
  <c r="AB53" i="6"/>
  <c r="AB54" i="6"/>
  <c r="AB47" i="6"/>
  <c r="AD47" i="6"/>
  <c r="W66" i="6"/>
  <c r="AB59" i="6"/>
  <c r="W84" i="6"/>
  <c r="AD34" i="6"/>
  <c r="AG55" i="6" s="1"/>
  <c r="AH55" i="6" s="1"/>
  <c r="AB34" i="6"/>
  <c r="W100" i="6"/>
  <c r="W101" i="6"/>
  <c r="AB39" i="5"/>
  <c r="AB40" i="5"/>
  <c r="P37" i="5"/>
  <c r="Q37" i="5" s="1"/>
  <c r="Q53" i="5"/>
  <c r="Q69" i="5"/>
  <c r="Q85" i="5"/>
  <c r="Q101" i="5"/>
  <c r="Q117" i="5"/>
  <c r="Q133" i="5"/>
  <c r="Q149" i="5"/>
  <c r="Q165" i="5"/>
  <c r="Q181" i="5"/>
  <c r="Q197" i="5"/>
  <c r="Q213" i="5"/>
  <c r="Q229" i="5"/>
  <c r="Q245" i="5"/>
  <c r="Q261" i="5"/>
  <c r="Q277" i="5"/>
  <c r="Q293" i="5"/>
  <c r="Q309" i="5"/>
  <c r="Q325" i="5"/>
  <c r="Q341" i="5"/>
  <c r="Q357" i="5"/>
  <c r="Q373" i="5"/>
  <c r="Q38" i="5"/>
  <c r="Q54" i="5"/>
  <c r="Q70" i="5"/>
  <c r="Q86" i="5"/>
  <c r="Q102" i="5"/>
  <c r="Q118" i="5"/>
  <c r="Q134" i="5"/>
  <c r="Q150" i="5"/>
  <c r="Q166" i="5"/>
  <c r="Q182" i="5"/>
  <c r="Q198" i="5"/>
  <c r="Q214" i="5"/>
  <c r="Q230" i="5"/>
  <c r="Q246" i="5"/>
  <c r="Q262" i="5"/>
  <c r="Q278" i="5"/>
  <c r="Q294" i="5"/>
  <c r="Q310" i="5"/>
  <c r="Q326" i="5"/>
  <c r="Q342" i="5"/>
  <c r="Q358" i="5"/>
  <c r="Q374" i="5"/>
  <c r="Q39" i="5"/>
  <c r="Q55" i="5"/>
  <c r="Q71" i="5"/>
  <c r="Q87" i="5"/>
  <c r="Q103" i="5"/>
  <c r="Q119" i="5"/>
  <c r="Q135" i="5"/>
  <c r="Q151" i="5"/>
  <c r="Q167" i="5"/>
  <c r="Q183" i="5"/>
  <c r="Q199" i="5"/>
  <c r="Q215" i="5"/>
  <c r="Q231" i="5"/>
  <c r="Q247" i="5"/>
  <c r="Q263" i="5"/>
  <c r="Q279" i="5"/>
  <c r="Q295" i="5"/>
  <c r="Q311" i="5"/>
  <c r="Q327" i="5"/>
  <c r="Q343" i="5"/>
  <c r="Q359" i="5"/>
  <c r="Q375" i="5"/>
  <c r="Q193" i="5"/>
  <c r="Q148" i="5"/>
  <c r="Q40" i="5"/>
  <c r="Q56" i="5"/>
  <c r="Q72" i="5"/>
  <c r="Q88" i="5"/>
  <c r="Q104" i="5"/>
  <c r="Q120" i="5"/>
  <c r="Q136" i="5"/>
  <c r="Q152" i="5"/>
  <c r="Q168" i="5"/>
  <c r="Q184" i="5"/>
  <c r="Q200" i="5"/>
  <c r="Q216" i="5"/>
  <c r="Q232" i="5"/>
  <c r="Q248" i="5"/>
  <c r="Q264" i="5"/>
  <c r="Q280" i="5"/>
  <c r="Q296" i="5"/>
  <c r="Q312" i="5"/>
  <c r="Q328" i="5"/>
  <c r="Q344" i="5"/>
  <c r="Q360" i="5"/>
  <c r="Q376" i="5"/>
  <c r="Q129" i="5"/>
  <c r="Q257" i="5"/>
  <c r="Q321" i="5"/>
  <c r="Q385" i="5"/>
  <c r="Q100" i="5"/>
  <c r="Q41" i="5"/>
  <c r="Q57" i="5"/>
  <c r="Q73" i="5"/>
  <c r="Q89" i="5"/>
  <c r="Q105" i="5"/>
  <c r="Q121" i="5"/>
  <c r="Q137" i="5"/>
  <c r="Q153" i="5"/>
  <c r="Q169" i="5"/>
  <c r="Q185" i="5"/>
  <c r="Q201" i="5"/>
  <c r="Q217" i="5"/>
  <c r="Q233" i="5"/>
  <c r="Q249" i="5"/>
  <c r="Q265" i="5"/>
  <c r="Q281" i="5"/>
  <c r="Q297" i="5"/>
  <c r="Q313" i="5"/>
  <c r="Q329" i="5"/>
  <c r="Q345" i="5"/>
  <c r="Q361" i="5"/>
  <c r="Q377" i="5"/>
  <c r="Q97" i="5"/>
  <c r="Q209" i="5"/>
  <c r="Q241" i="5"/>
  <c r="Q305" i="5"/>
  <c r="Q337" i="5"/>
  <c r="Q132" i="5"/>
  <c r="Q42" i="5"/>
  <c r="Q58" i="5"/>
  <c r="Q74" i="5"/>
  <c r="Q90" i="5"/>
  <c r="Q106" i="5"/>
  <c r="Q122" i="5"/>
  <c r="Q138" i="5"/>
  <c r="Q154" i="5"/>
  <c r="Q170" i="5"/>
  <c r="Q186" i="5"/>
  <c r="Q202" i="5"/>
  <c r="Q218" i="5"/>
  <c r="Q234" i="5"/>
  <c r="Q250" i="5"/>
  <c r="Q266" i="5"/>
  <c r="Q282" i="5"/>
  <c r="Q298" i="5"/>
  <c r="Q314" i="5"/>
  <c r="Q330" i="5"/>
  <c r="Q346" i="5"/>
  <c r="Q362" i="5"/>
  <c r="Q378" i="5"/>
  <c r="Q113" i="5"/>
  <c r="Q273" i="5"/>
  <c r="Q353" i="5"/>
  <c r="Q116" i="5"/>
  <c r="Q43" i="5"/>
  <c r="Q59" i="5"/>
  <c r="Q75" i="5"/>
  <c r="Q91" i="5"/>
  <c r="Q107" i="5"/>
  <c r="Q123" i="5"/>
  <c r="Q139" i="5"/>
  <c r="Q155" i="5"/>
  <c r="Q171" i="5"/>
  <c r="Q187" i="5"/>
  <c r="Q203" i="5"/>
  <c r="Q219" i="5"/>
  <c r="Q235" i="5"/>
  <c r="Q251" i="5"/>
  <c r="Q267" i="5"/>
  <c r="Q283" i="5"/>
  <c r="Q299" i="5"/>
  <c r="Q315" i="5"/>
  <c r="Q331" i="5"/>
  <c r="Q347" i="5"/>
  <c r="Q363" i="5"/>
  <c r="Q379" i="5"/>
  <c r="Q49" i="5"/>
  <c r="Q225" i="5"/>
  <c r="Q289" i="5"/>
  <c r="Q369" i="5"/>
  <c r="Q68" i="5"/>
  <c r="Q44" i="5"/>
  <c r="Q60" i="5"/>
  <c r="Q76" i="5"/>
  <c r="Q92" i="5"/>
  <c r="Q108" i="5"/>
  <c r="Q124" i="5"/>
  <c r="Q140" i="5"/>
  <c r="Q156" i="5"/>
  <c r="Q172" i="5"/>
  <c r="Q188" i="5"/>
  <c r="Q204" i="5"/>
  <c r="Q220" i="5"/>
  <c r="Q236" i="5"/>
  <c r="Q252" i="5"/>
  <c r="Q268" i="5"/>
  <c r="Q284" i="5"/>
  <c r="Q300" i="5"/>
  <c r="Q316" i="5"/>
  <c r="Q332" i="5"/>
  <c r="Q348" i="5"/>
  <c r="Q364" i="5"/>
  <c r="Q380" i="5"/>
  <c r="Q145" i="5"/>
  <c r="Q45" i="5"/>
  <c r="Q61" i="5"/>
  <c r="Q77" i="5"/>
  <c r="Q93" i="5"/>
  <c r="Q109" i="5"/>
  <c r="Q125" i="5"/>
  <c r="Q141" i="5"/>
  <c r="Q157" i="5"/>
  <c r="Q173" i="5"/>
  <c r="Q189" i="5"/>
  <c r="Q205" i="5"/>
  <c r="Q221" i="5"/>
  <c r="Q237" i="5"/>
  <c r="Q253" i="5"/>
  <c r="Q269" i="5"/>
  <c r="Q285" i="5"/>
  <c r="Q301" i="5"/>
  <c r="Q317" i="5"/>
  <c r="Q333" i="5"/>
  <c r="Q349" i="5"/>
  <c r="Q365" i="5"/>
  <c r="Q381" i="5"/>
  <c r="Q177" i="5"/>
  <c r="Q84" i="5"/>
  <c r="Q46" i="5"/>
  <c r="Q62" i="5"/>
  <c r="Q78" i="5"/>
  <c r="Q94" i="5"/>
  <c r="Q110" i="5"/>
  <c r="Q126" i="5"/>
  <c r="Q142" i="5"/>
  <c r="Q158" i="5"/>
  <c r="Q174" i="5"/>
  <c r="Q190" i="5"/>
  <c r="Q206" i="5"/>
  <c r="Q222" i="5"/>
  <c r="Q238" i="5"/>
  <c r="Q254" i="5"/>
  <c r="Q270" i="5"/>
  <c r="Q286" i="5"/>
  <c r="Q302" i="5"/>
  <c r="Q318" i="5"/>
  <c r="Q334" i="5"/>
  <c r="Q350" i="5"/>
  <c r="Q366" i="5"/>
  <c r="Q382" i="5"/>
  <c r="Q161" i="5"/>
  <c r="Q244" i="5"/>
  <c r="Q47" i="5"/>
  <c r="Q63" i="5"/>
  <c r="Q79" i="5"/>
  <c r="Q95" i="5"/>
  <c r="Q111" i="5"/>
  <c r="Q127" i="5"/>
  <c r="Q143" i="5"/>
  <c r="Q159" i="5"/>
  <c r="Q175" i="5"/>
  <c r="Q191" i="5"/>
  <c r="Q207" i="5"/>
  <c r="Q223" i="5"/>
  <c r="Q239" i="5"/>
  <c r="Q255" i="5"/>
  <c r="Q271" i="5"/>
  <c r="Q287" i="5"/>
  <c r="Q303" i="5"/>
  <c r="Q319" i="5"/>
  <c r="Q335" i="5"/>
  <c r="Q351" i="5"/>
  <c r="Q367" i="5"/>
  <c r="Q383" i="5"/>
  <c r="Q81" i="5"/>
  <c r="Q164" i="5"/>
  <c r="Q48" i="5"/>
  <c r="Q64" i="5"/>
  <c r="Q80" i="5"/>
  <c r="Q96" i="5"/>
  <c r="Q112" i="5"/>
  <c r="Q128" i="5"/>
  <c r="Q144" i="5"/>
  <c r="Q160" i="5"/>
  <c r="Q176" i="5"/>
  <c r="Q192" i="5"/>
  <c r="Q208" i="5"/>
  <c r="Q224" i="5"/>
  <c r="Q240" i="5"/>
  <c r="Q256" i="5"/>
  <c r="Q272" i="5"/>
  <c r="Q288" i="5"/>
  <c r="Q304" i="5"/>
  <c r="Q320" i="5"/>
  <c r="Q336" i="5"/>
  <c r="Q352" i="5"/>
  <c r="Q368" i="5"/>
  <c r="Q384" i="5"/>
  <c r="Q65" i="5"/>
  <c r="R65" i="5" s="1"/>
  <c r="Q180" i="5"/>
  <c r="Q50" i="5"/>
  <c r="Q66" i="5"/>
  <c r="Q82" i="5"/>
  <c r="Q98" i="5"/>
  <c r="Q114" i="5"/>
  <c r="Q130" i="5"/>
  <c r="Q146" i="5"/>
  <c r="Q162" i="5"/>
  <c r="Q178" i="5"/>
  <c r="Q194" i="5"/>
  <c r="Q210" i="5"/>
  <c r="Q226" i="5"/>
  <c r="Q242" i="5"/>
  <c r="Q258" i="5"/>
  <c r="Q274" i="5"/>
  <c r="Q290" i="5"/>
  <c r="Q306" i="5"/>
  <c r="Q322" i="5"/>
  <c r="Q338" i="5"/>
  <c r="Q354" i="5"/>
  <c r="Q370" i="5"/>
  <c r="Q52" i="5"/>
  <c r="Q196" i="5"/>
  <c r="Q212" i="5"/>
  <c r="Q228" i="5"/>
  <c r="Q260" i="5"/>
  <c r="Q276" i="5"/>
  <c r="Q292" i="5"/>
  <c r="Q308" i="5"/>
  <c r="Q324" i="5"/>
  <c r="Q340" i="5"/>
  <c r="Q356" i="5"/>
  <c r="Q372" i="5"/>
  <c r="Q51" i="5"/>
  <c r="Q67" i="5"/>
  <c r="Q83" i="5"/>
  <c r="Q99" i="5"/>
  <c r="Q115" i="5"/>
  <c r="Q131" i="5"/>
  <c r="Q147" i="5"/>
  <c r="Q163" i="5"/>
  <c r="Q179" i="5"/>
  <c r="Q195" i="5"/>
  <c r="Q211" i="5"/>
  <c r="Q227" i="5"/>
  <c r="Q243" i="5"/>
  <c r="Q259" i="5"/>
  <c r="Q275" i="5"/>
  <c r="Q291" i="5"/>
  <c r="Q307" i="5"/>
  <c r="Q323" i="5"/>
  <c r="Q339" i="5"/>
  <c r="Q355" i="5"/>
  <c r="Q371" i="5"/>
  <c r="AB64" i="5"/>
  <c r="AB57" i="5"/>
  <c r="G380" i="5"/>
  <c r="G372" i="5"/>
  <c r="G364" i="5"/>
  <c r="G356" i="5"/>
  <c r="G348" i="5"/>
  <c r="G340" i="5"/>
  <c r="G381" i="5"/>
  <c r="G373" i="5"/>
  <c r="G365" i="5"/>
  <c r="G357" i="5"/>
  <c r="G349" i="5"/>
  <c r="G341" i="5"/>
  <c r="G382" i="5"/>
  <c r="G374" i="5"/>
  <c r="G366" i="5"/>
  <c r="G358" i="5"/>
  <c r="G350" i="5"/>
  <c r="G383" i="5"/>
  <c r="G375" i="5"/>
  <c r="G367" i="5"/>
  <c r="G359" i="5"/>
  <c r="G351" i="5"/>
  <c r="G343" i="5"/>
  <c r="G384" i="5"/>
  <c r="G376" i="5"/>
  <c r="G368" i="5"/>
  <c r="G360" i="5"/>
  <c r="G352" i="5"/>
  <c r="G385" i="5"/>
  <c r="G377" i="5"/>
  <c r="G369" i="5"/>
  <c r="G361" i="5"/>
  <c r="G353" i="5"/>
  <c r="G345" i="5"/>
  <c r="G378" i="5"/>
  <c r="G370" i="5"/>
  <c r="G362" i="5"/>
  <c r="G354" i="5"/>
  <c r="G346" i="5"/>
  <c r="G338" i="5"/>
  <c r="G337" i="5"/>
  <c r="G326" i="5"/>
  <c r="G318" i="5"/>
  <c r="G310" i="5"/>
  <c r="G347" i="5"/>
  <c r="G344" i="5"/>
  <c r="G327" i="5"/>
  <c r="G319" i="5"/>
  <c r="G311" i="5"/>
  <c r="G303" i="5"/>
  <c r="G379" i="5"/>
  <c r="G328" i="5"/>
  <c r="G320" i="5"/>
  <c r="G312" i="5"/>
  <c r="G304" i="5"/>
  <c r="G296" i="5"/>
  <c r="G371" i="5"/>
  <c r="G335" i="5"/>
  <c r="G329" i="5"/>
  <c r="G321" i="5"/>
  <c r="G313" i="5"/>
  <c r="G305" i="5"/>
  <c r="G297" i="5"/>
  <c r="G289" i="5"/>
  <c r="G363" i="5"/>
  <c r="G342" i="5"/>
  <c r="G330" i="5"/>
  <c r="G322" i="5"/>
  <c r="G314" i="5"/>
  <c r="G306" i="5"/>
  <c r="G355" i="5"/>
  <c r="G331" i="5"/>
  <c r="G323" i="5"/>
  <c r="G315" i="5"/>
  <c r="G307" i="5"/>
  <c r="G336" i="5"/>
  <c r="G332" i="5"/>
  <c r="G324" i="5"/>
  <c r="G301" i="5"/>
  <c r="G294" i="5"/>
  <c r="G290" i="5"/>
  <c r="G285" i="5"/>
  <c r="G277" i="5"/>
  <c r="G269" i="5"/>
  <c r="G261" i="5"/>
  <c r="G253" i="5"/>
  <c r="G245" i="5"/>
  <c r="G278" i="5"/>
  <c r="G270" i="5"/>
  <c r="G262" i="5"/>
  <c r="G291" i="5"/>
  <c r="G286" i="5"/>
  <c r="G300" i="5"/>
  <c r="G279" i="5"/>
  <c r="G271" i="5"/>
  <c r="G263" i="5"/>
  <c r="G295" i="5"/>
  <c r="G308" i="5"/>
  <c r="G287" i="5"/>
  <c r="G280" i="5"/>
  <c r="G272" i="5"/>
  <c r="G264" i="5"/>
  <c r="G309" i="5"/>
  <c r="G339" i="5"/>
  <c r="G325" i="5"/>
  <c r="G299" i="5"/>
  <c r="G292" i="5"/>
  <c r="G281" i="5"/>
  <c r="G273" i="5"/>
  <c r="G265" i="5"/>
  <c r="G333" i="5"/>
  <c r="G288" i="5"/>
  <c r="G282" i="5"/>
  <c r="G274" i="5"/>
  <c r="G266" i="5"/>
  <c r="G316" i="5"/>
  <c r="G293" i="5"/>
  <c r="G283" i="5"/>
  <c r="G275" i="5"/>
  <c r="G267" i="5"/>
  <c r="G302" i="5"/>
  <c r="G250" i="5"/>
  <c r="G238" i="5"/>
  <c r="G230" i="5"/>
  <c r="G222" i="5"/>
  <c r="G214" i="5"/>
  <c r="G206" i="5"/>
  <c r="G198" i="5"/>
  <c r="G317" i="5"/>
  <c r="G257" i="5"/>
  <c r="G255" i="5"/>
  <c r="G239" i="5"/>
  <c r="G231" i="5"/>
  <c r="G223" i="5"/>
  <c r="G215" i="5"/>
  <c r="G251" i="5"/>
  <c r="G246" i="5"/>
  <c r="G240" i="5"/>
  <c r="G232" i="5"/>
  <c r="G224" i="5"/>
  <c r="G216" i="5"/>
  <c r="G298" i="5"/>
  <c r="G252" i="5"/>
  <c r="G247" i="5"/>
  <c r="G241" i="5"/>
  <c r="G233" i="5"/>
  <c r="G225" i="5"/>
  <c r="G217" i="5"/>
  <c r="G334" i="5"/>
  <c r="G260" i="5"/>
  <c r="G242" i="5"/>
  <c r="G234" i="5"/>
  <c r="G226" i="5"/>
  <c r="G218" i="5"/>
  <c r="G256" i="5"/>
  <c r="G259" i="5"/>
  <c r="G248" i="5"/>
  <c r="G243" i="5"/>
  <c r="G235" i="5"/>
  <c r="G227" i="5"/>
  <c r="G219" i="5"/>
  <c r="G284" i="5"/>
  <c r="G276" i="5"/>
  <c r="G268" i="5"/>
  <c r="G244" i="5"/>
  <c r="G236" i="5"/>
  <c r="G228" i="5"/>
  <c r="G220" i="5"/>
  <c r="G258" i="5"/>
  <c r="G202" i="5"/>
  <c r="G195" i="5"/>
  <c r="G188" i="5"/>
  <c r="G180" i="5"/>
  <c r="G172" i="5"/>
  <c r="G164" i="5"/>
  <c r="G156" i="5"/>
  <c r="G148" i="5"/>
  <c r="G229" i="5"/>
  <c r="G209" i="5"/>
  <c r="G199" i="5"/>
  <c r="G189" i="5"/>
  <c r="G181" i="5"/>
  <c r="G173" i="5"/>
  <c r="G165" i="5"/>
  <c r="G157" i="5"/>
  <c r="G196" i="5"/>
  <c r="G203" i="5"/>
  <c r="G190" i="5"/>
  <c r="G182" i="5"/>
  <c r="G174" i="5"/>
  <c r="G166" i="5"/>
  <c r="G158" i="5"/>
  <c r="G150" i="5"/>
  <c r="G212" i="5"/>
  <c r="G254" i="5"/>
  <c r="G221" i="5"/>
  <c r="G200" i="5"/>
  <c r="G191" i="5"/>
  <c r="G183" i="5"/>
  <c r="G175" i="5"/>
  <c r="G167" i="5"/>
  <c r="G159" i="5"/>
  <c r="G249" i="5"/>
  <c r="G210" i="5"/>
  <c r="G197" i="5"/>
  <c r="G192" i="5"/>
  <c r="G184" i="5"/>
  <c r="G176" i="5"/>
  <c r="G168" i="5"/>
  <c r="G207" i="5"/>
  <c r="G204" i="5"/>
  <c r="G193" i="5"/>
  <c r="G185" i="5"/>
  <c r="G177" i="5"/>
  <c r="G169" i="5"/>
  <c r="G201" i="5"/>
  <c r="G208" i="5"/>
  <c r="G194" i="5"/>
  <c r="G145" i="5"/>
  <c r="G187" i="5"/>
  <c r="G153" i="5"/>
  <c r="G138" i="5"/>
  <c r="G130" i="5"/>
  <c r="G122" i="5"/>
  <c r="G114" i="5"/>
  <c r="G237" i="5"/>
  <c r="G213" i="5"/>
  <c r="G160" i="5"/>
  <c r="G146" i="5"/>
  <c r="G139" i="5"/>
  <c r="G131" i="5"/>
  <c r="G162" i="5"/>
  <c r="G140" i="5"/>
  <c r="G132" i="5"/>
  <c r="G124" i="5"/>
  <c r="G211" i="5"/>
  <c r="G147" i="5"/>
  <c r="G205" i="5"/>
  <c r="G154" i="5"/>
  <c r="G151" i="5"/>
  <c r="G141" i="5"/>
  <c r="G133" i="5"/>
  <c r="G125" i="5"/>
  <c r="G142" i="5"/>
  <c r="G134" i="5"/>
  <c r="G178" i="5"/>
  <c r="G161" i="5"/>
  <c r="G152" i="5"/>
  <c r="G143" i="5"/>
  <c r="G135" i="5"/>
  <c r="G155" i="5"/>
  <c r="G186" i="5"/>
  <c r="G170" i="5"/>
  <c r="G149" i="5"/>
  <c r="G144" i="5"/>
  <c r="G136" i="5"/>
  <c r="G123" i="5"/>
  <c r="G121" i="5"/>
  <c r="G119" i="5"/>
  <c r="G106" i="5"/>
  <c r="G98" i="5"/>
  <c r="G90" i="5"/>
  <c r="G82" i="5"/>
  <c r="G74" i="5"/>
  <c r="G126" i="5"/>
  <c r="G163" i="5"/>
  <c r="G107" i="5"/>
  <c r="G99" i="5"/>
  <c r="G91" i="5"/>
  <c r="G83" i="5"/>
  <c r="G117" i="5"/>
  <c r="G137" i="5"/>
  <c r="G108" i="5"/>
  <c r="G100" i="5"/>
  <c r="G92" i="5"/>
  <c r="G84" i="5"/>
  <c r="G76" i="5"/>
  <c r="G109" i="5"/>
  <c r="G101" i="5"/>
  <c r="G93" i="5"/>
  <c r="G85" i="5"/>
  <c r="G77" i="5"/>
  <c r="G69" i="5"/>
  <c r="G120" i="5"/>
  <c r="G115" i="5"/>
  <c r="G110" i="5"/>
  <c r="G102" i="5"/>
  <c r="G94" i="5"/>
  <c r="G86" i="5"/>
  <c r="G78" i="5"/>
  <c r="G118" i="5"/>
  <c r="G179" i="5"/>
  <c r="G129" i="5"/>
  <c r="G111" i="5"/>
  <c r="G103" i="5"/>
  <c r="G95" i="5"/>
  <c r="G87" i="5"/>
  <c r="G171" i="5"/>
  <c r="G116" i="5"/>
  <c r="G112" i="5"/>
  <c r="G104" i="5"/>
  <c r="G96" i="5"/>
  <c r="G88" i="5"/>
  <c r="G80" i="5"/>
  <c r="G127" i="5"/>
  <c r="G37" i="5"/>
  <c r="G128" i="5"/>
  <c r="G70" i="5"/>
  <c r="G64" i="5"/>
  <c r="G60" i="5"/>
  <c r="G55" i="5"/>
  <c r="G47" i="5"/>
  <c r="G39" i="5"/>
  <c r="G72" i="5"/>
  <c r="G48" i="5"/>
  <c r="G40" i="5"/>
  <c r="G68" i="5"/>
  <c r="G56" i="5"/>
  <c r="G73" i="5"/>
  <c r="G61" i="5"/>
  <c r="G49" i="5"/>
  <c r="G41" i="5"/>
  <c r="G75" i="5"/>
  <c r="G65" i="5"/>
  <c r="H65" i="5" s="1"/>
  <c r="G105" i="5"/>
  <c r="G89" i="5"/>
  <c r="G71" i="5"/>
  <c r="G50" i="5"/>
  <c r="G42" i="5"/>
  <c r="G67" i="5"/>
  <c r="G79" i="5"/>
  <c r="G57" i="5"/>
  <c r="G62" i="5"/>
  <c r="G51" i="5"/>
  <c r="G43" i="5"/>
  <c r="G81" i="5"/>
  <c r="G66" i="5"/>
  <c r="G52" i="5"/>
  <c r="G44" i="5"/>
  <c r="G58" i="5"/>
  <c r="G63" i="5"/>
  <c r="G53" i="5"/>
  <c r="G45" i="5"/>
  <c r="G113" i="5"/>
  <c r="G97" i="5"/>
  <c r="G59" i="5"/>
  <c r="G54" i="5"/>
  <c r="G46" i="5"/>
  <c r="G38" i="5"/>
  <c r="AD58" i="5"/>
  <c r="AB58" i="5"/>
  <c r="W83" i="5"/>
  <c r="W73" i="5"/>
  <c r="W86" i="5"/>
  <c r="W84" i="5"/>
  <c r="AB59" i="5"/>
  <c r="W92" i="5"/>
  <c r="W89" i="5"/>
  <c r="W85" i="5"/>
  <c r="W68" i="5"/>
  <c r="W94" i="5"/>
  <c r="W99" i="5"/>
  <c r="W78" i="5"/>
  <c r="W97" i="5"/>
  <c r="W75" i="5"/>
  <c r="AE36" i="5"/>
  <c r="AF34" i="5"/>
  <c r="AG55" i="5" s="1"/>
  <c r="AH55" i="5" s="1"/>
  <c r="W82" i="5"/>
  <c r="AE35" i="5"/>
  <c r="AF33" i="5"/>
  <c r="AG54" i="5" s="1"/>
  <c r="AH54" i="5" s="1"/>
  <c r="AD35" i="5"/>
  <c r="AB35" i="5"/>
  <c r="W98" i="5"/>
  <c r="W77" i="5"/>
  <c r="W93" i="5"/>
  <c r="L67" i="5" a="1"/>
  <c r="L67" i="5" s="1"/>
  <c r="T66" i="5"/>
  <c r="W87" i="5"/>
  <c r="W81" i="5"/>
  <c r="W100" i="5"/>
  <c r="W74" i="5"/>
  <c r="AB54" i="4"/>
  <c r="AB55" i="4"/>
  <c r="AD50" i="4"/>
  <c r="AB51" i="4"/>
  <c r="AB50" i="4"/>
  <c r="W89" i="4"/>
  <c r="AD53" i="4"/>
  <c r="AB53" i="4"/>
  <c r="W67" i="4"/>
  <c r="AD46" i="4"/>
  <c r="AB46" i="4"/>
  <c r="W99" i="4"/>
  <c r="W65" i="4"/>
  <c r="W78" i="4"/>
  <c r="AB34" i="4"/>
  <c r="AD34" i="4"/>
  <c r="AD58" i="4"/>
  <c r="AB58" i="4"/>
  <c r="AB59" i="4"/>
  <c r="W72" i="4"/>
  <c r="W93" i="4"/>
  <c r="AB47" i="4"/>
  <c r="W75" i="4"/>
  <c r="AD60" i="4"/>
  <c r="AB60" i="4"/>
  <c r="W95" i="4"/>
  <c r="AB42" i="4"/>
  <c r="AD42" i="4"/>
  <c r="AB43" i="4"/>
  <c r="W86" i="4"/>
  <c r="W91" i="4"/>
  <c r="W73" i="4"/>
  <c r="AB35" i="4"/>
  <c r="R65" i="4"/>
  <c r="W80" i="4"/>
  <c r="AE33" i="4"/>
  <c r="AF31" i="4"/>
  <c r="AG52" i="4" s="1"/>
  <c r="AH52" i="4" s="1"/>
  <c r="W88" i="4"/>
  <c r="W83" i="4"/>
  <c r="W92" i="4"/>
  <c r="AD32" i="4"/>
  <c r="AG53" i="4" s="1"/>
  <c r="AH53" i="4" s="1"/>
  <c r="AB32" i="4"/>
  <c r="W94" i="4"/>
  <c r="W66" i="4"/>
  <c r="AF34" i="4"/>
  <c r="AE36" i="4"/>
  <c r="W87" i="4"/>
  <c r="G378" i="4"/>
  <c r="G362" i="4"/>
  <c r="G346" i="4"/>
  <c r="G330" i="4"/>
  <c r="G314" i="4"/>
  <c r="G298" i="4"/>
  <c r="G282" i="4"/>
  <c r="G266" i="4"/>
  <c r="G250" i="4"/>
  <c r="G234" i="4"/>
  <c r="G218" i="4"/>
  <c r="G202" i="4"/>
  <c r="G186" i="4"/>
  <c r="G170" i="4"/>
  <c r="G154" i="4"/>
  <c r="G138" i="4"/>
  <c r="G122" i="4"/>
  <c r="G106" i="4"/>
  <c r="G90" i="4"/>
  <c r="G74" i="4"/>
  <c r="G58" i="4"/>
  <c r="G42" i="4"/>
  <c r="G376" i="4"/>
  <c r="G360" i="4"/>
  <c r="G344" i="4"/>
  <c r="G328" i="4"/>
  <c r="G312" i="4"/>
  <c r="G296" i="4"/>
  <c r="G280" i="4"/>
  <c r="G264" i="4"/>
  <c r="G248" i="4"/>
  <c r="G232" i="4"/>
  <c r="G216" i="4"/>
  <c r="G200" i="4"/>
  <c r="G184" i="4"/>
  <c r="G168" i="4"/>
  <c r="G152" i="4"/>
  <c r="G136" i="4"/>
  <c r="G120" i="4"/>
  <c r="G104" i="4"/>
  <c r="G88" i="4"/>
  <c r="G72" i="4"/>
  <c r="G56" i="4"/>
  <c r="G373" i="4"/>
  <c r="G357" i="4"/>
  <c r="G341" i="4"/>
  <c r="G325" i="4"/>
  <c r="G309" i="4"/>
  <c r="G293" i="4"/>
  <c r="G277" i="4"/>
  <c r="G261" i="4"/>
  <c r="G245" i="4"/>
  <c r="G229" i="4"/>
  <c r="G213" i="4"/>
  <c r="G372" i="4"/>
  <c r="G356" i="4"/>
  <c r="G340" i="4"/>
  <c r="G324" i="4"/>
  <c r="G308" i="4"/>
  <c r="G292" i="4"/>
  <c r="G276" i="4"/>
  <c r="G260" i="4"/>
  <c r="G244" i="4"/>
  <c r="G228" i="4"/>
  <c r="G212" i="4"/>
  <c r="G196" i="4"/>
  <c r="G180" i="4"/>
  <c r="G164" i="4"/>
  <c r="G148" i="4"/>
  <c r="G132" i="4"/>
  <c r="G116" i="4"/>
  <c r="G100" i="4"/>
  <c r="G84" i="4"/>
  <c r="G68" i="4"/>
  <c r="G371" i="4"/>
  <c r="G355" i="4"/>
  <c r="G339" i="4"/>
  <c r="G323" i="4"/>
  <c r="G307" i="4"/>
  <c r="G291" i="4"/>
  <c r="G275" i="4"/>
  <c r="G259" i="4"/>
  <c r="G243" i="4"/>
  <c r="G227" i="4"/>
  <c r="G211" i="4"/>
  <c r="G195" i="4"/>
  <c r="G179" i="4"/>
  <c r="G163" i="4"/>
  <c r="G147" i="4"/>
  <c r="G131" i="4"/>
  <c r="G115" i="4"/>
  <c r="G99" i="4"/>
  <c r="G381" i="4"/>
  <c r="G358" i="4"/>
  <c r="G334" i="4"/>
  <c r="G311" i="4"/>
  <c r="G287" i="4"/>
  <c r="G265" i="4"/>
  <c r="G240" i="4"/>
  <c r="G219" i="4"/>
  <c r="G194" i="4"/>
  <c r="G174" i="4"/>
  <c r="G153" i="4"/>
  <c r="G130" i="4"/>
  <c r="G110" i="4"/>
  <c r="G89" i="4"/>
  <c r="G69" i="4"/>
  <c r="G50" i="4"/>
  <c r="G336" i="4"/>
  <c r="G313" i="4"/>
  <c r="G133" i="4"/>
  <c r="G380" i="4"/>
  <c r="G354" i="4"/>
  <c r="G333" i="4"/>
  <c r="G310" i="4"/>
  <c r="G286" i="4"/>
  <c r="G263" i="4"/>
  <c r="G239" i="4"/>
  <c r="G217" i="4"/>
  <c r="G193" i="4"/>
  <c r="G173" i="4"/>
  <c r="G151" i="4"/>
  <c r="G129" i="4"/>
  <c r="G109" i="4"/>
  <c r="G87" i="4"/>
  <c r="G67" i="4"/>
  <c r="G49" i="4"/>
  <c r="G383" i="4"/>
  <c r="G267" i="4"/>
  <c r="G379" i="4"/>
  <c r="G353" i="4"/>
  <c r="G332" i="4"/>
  <c r="G306" i="4"/>
  <c r="G285" i="4"/>
  <c r="G262" i="4"/>
  <c r="G238" i="4"/>
  <c r="G215" i="4"/>
  <c r="G192" i="4"/>
  <c r="G172" i="4"/>
  <c r="G150" i="4"/>
  <c r="G128" i="4"/>
  <c r="G108" i="4"/>
  <c r="G86" i="4"/>
  <c r="G66" i="4"/>
  <c r="G48" i="4"/>
  <c r="G315" i="4"/>
  <c r="G112" i="4"/>
  <c r="G91" i="4"/>
  <c r="G377" i="4"/>
  <c r="G352" i="4"/>
  <c r="G331" i="4"/>
  <c r="G305" i="4"/>
  <c r="G284" i="4"/>
  <c r="G258" i="4"/>
  <c r="G237" i="4"/>
  <c r="G214" i="4"/>
  <c r="G191" i="4"/>
  <c r="G171" i="4"/>
  <c r="G149" i="4"/>
  <c r="G127" i="4"/>
  <c r="G107" i="4"/>
  <c r="G85" i="4"/>
  <c r="G65" i="4"/>
  <c r="H65" i="4" s="1"/>
  <c r="G47" i="4"/>
  <c r="G221" i="4"/>
  <c r="G92" i="4"/>
  <c r="G175" i="4"/>
  <c r="G375" i="4"/>
  <c r="G351" i="4"/>
  <c r="G329" i="4"/>
  <c r="G304" i="4"/>
  <c r="G283" i="4"/>
  <c r="G257" i="4"/>
  <c r="G236" i="4"/>
  <c r="G210" i="4"/>
  <c r="G190" i="4"/>
  <c r="G169" i="4"/>
  <c r="G146" i="4"/>
  <c r="G126" i="4"/>
  <c r="G105" i="4"/>
  <c r="G83" i="4"/>
  <c r="G64" i="4"/>
  <c r="G46" i="4"/>
  <c r="G134" i="4"/>
  <c r="G359" i="4"/>
  <c r="G241" i="4"/>
  <c r="G111" i="4"/>
  <c r="G374" i="4"/>
  <c r="G350" i="4"/>
  <c r="G327" i="4"/>
  <c r="G303" i="4"/>
  <c r="G281" i="4"/>
  <c r="G256" i="4"/>
  <c r="G235" i="4"/>
  <c r="G209" i="4"/>
  <c r="G189" i="4"/>
  <c r="G167" i="4"/>
  <c r="G145" i="4"/>
  <c r="G125" i="4"/>
  <c r="G103" i="4"/>
  <c r="G82" i="4"/>
  <c r="G63" i="4"/>
  <c r="G45" i="4"/>
  <c r="G242" i="4"/>
  <c r="G155" i="4"/>
  <c r="G370" i="4"/>
  <c r="G349" i="4"/>
  <c r="G326" i="4"/>
  <c r="G302" i="4"/>
  <c r="G279" i="4"/>
  <c r="G255" i="4"/>
  <c r="G233" i="4"/>
  <c r="G208" i="4"/>
  <c r="G188" i="4"/>
  <c r="G166" i="4"/>
  <c r="G144" i="4"/>
  <c r="G124" i="4"/>
  <c r="G102" i="4"/>
  <c r="G81" i="4"/>
  <c r="G62" i="4"/>
  <c r="G44" i="4"/>
  <c r="G198" i="4"/>
  <c r="G335" i="4"/>
  <c r="G369" i="4"/>
  <c r="G348" i="4"/>
  <c r="G322" i="4"/>
  <c r="G301" i="4"/>
  <c r="G278" i="4"/>
  <c r="G254" i="4"/>
  <c r="G231" i="4"/>
  <c r="G207" i="4"/>
  <c r="G187" i="4"/>
  <c r="G165" i="4"/>
  <c r="G143" i="4"/>
  <c r="G123" i="4"/>
  <c r="G101" i="4"/>
  <c r="G80" i="4"/>
  <c r="G61" i="4"/>
  <c r="G43" i="4"/>
  <c r="G368" i="4"/>
  <c r="G347" i="4"/>
  <c r="G321" i="4"/>
  <c r="G300" i="4"/>
  <c r="G274" i="4"/>
  <c r="G253" i="4"/>
  <c r="G230" i="4"/>
  <c r="G206" i="4"/>
  <c r="G185" i="4"/>
  <c r="G162" i="4"/>
  <c r="G142" i="4"/>
  <c r="G121" i="4"/>
  <c r="G98" i="4"/>
  <c r="G79" i="4"/>
  <c r="G60" i="4"/>
  <c r="G41" i="4"/>
  <c r="G51" i="4"/>
  <c r="G367" i="4"/>
  <c r="G345" i="4"/>
  <c r="G320" i="4"/>
  <c r="G299" i="4"/>
  <c r="G273" i="4"/>
  <c r="G252" i="4"/>
  <c r="G226" i="4"/>
  <c r="G205" i="4"/>
  <c r="G183" i="4"/>
  <c r="G161" i="4"/>
  <c r="G141" i="4"/>
  <c r="G119" i="4"/>
  <c r="G97" i="4"/>
  <c r="G78" i="4"/>
  <c r="G59" i="4"/>
  <c r="G361" i="4"/>
  <c r="G156" i="4"/>
  <c r="G382" i="4"/>
  <c r="G366" i="4"/>
  <c r="G343" i="4"/>
  <c r="G319" i="4"/>
  <c r="G297" i="4"/>
  <c r="G272" i="4"/>
  <c r="G251" i="4"/>
  <c r="G225" i="4"/>
  <c r="G204" i="4"/>
  <c r="G182" i="4"/>
  <c r="G160" i="4"/>
  <c r="G140" i="4"/>
  <c r="G118" i="4"/>
  <c r="G96" i="4"/>
  <c r="G77" i="4"/>
  <c r="G57" i="4"/>
  <c r="G289" i="4"/>
  <c r="G197" i="4"/>
  <c r="G365" i="4"/>
  <c r="G342" i="4"/>
  <c r="G318" i="4"/>
  <c r="G295" i="4"/>
  <c r="G271" i="4"/>
  <c r="G249" i="4"/>
  <c r="G224" i="4"/>
  <c r="G203" i="4"/>
  <c r="G181" i="4"/>
  <c r="G159" i="4"/>
  <c r="G139" i="4"/>
  <c r="G117" i="4"/>
  <c r="G95" i="4"/>
  <c r="G76" i="4"/>
  <c r="G55" i="4"/>
  <c r="G52" i="4"/>
  <c r="G220" i="4"/>
  <c r="G385" i="4"/>
  <c r="G364" i="4"/>
  <c r="G338" i="4"/>
  <c r="G317" i="4"/>
  <c r="G294" i="4"/>
  <c r="G270" i="4"/>
  <c r="G247" i="4"/>
  <c r="G223" i="4"/>
  <c r="G201" i="4"/>
  <c r="G178" i="4"/>
  <c r="G158" i="4"/>
  <c r="G137" i="4"/>
  <c r="G114" i="4"/>
  <c r="G94" i="4"/>
  <c r="G75" i="4"/>
  <c r="G54" i="4"/>
  <c r="G268" i="4"/>
  <c r="G71" i="4"/>
  <c r="G70" i="4"/>
  <c r="G384" i="4"/>
  <c r="G363" i="4"/>
  <c r="G337" i="4"/>
  <c r="G316" i="4"/>
  <c r="G290" i="4"/>
  <c r="G269" i="4"/>
  <c r="G246" i="4"/>
  <c r="G222" i="4"/>
  <c r="G199" i="4"/>
  <c r="G177" i="4"/>
  <c r="G157" i="4"/>
  <c r="G135" i="4"/>
  <c r="G113" i="4"/>
  <c r="G93" i="4"/>
  <c r="G73" i="4"/>
  <c r="G53" i="4"/>
  <c r="G176" i="4"/>
  <c r="G288" i="4"/>
  <c r="W98" i="4"/>
  <c r="W82" i="4"/>
  <c r="W84" i="4"/>
  <c r="W85" i="4"/>
  <c r="W69" i="4"/>
  <c r="AD41" i="4"/>
  <c r="AB41" i="4"/>
  <c r="W79" i="4"/>
  <c r="W77" i="4"/>
  <c r="W97" i="4"/>
  <c r="W74" i="4"/>
  <c r="L67" i="4" a="1"/>
  <c r="L67" i="4" s="1"/>
  <c r="T66" i="4"/>
  <c r="W100" i="4"/>
  <c r="W90" i="4"/>
  <c r="W76" i="4"/>
  <c r="W68" i="4"/>
  <c r="W96" i="4"/>
  <c r="W70" i="4"/>
  <c r="AB37" i="4"/>
  <c r="AD37" i="4"/>
  <c r="AD61" i="4"/>
  <c r="AB61" i="4"/>
  <c r="W71" i="4"/>
  <c r="AB46" i="1"/>
  <c r="AB56" i="1"/>
  <c r="AB57" i="1"/>
  <c r="W81" i="1"/>
  <c r="AB54" i="1"/>
  <c r="AB42" i="1"/>
  <c r="AG52" i="1"/>
  <c r="AB41" i="1"/>
  <c r="AD48" i="1"/>
  <c r="AB49" i="1"/>
  <c r="AD58" i="1"/>
  <c r="AB58" i="1"/>
  <c r="P385" i="1"/>
  <c r="Q385" i="1" s="1"/>
  <c r="P369" i="1"/>
  <c r="Q369" i="1" s="1"/>
  <c r="P353" i="1"/>
  <c r="Q353" i="1" s="1"/>
  <c r="P337" i="1"/>
  <c r="Q337" i="1" s="1"/>
  <c r="P321" i="1"/>
  <c r="Q321" i="1" s="1"/>
  <c r="P305" i="1"/>
  <c r="Q305" i="1" s="1"/>
  <c r="P289" i="1"/>
  <c r="Q289" i="1" s="1"/>
  <c r="P273" i="1"/>
  <c r="Q273" i="1" s="1"/>
  <c r="P257" i="1"/>
  <c r="Q257" i="1" s="1"/>
  <c r="P241" i="1"/>
  <c r="Q241" i="1" s="1"/>
  <c r="P225" i="1"/>
  <c r="Q225" i="1" s="1"/>
  <c r="P209" i="1"/>
  <c r="Q209" i="1" s="1"/>
  <c r="P193" i="1"/>
  <c r="Q193" i="1" s="1"/>
  <c r="P177" i="1"/>
  <c r="Q177" i="1" s="1"/>
  <c r="P161" i="1"/>
  <c r="Q161" i="1" s="1"/>
  <c r="P145" i="1"/>
  <c r="Q145" i="1" s="1"/>
  <c r="P129" i="1"/>
  <c r="Q129" i="1" s="1"/>
  <c r="P113" i="1"/>
  <c r="Q113" i="1" s="1"/>
  <c r="P97" i="1"/>
  <c r="Q97" i="1" s="1"/>
  <c r="P81" i="1"/>
  <c r="Q81" i="1" s="1"/>
  <c r="P65" i="1"/>
  <c r="Q65" i="1" s="1"/>
  <c r="R65" i="1" s="1"/>
  <c r="P49" i="1"/>
  <c r="Q49" i="1" s="1"/>
  <c r="P384" i="1"/>
  <c r="Q384" i="1" s="1"/>
  <c r="P368" i="1"/>
  <c r="Q368" i="1" s="1"/>
  <c r="P352" i="1"/>
  <c r="Q352" i="1" s="1"/>
  <c r="P336" i="1"/>
  <c r="Q336" i="1" s="1"/>
  <c r="P320" i="1"/>
  <c r="Q320" i="1" s="1"/>
  <c r="P304" i="1"/>
  <c r="Q304" i="1" s="1"/>
  <c r="P288" i="1"/>
  <c r="Q288" i="1" s="1"/>
  <c r="P272" i="1"/>
  <c r="Q272" i="1" s="1"/>
  <c r="P256" i="1"/>
  <c r="Q256" i="1" s="1"/>
  <c r="P240" i="1"/>
  <c r="Q240" i="1" s="1"/>
  <c r="P224" i="1"/>
  <c r="Q224" i="1" s="1"/>
  <c r="P208" i="1"/>
  <c r="Q208" i="1" s="1"/>
  <c r="P192" i="1"/>
  <c r="Q192" i="1" s="1"/>
  <c r="P176" i="1"/>
  <c r="Q176" i="1" s="1"/>
  <c r="P160" i="1"/>
  <c r="Q160" i="1" s="1"/>
  <c r="P144" i="1"/>
  <c r="Q144" i="1" s="1"/>
  <c r="P128" i="1"/>
  <c r="Q128" i="1" s="1"/>
  <c r="P112" i="1"/>
  <c r="Q112" i="1" s="1"/>
  <c r="P96" i="1"/>
  <c r="Q96" i="1" s="1"/>
  <c r="P80" i="1"/>
  <c r="Q80" i="1" s="1"/>
  <c r="P64" i="1"/>
  <c r="Q64" i="1" s="1"/>
  <c r="P48" i="1"/>
  <c r="Q48" i="1" s="1"/>
  <c r="P383" i="1"/>
  <c r="Q383" i="1" s="1"/>
  <c r="P367" i="1"/>
  <c r="Q367" i="1" s="1"/>
  <c r="P351" i="1"/>
  <c r="Q351" i="1" s="1"/>
  <c r="P335" i="1"/>
  <c r="Q335" i="1" s="1"/>
  <c r="P319" i="1"/>
  <c r="Q319" i="1" s="1"/>
  <c r="P303" i="1"/>
  <c r="Q303" i="1" s="1"/>
  <c r="P287" i="1"/>
  <c r="Q287" i="1" s="1"/>
  <c r="P271" i="1"/>
  <c r="Q271" i="1" s="1"/>
  <c r="P255" i="1"/>
  <c r="Q255" i="1" s="1"/>
  <c r="P239" i="1"/>
  <c r="Q239" i="1" s="1"/>
  <c r="P223" i="1"/>
  <c r="Q223" i="1" s="1"/>
  <c r="P207" i="1"/>
  <c r="Q207" i="1" s="1"/>
  <c r="P191" i="1"/>
  <c r="Q191" i="1" s="1"/>
  <c r="P175" i="1"/>
  <c r="Q175" i="1" s="1"/>
  <c r="P159" i="1"/>
  <c r="Q159" i="1" s="1"/>
  <c r="P143" i="1"/>
  <c r="Q143" i="1" s="1"/>
  <c r="P127" i="1"/>
  <c r="Q127" i="1" s="1"/>
  <c r="P111" i="1"/>
  <c r="Q111" i="1" s="1"/>
  <c r="P95" i="1"/>
  <c r="Q95" i="1" s="1"/>
  <c r="P79" i="1"/>
  <c r="Q79" i="1" s="1"/>
  <c r="P63" i="1"/>
  <c r="Q63" i="1" s="1"/>
  <c r="P47" i="1"/>
  <c r="Q47" i="1" s="1"/>
  <c r="P381" i="1"/>
  <c r="Q381" i="1" s="1"/>
  <c r="P365" i="1"/>
  <c r="Q365" i="1" s="1"/>
  <c r="P349" i="1"/>
  <c r="Q349" i="1" s="1"/>
  <c r="P333" i="1"/>
  <c r="Q333" i="1" s="1"/>
  <c r="P317" i="1"/>
  <c r="Q317" i="1" s="1"/>
  <c r="P301" i="1"/>
  <c r="Q301" i="1" s="1"/>
  <c r="P285" i="1"/>
  <c r="Q285" i="1" s="1"/>
  <c r="P269" i="1"/>
  <c r="Q269" i="1" s="1"/>
  <c r="P253" i="1"/>
  <c r="Q253" i="1" s="1"/>
  <c r="P237" i="1"/>
  <c r="Q237" i="1" s="1"/>
  <c r="P221" i="1"/>
  <c r="Q221" i="1" s="1"/>
  <c r="P205" i="1"/>
  <c r="Q205" i="1" s="1"/>
  <c r="P189" i="1"/>
  <c r="Q189" i="1" s="1"/>
  <c r="P173" i="1"/>
  <c r="Q173" i="1" s="1"/>
  <c r="P157" i="1"/>
  <c r="Q157" i="1" s="1"/>
  <c r="P141" i="1"/>
  <c r="Q141" i="1" s="1"/>
  <c r="P125" i="1"/>
  <c r="Q125" i="1" s="1"/>
  <c r="P109" i="1"/>
  <c r="Q109" i="1" s="1"/>
  <c r="P93" i="1"/>
  <c r="Q93" i="1" s="1"/>
  <c r="P77" i="1"/>
  <c r="Q77" i="1" s="1"/>
  <c r="P61" i="1"/>
  <c r="Q61" i="1" s="1"/>
  <c r="P45" i="1"/>
  <c r="Q45" i="1" s="1"/>
  <c r="P379" i="1"/>
  <c r="Q379" i="1" s="1"/>
  <c r="P363" i="1"/>
  <c r="Q363" i="1" s="1"/>
  <c r="P347" i="1"/>
  <c r="Q347" i="1" s="1"/>
  <c r="P331" i="1"/>
  <c r="Q331" i="1" s="1"/>
  <c r="P315" i="1"/>
  <c r="Q315" i="1" s="1"/>
  <c r="P299" i="1"/>
  <c r="Q299" i="1" s="1"/>
  <c r="P283" i="1"/>
  <c r="Q283" i="1" s="1"/>
  <c r="P267" i="1"/>
  <c r="Q267" i="1" s="1"/>
  <c r="P251" i="1"/>
  <c r="Q251" i="1" s="1"/>
  <c r="P235" i="1"/>
  <c r="Q235" i="1" s="1"/>
  <c r="P219" i="1"/>
  <c r="Q219" i="1" s="1"/>
  <c r="P203" i="1"/>
  <c r="Q203" i="1" s="1"/>
  <c r="P187" i="1"/>
  <c r="Q187" i="1" s="1"/>
  <c r="P171" i="1"/>
  <c r="Q171" i="1" s="1"/>
  <c r="P155" i="1"/>
  <c r="Q155" i="1" s="1"/>
  <c r="P139" i="1"/>
  <c r="Q139" i="1" s="1"/>
  <c r="P123" i="1"/>
  <c r="Q123" i="1" s="1"/>
  <c r="P107" i="1"/>
  <c r="Q107" i="1" s="1"/>
  <c r="P91" i="1"/>
  <c r="Q91" i="1" s="1"/>
  <c r="P75" i="1"/>
  <c r="Q75" i="1" s="1"/>
  <c r="P59" i="1"/>
  <c r="Q59" i="1" s="1"/>
  <c r="P43" i="1"/>
  <c r="Q43" i="1" s="1"/>
  <c r="P378" i="1"/>
  <c r="Q378" i="1" s="1"/>
  <c r="P362" i="1"/>
  <c r="Q362" i="1" s="1"/>
  <c r="P346" i="1"/>
  <c r="Q346" i="1" s="1"/>
  <c r="P330" i="1"/>
  <c r="Q330" i="1" s="1"/>
  <c r="P373" i="1"/>
  <c r="Q373" i="1" s="1"/>
  <c r="P357" i="1"/>
  <c r="Q357" i="1" s="1"/>
  <c r="P341" i="1"/>
  <c r="Q341" i="1" s="1"/>
  <c r="P325" i="1"/>
  <c r="Q325" i="1" s="1"/>
  <c r="P309" i="1"/>
  <c r="Q309" i="1" s="1"/>
  <c r="P293" i="1"/>
  <c r="Q293" i="1" s="1"/>
  <c r="P277" i="1"/>
  <c r="Q277" i="1" s="1"/>
  <c r="P261" i="1"/>
  <c r="Q261" i="1" s="1"/>
  <c r="P245" i="1"/>
  <c r="Q245" i="1" s="1"/>
  <c r="P229" i="1"/>
  <c r="Q229" i="1" s="1"/>
  <c r="P213" i="1"/>
  <c r="Q213" i="1" s="1"/>
  <c r="P197" i="1"/>
  <c r="Q197" i="1" s="1"/>
  <c r="P181" i="1"/>
  <c r="Q181" i="1" s="1"/>
  <c r="P165" i="1"/>
  <c r="Q165" i="1" s="1"/>
  <c r="P149" i="1"/>
  <c r="Q149" i="1" s="1"/>
  <c r="P133" i="1"/>
  <c r="Q133" i="1" s="1"/>
  <c r="P117" i="1"/>
  <c r="Q117" i="1" s="1"/>
  <c r="P101" i="1"/>
  <c r="Q101" i="1" s="1"/>
  <c r="P356" i="1"/>
  <c r="Q356" i="1" s="1"/>
  <c r="P327" i="1"/>
  <c r="Q327" i="1" s="1"/>
  <c r="P300" i="1"/>
  <c r="Q300" i="1" s="1"/>
  <c r="P276" i="1"/>
  <c r="Q276" i="1" s="1"/>
  <c r="P249" i="1"/>
  <c r="Q249" i="1" s="1"/>
  <c r="P226" i="1"/>
  <c r="Q226" i="1" s="1"/>
  <c r="P199" i="1"/>
  <c r="Q199" i="1" s="1"/>
  <c r="P172" i="1"/>
  <c r="Q172" i="1" s="1"/>
  <c r="P148" i="1"/>
  <c r="Q148" i="1" s="1"/>
  <c r="P121" i="1"/>
  <c r="Q121" i="1" s="1"/>
  <c r="P98" i="1"/>
  <c r="Q98" i="1" s="1"/>
  <c r="P72" i="1"/>
  <c r="Q72" i="1" s="1"/>
  <c r="P51" i="1"/>
  <c r="Q51" i="1" s="1"/>
  <c r="P382" i="1"/>
  <c r="Q382" i="1" s="1"/>
  <c r="P355" i="1"/>
  <c r="Q355" i="1" s="1"/>
  <c r="P326" i="1"/>
  <c r="Q326" i="1" s="1"/>
  <c r="P275" i="1"/>
  <c r="Q275" i="1" s="1"/>
  <c r="P248" i="1"/>
  <c r="Q248" i="1" s="1"/>
  <c r="P198" i="1"/>
  <c r="Q198" i="1" s="1"/>
  <c r="P170" i="1"/>
  <c r="Q170" i="1" s="1"/>
  <c r="P120" i="1"/>
  <c r="Q120" i="1" s="1"/>
  <c r="P71" i="1"/>
  <c r="Q71" i="1" s="1"/>
  <c r="P50" i="1"/>
  <c r="Q50" i="1" s="1"/>
  <c r="P252" i="1"/>
  <c r="Q252" i="1" s="1"/>
  <c r="P74" i="1"/>
  <c r="Q74" i="1" s="1"/>
  <c r="P278" i="1"/>
  <c r="Q278" i="1" s="1"/>
  <c r="P200" i="1"/>
  <c r="Q200" i="1" s="1"/>
  <c r="P150" i="1"/>
  <c r="Q150" i="1" s="1"/>
  <c r="P52" i="1"/>
  <c r="Q52" i="1" s="1"/>
  <c r="P298" i="1"/>
  <c r="Q298" i="1" s="1"/>
  <c r="P222" i="1"/>
  <c r="Q222" i="1" s="1"/>
  <c r="P147" i="1"/>
  <c r="Q147" i="1" s="1"/>
  <c r="P94" i="1"/>
  <c r="Q94" i="1" s="1"/>
  <c r="P99" i="1"/>
  <c r="Q99" i="1" s="1"/>
  <c r="P380" i="1"/>
  <c r="Q380" i="1" s="1"/>
  <c r="P354" i="1"/>
  <c r="Q354" i="1" s="1"/>
  <c r="P324" i="1"/>
  <c r="Q324" i="1" s="1"/>
  <c r="P297" i="1"/>
  <c r="Q297" i="1" s="1"/>
  <c r="P274" i="1"/>
  <c r="Q274" i="1" s="1"/>
  <c r="P247" i="1"/>
  <c r="Q247" i="1" s="1"/>
  <c r="P220" i="1"/>
  <c r="Q220" i="1" s="1"/>
  <c r="P196" i="1"/>
  <c r="Q196" i="1" s="1"/>
  <c r="P169" i="1"/>
  <c r="Q169" i="1" s="1"/>
  <c r="P146" i="1"/>
  <c r="Q146" i="1" s="1"/>
  <c r="P119" i="1"/>
  <c r="Q119" i="1" s="1"/>
  <c r="P92" i="1"/>
  <c r="Q92" i="1" s="1"/>
  <c r="P70" i="1"/>
  <c r="Q70" i="1" s="1"/>
  <c r="P46" i="1"/>
  <c r="Q46" i="1" s="1"/>
  <c r="P279" i="1"/>
  <c r="Q279" i="1" s="1"/>
  <c r="P100" i="1"/>
  <c r="Q100" i="1" s="1"/>
  <c r="P377" i="1"/>
  <c r="Q377" i="1" s="1"/>
  <c r="P350" i="1"/>
  <c r="Q350" i="1" s="1"/>
  <c r="P323" i="1"/>
  <c r="Q323" i="1" s="1"/>
  <c r="P296" i="1"/>
  <c r="Q296" i="1" s="1"/>
  <c r="P270" i="1"/>
  <c r="Q270" i="1" s="1"/>
  <c r="P246" i="1"/>
  <c r="Q246" i="1" s="1"/>
  <c r="P218" i="1"/>
  <c r="Q218" i="1" s="1"/>
  <c r="P195" i="1"/>
  <c r="Q195" i="1" s="1"/>
  <c r="P168" i="1"/>
  <c r="Q168" i="1" s="1"/>
  <c r="P142" i="1"/>
  <c r="Q142" i="1" s="1"/>
  <c r="P118" i="1"/>
  <c r="Q118" i="1" s="1"/>
  <c r="P90" i="1"/>
  <c r="Q90" i="1" s="1"/>
  <c r="P69" i="1"/>
  <c r="Q69" i="1" s="1"/>
  <c r="P44" i="1"/>
  <c r="Q44" i="1" s="1"/>
  <c r="P376" i="1"/>
  <c r="Q376" i="1" s="1"/>
  <c r="P348" i="1"/>
  <c r="Q348" i="1" s="1"/>
  <c r="P322" i="1"/>
  <c r="Q322" i="1" s="1"/>
  <c r="P295" i="1"/>
  <c r="Q295" i="1" s="1"/>
  <c r="P268" i="1"/>
  <c r="Q268" i="1" s="1"/>
  <c r="P244" i="1"/>
  <c r="Q244" i="1" s="1"/>
  <c r="P217" i="1"/>
  <c r="Q217" i="1" s="1"/>
  <c r="P194" i="1"/>
  <c r="Q194" i="1" s="1"/>
  <c r="P167" i="1"/>
  <c r="Q167" i="1" s="1"/>
  <c r="P140" i="1"/>
  <c r="Q140" i="1" s="1"/>
  <c r="P116" i="1"/>
  <c r="Q116" i="1" s="1"/>
  <c r="P89" i="1"/>
  <c r="Q89" i="1" s="1"/>
  <c r="P68" i="1"/>
  <c r="Q68" i="1" s="1"/>
  <c r="P42" i="1"/>
  <c r="Q42" i="1" s="1"/>
  <c r="P375" i="1"/>
  <c r="Q375" i="1" s="1"/>
  <c r="P345" i="1"/>
  <c r="Q345" i="1" s="1"/>
  <c r="P318" i="1"/>
  <c r="Q318" i="1" s="1"/>
  <c r="P294" i="1"/>
  <c r="Q294" i="1" s="1"/>
  <c r="P266" i="1"/>
  <c r="Q266" i="1" s="1"/>
  <c r="P243" i="1"/>
  <c r="Q243" i="1" s="1"/>
  <c r="P216" i="1"/>
  <c r="Q216" i="1" s="1"/>
  <c r="P190" i="1"/>
  <c r="Q190" i="1" s="1"/>
  <c r="P166" i="1"/>
  <c r="Q166" i="1" s="1"/>
  <c r="P138" i="1"/>
  <c r="Q138" i="1" s="1"/>
  <c r="P115" i="1"/>
  <c r="Q115" i="1" s="1"/>
  <c r="P88" i="1"/>
  <c r="Q88" i="1" s="1"/>
  <c r="P67" i="1"/>
  <c r="Q67" i="1" s="1"/>
  <c r="P41" i="1"/>
  <c r="Q41" i="1" s="1"/>
  <c r="P178" i="1"/>
  <c r="Q178" i="1" s="1"/>
  <c r="P250" i="1"/>
  <c r="Q250" i="1" s="1"/>
  <c r="P174" i="1"/>
  <c r="Q174" i="1" s="1"/>
  <c r="P374" i="1"/>
  <c r="Q374" i="1" s="1"/>
  <c r="P344" i="1"/>
  <c r="Q344" i="1" s="1"/>
  <c r="P316" i="1"/>
  <c r="Q316" i="1" s="1"/>
  <c r="P292" i="1"/>
  <c r="Q292" i="1" s="1"/>
  <c r="P265" i="1"/>
  <c r="Q265" i="1" s="1"/>
  <c r="P242" i="1"/>
  <c r="Q242" i="1" s="1"/>
  <c r="P215" i="1"/>
  <c r="Q215" i="1" s="1"/>
  <c r="P188" i="1"/>
  <c r="Q188" i="1" s="1"/>
  <c r="P164" i="1"/>
  <c r="Q164" i="1" s="1"/>
  <c r="P137" i="1"/>
  <c r="Q137" i="1" s="1"/>
  <c r="P114" i="1"/>
  <c r="Q114" i="1" s="1"/>
  <c r="P87" i="1"/>
  <c r="Q87" i="1" s="1"/>
  <c r="P66" i="1"/>
  <c r="Q66" i="1" s="1"/>
  <c r="P40" i="1"/>
  <c r="Q40" i="1" s="1"/>
  <c r="P358" i="1"/>
  <c r="Q358" i="1" s="1"/>
  <c r="P227" i="1"/>
  <c r="Q227" i="1" s="1"/>
  <c r="P73" i="1"/>
  <c r="Q73" i="1" s="1"/>
  <c r="P372" i="1"/>
  <c r="Q372" i="1" s="1"/>
  <c r="P343" i="1"/>
  <c r="Q343" i="1" s="1"/>
  <c r="P314" i="1"/>
  <c r="Q314" i="1" s="1"/>
  <c r="P291" i="1"/>
  <c r="Q291" i="1" s="1"/>
  <c r="P264" i="1"/>
  <c r="Q264" i="1" s="1"/>
  <c r="P238" i="1"/>
  <c r="Q238" i="1" s="1"/>
  <c r="P214" i="1"/>
  <c r="Q214" i="1" s="1"/>
  <c r="P186" i="1"/>
  <c r="Q186" i="1" s="1"/>
  <c r="P163" i="1"/>
  <c r="Q163" i="1" s="1"/>
  <c r="P136" i="1"/>
  <c r="Q136" i="1" s="1"/>
  <c r="P110" i="1"/>
  <c r="Q110" i="1" s="1"/>
  <c r="P86" i="1"/>
  <c r="Q86" i="1" s="1"/>
  <c r="P62" i="1"/>
  <c r="Q62" i="1" s="1"/>
  <c r="P39" i="1"/>
  <c r="Q39" i="1" s="1"/>
  <c r="P359" i="1"/>
  <c r="Q359" i="1" s="1"/>
  <c r="P151" i="1"/>
  <c r="Q151" i="1" s="1"/>
  <c r="P371" i="1"/>
  <c r="Q371" i="1" s="1"/>
  <c r="P342" i="1"/>
  <c r="Q342" i="1" s="1"/>
  <c r="P313" i="1"/>
  <c r="Q313" i="1" s="1"/>
  <c r="P290" i="1"/>
  <c r="Q290" i="1" s="1"/>
  <c r="P263" i="1"/>
  <c r="Q263" i="1" s="1"/>
  <c r="P236" i="1"/>
  <c r="Q236" i="1" s="1"/>
  <c r="P212" i="1"/>
  <c r="Q212" i="1" s="1"/>
  <c r="P185" i="1"/>
  <c r="Q185" i="1" s="1"/>
  <c r="P162" i="1"/>
  <c r="Q162" i="1" s="1"/>
  <c r="P135" i="1"/>
  <c r="Q135" i="1" s="1"/>
  <c r="P108" i="1"/>
  <c r="Q108" i="1" s="1"/>
  <c r="P85" i="1"/>
  <c r="Q85" i="1" s="1"/>
  <c r="P60" i="1"/>
  <c r="Q60" i="1" s="1"/>
  <c r="P38" i="1"/>
  <c r="Q38" i="1" s="1"/>
  <c r="P201" i="1"/>
  <c r="Q201" i="1" s="1"/>
  <c r="P302" i="1"/>
  <c r="Q302" i="1" s="1"/>
  <c r="P370" i="1"/>
  <c r="Q370" i="1" s="1"/>
  <c r="P340" i="1"/>
  <c r="Q340" i="1" s="1"/>
  <c r="P312" i="1"/>
  <c r="Q312" i="1" s="1"/>
  <c r="P286" i="1"/>
  <c r="Q286" i="1" s="1"/>
  <c r="P262" i="1"/>
  <c r="Q262" i="1" s="1"/>
  <c r="P234" i="1"/>
  <c r="Q234" i="1" s="1"/>
  <c r="P211" i="1"/>
  <c r="Q211" i="1" s="1"/>
  <c r="P184" i="1"/>
  <c r="Q184" i="1" s="1"/>
  <c r="P158" i="1"/>
  <c r="Q158" i="1" s="1"/>
  <c r="P134" i="1"/>
  <c r="Q134" i="1" s="1"/>
  <c r="P106" i="1"/>
  <c r="Q106" i="1" s="1"/>
  <c r="P84" i="1"/>
  <c r="Q84" i="1" s="1"/>
  <c r="P58" i="1"/>
  <c r="Q58" i="1" s="1"/>
  <c r="P366" i="1"/>
  <c r="Q366" i="1" s="1"/>
  <c r="P339" i="1"/>
  <c r="Q339" i="1" s="1"/>
  <c r="P311" i="1"/>
  <c r="Q311" i="1" s="1"/>
  <c r="P284" i="1"/>
  <c r="Q284" i="1" s="1"/>
  <c r="P260" i="1"/>
  <c r="Q260" i="1" s="1"/>
  <c r="P233" i="1"/>
  <c r="Q233" i="1" s="1"/>
  <c r="P210" i="1"/>
  <c r="Q210" i="1" s="1"/>
  <c r="P183" i="1"/>
  <c r="Q183" i="1" s="1"/>
  <c r="P156" i="1"/>
  <c r="Q156" i="1" s="1"/>
  <c r="P132" i="1"/>
  <c r="Q132" i="1" s="1"/>
  <c r="P105" i="1"/>
  <c r="Q105" i="1" s="1"/>
  <c r="P83" i="1"/>
  <c r="Q83" i="1" s="1"/>
  <c r="P57" i="1"/>
  <c r="Q57" i="1" s="1"/>
  <c r="P37" i="1"/>
  <c r="Q37" i="1" s="1"/>
  <c r="P124" i="1"/>
  <c r="Q124" i="1" s="1"/>
  <c r="P328" i="1"/>
  <c r="Q328" i="1" s="1"/>
  <c r="P122" i="1"/>
  <c r="Q122" i="1" s="1"/>
  <c r="P364" i="1"/>
  <c r="Q364" i="1" s="1"/>
  <c r="P338" i="1"/>
  <c r="Q338" i="1" s="1"/>
  <c r="P310" i="1"/>
  <c r="Q310" i="1" s="1"/>
  <c r="P282" i="1"/>
  <c r="Q282" i="1" s="1"/>
  <c r="P259" i="1"/>
  <c r="Q259" i="1" s="1"/>
  <c r="P232" i="1"/>
  <c r="Q232" i="1" s="1"/>
  <c r="P206" i="1"/>
  <c r="Q206" i="1" s="1"/>
  <c r="P182" i="1"/>
  <c r="Q182" i="1" s="1"/>
  <c r="P154" i="1"/>
  <c r="Q154" i="1" s="1"/>
  <c r="P131" i="1"/>
  <c r="Q131" i="1" s="1"/>
  <c r="P104" i="1"/>
  <c r="Q104" i="1" s="1"/>
  <c r="P82" i="1"/>
  <c r="Q82" i="1" s="1"/>
  <c r="P56" i="1"/>
  <c r="Q56" i="1" s="1"/>
  <c r="P306" i="1"/>
  <c r="Q306" i="1" s="1"/>
  <c r="P361" i="1"/>
  <c r="Q361" i="1" s="1"/>
  <c r="P334" i="1"/>
  <c r="Q334" i="1" s="1"/>
  <c r="P308" i="1"/>
  <c r="Q308" i="1" s="1"/>
  <c r="P281" i="1"/>
  <c r="Q281" i="1" s="1"/>
  <c r="P258" i="1"/>
  <c r="Q258" i="1" s="1"/>
  <c r="P231" i="1"/>
  <c r="Q231" i="1" s="1"/>
  <c r="P204" i="1"/>
  <c r="Q204" i="1" s="1"/>
  <c r="P180" i="1"/>
  <c r="Q180" i="1" s="1"/>
  <c r="P153" i="1"/>
  <c r="Q153" i="1" s="1"/>
  <c r="P130" i="1"/>
  <c r="Q130" i="1" s="1"/>
  <c r="P103" i="1"/>
  <c r="Q103" i="1" s="1"/>
  <c r="P78" i="1"/>
  <c r="Q78" i="1" s="1"/>
  <c r="P55" i="1"/>
  <c r="Q55" i="1" s="1"/>
  <c r="P228" i="1"/>
  <c r="Q228" i="1" s="1"/>
  <c r="P360" i="1"/>
  <c r="Q360" i="1" s="1"/>
  <c r="P332" i="1"/>
  <c r="Q332" i="1" s="1"/>
  <c r="P307" i="1"/>
  <c r="Q307" i="1" s="1"/>
  <c r="P280" i="1"/>
  <c r="Q280" i="1" s="1"/>
  <c r="P254" i="1"/>
  <c r="Q254" i="1" s="1"/>
  <c r="P230" i="1"/>
  <c r="Q230" i="1" s="1"/>
  <c r="P202" i="1"/>
  <c r="Q202" i="1" s="1"/>
  <c r="P179" i="1"/>
  <c r="Q179" i="1" s="1"/>
  <c r="P152" i="1"/>
  <c r="Q152" i="1" s="1"/>
  <c r="P126" i="1"/>
  <c r="Q126" i="1" s="1"/>
  <c r="P102" i="1"/>
  <c r="Q102" i="1" s="1"/>
  <c r="P76" i="1"/>
  <c r="Q76" i="1" s="1"/>
  <c r="P54" i="1"/>
  <c r="Q54" i="1" s="1"/>
  <c r="P329" i="1"/>
  <c r="Q329" i="1" s="1"/>
  <c r="P53" i="1"/>
  <c r="Q53" i="1" s="1"/>
  <c r="W99" i="1"/>
  <c r="AE34" i="1"/>
  <c r="AF32" i="1"/>
  <c r="AG53" i="1" s="1"/>
  <c r="AH53" i="1" s="1"/>
  <c r="AB33" i="1"/>
  <c r="AD33" i="1"/>
  <c r="W97" i="1"/>
  <c r="AE35" i="1"/>
  <c r="AF33" i="1"/>
  <c r="W94" i="1"/>
  <c r="W74" i="1"/>
  <c r="W79" i="1"/>
  <c r="W80" i="1"/>
  <c r="W75" i="1"/>
  <c r="AD63" i="1"/>
  <c r="AB63" i="1"/>
  <c r="W83" i="1"/>
  <c r="F376" i="1"/>
  <c r="G376" i="1" s="1"/>
  <c r="F360" i="1"/>
  <c r="G360" i="1" s="1"/>
  <c r="F344" i="1"/>
  <c r="G344" i="1" s="1"/>
  <c r="F328" i="1"/>
  <c r="G328" i="1" s="1"/>
  <c r="F312" i="1"/>
  <c r="G312" i="1" s="1"/>
  <c r="F296" i="1"/>
  <c r="G296" i="1" s="1"/>
  <c r="F280" i="1"/>
  <c r="G280" i="1" s="1"/>
  <c r="F264" i="1"/>
  <c r="G264" i="1" s="1"/>
  <c r="F248" i="1"/>
  <c r="G248" i="1" s="1"/>
  <c r="F232" i="1"/>
  <c r="G232" i="1" s="1"/>
  <c r="F216" i="1"/>
  <c r="G216" i="1" s="1"/>
  <c r="F200" i="1"/>
  <c r="G200" i="1" s="1"/>
  <c r="F184" i="1"/>
  <c r="G184" i="1" s="1"/>
  <c r="F168" i="1"/>
  <c r="G168" i="1" s="1"/>
  <c r="F152" i="1"/>
  <c r="G152" i="1" s="1"/>
  <c r="F136" i="1"/>
  <c r="G136" i="1" s="1"/>
  <c r="F120" i="1"/>
  <c r="G120" i="1" s="1"/>
  <c r="F104" i="1"/>
  <c r="G104" i="1" s="1"/>
  <c r="F88" i="1"/>
  <c r="G88" i="1" s="1"/>
  <c r="F72" i="1"/>
  <c r="G72" i="1" s="1"/>
  <c r="F56" i="1"/>
  <c r="G56" i="1" s="1"/>
  <c r="F40" i="1"/>
  <c r="G40" i="1" s="1"/>
  <c r="F375" i="1"/>
  <c r="G375" i="1" s="1"/>
  <c r="F359" i="1"/>
  <c r="G359" i="1" s="1"/>
  <c r="F343" i="1"/>
  <c r="G343" i="1" s="1"/>
  <c r="F327" i="1"/>
  <c r="G327" i="1" s="1"/>
  <c r="F311" i="1"/>
  <c r="G311" i="1" s="1"/>
  <c r="F295" i="1"/>
  <c r="G295" i="1" s="1"/>
  <c r="F279" i="1"/>
  <c r="G279" i="1" s="1"/>
  <c r="F263" i="1"/>
  <c r="G263" i="1" s="1"/>
  <c r="F247" i="1"/>
  <c r="G247" i="1" s="1"/>
  <c r="F231" i="1"/>
  <c r="G231" i="1" s="1"/>
  <c r="F215" i="1"/>
  <c r="G215" i="1" s="1"/>
  <c r="F199" i="1"/>
  <c r="G199" i="1" s="1"/>
  <c r="F183" i="1"/>
  <c r="G183" i="1" s="1"/>
  <c r="F167" i="1"/>
  <c r="G167" i="1" s="1"/>
  <c r="F151" i="1"/>
  <c r="G151" i="1" s="1"/>
  <c r="F135" i="1"/>
  <c r="G135" i="1" s="1"/>
  <c r="F119" i="1"/>
  <c r="G119" i="1" s="1"/>
  <c r="F103" i="1"/>
  <c r="G103" i="1" s="1"/>
  <c r="F87" i="1"/>
  <c r="G87" i="1" s="1"/>
  <c r="F71" i="1"/>
  <c r="G71" i="1" s="1"/>
  <c r="F55" i="1"/>
  <c r="G55" i="1" s="1"/>
  <c r="F39" i="1"/>
  <c r="G39" i="1" s="1"/>
  <c r="F166" i="1"/>
  <c r="G166" i="1" s="1"/>
  <c r="F86" i="1"/>
  <c r="G86" i="1" s="1"/>
  <c r="F54" i="1"/>
  <c r="G54" i="1" s="1"/>
  <c r="F374" i="1"/>
  <c r="G374" i="1" s="1"/>
  <c r="F358" i="1"/>
  <c r="G358" i="1" s="1"/>
  <c r="F342" i="1"/>
  <c r="G342" i="1" s="1"/>
  <c r="F326" i="1"/>
  <c r="G326" i="1" s="1"/>
  <c r="F310" i="1"/>
  <c r="G310" i="1" s="1"/>
  <c r="F294" i="1"/>
  <c r="G294" i="1" s="1"/>
  <c r="F278" i="1"/>
  <c r="G278" i="1" s="1"/>
  <c r="F262" i="1"/>
  <c r="G262" i="1" s="1"/>
  <c r="F246" i="1"/>
  <c r="G246" i="1" s="1"/>
  <c r="F230" i="1"/>
  <c r="G230" i="1" s="1"/>
  <c r="F214" i="1"/>
  <c r="G214" i="1" s="1"/>
  <c r="F198" i="1"/>
  <c r="G198" i="1" s="1"/>
  <c r="F182" i="1"/>
  <c r="G182" i="1" s="1"/>
  <c r="F150" i="1"/>
  <c r="G150" i="1" s="1"/>
  <c r="F134" i="1"/>
  <c r="G134" i="1" s="1"/>
  <c r="F118" i="1"/>
  <c r="G118" i="1" s="1"/>
  <c r="F102" i="1"/>
  <c r="G102" i="1" s="1"/>
  <c r="F70" i="1"/>
  <c r="G70" i="1" s="1"/>
  <c r="F38" i="1"/>
  <c r="G38" i="1" s="1"/>
  <c r="F372" i="1"/>
  <c r="G372" i="1" s="1"/>
  <c r="F356" i="1"/>
  <c r="G356" i="1" s="1"/>
  <c r="F370" i="1"/>
  <c r="G370" i="1" s="1"/>
  <c r="F354" i="1"/>
  <c r="G354" i="1" s="1"/>
  <c r="F338" i="1"/>
  <c r="G338" i="1" s="1"/>
  <c r="F322" i="1"/>
  <c r="G322" i="1" s="1"/>
  <c r="F306" i="1"/>
  <c r="G306" i="1" s="1"/>
  <c r="F290" i="1"/>
  <c r="G290" i="1" s="1"/>
  <c r="F274" i="1"/>
  <c r="G274" i="1" s="1"/>
  <c r="F258" i="1"/>
  <c r="G258" i="1" s="1"/>
  <c r="F242" i="1"/>
  <c r="G242" i="1" s="1"/>
  <c r="F226" i="1"/>
  <c r="G226" i="1" s="1"/>
  <c r="F210" i="1"/>
  <c r="G210" i="1" s="1"/>
  <c r="F194" i="1"/>
  <c r="G194" i="1" s="1"/>
  <c r="F178" i="1"/>
  <c r="G178" i="1" s="1"/>
  <c r="F162" i="1"/>
  <c r="G162" i="1" s="1"/>
  <c r="F146" i="1"/>
  <c r="G146" i="1" s="1"/>
  <c r="F130" i="1"/>
  <c r="G130" i="1" s="1"/>
  <c r="F114" i="1"/>
  <c r="G114" i="1" s="1"/>
  <c r="F98" i="1"/>
  <c r="G98" i="1" s="1"/>
  <c r="F82" i="1"/>
  <c r="G82" i="1" s="1"/>
  <c r="F66" i="1"/>
  <c r="G66" i="1" s="1"/>
  <c r="F50" i="1"/>
  <c r="G50" i="1" s="1"/>
  <c r="F367" i="1"/>
  <c r="G367" i="1" s="1"/>
  <c r="F346" i="1"/>
  <c r="G346" i="1" s="1"/>
  <c r="F323" i="1"/>
  <c r="G323" i="1" s="1"/>
  <c r="F302" i="1"/>
  <c r="G302" i="1" s="1"/>
  <c r="F282" i="1"/>
  <c r="G282" i="1" s="1"/>
  <c r="F259" i="1"/>
  <c r="G259" i="1" s="1"/>
  <c r="F238" i="1"/>
  <c r="G238" i="1" s="1"/>
  <c r="F218" i="1"/>
  <c r="G218" i="1" s="1"/>
  <c r="F195" i="1"/>
  <c r="G195" i="1" s="1"/>
  <c r="F174" i="1"/>
  <c r="G174" i="1" s="1"/>
  <c r="F154" i="1"/>
  <c r="G154" i="1" s="1"/>
  <c r="F131" i="1"/>
  <c r="G131" i="1" s="1"/>
  <c r="F110" i="1"/>
  <c r="G110" i="1" s="1"/>
  <c r="F90" i="1"/>
  <c r="G90" i="1" s="1"/>
  <c r="F67" i="1"/>
  <c r="G67" i="1" s="1"/>
  <c r="F46" i="1"/>
  <c r="G46" i="1" s="1"/>
  <c r="F366" i="1"/>
  <c r="G366" i="1" s="1"/>
  <c r="F345" i="1"/>
  <c r="G345" i="1" s="1"/>
  <c r="F321" i="1"/>
  <c r="G321" i="1" s="1"/>
  <c r="F301" i="1"/>
  <c r="G301" i="1" s="1"/>
  <c r="F281" i="1"/>
  <c r="G281" i="1" s="1"/>
  <c r="F257" i="1"/>
  <c r="G257" i="1" s="1"/>
  <c r="F237" i="1"/>
  <c r="G237" i="1" s="1"/>
  <c r="F193" i="1"/>
  <c r="G193" i="1" s="1"/>
  <c r="F173" i="1"/>
  <c r="G173" i="1" s="1"/>
  <c r="F153" i="1"/>
  <c r="G153" i="1" s="1"/>
  <c r="F129" i="1"/>
  <c r="G129" i="1" s="1"/>
  <c r="F89" i="1"/>
  <c r="G89" i="1" s="1"/>
  <c r="F65" i="1"/>
  <c r="G65" i="1" s="1"/>
  <c r="H65" i="1" s="1"/>
  <c r="F156" i="1"/>
  <c r="G156" i="1" s="1"/>
  <c r="F347" i="1"/>
  <c r="G347" i="1" s="1"/>
  <c r="F283" i="1"/>
  <c r="G283" i="1" s="1"/>
  <c r="F196" i="1"/>
  <c r="G196" i="1" s="1"/>
  <c r="F155" i="1"/>
  <c r="G155" i="1" s="1"/>
  <c r="F68" i="1"/>
  <c r="G68" i="1" s="1"/>
  <c r="F217" i="1"/>
  <c r="G217" i="1" s="1"/>
  <c r="F109" i="1"/>
  <c r="G109" i="1" s="1"/>
  <c r="F45" i="1"/>
  <c r="G45" i="1" s="1"/>
  <c r="F219" i="1"/>
  <c r="G219" i="1" s="1"/>
  <c r="F365" i="1"/>
  <c r="G365" i="1" s="1"/>
  <c r="F341" i="1"/>
  <c r="G341" i="1" s="1"/>
  <c r="F320" i="1"/>
  <c r="G320" i="1" s="1"/>
  <c r="F300" i="1"/>
  <c r="G300" i="1" s="1"/>
  <c r="F277" i="1"/>
  <c r="G277" i="1" s="1"/>
  <c r="F256" i="1"/>
  <c r="G256" i="1" s="1"/>
  <c r="F236" i="1"/>
  <c r="G236" i="1" s="1"/>
  <c r="F213" i="1"/>
  <c r="G213" i="1" s="1"/>
  <c r="F192" i="1"/>
  <c r="G192" i="1" s="1"/>
  <c r="F172" i="1"/>
  <c r="G172" i="1" s="1"/>
  <c r="F149" i="1"/>
  <c r="G149" i="1" s="1"/>
  <c r="F128" i="1"/>
  <c r="G128" i="1" s="1"/>
  <c r="F108" i="1"/>
  <c r="G108" i="1" s="1"/>
  <c r="F85" i="1"/>
  <c r="G85" i="1" s="1"/>
  <c r="F64" i="1"/>
  <c r="G64" i="1" s="1"/>
  <c r="F44" i="1"/>
  <c r="G44" i="1" s="1"/>
  <c r="F240" i="1"/>
  <c r="G240" i="1" s="1"/>
  <c r="F69" i="1"/>
  <c r="G69" i="1" s="1"/>
  <c r="F385" i="1"/>
  <c r="G385" i="1" s="1"/>
  <c r="F364" i="1"/>
  <c r="G364" i="1" s="1"/>
  <c r="F340" i="1"/>
  <c r="G340" i="1" s="1"/>
  <c r="F319" i="1"/>
  <c r="G319" i="1" s="1"/>
  <c r="F299" i="1"/>
  <c r="G299" i="1" s="1"/>
  <c r="F276" i="1"/>
  <c r="G276" i="1" s="1"/>
  <c r="F255" i="1"/>
  <c r="G255" i="1" s="1"/>
  <c r="F235" i="1"/>
  <c r="G235" i="1" s="1"/>
  <c r="F212" i="1"/>
  <c r="G212" i="1" s="1"/>
  <c r="F191" i="1"/>
  <c r="G191" i="1" s="1"/>
  <c r="F171" i="1"/>
  <c r="G171" i="1" s="1"/>
  <c r="F148" i="1"/>
  <c r="G148" i="1" s="1"/>
  <c r="F127" i="1"/>
  <c r="G127" i="1" s="1"/>
  <c r="F107" i="1"/>
  <c r="G107" i="1" s="1"/>
  <c r="F84" i="1"/>
  <c r="G84" i="1" s="1"/>
  <c r="F63" i="1"/>
  <c r="G63" i="1" s="1"/>
  <c r="F43" i="1"/>
  <c r="G43" i="1" s="1"/>
  <c r="F384" i="1"/>
  <c r="G384" i="1" s="1"/>
  <c r="F363" i="1"/>
  <c r="G363" i="1" s="1"/>
  <c r="F339" i="1"/>
  <c r="G339" i="1" s="1"/>
  <c r="F318" i="1"/>
  <c r="G318" i="1" s="1"/>
  <c r="F298" i="1"/>
  <c r="G298" i="1" s="1"/>
  <c r="F275" i="1"/>
  <c r="G275" i="1" s="1"/>
  <c r="F254" i="1"/>
  <c r="G254" i="1" s="1"/>
  <c r="F234" i="1"/>
  <c r="G234" i="1" s="1"/>
  <c r="F211" i="1"/>
  <c r="G211" i="1" s="1"/>
  <c r="F190" i="1"/>
  <c r="G190" i="1" s="1"/>
  <c r="F170" i="1"/>
  <c r="G170" i="1" s="1"/>
  <c r="F147" i="1"/>
  <c r="G147" i="1" s="1"/>
  <c r="F126" i="1"/>
  <c r="G126" i="1" s="1"/>
  <c r="F106" i="1"/>
  <c r="G106" i="1" s="1"/>
  <c r="F83" i="1"/>
  <c r="G83" i="1" s="1"/>
  <c r="F62" i="1"/>
  <c r="G62" i="1" s="1"/>
  <c r="F42" i="1"/>
  <c r="G42" i="1" s="1"/>
  <c r="F132" i="1"/>
  <c r="G132" i="1" s="1"/>
  <c r="F383" i="1"/>
  <c r="G383" i="1" s="1"/>
  <c r="F362" i="1"/>
  <c r="G362" i="1" s="1"/>
  <c r="F337" i="1"/>
  <c r="G337" i="1" s="1"/>
  <c r="F317" i="1"/>
  <c r="G317" i="1" s="1"/>
  <c r="F297" i="1"/>
  <c r="G297" i="1" s="1"/>
  <c r="F273" i="1"/>
  <c r="G273" i="1" s="1"/>
  <c r="F253" i="1"/>
  <c r="G253" i="1" s="1"/>
  <c r="F233" i="1"/>
  <c r="G233" i="1" s="1"/>
  <c r="F209" i="1"/>
  <c r="G209" i="1" s="1"/>
  <c r="F189" i="1"/>
  <c r="G189" i="1" s="1"/>
  <c r="F169" i="1"/>
  <c r="G169" i="1" s="1"/>
  <c r="F145" i="1"/>
  <c r="G145" i="1" s="1"/>
  <c r="F125" i="1"/>
  <c r="G125" i="1" s="1"/>
  <c r="F105" i="1"/>
  <c r="G105" i="1" s="1"/>
  <c r="F81" i="1"/>
  <c r="G81" i="1" s="1"/>
  <c r="F61" i="1"/>
  <c r="G61" i="1" s="1"/>
  <c r="F41" i="1"/>
  <c r="G41" i="1" s="1"/>
  <c r="F304" i="1"/>
  <c r="G304" i="1" s="1"/>
  <c r="F368" i="1"/>
  <c r="G368" i="1" s="1"/>
  <c r="F239" i="1"/>
  <c r="G239" i="1" s="1"/>
  <c r="F111" i="1"/>
  <c r="G111" i="1" s="1"/>
  <c r="F382" i="1"/>
  <c r="G382" i="1" s="1"/>
  <c r="F361" i="1"/>
  <c r="G361" i="1" s="1"/>
  <c r="F336" i="1"/>
  <c r="G336" i="1" s="1"/>
  <c r="F316" i="1"/>
  <c r="G316" i="1" s="1"/>
  <c r="F293" i="1"/>
  <c r="G293" i="1" s="1"/>
  <c r="F272" i="1"/>
  <c r="G272" i="1" s="1"/>
  <c r="F252" i="1"/>
  <c r="G252" i="1" s="1"/>
  <c r="F229" i="1"/>
  <c r="G229" i="1" s="1"/>
  <c r="F208" i="1"/>
  <c r="G208" i="1" s="1"/>
  <c r="F188" i="1"/>
  <c r="G188" i="1" s="1"/>
  <c r="F165" i="1"/>
  <c r="G165" i="1" s="1"/>
  <c r="F144" i="1"/>
  <c r="G144" i="1" s="1"/>
  <c r="F124" i="1"/>
  <c r="G124" i="1" s="1"/>
  <c r="F101" i="1"/>
  <c r="G101" i="1" s="1"/>
  <c r="F80" i="1"/>
  <c r="G80" i="1" s="1"/>
  <c r="F60" i="1"/>
  <c r="G60" i="1" s="1"/>
  <c r="F284" i="1"/>
  <c r="G284" i="1" s="1"/>
  <c r="F260" i="1"/>
  <c r="G260" i="1" s="1"/>
  <c r="F47" i="1"/>
  <c r="G47" i="1" s="1"/>
  <c r="F381" i="1"/>
  <c r="G381" i="1" s="1"/>
  <c r="F357" i="1"/>
  <c r="G357" i="1" s="1"/>
  <c r="F335" i="1"/>
  <c r="G335" i="1" s="1"/>
  <c r="F315" i="1"/>
  <c r="G315" i="1" s="1"/>
  <c r="F292" i="1"/>
  <c r="G292" i="1" s="1"/>
  <c r="F271" i="1"/>
  <c r="G271" i="1" s="1"/>
  <c r="F251" i="1"/>
  <c r="G251" i="1" s="1"/>
  <c r="F228" i="1"/>
  <c r="G228" i="1" s="1"/>
  <c r="F207" i="1"/>
  <c r="G207" i="1" s="1"/>
  <c r="F187" i="1"/>
  <c r="G187" i="1" s="1"/>
  <c r="F164" i="1"/>
  <c r="G164" i="1" s="1"/>
  <c r="F143" i="1"/>
  <c r="G143" i="1" s="1"/>
  <c r="F123" i="1"/>
  <c r="G123" i="1" s="1"/>
  <c r="F100" i="1"/>
  <c r="G100" i="1" s="1"/>
  <c r="F79" i="1"/>
  <c r="G79" i="1" s="1"/>
  <c r="F59" i="1"/>
  <c r="G59" i="1" s="1"/>
  <c r="F37" i="1"/>
  <c r="G37" i="1" s="1"/>
  <c r="F369" i="1"/>
  <c r="G369" i="1" s="1"/>
  <c r="F176" i="1"/>
  <c r="G176" i="1" s="1"/>
  <c r="F303" i="1"/>
  <c r="G303" i="1" s="1"/>
  <c r="F380" i="1"/>
  <c r="G380" i="1" s="1"/>
  <c r="F355" i="1"/>
  <c r="G355" i="1" s="1"/>
  <c r="F334" i="1"/>
  <c r="G334" i="1" s="1"/>
  <c r="F314" i="1"/>
  <c r="G314" i="1" s="1"/>
  <c r="F291" i="1"/>
  <c r="G291" i="1" s="1"/>
  <c r="F270" i="1"/>
  <c r="G270" i="1" s="1"/>
  <c r="F250" i="1"/>
  <c r="G250" i="1" s="1"/>
  <c r="F227" i="1"/>
  <c r="G227" i="1" s="1"/>
  <c r="F206" i="1"/>
  <c r="G206" i="1" s="1"/>
  <c r="F186" i="1"/>
  <c r="G186" i="1" s="1"/>
  <c r="F163" i="1"/>
  <c r="G163" i="1" s="1"/>
  <c r="F142" i="1"/>
  <c r="G142" i="1" s="1"/>
  <c r="F122" i="1"/>
  <c r="G122" i="1" s="1"/>
  <c r="F99" i="1"/>
  <c r="G99" i="1" s="1"/>
  <c r="F78" i="1"/>
  <c r="G78" i="1" s="1"/>
  <c r="F58" i="1"/>
  <c r="G58" i="1" s="1"/>
  <c r="F325" i="1"/>
  <c r="G325" i="1" s="1"/>
  <c r="F112" i="1"/>
  <c r="G112" i="1" s="1"/>
  <c r="F91" i="1"/>
  <c r="G91" i="1" s="1"/>
  <c r="F379" i="1"/>
  <c r="G379" i="1" s="1"/>
  <c r="F353" i="1"/>
  <c r="G353" i="1" s="1"/>
  <c r="F333" i="1"/>
  <c r="G333" i="1" s="1"/>
  <c r="F313" i="1"/>
  <c r="G313" i="1" s="1"/>
  <c r="F289" i="1"/>
  <c r="G289" i="1" s="1"/>
  <c r="F269" i="1"/>
  <c r="G269" i="1" s="1"/>
  <c r="F249" i="1"/>
  <c r="G249" i="1" s="1"/>
  <c r="F225" i="1"/>
  <c r="G225" i="1" s="1"/>
  <c r="F205" i="1"/>
  <c r="G205" i="1" s="1"/>
  <c r="F185" i="1"/>
  <c r="G185" i="1" s="1"/>
  <c r="F161" i="1"/>
  <c r="G161" i="1" s="1"/>
  <c r="F141" i="1"/>
  <c r="G141" i="1" s="1"/>
  <c r="F121" i="1"/>
  <c r="G121" i="1" s="1"/>
  <c r="F97" i="1"/>
  <c r="G97" i="1" s="1"/>
  <c r="F77" i="1"/>
  <c r="G77" i="1" s="1"/>
  <c r="F57" i="1"/>
  <c r="G57" i="1" s="1"/>
  <c r="F197" i="1"/>
  <c r="G197" i="1" s="1"/>
  <c r="F378" i="1"/>
  <c r="G378" i="1" s="1"/>
  <c r="F352" i="1"/>
  <c r="G352" i="1" s="1"/>
  <c r="F332" i="1"/>
  <c r="G332" i="1" s="1"/>
  <c r="F309" i="1"/>
  <c r="G309" i="1" s="1"/>
  <c r="F288" i="1"/>
  <c r="G288" i="1" s="1"/>
  <c r="F268" i="1"/>
  <c r="G268" i="1" s="1"/>
  <c r="F245" i="1"/>
  <c r="G245" i="1" s="1"/>
  <c r="F224" i="1"/>
  <c r="G224" i="1" s="1"/>
  <c r="F204" i="1"/>
  <c r="G204" i="1" s="1"/>
  <c r="F181" i="1"/>
  <c r="G181" i="1" s="1"/>
  <c r="F160" i="1"/>
  <c r="G160" i="1" s="1"/>
  <c r="F140" i="1"/>
  <c r="G140" i="1" s="1"/>
  <c r="F117" i="1"/>
  <c r="G117" i="1" s="1"/>
  <c r="F96" i="1"/>
  <c r="G96" i="1" s="1"/>
  <c r="F76" i="1"/>
  <c r="G76" i="1" s="1"/>
  <c r="F53" i="1"/>
  <c r="G53" i="1" s="1"/>
  <c r="F220" i="1"/>
  <c r="G220" i="1" s="1"/>
  <c r="F48" i="1"/>
  <c r="G48" i="1" s="1"/>
  <c r="F324" i="1"/>
  <c r="G324" i="1" s="1"/>
  <c r="F175" i="1"/>
  <c r="G175" i="1" s="1"/>
  <c r="F377" i="1"/>
  <c r="G377" i="1" s="1"/>
  <c r="F351" i="1"/>
  <c r="G351" i="1" s="1"/>
  <c r="F331" i="1"/>
  <c r="G331" i="1" s="1"/>
  <c r="F308" i="1"/>
  <c r="G308" i="1" s="1"/>
  <c r="F287" i="1"/>
  <c r="G287" i="1" s="1"/>
  <c r="F267" i="1"/>
  <c r="G267" i="1" s="1"/>
  <c r="F244" i="1"/>
  <c r="G244" i="1" s="1"/>
  <c r="F223" i="1"/>
  <c r="G223" i="1" s="1"/>
  <c r="F203" i="1"/>
  <c r="G203" i="1" s="1"/>
  <c r="F180" i="1"/>
  <c r="G180" i="1" s="1"/>
  <c r="F159" i="1"/>
  <c r="G159" i="1" s="1"/>
  <c r="F139" i="1"/>
  <c r="G139" i="1" s="1"/>
  <c r="F116" i="1"/>
  <c r="G116" i="1" s="1"/>
  <c r="F95" i="1"/>
  <c r="G95" i="1" s="1"/>
  <c r="F75" i="1"/>
  <c r="G75" i="1" s="1"/>
  <c r="F52" i="1"/>
  <c r="G52" i="1" s="1"/>
  <c r="F261" i="1"/>
  <c r="G261" i="1" s="1"/>
  <c r="F373" i="1"/>
  <c r="G373" i="1" s="1"/>
  <c r="F350" i="1"/>
  <c r="G350" i="1" s="1"/>
  <c r="F330" i="1"/>
  <c r="G330" i="1" s="1"/>
  <c r="F307" i="1"/>
  <c r="G307" i="1" s="1"/>
  <c r="F286" i="1"/>
  <c r="G286" i="1" s="1"/>
  <c r="F266" i="1"/>
  <c r="G266" i="1" s="1"/>
  <c r="F243" i="1"/>
  <c r="G243" i="1" s="1"/>
  <c r="F222" i="1"/>
  <c r="G222" i="1" s="1"/>
  <c r="F202" i="1"/>
  <c r="G202" i="1" s="1"/>
  <c r="F179" i="1"/>
  <c r="G179" i="1" s="1"/>
  <c r="F158" i="1"/>
  <c r="G158" i="1" s="1"/>
  <c r="F138" i="1"/>
  <c r="G138" i="1" s="1"/>
  <c r="F115" i="1"/>
  <c r="G115" i="1" s="1"/>
  <c r="F94" i="1"/>
  <c r="G94" i="1" s="1"/>
  <c r="F74" i="1"/>
  <c r="G74" i="1" s="1"/>
  <c r="F51" i="1"/>
  <c r="G51" i="1" s="1"/>
  <c r="F348" i="1"/>
  <c r="G348" i="1" s="1"/>
  <c r="F92" i="1"/>
  <c r="G92" i="1" s="1"/>
  <c r="F371" i="1"/>
  <c r="G371" i="1" s="1"/>
  <c r="F349" i="1"/>
  <c r="G349" i="1" s="1"/>
  <c r="F329" i="1"/>
  <c r="G329" i="1" s="1"/>
  <c r="F305" i="1"/>
  <c r="G305" i="1" s="1"/>
  <c r="F285" i="1"/>
  <c r="G285" i="1" s="1"/>
  <c r="F265" i="1"/>
  <c r="G265" i="1" s="1"/>
  <c r="F241" i="1"/>
  <c r="G241" i="1" s="1"/>
  <c r="F221" i="1"/>
  <c r="G221" i="1" s="1"/>
  <c r="F201" i="1"/>
  <c r="G201" i="1" s="1"/>
  <c r="F177" i="1"/>
  <c r="G177" i="1" s="1"/>
  <c r="F157" i="1"/>
  <c r="G157" i="1" s="1"/>
  <c r="F137" i="1"/>
  <c r="G137" i="1" s="1"/>
  <c r="F113" i="1"/>
  <c r="G113" i="1" s="1"/>
  <c r="F93" i="1"/>
  <c r="G93" i="1" s="1"/>
  <c r="F73" i="1"/>
  <c r="G73" i="1" s="1"/>
  <c r="F49" i="1"/>
  <c r="G49" i="1" s="1"/>
  <c r="F133" i="1"/>
  <c r="G133" i="1" s="1"/>
  <c r="AD47" i="1"/>
  <c r="AB47" i="1"/>
  <c r="AB48" i="1"/>
  <c r="W93" i="1"/>
  <c r="W88" i="1"/>
  <c r="AD44" i="1"/>
  <c r="AB44" i="1"/>
  <c r="W90" i="1"/>
  <c r="W72" i="1"/>
  <c r="AD55" i="1"/>
  <c r="AB55" i="1"/>
  <c r="W96" i="1"/>
  <c r="AB45" i="1"/>
  <c r="AB34" i="1"/>
  <c r="W92" i="1"/>
  <c r="W84" i="1"/>
  <c r="W98" i="1"/>
  <c r="W91" i="1"/>
  <c r="L67" i="1" a="1"/>
  <c r="L67" i="1" s="1"/>
  <c r="T66" i="1"/>
  <c r="AG53" i="8" l="1"/>
  <c r="AH53" i="8" s="1"/>
  <c r="AE36" i="6"/>
  <c r="AE35" i="11"/>
  <c r="AF33" i="11"/>
  <c r="AG54" i="11" s="1"/>
  <c r="AH54" i="11" s="1"/>
  <c r="L68" i="11" a="1"/>
  <c r="L68" i="11" s="1"/>
  <c r="T67" i="11"/>
  <c r="V149" i="11"/>
  <c r="S65" i="11"/>
  <c r="H66" i="11"/>
  <c r="AE38" i="11"/>
  <c r="AF36" i="11"/>
  <c r="U65" i="11"/>
  <c r="X65" i="11" s="1"/>
  <c r="Y65" i="11" s="1"/>
  <c r="R66" i="11"/>
  <c r="AG57" i="11"/>
  <c r="R66" i="10"/>
  <c r="U65" i="10"/>
  <c r="X65" i="10" s="1"/>
  <c r="Y65" i="10" s="1"/>
  <c r="AF35" i="10"/>
  <c r="AG56" i="10" s="1"/>
  <c r="AH56" i="10" s="1"/>
  <c r="AE37" i="10"/>
  <c r="AF36" i="10"/>
  <c r="AE38" i="10"/>
  <c r="L67" i="10" a="1"/>
  <c r="L67" i="10" s="1"/>
  <c r="T66" i="10"/>
  <c r="V149" i="10"/>
  <c r="S65" i="10"/>
  <c r="H66" i="10"/>
  <c r="AF36" i="9"/>
  <c r="AE38" i="9"/>
  <c r="R66" i="9"/>
  <c r="U65" i="9"/>
  <c r="X65" i="9" s="1"/>
  <c r="Y65" i="9" s="1"/>
  <c r="V149" i="9"/>
  <c r="H66" i="9"/>
  <c r="S65" i="9"/>
  <c r="T66" i="9"/>
  <c r="L67" i="9" a="1"/>
  <c r="L67" i="9" s="1"/>
  <c r="AF35" i="9"/>
  <c r="AG56" i="9" s="1"/>
  <c r="AH56" i="9" s="1"/>
  <c r="AE37" i="9"/>
  <c r="AE36" i="8"/>
  <c r="AF34" i="8"/>
  <c r="AG55" i="8" s="1"/>
  <c r="AH55" i="8" s="1"/>
  <c r="AF33" i="8"/>
  <c r="AG54" i="8" s="1"/>
  <c r="AH54" i="8" s="1"/>
  <c r="AE35" i="8"/>
  <c r="U65" i="8"/>
  <c r="X65" i="8" s="1"/>
  <c r="Y65" i="8" s="1"/>
  <c r="R66" i="8"/>
  <c r="V149" i="8"/>
  <c r="H66" i="8"/>
  <c r="S65" i="8"/>
  <c r="L68" i="8" a="1"/>
  <c r="L68" i="8" s="1"/>
  <c r="T67" i="8"/>
  <c r="L67" i="7" a="1"/>
  <c r="L67" i="7" s="1"/>
  <c r="T66" i="7"/>
  <c r="AE39" i="7"/>
  <c r="AF37" i="7"/>
  <c r="AG58" i="7" s="1"/>
  <c r="AH58" i="7" s="1"/>
  <c r="V149" i="7"/>
  <c r="H66" i="7"/>
  <c r="S65" i="7"/>
  <c r="U65" i="7"/>
  <c r="X65" i="7" s="1"/>
  <c r="Y65" i="7" s="1"/>
  <c r="R66" i="7"/>
  <c r="AF36" i="7"/>
  <c r="AE38" i="7"/>
  <c r="AE37" i="6"/>
  <c r="AF35" i="6"/>
  <c r="AG56" i="6" s="1"/>
  <c r="AH56" i="6" s="1"/>
  <c r="T67" i="6"/>
  <c r="L68" i="6" a="1"/>
  <c r="L68" i="6" s="1"/>
  <c r="V149" i="6"/>
  <c r="H66" i="6"/>
  <c r="S65" i="6"/>
  <c r="R66" i="6"/>
  <c r="U65" i="6"/>
  <c r="X65" i="6" s="1"/>
  <c r="Y65" i="6" s="1"/>
  <c r="U65" i="5"/>
  <c r="X65" i="5" s="1"/>
  <c r="Y65" i="5" s="1"/>
  <c r="R66" i="5"/>
  <c r="AF35" i="5"/>
  <c r="AG56" i="5" s="1"/>
  <c r="AH56" i="5" s="1"/>
  <c r="AE37" i="5"/>
  <c r="AF36" i="5"/>
  <c r="AE38" i="5"/>
  <c r="L68" i="5" a="1"/>
  <c r="L68" i="5" s="1"/>
  <c r="T67" i="5"/>
  <c r="V149" i="5"/>
  <c r="H66" i="5"/>
  <c r="S65" i="5"/>
  <c r="AF33" i="4"/>
  <c r="AG54" i="4" s="1"/>
  <c r="AH54" i="4" s="1"/>
  <c r="AE35" i="4"/>
  <c r="AE38" i="4"/>
  <c r="AF36" i="4"/>
  <c r="U65" i="4"/>
  <c r="X65" i="4" s="1"/>
  <c r="Y65" i="4" s="1"/>
  <c r="R66" i="4"/>
  <c r="L68" i="4" a="1"/>
  <c r="L68" i="4" s="1"/>
  <c r="T67" i="4"/>
  <c r="V149" i="4"/>
  <c r="H66" i="4"/>
  <c r="S65" i="4"/>
  <c r="AG55" i="4"/>
  <c r="AH55" i="4" s="1"/>
  <c r="AH52" i="1"/>
  <c r="V149" i="1"/>
  <c r="H66" i="1"/>
  <c r="S65" i="1"/>
  <c r="L68" i="1" a="1"/>
  <c r="L68" i="1" s="1"/>
  <c r="T67" i="1"/>
  <c r="AE37" i="1"/>
  <c r="AF35" i="1"/>
  <c r="AG56" i="1" s="1"/>
  <c r="AH56" i="1" s="1"/>
  <c r="AG54" i="1"/>
  <c r="AH54" i="1" s="1"/>
  <c r="U65" i="1"/>
  <c r="X65" i="1" s="1"/>
  <c r="Y65" i="1" s="1"/>
  <c r="R66" i="1"/>
  <c r="AF34" i="1"/>
  <c r="AG55" i="1" s="1"/>
  <c r="AH55" i="1" s="1"/>
  <c r="AE36" i="1"/>
  <c r="AF36" i="6" l="1"/>
  <c r="AG57" i="6" s="1"/>
  <c r="AE38" i="6"/>
  <c r="AH57" i="11"/>
  <c r="AG57" i="7"/>
  <c r="AG57" i="4"/>
  <c r="AG57" i="10"/>
  <c r="AH57" i="6"/>
  <c r="AG57" i="5"/>
  <c r="AG57" i="9"/>
  <c r="U66" i="11"/>
  <c r="X66" i="11" s="1"/>
  <c r="Y66" i="11" s="1"/>
  <c r="R67" i="11"/>
  <c r="AE40" i="11"/>
  <c r="AF38" i="11"/>
  <c r="AG59" i="11" s="1"/>
  <c r="AH59" i="11" s="1"/>
  <c r="L69" i="11" a="1"/>
  <c r="L69" i="11" s="1"/>
  <c r="T68" i="11"/>
  <c r="Z65" i="11"/>
  <c r="AF35" i="11"/>
  <c r="AG56" i="11" s="1"/>
  <c r="AH56" i="11" s="1"/>
  <c r="AE37" i="11"/>
  <c r="V150" i="11"/>
  <c r="H67" i="11"/>
  <c r="S66" i="11"/>
  <c r="W149" i="11"/>
  <c r="AF38" i="10"/>
  <c r="AG59" i="10" s="1"/>
  <c r="AH59" i="10" s="1"/>
  <c r="AE40" i="10"/>
  <c r="L68" i="10" a="1"/>
  <c r="L68" i="10" s="1"/>
  <c r="T67" i="10"/>
  <c r="V150" i="10"/>
  <c r="S66" i="10"/>
  <c r="H67" i="10"/>
  <c r="Z65" i="10"/>
  <c r="W149" i="10"/>
  <c r="AE39" i="10"/>
  <c r="AF37" i="10"/>
  <c r="AG58" i="10" s="1"/>
  <c r="AH58" i="10" s="1"/>
  <c r="R67" i="10"/>
  <c r="U66" i="10"/>
  <c r="X66" i="10" s="1"/>
  <c r="Y66" i="10" s="1"/>
  <c r="Z65" i="9"/>
  <c r="T67" i="9"/>
  <c r="L68" i="9" a="1"/>
  <c r="L68" i="9" s="1"/>
  <c r="R67" i="9"/>
  <c r="U66" i="9"/>
  <c r="X66" i="9" s="1"/>
  <c r="Y66" i="9" s="1"/>
  <c r="V150" i="9"/>
  <c r="H67" i="9"/>
  <c r="S66" i="9"/>
  <c r="AE39" i="9"/>
  <c r="AF37" i="9"/>
  <c r="AG58" i="9" s="1"/>
  <c r="AH58" i="9" s="1"/>
  <c r="W149" i="9"/>
  <c r="AE40" i="9"/>
  <c r="AF38" i="9"/>
  <c r="AG59" i="9" s="1"/>
  <c r="AH59" i="9" s="1"/>
  <c r="R67" i="8"/>
  <c r="U66" i="8"/>
  <c r="X66" i="8" s="1"/>
  <c r="Y66" i="8" s="1"/>
  <c r="W149" i="8"/>
  <c r="Z65" i="8"/>
  <c r="AF36" i="8"/>
  <c r="AE38" i="8"/>
  <c r="T68" i="8"/>
  <c r="L69" i="8" a="1"/>
  <c r="L69" i="8" s="1"/>
  <c r="AE37" i="8"/>
  <c r="AF35" i="8"/>
  <c r="AG56" i="8" s="1"/>
  <c r="AH56" i="8" s="1"/>
  <c r="V150" i="8"/>
  <c r="H67" i="8"/>
  <c r="S66" i="8"/>
  <c r="R67" i="7"/>
  <c r="U66" i="7"/>
  <c r="X66" i="7" s="1"/>
  <c r="Y66" i="7" s="1"/>
  <c r="AE41" i="7"/>
  <c r="AF39" i="7"/>
  <c r="AG60" i="7" s="1"/>
  <c r="AH60" i="7" s="1"/>
  <c r="AF38" i="7"/>
  <c r="AG59" i="7" s="1"/>
  <c r="AH59" i="7" s="1"/>
  <c r="AE40" i="7"/>
  <c r="V150" i="7"/>
  <c r="H67" i="7"/>
  <c r="S66" i="7"/>
  <c r="Z65" i="7"/>
  <c r="W149" i="7"/>
  <c r="T67" i="7"/>
  <c r="L68" i="7" a="1"/>
  <c r="L68" i="7" s="1"/>
  <c r="V150" i="6"/>
  <c r="S66" i="6"/>
  <c r="H67" i="6"/>
  <c r="W149" i="6"/>
  <c r="L69" i="6" a="1"/>
  <c r="L69" i="6" s="1"/>
  <c r="T68" i="6"/>
  <c r="AE39" i="6"/>
  <c r="AF37" i="6"/>
  <c r="U66" i="6"/>
  <c r="X66" i="6" s="1"/>
  <c r="Y66" i="6" s="1"/>
  <c r="R67" i="6"/>
  <c r="Z65" i="6"/>
  <c r="V150" i="5"/>
  <c r="H67" i="5"/>
  <c r="S66" i="5"/>
  <c r="AF38" i="5"/>
  <c r="AG59" i="5" s="1"/>
  <c r="AH59" i="5" s="1"/>
  <c r="AE40" i="5"/>
  <c r="L69" i="5" a="1"/>
  <c r="L69" i="5" s="1"/>
  <c r="T68" i="5"/>
  <c r="AF37" i="5"/>
  <c r="AG58" i="5" s="1"/>
  <c r="AH58" i="5" s="1"/>
  <c r="AE39" i="5"/>
  <c r="R67" i="5"/>
  <c r="U66" i="5"/>
  <c r="X66" i="5" s="1"/>
  <c r="Y66" i="5" s="1"/>
  <c r="W149" i="5"/>
  <c r="Z65" i="5"/>
  <c r="V150" i="4"/>
  <c r="H67" i="4"/>
  <c r="S66" i="4"/>
  <c r="W149" i="4"/>
  <c r="U66" i="4"/>
  <c r="X66" i="4" s="1"/>
  <c r="Y66" i="4" s="1"/>
  <c r="R67" i="4"/>
  <c r="AE40" i="4"/>
  <c r="AF38" i="4"/>
  <c r="AG59" i="4" s="1"/>
  <c r="AH59" i="4" s="1"/>
  <c r="Z65" i="4"/>
  <c r="AE37" i="4"/>
  <c r="AF35" i="4"/>
  <c r="AG56" i="4" s="1"/>
  <c r="AH56" i="4" s="1"/>
  <c r="L69" i="4" a="1"/>
  <c r="L69" i="4" s="1"/>
  <c r="T68" i="4"/>
  <c r="AE38" i="1"/>
  <c r="AF36" i="1"/>
  <c r="AG57" i="1" s="1"/>
  <c r="AH57" i="1" s="1"/>
  <c r="L69" i="1" a="1"/>
  <c r="L69" i="1" s="1"/>
  <c r="T68" i="1"/>
  <c r="U66" i="1"/>
  <c r="X66" i="1" s="1"/>
  <c r="R67" i="1"/>
  <c r="AF37" i="1"/>
  <c r="AG58" i="1" s="1"/>
  <c r="AH58" i="1" s="1"/>
  <c r="AE39" i="1"/>
  <c r="W149" i="1"/>
  <c r="Y66" i="1"/>
  <c r="Z65" i="1"/>
  <c r="V150" i="1"/>
  <c r="H67" i="1"/>
  <c r="S66" i="1"/>
  <c r="AE40" i="6" l="1"/>
  <c r="AF38" i="6"/>
  <c r="AG59" i="6" s="1"/>
  <c r="AH59" i="6" s="1"/>
  <c r="AH57" i="9"/>
  <c r="AG58" i="6"/>
  <c r="AG57" i="8"/>
  <c r="AH57" i="5"/>
  <c r="AH57" i="10"/>
  <c r="AH57" i="4"/>
  <c r="AH57" i="7"/>
  <c r="AE39" i="11"/>
  <c r="AF37" i="11"/>
  <c r="L70" i="11" a="1"/>
  <c r="L70" i="11" s="1"/>
  <c r="T69" i="11"/>
  <c r="W150" i="11"/>
  <c r="V151" i="11"/>
  <c r="H68" i="11"/>
  <c r="S67" i="11"/>
  <c r="Z66" i="11"/>
  <c r="AE42" i="11"/>
  <c r="AF40" i="11"/>
  <c r="AG61" i="11" s="1"/>
  <c r="AH61" i="11" s="1"/>
  <c r="U67" i="11"/>
  <c r="X67" i="11" s="1"/>
  <c r="Y67" i="11" s="1"/>
  <c r="R68" i="11"/>
  <c r="AC64" i="11"/>
  <c r="AA65" i="11"/>
  <c r="Z66" i="10"/>
  <c r="AF39" i="10"/>
  <c r="AG60" i="10" s="1"/>
  <c r="AH60" i="10" s="1"/>
  <c r="AE41" i="10"/>
  <c r="V151" i="10"/>
  <c r="S67" i="10"/>
  <c r="H68" i="10"/>
  <c r="T68" i="10"/>
  <c r="L69" i="10" a="1"/>
  <c r="L69" i="10" s="1"/>
  <c r="R68" i="10"/>
  <c r="U67" i="10"/>
  <c r="X67" i="10" s="1"/>
  <c r="Y67" i="10" s="1"/>
  <c r="AC64" i="10"/>
  <c r="AA65" i="10"/>
  <c r="AF40" i="10"/>
  <c r="AG61" i="10" s="1"/>
  <c r="AH61" i="10" s="1"/>
  <c r="AE42" i="10"/>
  <c r="W150" i="10"/>
  <c r="Z66" i="9"/>
  <c r="AE41" i="9"/>
  <c r="AF39" i="9"/>
  <c r="W150" i="9"/>
  <c r="R68" i="9"/>
  <c r="U67" i="9"/>
  <c r="X67" i="9" s="1"/>
  <c r="Y67" i="9" s="1"/>
  <c r="AE42" i="9"/>
  <c r="AF40" i="9"/>
  <c r="AG61" i="9" s="1"/>
  <c r="AH61" i="9" s="1"/>
  <c r="V151" i="9"/>
  <c r="S67" i="9"/>
  <c r="H68" i="9"/>
  <c r="AC64" i="9"/>
  <c r="AA65" i="9"/>
  <c r="T68" i="9"/>
  <c r="L69" i="9" a="1"/>
  <c r="L69" i="9" s="1"/>
  <c r="T69" i="8"/>
  <c r="L70" i="8" a="1"/>
  <c r="L70" i="8" s="1"/>
  <c r="V151" i="8"/>
  <c r="S67" i="8"/>
  <c r="H68" i="8"/>
  <c r="AF38" i="8"/>
  <c r="AG59" i="8" s="1"/>
  <c r="AH59" i="8" s="1"/>
  <c r="AE40" i="8"/>
  <c r="W150" i="8"/>
  <c r="AE39" i="8"/>
  <c r="AF37" i="8"/>
  <c r="AG58" i="8" s="1"/>
  <c r="AH58" i="8" s="1"/>
  <c r="Z66" i="8"/>
  <c r="AC64" i="8"/>
  <c r="AA65" i="8"/>
  <c r="R68" i="8"/>
  <c r="U67" i="8"/>
  <c r="X67" i="8" s="1"/>
  <c r="Y67" i="8" s="1"/>
  <c r="AC64" i="7"/>
  <c r="AA65" i="7"/>
  <c r="L69" i="7" a="1"/>
  <c r="L69" i="7" s="1"/>
  <c r="T68" i="7"/>
  <c r="W150" i="7"/>
  <c r="V151" i="7"/>
  <c r="H68" i="7"/>
  <c r="S67" i="7"/>
  <c r="AF40" i="7"/>
  <c r="AG61" i="7" s="1"/>
  <c r="AH61" i="7" s="1"/>
  <c r="AE42" i="7"/>
  <c r="Z66" i="7"/>
  <c r="AE43" i="7"/>
  <c r="AF41" i="7"/>
  <c r="AG62" i="7" s="1"/>
  <c r="AH62" i="7" s="1"/>
  <c r="U67" i="7"/>
  <c r="X67" i="7" s="1"/>
  <c r="Y67" i="7" s="1"/>
  <c r="R68" i="7"/>
  <c r="AC64" i="6"/>
  <c r="AA65" i="6"/>
  <c r="U67" i="6"/>
  <c r="X67" i="6" s="1"/>
  <c r="Y67" i="6" s="1"/>
  <c r="R68" i="6"/>
  <c r="Z66" i="6"/>
  <c r="AF39" i="6"/>
  <c r="AG60" i="6" s="1"/>
  <c r="AH60" i="6" s="1"/>
  <c r="AE41" i="6"/>
  <c r="T69" i="6"/>
  <c r="L70" i="6" a="1"/>
  <c r="L70" i="6" s="1"/>
  <c r="V151" i="6"/>
  <c r="S67" i="6"/>
  <c r="H68" i="6"/>
  <c r="W150" i="6"/>
  <c r="AE42" i="5"/>
  <c r="AF40" i="5"/>
  <c r="AG61" i="5" s="1"/>
  <c r="AH61" i="5" s="1"/>
  <c r="AA65" i="5"/>
  <c r="AC64" i="5"/>
  <c r="U67" i="5"/>
  <c r="X67" i="5" s="1"/>
  <c r="Y67" i="5" s="1"/>
  <c r="R68" i="5"/>
  <c r="Z66" i="5"/>
  <c r="AF39" i="5"/>
  <c r="AG60" i="5" s="1"/>
  <c r="AH60" i="5" s="1"/>
  <c r="AE41" i="5"/>
  <c r="V151" i="5"/>
  <c r="H68" i="5"/>
  <c r="S67" i="5"/>
  <c r="T69" i="5"/>
  <c r="L70" i="5" a="1"/>
  <c r="L70" i="5" s="1"/>
  <c r="W150" i="5"/>
  <c r="AF37" i="4"/>
  <c r="AE39" i="4"/>
  <c r="AF40" i="4"/>
  <c r="AG61" i="4" s="1"/>
  <c r="AH61" i="4" s="1"/>
  <c r="AE42" i="4"/>
  <c r="T69" i="4"/>
  <c r="L70" i="4" a="1"/>
  <c r="L70" i="4" s="1"/>
  <c r="AA65" i="4"/>
  <c r="AC64" i="4"/>
  <c r="R68" i="4"/>
  <c r="U67" i="4"/>
  <c r="X67" i="4" s="1"/>
  <c r="Y67" i="4" s="1"/>
  <c r="Z66" i="4"/>
  <c r="V151" i="4"/>
  <c r="H68" i="4"/>
  <c r="S67" i="4"/>
  <c r="W150" i="4"/>
  <c r="W150" i="1"/>
  <c r="Z66" i="1"/>
  <c r="AF39" i="1"/>
  <c r="AG60" i="1" s="1"/>
  <c r="AH60" i="1" s="1"/>
  <c r="AE41" i="1"/>
  <c r="AC64" i="1"/>
  <c r="AA65" i="1"/>
  <c r="R68" i="1"/>
  <c r="U67" i="1"/>
  <c r="X67" i="1" s="1"/>
  <c r="Y67" i="1" s="1"/>
  <c r="L70" i="1" a="1"/>
  <c r="L70" i="1" s="1"/>
  <c r="T69" i="1"/>
  <c r="V151" i="1"/>
  <c r="H68" i="1"/>
  <c r="S67" i="1"/>
  <c r="AF38" i="1"/>
  <c r="AG59" i="1" s="1"/>
  <c r="AH59" i="1" s="1"/>
  <c r="AE40" i="1"/>
  <c r="AF40" i="6" l="1"/>
  <c r="AG61" i="6" s="1"/>
  <c r="AH61" i="6" s="1"/>
  <c r="AE42" i="6"/>
  <c r="AG58" i="4"/>
  <c r="AH57" i="8"/>
  <c r="AH58" i="6"/>
  <c r="AG58" i="11"/>
  <c r="AG60" i="9"/>
  <c r="Z67" i="11"/>
  <c r="AF42" i="11"/>
  <c r="AG63" i="11" s="1"/>
  <c r="AH63" i="11" s="1"/>
  <c r="AE44" i="11"/>
  <c r="V152" i="11"/>
  <c r="H69" i="11"/>
  <c r="S68" i="11"/>
  <c r="W151" i="11"/>
  <c r="AA66" i="11"/>
  <c r="AC65" i="11"/>
  <c r="L71" i="11" a="1"/>
  <c r="L71" i="11" s="1"/>
  <c r="T70" i="11"/>
  <c r="U68" i="11"/>
  <c r="X68" i="11" s="1"/>
  <c r="Y68" i="11" s="1"/>
  <c r="R69" i="11"/>
  <c r="AB65" i="11"/>
  <c r="AD65" i="11"/>
  <c r="AF39" i="11"/>
  <c r="AG60" i="11" s="1"/>
  <c r="AH60" i="11" s="1"/>
  <c r="AE41" i="11"/>
  <c r="Z67" i="10"/>
  <c r="AD65" i="10"/>
  <c r="AB65" i="10"/>
  <c r="W151" i="10"/>
  <c r="U68" i="10"/>
  <c r="X68" i="10" s="1"/>
  <c r="Y68" i="10" s="1"/>
  <c r="R69" i="10"/>
  <c r="AF41" i="10"/>
  <c r="AG62" i="10" s="1"/>
  <c r="AH62" i="10" s="1"/>
  <c r="AE43" i="10"/>
  <c r="AF42" i="10"/>
  <c r="AG63" i="10" s="1"/>
  <c r="AH63" i="10" s="1"/>
  <c r="AE44" i="10"/>
  <c r="V152" i="10"/>
  <c r="H69" i="10"/>
  <c r="S68" i="10"/>
  <c r="T69" i="10"/>
  <c r="L70" i="10" a="1"/>
  <c r="L70" i="10" s="1"/>
  <c r="AA66" i="10"/>
  <c r="AC65" i="10"/>
  <c r="Z67" i="9"/>
  <c r="U68" i="9"/>
  <c r="X68" i="9" s="1"/>
  <c r="Y68" i="9" s="1"/>
  <c r="R69" i="9"/>
  <c r="W151" i="9"/>
  <c r="AF42" i="9"/>
  <c r="AG63" i="9" s="1"/>
  <c r="AH63" i="9" s="1"/>
  <c r="AE44" i="9"/>
  <c r="AD65" i="9"/>
  <c r="AB65" i="9"/>
  <c r="AF41" i="9"/>
  <c r="AG62" i="9" s="1"/>
  <c r="AH62" i="9" s="1"/>
  <c r="AE43" i="9"/>
  <c r="V152" i="9"/>
  <c r="S68" i="9"/>
  <c r="H69" i="9"/>
  <c r="AC65" i="9"/>
  <c r="AA66" i="9"/>
  <c r="T69" i="9"/>
  <c r="L70" i="9" a="1"/>
  <c r="L70" i="9" s="1"/>
  <c r="AD65" i="8"/>
  <c r="AB65" i="8"/>
  <c r="Z67" i="8"/>
  <c r="AE41" i="8"/>
  <c r="AF39" i="8"/>
  <c r="AG60" i="8" s="1"/>
  <c r="AH60" i="8" s="1"/>
  <c r="V152" i="8"/>
  <c r="S68" i="8"/>
  <c r="H69" i="8"/>
  <c r="U68" i="8"/>
  <c r="X68" i="8" s="1"/>
  <c r="Y68" i="8" s="1"/>
  <c r="R69" i="8"/>
  <c r="AC65" i="8"/>
  <c r="AA66" i="8"/>
  <c r="AE42" i="8"/>
  <c r="AF40" i="8"/>
  <c r="AG61" i="8" s="1"/>
  <c r="AH61" i="8" s="1"/>
  <c r="W151" i="8"/>
  <c r="T70" i="8"/>
  <c r="L71" i="8" a="1"/>
  <c r="L71" i="8" s="1"/>
  <c r="Z67" i="7"/>
  <c r="AC65" i="7"/>
  <c r="AA66" i="7"/>
  <c r="AE44" i="7"/>
  <c r="AF42" i="7"/>
  <c r="AG63" i="7" s="1"/>
  <c r="AH63" i="7" s="1"/>
  <c r="W151" i="7"/>
  <c r="AF43" i="7"/>
  <c r="AG64" i="7" s="1"/>
  <c r="AH64" i="7" s="1"/>
  <c r="AE45" i="7"/>
  <c r="V152" i="7"/>
  <c r="S68" i="7"/>
  <c r="H69" i="7"/>
  <c r="AD65" i="7"/>
  <c r="AB65" i="7"/>
  <c r="L70" i="7" a="1"/>
  <c r="L70" i="7" s="1"/>
  <c r="T69" i="7"/>
  <c r="U68" i="7"/>
  <c r="X68" i="7" s="1"/>
  <c r="Y68" i="7" s="1"/>
  <c r="R69" i="7"/>
  <c r="Z67" i="6"/>
  <c r="V152" i="6"/>
  <c r="H69" i="6"/>
  <c r="S68" i="6"/>
  <c r="L71" i="6" a="1"/>
  <c r="L71" i="6" s="1"/>
  <c r="T70" i="6"/>
  <c r="W151" i="6"/>
  <c r="AF41" i="6"/>
  <c r="AG62" i="6" s="1"/>
  <c r="AH62" i="6" s="1"/>
  <c r="AE43" i="6"/>
  <c r="U68" i="6"/>
  <c r="X68" i="6" s="1"/>
  <c r="Y68" i="6" s="1"/>
  <c r="R69" i="6"/>
  <c r="AB65" i="6"/>
  <c r="AD65" i="6"/>
  <c r="AC65" i="6"/>
  <c r="AA66" i="6"/>
  <c r="V152" i="5"/>
  <c r="H69" i="5"/>
  <c r="S68" i="5"/>
  <c r="W151" i="5"/>
  <c r="AE43" i="5"/>
  <c r="AF41" i="5"/>
  <c r="AG62" i="5" s="1"/>
  <c r="AH62" i="5" s="1"/>
  <c r="AD65" i="5"/>
  <c r="AB65" i="5"/>
  <c r="AC65" i="5"/>
  <c r="AA66" i="5"/>
  <c r="R69" i="5"/>
  <c r="U68" i="5"/>
  <c r="X68" i="5" s="1"/>
  <c r="Y68" i="5" s="1"/>
  <c r="L71" i="5" a="1"/>
  <c r="L71" i="5" s="1"/>
  <c r="T70" i="5"/>
  <c r="Z67" i="5"/>
  <c r="AE44" i="5"/>
  <c r="AF42" i="5"/>
  <c r="AG63" i="5" s="1"/>
  <c r="AH63" i="5" s="1"/>
  <c r="Z67" i="4"/>
  <c r="W151" i="4"/>
  <c r="R69" i="4"/>
  <c r="U68" i="4"/>
  <c r="X68" i="4" s="1"/>
  <c r="Y68" i="4" s="1"/>
  <c r="AC65" i="4"/>
  <c r="AA66" i="4"/>
  <c r="AE44" i="4"/>
  <c r="AF42" i="4"/>
  <c r="AG63" i="4" s="1"/>
  <c r="AH63" i="4" s="1"/>
  <c r="V152" i="4"/>
  <c r="H69" i="4"/>
  <c r="S68" i="4"/>
  <c r="AB65" i="4"/>
  <c r="AD65" i="4"/>
  <c r="AF39" i="4"/>
  <c r="AG60" i="4" s="1"/>
  <c r="AH60" i="4" s="1"/>
  <c r="AE41" i="4"/>
  <c r="T70" i="4"/>
  <c r="L71" i="4" a="1"/>
  <c r="L71" i="4" s="1"/>
  <c r="Z67" i="1"/>
  <c r="L71" i="1" a="1"/>
  <c r="L71" i="1" s="1"/>
  <c r="T70" i="1"/>
  <c r="AD65" i="1"/>
  <c r="AB65" i="1"/>
  <c r="W151" i="1"/>
  <c r="AA66" i="1"/>
  <c r="AC65" i="1"/>
  <c r="V152" i="1"/>
  <c r="S68" i="1"/>
  <c r="H69" i="1"/>
  <c r="R69" i="1"/>
  <c r="U68" i="1"/>
  <c r="X68" i="1" s="1"/>
  <c r="Y68" i="1" s="1"/>
  <c r="AE43" i="1"/>
  <c r="AF41" i="1"/>
  <c r="AG62" i="1" s="1"/>
  <c r="AH62" i="1" s="1"/>
  <c r="AF40" i="1"/>
  <c r="AG61" i="1" s="1"/>
  <c r="AH61" i="1" s="1"/>
  <c r="AE42" i="1"/>
  <c r="AF42" i="6" l="1"/>
  <c r="AG63" i="6" s="1"/>
  <c r="AH63" i="6" s="1"/>
  <c r="AE44" i="6"/>
  <c r="AH58" i="11"/>
  <c r="AH60" i="9"/>
  <c r="AH58" i="4"/>
  <c r="Z68" i="11"/>
  <c r="T71" i="11"/>
  <c r="L72" i="11" a="1"/>
  <c r="L72" i="11" s="1"/>
  <c r="V153" i="11"/>
  <c r="H70" i="11"/>
  <c r="S69" i="11"/>
  <c r="W152" i="11"/>
  <c r="AD66" i="11"/>
  <c r="AB66" i="11"/>
  <c r="AE46" i="11"/>
  <c r="AF44" i="11"/>
  <c r="AG65" i="11" s="1"/>
  <c r="AH65" i="11" s="1"/>
  <c r="R70" i="11"/>
  <c r="U69" i="11"/>
  <c r="X69" i="11" s="1"/>
  <c r="Y69" i="11" s="1"/>
  <c r="AE43" i="11"/>
  <c r="AF41" i="11"/>
  <c r="AG62" i="11" s="1"/>
  <c r="AH62" i="11" s="1"/>
  <c r="AC66" i="11"/>
  <c r="AA67" i="11"/>
  <c r="Z68" i="10"/>
  <c r="V153" i="10"/>
  <c r="H70" i="10"/>
  <c r="S69" i="10"/>
  <c r="W152" i="10"/>
  <c r="AE45" i="10"/>
  <c r="AF43" i="10"/>
  <c r="AG64" i="10" s="1"/>
  <c r="AH64" i="10" s="1"/>
  <c r="R70" i="10"/>
  <c r="U69" i="10"/>
  <c r="X69" i="10" s="1"/>
  <c r="Y69" i="10" s="1"/>
  <c r="AE46" i="10"/>
  <c r="AF44" i="10"/>
  <c r="AG65" i="10" s="1"/>
  <c r="AH65" i="10" s="1"/>
  <c r="AD66" i="10"/>
  <c r="AB66" i="10"/>
  <c r="AC66" i="10"/>
  <c r="AA67" i="10"/>
  <c r="L71" i="10" a="1"/>
  <c r="L71" i="10" s="1"/>
  <c r="T70" i="10"/>
  <c r="Z68" i="9"/>
  <c r="AF43" i="9"/>
  <c r="AG64" i="9" s="1"/>
  <c r="AH64" i="9" s="1"/>
  <c r="AE45" i="9"/>
  <c r="W152" i="9"/>
  <c r="AF44" i="9"/>
  <c r="AG65" i="9" s="1"/>
  <c r="AH65" i="9" s="1"/>
  <c r="AE46" i="9"/>
  <c r="U69" i="9"/>
  <c r="X69" i="9" s="1"/>
  <c r="Y69" i="9" s="1"/>
  <c r="R70" i="9"/>
  <c r="L71" i="9" a="1"/>
  <c r="L71" i="9" s="1"/>
  <c r="T70" i="9"/>
  <c r="AA67" i="9"/>
  <c r="AC66" i="9"/>
  <c r="H70" i="9"/>
  <c r="S69" i="9"/>
  <c r="V153" i="9"/>
  <c r="AB66" i="9"/>
  <c r="AD66" i="9"/>
  <c r="Z68" i="8"/>
  <c r="AF42" i="8"/>
  <c r="AG63" i="8" s="1"/>
  <c r="AH63" i="8" s="1"/>
  <c r="AE44" i="8"/>
  <c r="AD66" i="8"/>
  <c r="AB66" i="8"/>
  <c r="W152" i="8"/>
  <c r="AF41" i="8"/>
  <c r="AG62" i="8" s="1"/>
  <c r="AH62" i="8" s="1"/>
  <c r="AE43" i="8"/>
  <c r="V153" i="8"/>
  <c r="H70" i="8"/>
  <c r="S69" i="8"/>
  <c r="AC66" i="8"/>
  <c r="AA67" i="8"/>
  <c r="L72" i="8" a="1"/>
  <c r="L72" i="8" s="1"/>
  <c r="T71" i="8"/>
  <c r="U69" i="8"/>
  <c r="X69" i="8" s="1"/>
  <c r="Y69" i="8" s="1"/>
  <c r="R70" i="8"/>
  <c r="Z68" i="7"/>
  <c r="L71" i="7" a="1"/>
  <c r="L71" i="7" s="1"/>
  <c r="T70" i="7"/>
  <c r="AF44" i="7"/>
  <c r="AG65" i="7" s="1"/>
  <c r="AH65" i="7" s="1"/>
  <c r="AE46" i="7"/>
  <c r="V153" i="7"/>
  <c r="H70" i="7"/>
  <c r="S69" i="7"/>
  <c r="AF45" i="7"/>
  <c r="AG66" i="7" s="1"/>
  <c r="AH66" i="7" s="1"/>
  <c r="AE47" i="7"/>
  <c r="AD66" i="7"/>
  <c r="AB66" i="7"/>
  <c r="U69" i="7"/>
  <c r="X69" i="7" s="1"/>
  <c r="Y69" i="7" s="1"/>
  <c r="R70" i="7"/>
  <c r="W152" i="7"/>
  <c r="AC66" i="7"/>
  <c r="AA67" i="7"/>
  <c r="Z68" i="6"/>
  <c r="AF43" i="6"/>
  <c r="AG64" i="6" s="1"/>
  <c r="AH64" i="6" s="1"/>
  <c r="AE45" i="6"/>
  <c r="T71" i="6"/>
  <c r="L72" i="6" a="1"/>
  <c r="L72" i="6" s="1"/>
  <c r="W152" i="6"/>
  <c r="V153" i="6"/>
  <c r="H70" i="6"/>
  <c r="S69" i="6"/>
  <c r="AC66" i="6"/>
  <c r="AA67" i="6"/>
  <c r="U69" i="6"/>
  <c r="X69" i="6" s="1"/>
  <c r="Y69" i="6" s="1"/>
  <c r="R70" i="6"/>
  <c r="AD66" i="6"/>
  <c r="AB66" i="6"/>
  <c r="Z68" i="5"/>
  <c r="L72" i="5" a="1"/>
  <c r="L72" i="5" s="1"/>
  <c r="T71" i="5"/>
  <c r="R70" i="5"/>
  <c r="U69" i="5"/>
  <c r="X69" i="5" s="1"/>
  <c r="Y69" i="5" s="1"/>
  <c r="AF43" i="5"/>
  <c r="AE45" i="5"/>
  <c r="AD66" i="5"/>
  <c r="AB66" i="5"/>
  <c r="AF44" i="5"/>
  <c r="AG65" i="5" s="1"/>
  <c r="AH65" i="5" s="1"/>
  <c r="AE46" i="5"/>
  <c r="V153" i="5"/>
  <c r="H70" i="5"/>
  <c r="S69" i="5"/>
  <c r="AC66" i="5"/>
  <c r="AA67" i="5"/>
  <c r="W152" i="5"/>
  <c r="Z68" i="4"/>
  <c r="V153" i="4"/>
  <c r="S69" i="4"/>
  <c r="H70" i="4"/>
  <c r="AD66" i="4"/>
  <c r="AB66" i="4"/>
  <c r="R70" i="4"/>
  <c r="U69" i="4"/>
  <c r="X69" i="4" s="1"/>
  <c r="Y69" i="4" s="1"/>
  <c r="W152" i="4"/>
  <c r="AF44" i="4"/>
  <c r="AG65" i="4" s="1"/>
  <c r="AH65" i="4" s="1"/>
  <c r="AE46" i="4"/>
  <c r="AC66" i="4"/>
  <c r="AA67" i="4"/>
  <c r="T71" i="4"/>
  <c r="L72" i="4" a="1"/>
  <c r="L72" i="4" s="1"/>
  <c r="AF41" i="4"/>
  <c r="AG62" i="4" s="1"/>
  <c r="AH62" i="4" s="1"/>
  <c r="AE43" i="4"/>
  <c r="Z68" i="1"/>
  <c r="AE45" i="1"/>
  <c r="AF43" i="1"/>
  <c r="AG64" i="1" s="1"/>
  <c r="AH64" i="1" s="1"/>
  <c r="R70" i="1"/>
  <c r="U69" i="1"/>
  <c r="X69" i="1" s="1"/>
  <c r="Y69" i="1" s="1"/>
  <c r="W152" i="1"/>
  <c r="AD66" i="1"/>
  <c r="AB66" i="1"/>
  <c r="AF42" i="1"/>
  <c r="AG63" i="1" s="1"/>
  <c r="AH63" i="1" s="1"/>
  <c r="AE44" i="1"/>
  <c r="V153" i="1"/>
  <c r="H70" i="1"/>
  <c r="S69" i="1"/>
  <c r="AA67" i="1"/>
  <c r="AC66" i="1"/>
  <c r="T71" i="1"/>
  <c r="L72" i="1" a="1"/>
  <c r="L72" i="1" s="1"/>
  <c r="AE46" i="6" l="1"/>
  <c r="AF44" i="6"/>
  <c r="AG65" i="6" s="1"/>
  <c r="AH65" i="6" s="1"/>
  <c r="AG64" i="5"/>
  <c r="Z69" i="11"/>
  <c r="V154" i="11"/>
  <c r="H71" i="11"/>
  <c r="S70" i="11"/>
  <c r="W153" i="11"/>
  <c r="T72" i="11"/>
  <c r="L73" i="11" a="1"/>
  <c r="L73" i="11" s="1"/>
  <c r="AE45" i="11"/>
  <c r="AF43" i="11"/>
  <c r="AG64" i="11" s="1"/>
  <c r="AH64" i="11" s="1"/>
  <c r="AF46" i="11"/>
  <c r="AG67" i="11" s="1"/>
  <c r="AH67" i="11" s="1"/>
  <c r="AE48" i="11"/>
  <c r="AB67" i="11"/>
  <c r="AD67" i="11"/>
  <c r="AA68" i="11"/>
  <c r="AC67" i="11"/>
  <c r="R71" i="11"/>
  <c r="U70" i="11"/>
  <c r="X70" i="11" s="1"/>
  <c r="Y70" i="11" s="1"/>
  <c r="Z69" i="10"/>
  <c r="AF46" i="10"/>
  <c r="AG67" i="10" s="1"/>
  <c r="AH67" i="10" s="1"/>
  <c r="AE48" i="10"/>
  <c r="AE47" i="10"/>
  <c r="AF45" i="10"/>
  <c r="AG66" i="10" s="1"/>
  <c r="AH66" i="10" s="1"/>
  <c r="V154" i="10"/>
  <c r="S70" i="10"/>
  <c r="H71" i="10"/>
  <c r="L72" i="10" a="1"/>
  <c r="L72" i="10" s="1"/>
  <c r="T71" i="10"/>
  <c r="W153" i="10"/>
  <c r="AD67" i="10"/>
  <c r="AB67" i="10"/>
  <c r="AC67" i="10"/>
  <c r="AA68" i="10"/>
  <c r="U70" i="10"/>
  <c r="X70" i="10" s="1"/>
  <c r="Y70" i="10" s="1"/>
  <c r="R71" i="10"/>
  <c r="Z69" i="9"/>
  <c r="L72" i="9" a="1"/>
  <c r="L72" i="9" s="1"/>
  <c r="T71" i="9"/>
  <c r="AE48" i="9"/>
  <c r="AF46" i="9"/>
  <c r="AG67" i="9" s="1"/>
  <c r="AH67" i="9" s="1"/>
  <c r="AE47" i="9"/>
  <c r="AF45" i="9"/>
  <c r="AG66" i="9" s="1"/>
  <c r="AH66" i="9" s="1"/>
  <c r="V154" i="9"/>
  <c r="H71" i="9"/>
  <c r="S70" i="9"/>
  <c r="W153" i="9"/>
  <c r="AA68" i="9"/>
  <c r="AC67" i="9"/>
  <c r="AD67" i="9"/>
  <c r="AB67" i="9"/>
  <c r="U70" i="9"/>
  <c r="X70" i="9" s="1"/>
  <c r="Y70" i="9" s="1"/>
  <c r="R71" i="9"/>
  <c r="Z69" i="8"/>
  <c r="L73" i="8" a="1"/>
  <c r="L73" i="8" s="1"/>
  <c r="T72" i="8"/>
  <c r="V154" i="8"/>
  <c r="H71" i="8"/>
  <c r="S70" i="8"/>
  <c r="AD67" i="8"/>
  <c r="AB67" i="8"/>
  <c r="W153" i="8"/>
  <c r="AF44" i="8"/>
  <c r="AG65" i="8" s="1"/>
  <c r="AH65" i="8" s="1"/>
  <c r="AE46" i="8"/>
  <c r="AC67" i="8"/>
  <c r="AA68" i="8"/>
  <c r="AF43" i="8"/>
  <c r="AG64" i="8" s="1"/>
  <c r="AH64" i="8" s="1"/>
  <c r="AE45" i="8"/>
  <c r="U70" i="8"/>
  <c r="X70" i="8" s="1"/>
  <c r="Y70" i="8" s="1"/>
  <c r="R71" i="8"/>
  <c r="Z69" i="7"/>
  <c r="U70" i="7"/>
  <c r="X70" i="7" s="1"/>
  <c r="Y70" i="7" s="1"/>
  <c r="R71" i="7"/>
  <c r="AE49" i="7"/>
  <c r="AF47" i="7"/>
  <c r="AG68" i="7" s="1"/>
  <c r="AH68" i="7" s="1"/>
  <c r="W153" i="7"/>
  <c r="V154" i="7"/>
  <c r="H71" i="7"/>
  <c r="S70" i="7"/>
  <c r="L72" i="7" a="1"/>
  <c r="L72" i="7" s="1"/>
  <c r="T71" i="7"/>
  <c r="AA68" i="7"/>
  <c r="AC67" i="7"/>
  <c r="AF46" i="7"/>
  <c r="AG67" i="7" s="1"/>
  <c r="AH67" i="7" s="1"/>
  <c r="AE48" i="7"/>
  <c r="AD67" i="7"/>
  <c r="AB67" i="7"/>
  <c r="Z69" i="6"/>
  <c r="AD67" i="6"/>
  <c r="AB67" i="6"/>
  <c r="W153" i="6"/>
  <c r="AE47" i="6"/>
  <c r="AF45" i="6"/>
  <c r="AG66" i="6" s="1"/>
  <c r="AH66" i="6" s="1"/>
  <c r="V154" i="6"/>
  <c r="H71" i="6"/>
  <c r="S70" i="6"/>
  <c r="AC67" i="6"/>
  <c r="AA68" i="6"/>
  <c r="L73" i="6" a="1"/>
  <c r="L73" i="6" s="1"/>
  <c r="T72" i="6"/>
  <c r="U70" i="6"/>
  <c r="X70" i="6" s="1"/>
  <c r="Y70" i="6" s="1"/>
  <c r="R71" i="6"/>
  <c r="Z69" i="5"/>
  <c r="AF46" i="5"/>
  <c r="AG67" i="5" s="1"/>
  <c r="AH67" i="5" s="1"/>
  <c r="AE48" i="5"/>
  <c r="W153" i="5"/>
  <c r="T72" i="5"/>
  <c r="L73" i="5" a="1"/>
  <c r="L73" i="5" s="1"/>
  <c r="V154" i="5"/>
  <c r="H71" i="5"/>
  <c r="S70" i="5"/>
  <c r="AF45" i="5"/>
  <c r="AG66" i="5" s="1"/>
  <c r="AH66" i="5" s="1"/>
  <c r="AE47" i="5"/>
  <c r="AB67" i="5"/>
  <c r="AD67" i="5"/>
  <c r="AA68" i="5"/>
  <c r="AC67" i="5"/>
  <c r="R71" i="5"/>
  <c r="U70" i="5"/>
  <c r="X70" i="5" s="1"/>
  <c r="Y70" i="5" s="1"/>
  <c r="Z69" i="4"/>
  <c r="AD67" i="4"/>
  <c r="AB67" i="4"/>
  <c r="V154" i="4"/>
  <c r="S70" i="4"/>
  <c r="H71" i="4"/>
  <c r="AF46" i="4"/>
  <c r="AG67" i="4" s="1"/>
  <c r="AH67" i="4" s="1"/>
  <c r="AE48" i="4"/>
  <c r="U70" i="4"/>
  <c r="X70" i="4" s="1"/>
  <c r="Y70" i="4" s="1"/>
  <c r="R71" i="4"/>
  <c r="W153" i="4"/>
  <c r="AF43" i="4"/>
  <c r="AG64" i="4" s="1"/>
  <c r="AH64" i="4" s="1"/>
  <c r="AE45" i="4"/>
  <c r="AA68" i="4"/>
  <c r="AC67" i="4"/>
  <c r="L73" i="4" a="1"/>
  <c r="L73" i="4" s="1"/>
  <c r="T72" i="4"/>
  <c r="Z69" i="1"/>
  <c r="W153" i="1"/>
  <c r="V154" i="1"/>
  <c r="S70" i="1"/>
  <c r="H71" i="1"/>
  <c r="AF45" i="1"/>
  <c r="AG66" i="1" s="1"/>
  <c r="AH66" i="1" s="1"/>
  <c r="AE47" i="1"/>
  <c r="T72" i="1"/>
  <c r="L73" i="1" a="1"/>
  <c r="L73" i="1" s="1"/>
  <c r="AC67" i="1"/>
  <c r="AA68" i="1"/>
  <c r="AE46" i="1"/>
  <c r="AF44" i="1"/>
  <c r="AG65" i="1" s="1"/>
  <c r="AH65" i="1" s="1"/>
  <c r="R71" i="1"/>
  <c r="U70" i="1"/>
  <c r="X70" i="1" s="1"/>
  <c r="Y70" i="1" s="1"/>
  <c r="AD67" i="1"/>
  <c r="AB67" i="1"/>
  <c r="AE48" i="6" l="1"/>
  <c r="AF46" i="6"/>
  <c r="AG67" i="6" s="1"/>
  <c r="AH67" i="6" s="1"/>
  <c r="AH64" i="5"/>
  <c r="Z70" i="11"/>
  <c r="AF48" i="11"/>
  <c r="AG69" i="11" s="1"/>
  <c r="AE50" i="11"/>
  <c r="AE47" i="11"/>
  <c r="AF45" i="11"/>
  <c r="AG66" i="11" s="1"/>
  <c r="AH66" i="11" s="1"/>
  <c r="V155" i="11"/>
  <c r="H72" i="11"/>
  <c r="S71" i="11"/>
  <c r="R72" i="11"/>
  <c r="U71" i="11"/>
  <c r="X71" i="11" s="1"/>
  <c r="Y71" i="11" s="1"/>
  <c r="W154" i="11"/>
  <c r="T73" i="11"/>
  <c r="L74" i="11" a="1"/>
  <c r="L74" i="11" s="1"/>
  <c r="AA69" i="11"/>
  <c r="AC68" i="11"/>
  <c r="AD68" i="11"/>
  <c r="AB68" i="11"/>
  <c r="Z70" i="10"/>
  <c r="W154" i="10"/>
  <c r="AF47" i="10"/>
  <c r="AG68" i="10" s="1"/>
  <c r="AH68" i="10" s="1"/>
  <c r="AE49" i="10"/>
  <c r="L73" i="10" a="1"/>
  <c r="L73" i="10" s="1"/>
  <c r="T72" i="10"/>
  <c r="AF48" i="10"/>
  <c r="AG69" i="10" s="1"/>
  <c r="AE50" i="10"/>
  <c r="H72" i="10"/>
  <c r="V155" i="10"/>
  <c r="S71" i="10"/>
  <c r="U71" i="10"/>
  <c r="X71" i="10" s="1"/>
  <c r="Y71" i="10" s="1"/>
  <c r="R72" i="10"/>
  <c r="AD68" i="10"/>
  <c r="AB68" i="10"/>
  <c r="AA69" i="10"/>
  <c r="AC68" i="10"/>
  <c r="Z70" i="9"/>
  <c r="W154" i="9"/>
  <c r="AD68" i="9"/>
  <c r="AB68" i="9"/>
  <c r="AE49" i="9"/>
  <c r="AF47" i="9"/>
  <c r="AG68" i="9" s="1"/>
  <c r="AH68" i="9" s="1"/>
  <c r="H72" i="9"/>
  <c r="S71" i="9"/>
  <c r="V155" i="9"/>
  <c r="AE50" i="9"/>
  <c r="AF48" i="9"/>
  <c r="AG69" i="9" s="1"/>
  <c r="U71" i="9"/>
  <c r="X71" i="9" s="1"/>
  <c r="Y71" i="9" s="1"/>
  <c r="R72" i="9"/>
  <c r="L73" i="9" a="1"/>
  <c r="L73" i="9" s="1"/>
  <c r="T72" i="9"/>
  <c r="AC68" i="9"/>
  <c r="AA69" i="9"/>
  <c r="Z70" i="8"/>
  <c r="AF46" i="8"/>
  <c r="AG67" i="8" s="1"/>
  <c r="AH67" i="8" s="1"/>
  <c r="AE48" i="8"/>
  <c r="V155" i="8"/>
  <c r="H72" i="8"/>
  <c r="S71" i="8"/>
  <c r="W154" i="8"/>
  <c r="U71" i="8"/>
  <c r="X71" i="8" s="1"/>
  <c r="Y71" i="8" s="1"/>
  <c r="R72" i="8"/>
  <c r="L74" i="8" a="1"/>
  <c r="L74" i="8" s="1"/>
  <c r="T73" i="8"/>
  <c r="AE47" i="8"/>
  <c r="AF45" i="8"/>
  <c r="AG66" i="8" s="1"/>
  <c r="AH66" i="8" s="1"/>
  <c r="AC68" i="8"/>
  <c r="AA69" i="8"/>
  <c r="AD68" i="8"/>
  <c r="AB68" i="8"/>
  <c r="Z70" i="7"/>
  <c r="AD68" i="7"/>
  <c r="AB68" i="7"/>
  <c r="V155" i="7"/>
  <c r="H72" i="7"/>
  <c r="S71" i="7"/>
  <c r="L73" i="7" a="1"/>
  <c r="L73" i="7" s="1"/>
  <c r="T72" i="7"/>
  <c r="W154" i="7"/>
  <c r="R72" i="7"/>
  <c r="U71" i="7"/>
  <c r="X71" i="7" s="1"/>
  <c r="Y71" i="7" s="1"/>
  <c r="AE50" i="7"/>
  <c r="AF48" i="7"/>
  <c r="AG69" i="7" s="1"/>
  <c r="AC68" i="7"/>
  <c r="AA69" i="7"/>
  <c r="AE51" i="7"/>
  <c r="AF49" i="7"/>
  <c r="AG70" i="7" s="1"/>
  <c r="Z70" i="6"/>
  <c r="L74" i="6" a="1"/>
  <c r="L74" i="6" s="1"/>
  <c r="T73" i="6"/>
  <c r="AE49" i="6"/>
  <c r="AF47" i="6"/>
  <c r="AG68" i="6" s="1"/>
  <c r="AH68" i="6" s="1"/>
  <c r="W154" i="6"/>
  <c r="AD68" i="6"/>
  <c r="AB68" i="6"/>
  <c r="AC68" i="6"/>
  <c r="AA69" i="6"/>
  <c r="V155" i="6"/>
  <c r="H72" i="6"/>
  <c r="S71" i="6"/>
  <c r="U71" i="6"/>
  <c r="X71" i="6" s="1"/>
  <c r="Y71" i="6" s="1"/>
  <c r="R72" i="6"/>
  <c r="Z70" i="5"/>
  <c r="AE49" i="5"/>
  <c r="AF47" i="5"/>
  <c r="AG68" i="5" s="1"/>
  <c r="AH68" i="5" s="1"/>
  <c r="V155" i="5"/>
  <c r="H72" i="5"/>
  <c r="S71" i="5"/>
  <c r="AE50" i="5"/>
  <c r="AF48" i="5"/>
  <c r="AG69" i="5" s="1"/>
  <c r="L74" i="5" a="1"/>
  <c r="L74" i="5" s="1"/>
  <c r="T73" i="5"/>
  <c r="AC68" i="5"/>
  <c r="AA69" i="5"/>
  <c r="AB68" i="5"/>
  <c r="AD68" i="5"/>
  <c r="W154" i="5"/>
  <c r="R72" i="5"/>
  <c r="U71" i="5"/>
  <c r="X71" i="5" s="1"/>
  <c r="Y71" i="5" s="1"/>
  <c r="Z70" i="4"/>
  <c r="V155" i="4"/>
  <c r="H72" i="4"/>
  <c r="S71" i="4"/>
  <c r="AF45" i="4"/>
  <c r="AG66" i="4" s="1"/>
  <c r="AH66" i="4" s="1"/>
  <c r="AE47" i="4"/>
  <c r="R72" i="4"/>
  <c r="U71" i="4"/>
  <c r="X71" i="4" s="1"/>
  <c r="Y71" i="4" s="1"/>
  <c r="AE50" i="4"/>
  <c r="AF48" i="4"/>
  <c r="AG69" i="4" s="1"/>
  <c r="W154" i="4"/>
  <c r="AC68" i="4"/>
  <c r="AA69" i="4"/>
  <c r="L74" i="4" a="1"/>
  <c r="L74" i="4" s="1"/>
  <c r="T73" i="4"/>
  <c r="AD68" i="4"/>
  <c r="AB68" i="4"/>
  <c r="Z70" i="1"/>
  <c r="AF46" i="1"/>
  <c r="AG67" i="1" s="1"/>
  <c r="AH67" i="1" s="1"/>
  <c r="D1" i="3" s="1" a="1"/>
  <c r="D1" i="3" s="1"/>
  <c r="AE48" i="1"/>
  <c r="AF47" i="1"/>
  <c r="AG68" i="1" s="1"/>
  <c r="AH68" i="1" s="1"/>
  <c r="AE49" i="1"/>
  <c r="T73" i="1"/>
  <c r="L74" i="1" a="1"/>
  <c r="L74" i="1" s="1"/>
  <c r="AD68" i="1"/>
  <c r="AB68" i="1"/>
  <c r="W154" i="1"/>
  <c r="AC68" i="1"/>
  <c r="AA69" i="1"/>
  <c r="V155" i="1"/>
  <c r="H72" i="1"/>
  <c r="S71" i="1"/>
  <c r="U71" i="1"/>
  <c r="X71" i="1" s="1"/>
  <c r="Y71" i="1" s="1"/>
  <c r="R72" i="1"/>
  <c r="AE50" i="6" l="1"/>
  <c r="AF48" i="6"/>
  <c r="AG69" i="6" s="1"/>
  <c r="Z71" i="11"/>
  <c r="AD69" i="11"/>
  <c r="AB69" i="11"/>
  <c r="L75" i="11" a="1"/>
  <c r="L75" i="11" s="1"/>
  <c r="T74" i="11"/>
  <c r="W155" i="11"/>
  <c r="AF47" i="11"/>
  <c r="AG68" i="11" s="1"/>
  <c r="AH68" i="11" s="1"/>
  <c r="AE49" i="11"/>
  <c r="AF50" i="11"/>
  <c r="AG71" i="11" s="1"/>
  <c r="AE52" i="11"/>
  <c r="V156" i="11"/>
  <c r="S72" i="11"/>
  <c r="H73" i="11"/>
  <c r="AC69" i="11"/>
  <c r="AA70" i="11"/>
  <c r="R73" i="11"/>
  <c r="U72" i="11"/>
  <c r="X72" i="11" s="1"/>
  <c r="Y72" i="11" s="1"/>
  <c r="Z71" i="10"/>
  <c r="W155" i="10"/>
  <c r="AF49" i="10"/>
  <c r="AG70" i="10" s="1"/>
  <c r="AE51" i="10"/>
  <c r="AF50" i="10"/>
  <c r="AG71" i="10" s="1"/>
  <c r="AE52" i="10"/>
  <c r="V156" i="10"/>
  <c r="H73" i="10"/>
  <c r="S72" i="10"/>
  <c r="R73" i="10"/>
  <c r="U72" i="10"/>
  <c r="X72" i="10" s="1"/>
  <c r="Y72" i="10" s="1"/>
  <c r="AD69" i="10"/>
  <c r="AB69" i="10"/>
  <c r="AA70" i="10"/>
  <c r="AC69" i="10"/>
  <c r="L74" i="10" a="1"/>
  <c r="L74" i="10" s="1"/>
  <c r="T73" i="10"/>
  <c r="Z71" i="9"/>
  <c r="AF49" i="9"/>
  <c r="AG70" i="9" s="1"/>
  <c r="AE51" i="9"/>
  <c r="W155" i="9"/>
  <c r="U72" i="9"/>
  <c r="X72" i="9" s="1"/>
  <c r="Y72" i="9" s="1"/>
  <c r="R73" i="9"/>
  <c r="V156" i="9"/>
  <c r="S72" i="9"/>
  <c r="H73" i="9"/>
  <c r="AD69" i="9"/>
  <c r="AB69" i="9"/>
  <c r="L74" i="9" a="1"/>
  <c r="L74" i="9" s="1"/>
  <c r="T73" i="9"/>
  <c r="AA70" i="9"/>
  <c r="AC69" i="9"/>
  <c r="AF50" i="9"/>
  <c r="AG71" i="9" s="1"/>
  <c r="AE52" i="9"/>
  <c r="Z71" i="8"/>
  <c r="L75" i="8" a="1"/>
  <c r="L75" i="8" s="1"/>
  <c r="T74" i="8"/>
  <c r="AE49" i="8"/>
  <c r="AF47" i="8"/>
  <c r="AG68" i="8" s="1"/>
  <c r="AH68" i="8" s="1"/>
  <c r="W155" i="8"/>
  <c r="AE50" i="8"/>
  <c r="AF48" i="8"/>
  <c r="AG69" i="8" s="1"/>
  <c r="AD69" i="8"/>
  <c r="AB69" i="8"/>
  <c r="AC69" i="8"/>
  <c r="AA70" i="8"/>
  <c r="U72" i="8"/>
  <c r="X72" i="8" s="1"/>
  <c r="Y72" i="8" s="1"/>
  <c r="R73" i="8"/>
  <c r="V156" i="8"/>
  <c r="H73" i="8"/>
  <c r="S72" i="8"/>
  <c r="Z71" i="7"/>
  <c r="U72" i="7"/>
  <c r="X72" i="7" s="1"/>
  <c r="Y72" i="7" s="1"/>
  <c r="R73" i="7"/>
  <c r="AF50" i="7"/>
  <c r="AG71" i="7" s="1"/>
  <c r="AE52" i="7"/>
  <c r="V156" i="7"/>
  <c r="H73" i="7"/>
  <c r="S72" i="7"/>
  <c r="T73" i="7"/>
  <c r="L74" i="7" a="1"/>
  <c r="L74" i="7" s="1"/>
  <c r="W155" i="7"/>
  <c r="AF51" i="7"/>
  <c r="AG72" i="7" s="1"/>
  <c r="AE53" i="7"/>
  <c r="AA70" i="7"/>
  <c r="AC69" i="7"/>
  <c r="AB69" i="7"/>
  <c r="AD69" i="7"/>
  <c r="Z71" i="6"/>
  <c r="W155" i="6"/>
  <c r="AD69" i="6"/>
  <c r="AB69" i="6"/>
  <c r="V156" i="6"/>
  <c r="H73" i="6"/>
  <c r="S72" i="6"/>
  <c r="U72" i="6"/>
  <c r="X72" i="6" s="1"/>
  <c r="Y72" i="6" s="1"/>
  <c r="R73" i="6"/>
  <c r="L75" i="6" a="1"/>
  <c r="L75" i="6" s="1"/>
  <c r="T74" i="6"/>
  <c r="AA70" i="6"/>
  <c r="AC69" i="6"/>
  <c r="AF49" i="6"/>
  <c r="AG70" i="6" s="1"/>
  <c r="AE51" i="6"/>
  <c r="Z71" i="5"/>
  <c r="AE51" i="5"/>
  <c r="AF49" i="5"/>
  <c r="AG70" i="5" s="1"/>
  <c r="T74" i="5"/>
  <c r="L75" i="5" a="1"/>
  <c r="L75" i="5" s="1"/>
  <c r="AD69" i="5"/>
  <c r="AB69" i="5"/>
  <c r="V156" i="5"/>
  <c r="S72" i="5"/>
  <c r="H73" i="5"/>
  <c r="W155" i="5"/>
  <c r="AC69" i="5"/>
  <c r="AA70" i="5"/>
  <c r="AE52" i="5"/>
  <c r="AF50" i="5"/>
  <c r="AG71" i="5" s="1"/>
  <c r="R73" i="5"/>
  <c r="U72" i="5"/>
  <c r="X72" i="5" s="1"/>
  <c r="Y72" i="5" s="1"/>
  <c r="Z71" i="4"/>
  <c r="AD69" i="4"/>
  <c r="AB69" i="4"/>
  <c r="AF50" i="4"/>
  <c r="AG71" i="4" s="1"/>
  <c r="AE52" i="4"/>
  <c r="U72" i="4"/>
  <c r="X72" i="4" s="1"/>
  <c r="Y72" i="4" s="1"/>
  <c r="R73" i="4"/>
  <c r="V156" i="4"/>
  <c r="S72" i="4"/>
  <c r="H73" i="4"/>
  <c r="AF47" i="4"/>
  <c r="AG68" i="4" s="1"/>
  <c r="AH68" i="4" s="1"/>
  <c r="AE49" i="4"/>
  <c r="W155" i="4"/>
  <c r="AC69" i="4"/>
  <c r="AA70" i="4"/>
  <c r="L75" i="4" a="1"/>
  <c r="L75" i="4" s="1"/>
  <c r="T74" i="4"/>
  <c r="Z71" i="1"/>
  <c r="V156" i="1"/>
  <c r="H73" i="1"/>
  <c r="S72" i="1"/>
  <c r="W155" i="1"/>
  <c r="AF49" i="1"/>
  <c r="AG70" i="1" s="1"/>
  <c r="AE51" i="1"/>
  <c r="AB69" i="1"/>
  <c r="AD69" i="1"/>
  <c r="R73" i="1"/>
  <c r="U72" i="1"/>
  <c r="X72" i="1" s="1"/>
  <c r="Y72" i="1" s="1"/>
  <c r="AC69" i="1"/>
  <c r="AA70" i="1"/>
  <c r="L75" i="1" a="1"/>
  <c r="L75" i="1" s="1"/>
  <c r="T74" i="1"/>
  <c r="AF48" i="1"/>
  <c r="AG69" i="1" s="1"/>
  <c r="AE50" i="1"/>
  <c r="AE52" i="6" l="1"/>
  <c r="AF50" i="6"/>
  <c r="AG71" i="6" s="1"/>
  <c r="Z72" i="11"/>
  <c r="W156" i="11"/>
  <c r="L76" i="11" a="1"/>
  <c r="L76" i="11" s="1"/>
  <c r="T75" i="11"/>
  <c r="AE54" i="11"/>
  <c r="AF52" i="11"/>
  <c r="AG73" i="11" s="1"/>
  <c r="V157" i="11"/>
  <c r="S73" i="11"/>
  <c r="H74" i="11"/>
  <c r="U73" i="11"/>
  <c r="X73" i="11" s="1"/>
  <c r="Y73" i="11" s="1"/>
  <c r="R74" i="11"/>
  <c r="AD70" i="11"/>
  <c r="AB70" i="11"/>
  <c r="AC70" i="11"/>
  <c r="AA71" i="11"/>
  <c r="AF49" i="11"/>
  <c r="AG70" i="11" s="1"/>
  <c r="AE51" i="11"/>
  <c r="Z72" i="10"/>
  <c r="AE54" i="10"/>
  <c r="AF52" i="10"/>
  <c r="AG73" i="10" s="1"/>
  <c r="V157" i="10"/>
  <c r="H74" i="10"/>
  <c r="S73" i="10"/>
  <c r="AF51" i="10"/>
  <c r="AG72" i="10" s="1"/>
  <c r="AE53" i="10"/>
  <c r="AB70" i="10"/>
  <c r="AD70" i="10"/>
  <c r="R74" i="10"/>
  <c r="U73" i="10"/>
  <c r="X73" i="10" s="1"/>
  <c r="Y73" i="10" s="1"/>
  <c r="W156" i="10"/>
  <c r="T74" i="10"/>
  <c r="L75" i="10" a="1"/>
  <c r="L75" i="10" s="1"/>
  <c r="AA71" i="10"/>
  <c r="AC70" i="10"/>
  <c r="Z72" i="9"/>
  <c r="T74" i="9"/>
  <c r="L75" i="9" a="1"/>
  <c r="L75" i="9" s="1"/>
  <c r="W156" i="9"/>
  <c r="V157" i="9"/>
  <c r="H74" i="9"/>
  <c r="S73" i="9"/>
  <c r="R74" i="9"/>
  <c r="U73" i="9"/>
  <c r="X73" i="9" s="1"/>
  <c r="Y73" i="9" s="1"/>
  <c r="AE54" i="9"/>
  <c r="AF52" i="9"/>
  <c r="AG73" i="9" s="1"/>
  <c r="AE53" i="9"/>
  <c r="AF51" i="9"/>
  <c r="AG72" i="9" s="1"/>
  <c r="AA71" i="9"/>
  <c r="AC70" i="9"/>
  <c r="AD70" i="9"/>
  <c r="AB70" i="9"/>
  <c r="Z72" i="8"/>
  <c r="AD70" i="8"/>
  <c r="AB70" i="8"/>
  <c r="AE51" i="8"/>
  <c r="AF49" i="8"/>
  <c r="AG70" i="8" s="1"/>
  <c r="AF50" i="8"/>
  <c r="AG71" i="8" s="1"/>
  <c r="AE52" i="8"/>
  <c r="L76" i="8" a="1"/>
  <c r="L76" i="8" s="1"/>
  <c r="T75" i="8"/>
  <c r="U73" i="8"/>
  <c r="X73" i="8" s="1"/>
  <c r="Y73" i="8" s="1"/>
  <c r="R74" i="8"/>
  <c r="V157" i="8"/>
  <c r="H74" i="8"/>
  <c r="S73" i="8"/>
  <c r="AA71" i="8"/>
  <c r="AC70" i="8"/>
  <c r="W156" i="8"/>
  <c r="Z72" i="7"/>
  <c r="L75" i="7" a="1"/>
  <c r="L75" i="7" s="1"/>
  <c r="T74" i="7"/>
  <c r="AF53" i="7"/>
  <c r="AG74" i="7" s="1"/>
  <c r="AE55" i="7"/>
  <c r="R74" i="7"/>
  <c r="U73" i="7"/>
  <c r="X73" i="7" s="1"/>
  <c r="Y73" i="7" s="1"/>
  <c r="W156" i="7"/>
  <c r="V157" i="7"/>
  <c r="H74" i="7"/>
  <c r="S73" i="7"/>
  <c r="AF52" i="7"/>
  <c r="AG73" i="7" s="1"/>
  <c r="AE54" i="7"/>
  <c r="AA71" i="7"/>
  <c r="AC70" i="7"/>
  <c r="AD70" i="7"/>
  <c r="AB70" i="7"/>
  <c r="Z72" i="6"/>
  <c r="V157" i="6"/>
  <c r="H74" i="6"/>
  <c r="S73" i="6"/>
  <c r="R74" i="6"/>
  <c r="U73" i="6"/>
  <c r="X73" i="6" s="1"/>
  <c r="Y73" i="6" s="1"/>
  <c r="T75" i="6"/>
  <c r="L76" i="6" a="1"/>
  <c r="L76" i="6" s="1"/>
  <c r="AF51" i="6"/>
  <c r="AG72" i="6" s="1"/>
  <c r="AE53" i="6"/>
  <c r="AA71" i="6"/>
  <c r="AC70" i="6"/>
  <c r="W156" i="6"/>
  <c r="AD70" i="6"/>
  <c r="AB70" i="6"/>
  <c r="Z72" i="5"/>
  <c r="W156" i="5"/>
  <c r="V157" i="5"/>
  <c r="H74" i="5"/>
  <c r="S73" i="5"/>
  <c r="AD70" i="5"/>
  <c r="AB70" i="5"/>
  <c r="AA71" i="5"/>
  <c r="AC70" i="5"/>
  <c r="L76" i="5" a="1"/>
  <c r="L76" i="5" s="1"/>
  <c r="T75" i="5"/>
  <c r="AF51" i="5"/>
  <c r="AG72" i="5" s="1"/>
  <c r="AE53" i="5"/>
  <c r="U73" i="5"/>
  <c r="X73" i="5" s="1"/>
  <c r="Y73" i="5" s="1"/>
  <c r="R74" i="5"/>
  <c r="AF52" i="5"/>
  <c r="AG73" i="5" s="1"/>
  <c r="AE54" i="5"/>
  <c r="Z72" i="4"/>
  <c r="AE51" i="4"/>
  <c r="AF49" i="4"/>
  <c r="AG70" i="4" s="1"/>
  <c r="U73" i="4"/>
  <c r="X73" i="4" s="1"/>
  <c r="Y73" i="4" s="1"/>
  <c r="R74" i="4"/>
  <c r="V157" i="4"/>
  <c r="H74" i="4"/>
  <c r="S73" i="4"/>
  <c r="AF52" i="4"/>
  <c r="AG73" i="4" s="1"/>
  <c r="AE54" i="4"/>
  <c r="W156" i="4"/>
  <c r="AC70" i="4"/>
  <c r="AA71" i="4"/>
  <c r="L76" i="4" a="1"/>
  <c r="L76" i="4" s="1"/>
  <c r="T75" i="4"/>
  <c r="AD70" i="4"/>
  <c r="AB70" i="4"/>
  <c r="Z72" i="1"/>
  <c r="AD70" i="1"/>
  <c r="AB70" i="1"/>
  <c r="U73" i="1"/>
  <c r="X73" i="1" s="1"/>
  <c r="Y73" i="1" s="1"/>
  <c r="R74" i="1"/>
  <c r="AE53" i="1"/>
  <c r="AF51" i="1"/>
  <c r="AG72" i="1" s="1"/>
  <c r="AF50" i="1"/>
  <c r="AG71" i="1" s="1"/>
  <c r="AE52" i="1"/>
  <c r="V157" i="1"/>
  <c r="S73" i="1"/>
  <c r="H74" i="1"/>
  <c r="W156" i="1"/>
  <c r="AC70" i="1"/>
  <c r="AA71" i="1"/>
  <c r="L76" i="1" a="1"/>
  <c r="L76" i="1" s="1"/>
  <c r="T75" i="1"/>
  <c r="AE54" i="6" l="1"/>
  <c r="AF52" i="6"/>
  <c r="AG73" i="6" s="1"/>
  <c r="Z73" i="11"/>
  <c r="U74" i="11"/>
  <c r="X74" i="11" s="1"/>
  <c r="Y74" i="11" s="1"/>
  <c r="R75" i="11"/>
  <c r="L77" i="11" a="1"/>
  <c r="L77" i="11" s="1"/>
  <c r="T76" i="11"/>
  <c r="AF51" i="11"/>
  <c r="AG72" i="11" s="1"/>
  <c r="AE53" i="11"/>
  <c r="W157" i="11"/>
  <c r="V158" i="11"/>
  <c r="H75" i="11"/>
  <c r="S74" i="11"/>
  <c r="AF54" i="11"/>
  <c r="AG75" i="11" s="1"/>
  <c r="AE56" i="11"/>
  <c r="AD71" i="11"/>
  <c r="AB71" i="11"/>
  <c r="AC71" i="11"/>
  <c r="AA72" i="11"/>
  <c r="Z73" i="10"/>
  <c r="R75" i="10"/>
  <c r="U74" i="10"/>
  <c r="X74" i="10" s="1"/>
  <c r="Y74" i="10" s="1"/>
  <c r="AF54" i="10"/>
  <c r="AG75" i="10" s="1"/>
  <c r="AE56" i="10"/>
  <c r="AE55" i="10"/>
  <c r="AF53" i="10"/>
  <c r="AG74" i="10" s="1"/>
  <c r="AB71" i="10"/>
  <c r="AD71" i="10"/>
  <c r="T75" i="10"/>
  <c r="L76" i="10" a="1"/>
  <c r="L76" i="10" s="1"/>
  <c r="AA72" i="10"/>
  <c r="AC71" i="10"/>
  <c r="V158" i="10"/>
  <c r="H75" i="10"/>
  <c r="S74" i="10"/>
  <c r="W157" i="10"/>
  <c r="Z73" i="9"/>
  <c r="V158" i="9"/>
  <c r="H75" i="9"/>
  <c r="S74" i="9"/>
  <c r="AE55" i="9"/>
  <c r="AF53" i="9"/>
  <c r="AG74" i="9" s="1"/>
  <c r="R75" i="9"/>
  <c r="U74" i="9"/>
  <c r="X74" i="9" s="1"/>
  <c r="Y74" i="9" s="1"/>
  <c r="AF54" i="9"/>
  <c r="AG75" i="9" s="1"/>
  <c r="AE56" i="9"/>
  <c r="T75" i="9"/>
  <c r="L76" i="9" a="1"/>
  <c r="L76" i="9" s="1"/>
  <c r="W157" i="9"/>
  <c r="AA72" i="9"/>
  <c r="AC71" i="9"/>
  <c r="AB71" i="9"/>
  <c r="AD71" i="9"/>
  <c r="Z73" i="8"/>
  <c r="V158" i="8"/>
  <c r="H75" i="8"/>
  <c r="S74" i="8"/>
  <c r="W157" i="8"/>
  <c r="AE53" i="8"/>
  <c r="AF51" i="8"/>
  <c r="AG72" i="8" s="1"/>
  <c r="R75" i="8"/>
  <c r="U74" i="8"/>
  <c r="X74" i="8" s="1"/>
  <c r="Y74" i="8" s="1"/>
  <c r="T76" i="8"/>
  <c r="L77" i="8" a="1"/>
  <c r="L77" i="8" s="1"/>
  <c r="AA72" i="8"/>
  <c r="AC71" i="8"/>
  <c r="AF52" i="8"/>
  <c r="AG73" i="8" s="1"/>
  <c r="AE54" i="8"/>
  <c r="AB71" i="8"/>
  <c r="AD71" i="8"/>
  <c r="Z73" i="7"/>
  <c r="AF54" i="7"/>
  <c r="AG75" i="7" s="1"/>
  <c r="AE56" i="7"/>
  <c r="V158" i="7"/>
  <c r="S74" i="7"/>
  <c r="H75" i="7"/>
  <c r="AD71" i="7"/>
  <c r="AB71" i="7"/>
  <c r="W157" i="7"/>
  <c r="L76" i="7" a="1"/>
  <c r="L76" i="7" s="1"/>
  <c r="T75" i="7"/>
  <c r="AE57" i="7"/>
  <c r="AF55" i="7"/>
  <c r="AG76" i="7" s="1"/>
  <c r="AA72" i="7"/>
  <c r="AC71" i="7"/>
  <c r="R75" i="7"/>
  <c r="U74" i="7"/>
  <c r="X74" i="7" s="1"/>
  <c r="Y74" i="7" s="1"/>
  <c r="Z73" i="6"/>
  <c r="AB71" i="6"/>
  <c r="AD71" i="6"/>
  <c r="V158" i="6"/>
  <c r="S74" i="6"/>
  <c r="H75" i="6"/>
  <c r="AE55" i="6"/>
  <c r="AF53" i="6"/>
  <c r="AG74" i="6" s="1"/>
  <c r="AC71" i="6"/>
  <c r="AA72" i="6"/>
  <c r="L77" i="6" a="1"/>
  <c r="L77" i="6" s="1"/>
  <c r="T76" i="6"/>
  <c r="R75" i="6"/>
  <c r="U74" i="6"/>
  <c r="X74" i="6" s="1"/>
  <c r="Y74" i="6" s="1"/>
  <c r="W157" i="6"/>
  <c r="Z73" i="5"/>
  <c r="L77" i="5" a="1"/>
  <c r="L77" i="5" s="1"/>
  <c r="T76" i="5"/>
  <c r="V158" i="5"/>
  <c r="H75" i="5"/>
  <c r="S74" i="5"/>
  <c r="W157" i="5"/>
  <c r="AF53" i="5"/>
  <c r="AG74" i="5" s="1"/>
  <c r="AE55" i="5"/>
  <c r="AB71" i="5"/>
  <c r="AD71" i="5"/>
  <c r="AE56" i="5"/>
  <c r="AF54" i="5"/>
  <c r="AG75" i="5" s="1"/>
  <c r="R75" i="5"/>
  <c r="U74" i="5"/>
  <c r="X74" i="5" s="1"/>
  <c r="Y74" i="5" s="1"/>
  <c r="AC71" i="5"/>
  <c r="AA72" i="5"/>
  <c r="Z73" i="4"/>
  <c r="AF54" i="4"/>
  <c r="AG75" i="4" s="1"/>
  <c r="AE56" i="4"/>
  <c r="W157" i="4"/>
  <c r="AE53" i="4"/>
  <c r="AF51" i="4"/>
  <c r="AG72" i="4" s="1"/>
  <c r="AD71" i="4"/>
  <c r="AB71" i="4"/>
  <c r="H75" i="4"/>
  <c r="S74" i="4"/>
  <c r="V158" i="4"/>
  <c r="U74" i="4"/>
  <c r="X74" i="4" s="1"/>
  <c r="Y74" i="4" s="1"/>
  <c r="R75" i="4"/>
  <c r="AC71" i="4"/>
  <c r="AA72" i="4"/>
  <c r="L77" i="4" a="1"/>
  <c r="L77" i="4" s="1"/>
  <c r="T76" i="4"/>
  <c r="Z73" i="1"/>
  <c r="AE54" i="1"/>
  <c r="AF52" i="1"/>
  <c r="AG73" i="1" s="1"/>
  <c r="R75" i="1"/>
  <c r="U74" i="1"/>
  <c r="X74" i="1" s="1"/>
  <c r="Y74" i="1" s="1"/>
  <c r="H75" i="1"/>
  <c r="V158" i="1"/>
  <c r="S74" i="1"/>
  <c r="W157" i="1"/>
  <c r="AF53" i="1"/>
  <c r="AG74" i="1" s="1"/>
  <c r="AE55" i="1"/>
  <c r="AA72" i="1"/>
  <c r="AC71" i="1"/>
  <c r="L77" i="1" a="1"/>
  <c r="L77" i="1" s="1"/>
  <c r="T76" i="1"/>
  <c r="AB71" i="1"/>
  <c r="AD71" i="1"/>
  <c r="AF54" i="6" l="1"/>
  <c r="AG75" i="6" s="1"/>
  <c r="AE56" i="6"/>
  <c r="Z74" i="11"/>
  <c r="AF56" i="11"/>
  <c r="AG77" i="11" s="1"/>
  <c r="AE58" i="11"/>
  <c r="V159" i="11"/>
  <c r="H76" i="11"/>
  <c r="S75" i="11"/>
  <c r="L78" i="11" a="1"/>
  <c r="L78" i="11" s="1"/>
  <c r="T77" i="11"/>
  <c r="W158" i="11"/>
  <c r="AD72" i="11"/>
  <c r="AB72" i="11"/>
  <c r="U75" i="11"/>
  <c r="X75" i="11" s="1"/>
  <c r="Y75" i="11" s="1"/>
  <c r="R76" i="11"/>
  <c r="AC72" i="11"/>
  <c r="AA73" i="11"/>
  <c r="AF53" i="11"/>
  <c r="AG74" i="11" s="1"/>
  <c r="AE55" i="11"/>
  <c r="Z74" i="10"/>
  <c r="W158" i="10"/>
  <c r="AD72" i="10"/>
  <c r="AB72" i="10"/>
  <c r="AE58" i="10"/>
  <c r="AF56" i="10"/>
  <c r="AG77" i="10" s="1"/>
  <c r="T76" i="10"/>
  <c r="L77" i="10" a="1"/>
  <c r="L77" i="10" s="1"/>
  <c r="R76" i="10"/>
  <c r="U75" i="10"/>
  <c r="X75" i="10" s="1"/>
  <c r="Y75" i="10" s="1"/>
  <c r="AF55" i="10"/>
  <c r="AG76" i="10" s="1"/>
  <c r="AE57" i="10"/>
  <c r="AC72" i="10"/>
  <c r="AA73" i="10"/>
  <c r="V159" i="10"/>
  <c r="S75" i="10"/>
  <c r="H76" i="10"/>
  <c r="Z74" i="9"/>
  <c r="AE58" i="9"/>
  <c r="AF56" i="9"/>
  <c r="AG77" i="9" s="1"/>
  <c r="R76" i="9"/>
  <c r="U75" i="9"/>
  <c r="X75" i="9" s="1"/>
  <c r="Y75" i="9" s="1"/>
  <c r="T76" i="9"/>
  <c r="L77" i="9" a="1"/>
  <c r="L77" i="9" s="1"/>
  <c r="AF55" i="9"/>
  <c r="AG76" i="9" s="1"/>
  <c r="AE57" i="9"/>
  <c r="V159" i="9"/>
  <c r="S75" i="9"/>
  <c r="H76" i="9"/>
  <c r="W158" i="9"/>
  <c r="AC72" i="9"/>
  <c r="AA73" i="9"/>
  <c r="AD72" i="9"/>
  <c r="AB72" i="9"/>
  <c r="Z74" i="8"/>
  <c r="T77" i="8"/>
  <c r="L78" i="8" a="1"/>
  <c r="L78" i="8" s="1"/>
  <c r="AE55" i="8"/>
  <c r="AF53" i="8"/>
  <c r="AG74" i="8" s="1"/>
  <c r="AB72" i="8"/>
  <c r="AD72" i="8"/>
  <c r="R76" i="8"/>
  <c r="U75" i="8"/>
  <c r="X75" i="8" s="1"/>
  <c r="Y75" i="8" s="1"/>
  <c r="V159" i="8"/>
  <c r="S75" i="8"/>
  <c r="H76" i="8"/>
  <c r="W158" i="8"/>
  <c r="AE56" i="8"/>
  <c r="AF54" i="8"/>
  <c r="AG75" i="8" s="1"/>
  <c r="AC72" i="8"/>
  <c r="AA73" i="8"/>
  <c r="Z74" i="7"/>
  <c r="AB72" i="7"/>
  <c r="AD72" i="7"/>
  <c r="AE59" i="7"/>
  <c r="AF57" i="7"/>
  <c r="AG78" i="7" s="1"/>
  <c r="AE58" i="7"/>
  <c r="AF56" i="7"/>
  <c r="AG77" i="7" s="1"/>
  <c r="L77" i="7" a="1"/>
  <c r="L77" i="7" s="1"/>
  <c r="T76" i="7"/>
  <c r="V159" i="7"/>
  <c r="S75" i="7"/>
  <c r="H76" i="7"/>
  <c r="W158" i="7"/>
  <c r="R76" i="7"/>
  <c r="U75" i="7"/>
  <c r="X75" i="7" s="1"/>
  <c r="Y75" i="7" s="1"/>
  <c r="AC72" i="7"/>
  <c r="AA73" i="7"/>
  <c r="Z74" i="6"/>
  <c r="V159" i="6"/>
  <c r="S75" i="6"/>
  <c r="H76" i="6"/>
  <c r="AD72" i="6"/>
  <c r="AB72" i="6"/>
  <c r="W158" i="6"/>
  <c r="AE57" i="6"/>
  <c r="AF55" i="6"/>
  <c r="AG76" i="6" s="1"/>
  <c r="AC72" i="6"/>
  <c r="AA73" i="6"/>
  <c r="L78" i="6" a="1"/>
  <c r="L78" i="6" s="1"/>
  <c r="T77" i="6"/>
  <c r="U75" i="6"/>
  <c r="X75" i="6" s="1"/>
  <c r="Y75" i="6" s="1"/>
  <c r="R76" i="6"/>
  <c r="Z74" i="5"/>
  <c r="W158" i="5"/>
  <c r="AE57" i="5"/>
  <c r="AF55" i="5"/>
  <c r="AG76" i="5" s="1"/>
  <c r="L78" i="5" a="1"/>
  <c r="L78" i="5" s="1"/>
  <c r="T77" i="5"/>
  <c r="V159" i="5"/>
  <c r="S75" i="5"/>
  <c r="H76" i="5"/>
  <c r="AA73" i="5"/>
  <c r="AC72" i="5"/>
  <c r="AE58" i="5"/>
  <c r="AF56" i="5"/>
  <c r="AG77" i="5" s="1"/>
  <c r="AD72" i="5"/>
  <c r="AB72" i="5"/>
  <c r="R76" i="5"/>
  <c r="U75" i="5"/>
  <c r="X75" i="5" s="1"/>
  <c r="Y75" i="5" s="1"/>
  <c r="Z74" i="4"/>
  <c r="R76" i="4"/>
  <c r="U75" i="4"/>
  <c r="X75" i="4" s="1"/>
  <c r="Y75" i="4" s="1"/>
  <c r="V159" i="4"/>
  <c r="H76" i="4"/>
  <c r="S75" i="4"/>
  <c r="AF53" i="4"/>
  <c r="AG74" i="4" s="1"/>
  <c r="AE55" i="4"/>
  <c r="AE58" i="4"/>
  <c r="AF56" i="4"/>
  <c r="AG77" i="4" s="1"/>
  <c r="W158" i="4"/>
  <c r="AA73" i="4"/>
  <c r="AC72" i="4"/>
  <c r="T77" i="4"/>
  <c r="L78" i="4" a="1"/>
  <c r="L78" i="4" s="1"/>
  <c r="AD72" i="4"/>
  <c r="AB72" i="4"/>
  <c r="Z74" i="1"/>
  <c r="L78" i="1" a="1"/>
  <c r="L78" i="1" s="1"/>
  <c r="T77" i="1"/>
  <c r="AD72" i="1"/>
  <c r="AB72" i="1"/>
  <c r="AF55" i="1"/>
  <c r="AG76" i="1" s="1"/>
  <c r="AE57" i="1"/>
  <c r="R76" i="1"/>
  <c r="U75" i="1"/>
  <c r="X75" i="1" s="1"/>
  <c r="Y75" i="1" s="1"/>
  <c r="W158" i="1"/>
  <c r="V159" i="1"/>
  <c r="S75" i="1"/>
  <c r="H76" i="1"/>
  <c r="AF54" i="1"/>
  <c r="AG75" i="1" s="1"/>
  <c r="AE56" i="1"/>
  <c r="AA73" i="1"/>
  <c r="AC72" i="1"/>
  <c r="AF56" i="6" l="1"/>
  <c r="AG77" i="6" s="1"/>
  <c r="AE58" i="6"/>
  <c r="Z75" i="11"/>
  <c r="U76" i="11"/>
  <c r="X76" i="11" s="1"/>
  <c r="Y76" i="11" s="1"/>
  <c r="R77" i="11"/>
  <c r="V160" i="11"/>
  <c r="H77" i="11"/>
  <c r="S76" i="11"/>
  <c r="W159" i="11"/>
  <c r="AF58" i="11"/>
  <c r="AG79" i="11" s="1"/>
  <c r="AE60" i="11"/>
  <c r="AF55" i="11"/>
  <c r="AG76" i="11" s="1"/>
  <c r="AE57" i="11"/>
  <c r="L79" i="11" a="1"/>
  <c r="L79" i="11" s="1"/>
  <c r="T78" i="11"/>
  <c r="AC73" i="11"/>
  <c r="AA74" i="11"/>
  <c r="AB73" i="11"/>
  <c r="AD73" i="11"/>
  <c r="Z75" i="10"/>
  <c r="AE59" i="10"/>
  <c r="AF57" i="10"/>
  <c r="AG78" i="10" s="1"/>
  <c r="AE60" i="10"/>
  <c r="AF58" i="10"/>
  <c r="AG79" i="10" s="1"/>
  <c r="T77" i="10"/>
  <c r="L78" i="10" a="1"/>
  <c r="L78" i="10" s="1"/>
  <c r="V160" i="10"/>
  <c r="H77" i="10"/>
  <c r="S76" i="10"/>
  <c r="U76" i="10"/>
  <c r="X76" i="10" s="1"/>
  <c r="Y76" i="10" s="1"/>
  <c r="R77" i="10"/>
  <c r="W159" i="10"/>
  <c r="AA74" i="10"/>
  <c r="AC73" i="10"/>
  <c r="AD73" i="10"/>
  <c r="AB73" i="10"/>
  <c r="Z75" i="9"/>
  <c r="V160" i="9"/>
  <c r="S76" i="9"/>
  <c r="H77" i="9"/>
  <c r="W159" i="9"/>
  <c r="U76" i="9"/>
  <c r="X76" i="9" s="1"/>
  <c r="Y76" i="9" s="1"/>
  <c r="R77" i="9"/>
  <c r="AE59" i="9"/>
  <c r="AF57" i="9"/>
  <c r="AG78" i="9" s="1"/>
  <c r="AF58" i="9"/>
  <c r="AG79" i="9" s="1"/>
  <c r="AE60" i="9"/>
  <c r="AD73" i="9"/>
  <c r="AB73" i="9"/>
  <c r="AC73" i="9"/>
  <c r="AA74" i="9"/>
  <c r="T77" i="9"/>
  <c r="L78" i="9" a="1"/>
  <c r="L78" i="9" s="1"/>
  <c r="Z75" i="8"/>
  <c r="AE57" i="8"/>
  <c r="AF55" i="8"/>
  <c r="AG76" i="8" s="1"/>
  <c r="T78" i="8"/>
  <c r="L79" i="8" a="1"/>
  <c r="L79" i="8" s="1"/>
  <c r="V160" i="8"/>
  <c r="S76" i="8"/>
  <c r="H77" i="8"/>
  <c r="W159" i="8"/>
  <c r="U76" i="8"/>
  <c r="X76" i="8" s="1"/>
  <c r="Y76" i="8" s="1"/>
  <c r="R77" i="8"/>
  <c r="AC73" i="8"/>
  <c r="AA74" i="8"/>
  <c r="AD73" i="8"/>
  <c r="AB73" i="8"/>
  <c r="AE58" i="8"/>
  <c r="AF56" i="8"/>
  <c r="AG77" i="8" s="1"/>
  <c r="Z75" i="7"/>
  <c r="V160" i="7"/>
  <c r="S76" i="7"/>
  <c r="H77" i="7"/>
  <c r="L78" i="7" a="1"/>
  <c r="L78" i="7" s="1"/>
  <c r="T77" i="7"/>
  <c r="AF59" i="7"/>
  <c r="AG80" i="7" s="1"/>
  <c r="AE61" i="7"/>
  <c r="AF58" i="7"/>
  <c r="AG79" i="7" s="1"/>
  <c r="AE60" i="7"/>
  <c r="AC73" i="7"/>
  <c r="AA74" i="7"/>
  <c r="W159" i="7"/>
  <c r="AD73" i="7"/>
  <c r="AB73" i="7"/>
  <c r="U76" i="7"/>
  <c r="X76" i="7" s="1"/>
  <c r="Y76" i="7" s="1"/>
  <c r="R77" i="7"/>
  <c r="Z75" i="6"/>
  <c r="AB73" i="6"/>
  <c r="AD73" i="6"/>
  <c r="AF57" i="6"/>
  <c r="AG78" i="6" s="1"/>
  <c r="AE59" i="6"/>
  <c r="V160" i="6"/>
  <c r="H77" i="6"/>
  <c r="S76" i="6"/>
  <c r="U76" i="6"/>
  <c r="X76" i="6" s="1"/>
  <c r="Y76" i="6" s="1"/>
  <c r="R77" i="6"/>
  <c r="W159" i="6"/>
  <c r="AC73" i="6"/>
  <c r="AA74" i="6"/>
  <c r="L79" i="6" a="1"/>
  <c r="L79" i="6" s="1"/>
  <c r="T78" i="6"/>
  <c r="Z75" i="5"/>
  <c r="AF58" i="5"/>
  <c r="AG79" i="5" s="1"/>
  <c r="AE60" i="5"/>
  <c r="L79" i="5" a="1"/>
  <c r="L79" i="5" s="1"/>
  <c r="T78" i="5"/>
  <c r="W159" i="5"/>
  <c r="V160" i="5"/>
  <c r="S76" i="5"/>
  <c r="H77" i="5"/>
  <c r="R77" i="5"/>
  <c r="U76" i="5"/>
  <c r="X76" i="5" s="1"/>
  <c r="Y76" i="5" s="1"/>
  <c r="AA74" i="5"/>
  <c r="AC73" i="5"/>
  <c r="AD73" i="5"/>
  <c r="AB73" i="5"/>
  <c r="AF57" i="5"/>
  <c r="AG78" i="5" s="1"/>
  <c r="AE59" i="5"/>
  <c r="Z75" i="4"/>
  <c r="AE60" i="4"/>
  <c r="AF58" i="4"/>
  <c r="AG79" i="4" s="1"/>
  <c r="AB73" i="4"/>
  <c r="AD73" i="4"/>
  <c r="R77" i="4"/>
  <c r="U76" i="4"/>
  <c r="X76" i="4" s="1"/>
  <c r="Y76" i="4" s="1"/>
  <c r="AF55" i="4"/>
  <c r="AG76" i="4" s="1"/>
  <c r="AE57" i="4"/>
  <c r="W159" i="4"/>
  <c r="V160" i="4"/>
  <c r="H77" i="4"/>
  <c r="S76" i="4"/>
  <c r="AC73" i="4"/>
  <c r="AA74" i="4"/>
  <c r="T78" i="4"/>
  <c r="L79" i="4" a="1"/>
  <c r="L79" i="4" s="1"/>
  <c r="Z75" i="1"/>
  <c r="V160" i="1"/>
  <c r="S76" i="1"/>
  <c r="H77" i="1"/>
  <c r="W159" i="1"/>
  <c r="AF57" i="1"/>
  <c r="AG78" i="1" s="1"/>
  <c r="AE59" i="1"/>
  <c r="L79" i="1" a="1"/>
  <c r="L79" i="1" s="1"/>
  <c r="T78" i="1"/>
  <c r="R77" i="1"/>
  <c r="U76" i="1"/>
  <c r="X76" i="1" s="1"/>
  <c r="Y76" i="1" s="1"/>
  <c r="AA74" i="1"/>
  <c r="AC73" i="1"/>
  <c r="AB73" i="1"/>
  <c r="AD73" i="1"/>
  <c r="AF56" i="1"/>
  <c r="AG77" i="1" s="1"/>
  <c r="AE58" i="1"/>
  <c r="AE60" i="6" l="1"/>
  <c r="AF58" i="6"/>
  <c r="AG79" i="6" s="1"/>
  <c r="Z76" i="11"/>
  <c r="V161" i="11"/>
  <c r="H78" i="11"/>
  <c r="S77" i="11"/>
  <c r="AF57" i="11"/>
  <c r="AG78" i="11" s="1"/>
  <c r="AE59" i="11"/>
  <c r="W160" i="11"/>
  <c r="AE62" i="11"/>
  <c r="AF60" i="11"/>
  <c r="AG81" i="11" s="1"/>
  <c r="R78" i="11"/>
  <c r="U77" i="11"/>
  <c r="X77" i="11" s="1"/>
  <c r="Y77" i="11" s="1"/>
  <c r="L80" i="11" a="1"/>
  <c r="L80" i="11" s="1"/>
  <c r="T79" i="11"/>
  <c r="AD74" i="11"/>
  <c r="AB74" i="11"/>
  <c r="AC74" i="11"/>
  <c r="AA75" i="11"/>
  <c r="Z76" i="10"/>
  <c r="R78" i="10"/>
  <c r="U77" i="10"/>
  <c r="X77" i="10" s="1"/>
  <c r="Y77" i="10" s="1"/>
  <c r="V161" i="10"/>
  <c r="H78" i="10"/>
  <c r="S77" i="10"/>
  <c r="AF60" i="10"/>
  <c r="AG81" i="10" s="1"/>
  <c r="AE62" i="10"/>
  <c r="AE61" i="10"/>
  <c r="AF59" i="10"/>
  <c r="AG80" i="10" s="1"/>
  <c r="W160" i="10"/>
  <c r="AC74" i="10"/>
  <c r="AA75" i="10"/>
  <c r="L79" i="10" a="1"/>
  <c r="L79" i="10" s="1"/>
  <c r="T78" i="10"/>
  <c r="AD74" i="10"/>
  <c r="AB74" i="10"/>
  <c r="Z76" i="9"/>
  <c r="AE62" i="9"/>
  <c r="AF60" i="9"/>
  <c r="AG81" i="9" s="1"/>
  <c r="U77" i="9"/>
  <c r="X77" i="9" s="1"/>
  <c r="Y77" i="9" s="1"/>
  <c r="R78" i="9"/>
  <c r="H78" i="9"/>
  <c r="S77" i="9"/>
  <c r="V161" i="9"/>
  <c r="L79" i="9" a="1"/>
  <c r="L79" i="9" s="1"/>
  <c r="T78" i="9"/>
  <c r="W160" i="9"/>
  <c r="AF59" i="9"/>
  <c r="AG80" i="9" s="1"/>
  <c r="AE61" i="9"/>
  <c r="AD74" i="9"/>
  <c r="AB74" i="9"/>
  <c r="AC74" i="9"/>
  <c r="AA75" i="9"/>
  <c r="Z76" i="8"/>
  <c r="AD74" i="8"/>
  <c r="AB74" i="8"/>
  <c r="L80" i="8" a="1"/>
  <c r="L80" i="8" s="1"/>
  <c r="T79" i="8"/>
  <c r="W160" i="8"/>
  <c r="AF58" i="8"/>
  <c r="AG79" i="8" s="1"/>
  <c r="AE60" i="8"/>
  <c r="AE59" i="8"/>
  <c r="AF57" i="8"/>
  <c r="AG78" i="8" s="1"/>
  <c r="V161" i="8"/>
  <c r="H78" i="8"/>
  <c r="S77" i="8"/>
  <c r="AC74" i="8"/>
  <c r="AA75" i="8"/>
  <c r="U77" i="8"/>
  <c r="X77" i="8" s="1"/>
  <c r="Y77" i="8" s="1"/>
  <c r="R78" i="8"/>
  <c r="Z76" i="7"/>
  <c r="AF60" i="7"/>
  <c r="AG81" i="7" s="1"/>
  <c r="AE62" i="7"/>
  <c r="AD74" i="7"/>
  <c r="AB74" i="7"/>
  <c r="AF61" i="7"/>
  <c r="AG82" i="7" s="1"/>
  <c r="AE63" i="7"/>
  <c r="W160" i="7"/>
  <c r="V161" i="7"/>
  <c r="H78" i="7"/>
  <c r="S77" i="7"/>
  <c r="AA75" i="7"/>
  <c r="AC74" i="7"/>
  <c r="L79" i="7" a="1"/>
  <c r="L79" i="7" s="1"/>
  <c r="T78" i="7"/>
  <c r="U77" i="7"/>
  <c r="X77" i="7" s="1"/>
  <c r="Y77" i="7" s="1"/>
  <c r="R78" i="7"/>
  <c r="Z76" i="6"/>
  <c r="U77" i="6"/>
  <c r="X77" i="6" s="1"/>
  <c r="Y77" i="6" s="1"/>
  <c r="R78" i="6"/>
  <c r="T79" i="6"/>
  <c r="L80" i="6" a="1"/>
  <c r="L80" i="6" s="1"/>
  <c r="V161" i="6"/>
  <c r="H78" i="6"/>
  <c r="S77" i="6"/>
  <c r="AD74" i="6"/>
  <c r="AB74" i="6"/>
  <c r="AC74" i="6"/>
  <c r="AA75" i="6"/>
  <c r="W160" i="6"/>
  <c r="AF59" i="6"/>
  <c r="AG80" i="6" s="1"/>
  <c r="AE61" i="6"/>
  <c r="Z76" i="5"/>
  <c r="U77" i="5"/>
  <c r="X77" i="5" s="1"/>
  <c r="Y77" i="5" s="1"/>
  <c r="R78" i="5"/>
  <c r="AE62" i="5"/>
  <c r="AF60" i="5"/>
  <c r="AG81" i="5" s="1"/>
  <c r="AE61" i="5"/>
  <c r="AF59" i="5"/>
  <c r="AG80" i="5" s="1"/>
  <c r="AD74" i="5"/>
  <c r="AB74" i="5"/>
  <c r="V161" i="5"/>
  <c r="H78" i="5"/>
  <c r="S77" i="5"/>
  <c r="W160" i="5"/>
  <c r="AA75" i="5"/>
  <c r="AC74" i="5"/>
  <c r="L80" i="5" a="1"/>
  <c r="L80" i="5" s="1"/>
  <c r="T79" i="5"/>
  <c r="Z76" i="4"/>
  <c r="W160" i="4"/>
  <c r="AE59" i="4"/>
  <c r="AF57" i="4"/>
  <c r="AG78" i="4" s="1"/>
  <c r="R78" i="4"/>
  <c r="U77" i="4"/>
  <c r="X77" i="4" s="1"/>
  <c r="Y77" i="4" s="1"/>
  <c r="T79" i="4"/>
  <c r="L80" i="4" a="1"/>
  <c r="L80" i="4" s="1"/>
  <c r="AC74" i="4"/>
  <c r="AA75" i="4"/>
  <c r="V161" i="4"/>
  <c r="S77" i="4"/>
  <c r="H78" i="4"/>
  <c r="AF60" i="4"/>
  <c r="AG81" i="4" s="1"/>
  <c r="AE62" i="4"/>
  <c r="AD74" i="4"/>
  <c r="AB74" i="4"/>
  <c r="Z76" i="1"/>
  <c r="AD74" i="1"/>
  <c r="AB74" i="1"/>
  <c r="V161" i="1"/>
  <c r="S77" i="1"/>
  <c r="H78" i="1"/>
  <c r="AE61" i="1"/>
  <c r="AF59" i="1"/>
  <c r="AG80" i="1" s="1"/>
  <c r="T79" i="1"/>
  <c r="L80" i="1" a="1"/>
  <c r="L80" i="1" s="1"/>
  <c r="AF58" i="1"/>
  <c r="AG79" i="1" s="1"/>
  <c r="AE60" i="1"/>
  <c r="AA75" i="1"/>
  <c r="AC74" i="1"/>
  <c r="R78" i="1"/>
  <c r="U77" i="1"/>
  <c r="X77" i="1" s="1"/>
  <c r="Y77" i="1" s="1"/>
  <c r="W160" i="1"/>
  <c r="AE62" i="6" l="1"/>
  <c r="AF60" i="6"/>
  <c r="AG81" i="6" s="1"/>
  <c r="Z77" i="11"/>
  <c r="L81" i="11" a="1"/>
  <c r="L81" i="11" s="1"/>
  <c r="T80" i="11"/>
  <c r="AB75" i="11"/>
  <c r="AD75" i="11"/>
  <c r="V162" i="11"/>
  <c r="S78" i="11"/>
  <c r="H79" i="11"/>
  <c r="W161" i="11"/>
  <c r="R79" i="11"/>
  <c r="U78" i="11"/>
  <c r="X78" i="11" s="1"/>
  <c r="Y78" i="11" s="1"/>
  <c r="AF59" i="11"/>
  <c r="AG80" i="11" s="1"/>
  <c r="AE61" i="11"/>
  <c r="AA76" i="11"/>
  <c r="AC75" i="11"/>
  <c r="AF62" i="11"/>
  <c r="AG83" i="11" s="1"/>
  <c r="AE64" i="11"/>
  <c r="Z77" i="10"/>
  <c r="AD75" i="10"/>
  <c r="AB75" i="10"/>
  <c r="AF61" i="10"/>
  <c r="AG82" i="10" s="1"/>
  <c r="AE63" i="10"/>
  <c r="V162" i="10"/>
  <c r="S78" i="10"/>
  <c r="H79" i="10"/>
  <c r="W161" i="10"/>
  <c r="U78" i="10"/>
  <c r="X78" i="10" s="1"/>
  <c r="Y78" i="10" s="1"/>
  <c r="R79" i="10"/>
  <c r="AF62" i="10"/>
  <c r="AG83" i="10" s="1"/>
  <c r="AE64" i="10"/>
  <c r="AC75" i="10"/>
  <c r="AA76" i="10"/>
  <c r="L80" i="10" a="1"/>
  <c r="L80" i="10" s="1"/>
  <c r="T79" i="10"/>
  <c r="Z77" i="9"/>
  <c r="V162" i="9"/>
  <c r="H79" i="9"/>
  <c r="S78" i="9"/>
  <c r="AE63" i="9"/>
  <c r="AF61" i="9"/>
  <c r="AG82" i="9" s="1"/>
  <c r="AF62" i="9"/>
  <c r="AG83" i="9" s="1"/>
  <c r="AE64" i="9"/>
  <c r="L80" i="9" a="1"/>
  <c r="L80" i="9" s="1"/>
  <c r="T79" i="9"/>
  <c r="AA76" i="9"/>
  <c r="AC75" i="9"/>
  <c r="W161" i="9"/>
  <c r="U78" i="9"/>
  <c r="X78" i="9" s="1"/>
  <c r="Y78" i="9" s="1"/>
  <c r="R79" i="9"/>
  <c r="AD75" i="9"/>
  <c r="AB75" i="9"/>
  <c r="Z77" i="8"/>
  <c r="H79" i="8"/>
  <c r="S78" i="8"/>
  <c r="V162" i="8"/>
  <c r="AF59" i="8"/>
  <c r="AG80" i="8" s="1"/>
  <c r="AE61" i="8"/>
  <c r="W161" i="8"/>
  <c r="U78" i="8"/>
  <c r="X78" i="8" s="1"/>
  <c r="Y78" i="8" s="1"/>
  <c r="R79" i="8"/>
  <c r="L81" i="8" a="1"/>
  <c r="L81" i="8" s="1"/>
  <c r="T80" i="8"/>
  <c r="AC75" i="8"/>
  <c r="AA76" i="8"/>
  <c r="AF60" i="8"/>
  <c r="AG81" i="8" s="1"/>
  <c r="AE62" i="8"/>
  <c r="AD75" i="8"/>
  <c r="AB75" i="8"/>
  <c r="Z77" i="7"/>
  <c r="AD75" i="7"/>
  <c r="AB75" i="7"/>
  <c r="L80" i="7" a="1"/>
  <c r="L80" i="7" s="1"/>
  <c r="T79" i="7"/>
  <c r="W161" i="7"/>
  <c r="AF63" i="7"/>
  <c r="AG84" i="7" s="1"/>
  <c r="AE65" i="7"/>
  <c r="AE64" i="7"/>
  <c r="AF62" i="7"/>
  <c r="AG83" i="7" s="1"/>
  <c r="V162" i="7"/>
  <c r="H79" i="7"/>
  <c r="S78" i="7"/>
  <c r="AA76" i="7"/>
  <c r="AC75" i="7"/>
  <c r="U78" i="7"/>
  <c r="X78" i="7" s="1"/>
  <c r="Y78" i="7" s="1"/>
  <c r="R79" i="7"/>
  <c r="Z77" i="6"/>
  <c r="W161" i="6"/>
  <c r="R79" i="6"/>
  <c r="U78" i="6"/>
  <c r="X78" i="6" s="1"/>
  <c r="Y78" i="6" s="1"/>
  <c r="L81" i="6" a="1"/>
  <c r="L81" i="6" s="1"/>
  <c r="T80" i="6"/>
  <c r="V162" i="6"/>
  <c r="S78" i="6"/>
  <c r="H79" i="6"/>
  <c r="AC75" i="6"/>
  <c r="AA76" i="6"/>
  <c r="AD75" i="6"/>
  <c r="AB75" i="6"/>
  <c r="AF61" i="6"/>
  <c r="AG82" i="6" s="1"/>
  <c r="AE63" i="6"/>
  <c r="Z77" i="5"/>
  <c r="W161" i="5"/>
  <c r="AF62" i="5"/>
  <c r="AG83" i="5" s="1"/>
  <c r="AE64" i="5"/>
  <c r="V162" i="5"/>
  <c r="S78" i="5"/>
  <c r="H79" i="5"/>
  <c r="AE63" i="5"/>
  <c r="AF61" i="5"/>
  <c r="AG82" i="5" s="1"/>
  <c r="R79" i="5"/>
  <c r="U78" i="5"/>
  <c r="X78" i="5" s="1"/>
  <c r="Y78" i="5" s="1"/>
  <c r="AA76" i="5"/>
  <c r="AC75" i="5"/>
  <c r="T80" i="5"/>
  <c r="L81" i="5" a="1"/>
  <c r="L81" i="5" s="1"/>
  <c r="AD75" i="5"/>
  <c r="AB75" i="5"/>
  <c r="Z77" i="4"/>
  <c r="W161" i="4"/>
  <c r="AD75" i="4"/>
  <c r="AB75" i="4"/>
  <c r="U78" i="4"/>
  <c r="X78" i="4" s="1"/>
  <c r="Y78" i="4" s="1"/>
  <c r="R79" i="4"/>
  <c r="L81" i="4" a="1"/>
  <c r="L81" i="4" s="1"/>
  <c r="T80" i="4"/>
  <c r="AF59" i="4"/>
  <c r="AG80" i="4" s="1"/>
  <c r="AE61" i="4"/>
  <c r="AA76" i="4"/>
  <c r="AC75" i="4"/>
  <c r="V162" i="4"/>
  <c r="H79" i="4"/>
  <c r="S78" i="4"/>
  <c r="AF62" i="4"/>
  <c r="AG83" i="4" s="1"/>
  <c r="AE64" i="4"/>
  <c r="Z77" i="1"/>
  <c r="AB75" i="1"/>
  <c r="AD75" i="1"/>
  <c r="R79" i="1"/>
  <c r="U78" i="1"/>
  <c r="X78" i="1" s="1"/>
  <c r="Y78" i="1" s="1"/>
  <c r="AF61" i="1"/>
  <c r="AG82" i="1" s="1"/>
  <c r="AE63" i="1"/>
  <c r="AE62" i="1"/>
  <c r="AF60" i="1"/>
  <c r="AG81" i="1" s="1"/>
  <c r="AC75" i="1"/>
  <c r="AA76" i="1"/>
  <c r="T80" i="1"/>
  <c r="L81" i="1" a="1"/>
  <c r="L81" i="1" s="1"/>
  <c r="V162" i="1"/>
  <c r="S78" i="1"/>
  <c r="H79" i="1"/>
  <c r="W161" i="1"/>
  <c r="AE64" i="6" l="1"/>
  <c r="AF62" i="6"/>
  <c r="AG83" i="6" s="1"/>
  <c r="Z78" i="11"/>
  <c r="R80" i="11"/>
  <c r="U79" i="11"/>
  <c r="X79" i="11" s="1"/>
  <c r="Y79" i="11" s="1"/>
  <c r="V163" i="11"/>
  <c r="H80" i="11"/>
  <c r="S79" i="11"/>
  <c r="AE63" i="11"/>
  <c r="AF61" i="11"/>
  <c r="AG82" i="11" s="1"/>
  <c r="W162" i="11"/>
  <c r="AD76" i="11"/>
  <c r="AB76" i="11"/>
  <c r="T81" i="11"/>
  <c r="L82" i="11" a="1"/>
  <c r="L82" i="11" s="1"/>
  <c r="AF64" i="11"/>
  <c r="AG85" i="11" s="1"/>
  <c r="AE66" i="11"/>
  <c r="AC76" i="11"/>
  <c r="AA77" i="11"/>
  <c r="Z78" i="10"/>
  <c r="W162" i="10"/>
  <c r="U79" i="10"/>
  <c r="X79" i="10" s="1"/>
  <c r="Y79" i="10" s="1"/>
  <c r="R80" i="10"/>
  <c r="AE65" i="10"/>
  <c r="AF63" i="10"/>
  <c r="AG84" i="10" s="1"/>
  <c r="AE66" i="10"/>
  <c r="AF64" i="10"/>
  <c r="AG85" i="10" s="1"/>
  <c r="L81" i="10" a="1"/>
  <c r="L81" i="10" s="1"/>
  <c r="T80" i="10"/>
  <c r="AD76" i="10"/>
  <c r="AB76" i="10"/>
  <c r="AC76" i="10"/>
  <c r="AA77" i="10"/>
  <c r="V163" i="10"/>
  <c r="H80" i="10"/>
  <c r="S79" i="10"/>
  <c r="Z78" i="9"/>
  <c r="AD76" i="9"/>
  <c r="AB76" i="9"/>
  <c r="L81" i="9" a="1"/>
  <c r="L81" i="9" s="1"/>
  <c r="T80" i="9"/>
  <c r="AE66" i="9"/>
  <c r="AF64" i="9"/>
  <c r="AG85" i="9" s="1"/>
  <c r="V163" i="9"/>
  <c r="H80" i="9"/>
  <c r="S79" i="9"/>
  <c r="W162" i="9"/>
  <c r="AC76" i="9"/>
  <c r="AA77" i="9"/>
  <c r="AE65" i="9"/>
  <c r="AF63" i="9"/>
  <c r="AG84" i="9" s="1"/>
  <c r="U79" i="9"/>
  <c r="X79" i="9" s="1"/>
  <c r="Y79" i="9" s="1"/>
  <c r="R80" i="9"/>
  <c r="Z78" i="8"/>
  <c r="L82" i="8" a="1"/>
  <c r="L82" i="8" s="1"/>
  <c r="T81" i="8"/>
  <c r="W162" i="8"/>
  <c r="AD76" i="8"/>
  <c r="AB76" i="8"/>
  <c r="U79" i="8"/>
  <c r="X79" i="8" s="1"/>
  <c r="Y79" i="8" s="1"/>
  <c r="R80" i="8"/>
  <c r="V163" i="8"/>
  <c r="H80" i="8"/>
  <c r="S79" i="8"/>
  <c r="AF62" i="8"/>
  <c r="AG83" i="8" s="1"/>
  <c r="AE64" i="8"/>
  <c r="AC76" i="8"/>
  <c r="AA77" i="8"/>
  <c r="AF61" i="8"/>
  <c r="AG82" i="8" s="1"/>
  <c r="AE63" i="8"/>
  <c r="Z78" i="7"/>
  <c r="V163" i="7"/>
  <c r="S79" i="7"/>
  <c r="H80" i="7"/>
  <c r="AE67" i="7"/>
  <c r="AF65" i="7"/>
  <c r="AG86" i="7" s="1"/>
  <c r="W162" i="7"/>
  <c r="AE66" i="7"/>
  <c r="AF64" i="7"/>
  <c r="AG85" i="7" s="1"/>
  <c r="AA77" i="7"/>
  <c r="AC76" i="7"/>
  <c r="T80" i="7"/>
  <c r="L81" i="7" a="1"/>
  <c r="L81" i="7" s="1"/>
  <c r="R80" i="7"/>
  <c r="U79" i="7"/>
  <c r="X79" i="7" s="1"/>
  <c r="Y79" i="7" s="1"/>
  <c r="AD76" i="7"/>
  <c r="AB76" i="7"/>
  <c r="Z78" i="6"/>
  <c r="AD76" i="6"/>
  <c r="AB76" i="6"/>
  <c r="U79" i="6"/>
  <c r="X79" i="6" s="1"/>
  <c r="Y79" i="6" s="1"/>
  <c r="R80" i="6"/>
  <c r="T81" i="6"/>
  <c r="L82" i="6" a="1"/>
  <c r="L82" i="6" s="1"/>
  <c r="AA77" i="6"/>
  <c r="AC76" i="6"/>
  <c r="V163" i="6"/>
  <c r="H80" i="6"/>
  <c r="S79" i="6"/>
  <c r="W162" i="6"/>
  <c r="AE65" i="6"/>
  <c r="AF63" i="6"/>
  <c r="AG84" i="6" s="1"/>
  <c r="Z78" i="5"/>
  <c r="AE66" i="5"/>
  <c r="AF64" i="5"/>
  <c r="AG85" i="5" s="1"/>
  <c r="R80" i="5"/>
  <c r="U79" i="5"/>
  <c r="X79" i="5" s="1"/>
  <c r="Y79" i="5" s="1"/>
  <c r="AB76" i="5"/>
  <c r="AD76" i="5"/>
  <c r="AE65" i="5"/>
  <c r="AF63" i="5"/>
  <c r="AG84" i="5" s="1"/>
  <c r="W162" i="5"/>
  <c r="T81" i="5"/>
  <c r="L82" i="5" a="1"/>
  <c r="L82" i="5" s="1"/>
  <c r="AC76" i="5"/>
  <c r="AA77" i="5"/>
  <c r="V163" i="5"/>
  <c r="S79" i="5"/>
  <c r="H80" i="5"/>
  <c r="Z78" i="4"/>
  <c r="R80" i="4"/>
  <c r="U79" i="4"/>
  <c r="X79" i="4" s="1"/>
  <c r="Y79" i="4" s="1"/>
  <c r="AD76" i="4"/>
  <c r="AB76" i="4"/>
  <c r="AF61" i="4"/>
  <c r="AG82" i="4" s="1"/>
  <c r="AE63" i="4"/>
  <c r="W162" i="4"/>
  <c r="AC76" i="4"/>
  <c r="AA77" i="4"/>
  <c r="L82" i="4" a="1"/>
  <c r="L82" i="4" s="1"/>
  <c r="T81" i="4"/>
  <c r="AF64" i="4"/>
  <c r="AG85" i="4" s="1"/>
  <c r="AE66" i="4"/>
  <c r="V163" i="4"/>
  <c r="H80" i="4"/>
  <c r="S79" i="4"/>
  <c r="Z78" i="1"/>
  <c r="T81" i="1"/>
  <c r="L82" i="1" a="1"/>
  <c r="L82" i="1" s="1"/>
  <c r="AD76" i="1"/>
  <c r="AB76" i="1"/>
  <c r="AF63" i="1"/>
  <c r="AG84" i="1" s="1"/>
  <c r="AE65" i="1"/>
  <c r="AA77" i="1"/>
  <c r="AC76" i="1"/>
  <c r="W162" i="1"/>
  <c r="AF62" i="1"/>
  <c r="AG83" i="1" s="1"/>
  <c r="AE64" i="1"/>
  <c r="U79" i="1"/>
  <c r="X79" i="1" s="1"/>
  <c r="Y79" i="1" s="1"/>
  <c r="R80" i="1"/>
  <c r="V163" i="1"/>
  <c r="S79" i="1"/>
  <c r="H80" i="1"/>
  <c r="AE66" i="6" l="1"/>
  <c r="AF64" i="6"/>
  <c r="AG85" i="6" s="1"/>
  <c r="Z79" i="11"/>
  <c r="V164" i="11"/>
  <c r="H81" i="11"/>
  <c r="S80" i="11"/>
  <c r="AF63" i="11"/>
  <c r="AG84" i="11" s="1"/>
  <c r="AE65" i="11"/>
  <c r="W163" i="11"/>
  <c r="AB77" i="11"/>
  <c r="AD77" i="11"/>
  <c r="U80" i="11"/>
  <c r="X80" i="11" s="1"/>
  <c r="Y80" i="11" s="1"/>
  <c r="R81" i="11"/>
  <c r="AF66" i="11"/>
  <c r="AG87" i="11" s="1"/>
  <c r="AE68" i="11"/>
  <c r="AA78" i="11"/>
  <c r="AC77" i="11"/>
  <c r="L83" i="11" a="1"/>
  <c r="L83" i="11" s="1"/>
  <c r="T82" i="11"/>
  <c r="Z79" i="10"/>
  <c r="AF66" i="10"/>
  <c r="AG87" i="10" s="1"/>
  <c r="AE68" i="10"/>
  <c r="U80" i="10"/>
  <c r="X80" i="10" s="1"/>
  <c r="Y80" i="10" s="1"/>
  <c r="R81" i="10"/>
  <c r="L82" i="10" a="1"/>
  <c r="L82" i="10" s="1"/>
  <c r="T81" i="10"/>
  <c r="V164" i="10"/>
  <c r="H81" i="10"/>
  <c r="S80" i="10"/>
  <c r="AE67" i="10"/>
  <c r="AF65" i="10"/>
  <c r="AG86" i="10" s="1"/>
  <c r="W163" i="10"/>
  <c r="AC77" i="10"/>
  <c r="AA78" i="10"/>
  <c r="AD77" i="10"/>
  <c r="AB77" i="10"/>
  <c r="Z79" i="9"/>
  <c r="AF66" i="9"/>
  <c r="AG87" i="9" s="1"/>
  <c r="AE68" i="9"/>
  <c r="W163" i="9"/>
  <c r="L82" i="9" a="1"/>
  <c r="L82" i="9" s="1"/>
  <c r="T81" i="9"/>
  <c r="AD77" i="9"/>
  <c r="AB77" i="9"/>
  <c r="U80" i="9"/>
  <c r="X80" i="9" s="1"/>
  <c r="Y80" i="9" s="1"/>
  <c r="R81" i="9"/>
  <c r="V164" i="9"/>
  <c r="H81" i="9"/>
  <c r="S80" i="9"/>
  <c r="AC77" i="9"/>
  <c r="AA78" i="9"/>
  <c r="AE67" i="9"/>
  <c r="AF65" i="9"/>
  <c r="AG86" i="9" s="1"/>
  <c r="Z79" i="8"/>
  <c r="V164" i="8"/>
  <c r="H81" i="8"/>
  <c r="S80" i="8"/>
  <c r="AE66" i="8"/>
  <c r="AF64" i="8"/>
  <c r="AG85" i="8" s="1"/>
  <c r="W163" i="8"/>
  <c r="AE65" i="8"/>
  <c r="AF63" i="8"/>
  <c r="AG84" i="8" s="1"/>
  <c r="L83" i="8" a="1"/>
  <c r="L83" i="8" s="1"/>
  <c r="T82" i="8"/>
  <c r="AD77" i="8"/>
  <c r="AB77" i="8"/>
  <c r="AC77" i="8"/>
  <c r="AA78" i="8"/>
  <c r="U80" i="8"/>
  <c r="X80" i="8" s="1"/>
  <c r="Y80" i="8" s="1"/>
  <c r="R81" i="8"/>
  <c r="Z79" i="7"/>
  <c r="T81" i="7"/>
  <c r="L82" i="7" a="1"/>
  <c r="L82" i="7" s="1"/>
  <c r="AB77" i="7"/>
  <c r="AD77" i="7"/>
  <c r="V164" i="7"/>
  <c r="S80" i="7"/>
  <c r="H81" i="7"/>
  <c r="W163" i="7"/>
  <c r="AF67" i="7"/>
  <c r="AG88" i="7" s="1"/>
  <c r="AE69" i="7"/>
  <c r="AA78" i="7"/>
  <c r="AC77" i="7"/>
  <c r="AF66" i="7"/>
  <c r="AG87" i="7" s="1"/>
  <c r="AE68" i="7"/>
  <c r="R81" i="7"/>
  <c r="U80" i="7"/>
  <c r="X80" i="7" s="1"/>
  <c r="Y80" i="7" s="1"/>
  <c r="Z79" i="6"/>
  <c r="V164" i="6"/>
  <c r="H81" i="6"/>
  <c r="S80" i="6"/>
  <c r="W163" i="6"/>
  <c r="U80" i="6"/>
  <c r="X80" i="6" s="1"/>
  <c r="Y80" i="6" s="1"/>
  <c r="R81" i="6"/>
  <c r="L83" i="6" a="1"/>
  <c r="L83" i="6" s="1"/>
  <c r="T82" i="6"/>
  <c r="AB77" i="6"/>
  <c r="AD77" i="6"/>
  <c r="AF65" i="6"/>
  <c r="AG86" i="6" s="1"/>
  <c r="AE67" i="6"/>
  <c r="AC77" i="6"/>
  <c r="AA78" i="6"/>
  <c r="Z79" i="5"/>
  <c r="AF65" i="5"/>
  <c r="AG86" i="5" s="1"/>
  <c r="AE67" i="5"/>
  <c r="AE68" i="5"/>
  <c r="AF66" i="5"/>
  <c r="AG87" i="5" s="1"/>
  <c r="W163" i="5"/>
  <c r="AC77" i="5"/>
  <c r="AA78" i="5"/>
  <c r="T82" i="5"/>
  <c r="L83" i="5" a="1"/>
  <c r="L83" i="5" s="1"/>
  <c r="R81" i="5"/>
  <c r="U80" i="5"/>
  <c r="X80" i="5" s="1"/>
  <c r="Y80" i="5" s="1"/>
  <c r="V164" i="5"/>
  <c r="S80" i="5"/>
  <c r="H81" i="5"/>
  <c r="AD77" i="5"/>
  <c r="AB77" i="5"/>
  <c r="Z79" i="4"/>
  <c r="AF63" i="4"/>
  <c r="AG84" i="4" s="1"/>
  <c r="AE65" i="4"/>
  <c r="AD77" i="4"/>
  <c r="AB77" i="4"/>
  <c r="V164" i="4"/>
  <c r="S80" i="4"/>
  <c r="H81" i="4"/>
  <c r="L83" i="4" a="1"/>
  <c r="L83" i="4" s="1"/>
  <c r="T82" i="4"/>
  <c r="AC77" i="4"/>
  <c r="AA78" i="4"/>
  <c r="U80" i="4"/>
  <c r="X80" i="4" s="1"/>
  <c r="Y80" i="4" s="1"/>
  <c r="R81" i="4"/>
  <c r="W163" i="4"/>
  <c r="AF66" i="4"/>
  <c r="AG87" i="4" s="1"/>
  <c r="AE68" i="4"/>
  <c r="Z79" i="1"/>
  <c r="R81" i="1"/>
  <c r="U80" i="1"/>
  <c r="X80" i="1" s="1"/>
  <c r="Y80" i="1" s="1"/>
  <c r="AF64" i="1"/>
  <c r="AG85" i="1" s="1"/>
  <c r="AE66" i="1"/>
  <c r="AE67" i="1"/>
  <c r="AF65" i="1"/>
  <c r="AG86" i="1" s="1"/>
  <c r="AD77" i="1"/>
  <c r="AB77" i="1"/>
  <c r="V164" i="1"/>
  <c r="H81" i="1"/>
  <c r="S80" i="1"/>
  <c r="AC77" i="1"/>
  <c r="AA78" i="1"/>
  <c r="L83" i="1" a="1"/>
  <c r="L83" i="1" s="1"/>
  <c r="T82" i="1"/>
  <c r="W163" i="1"/>
  <c r="AF66" i="6" l="1"/>
  <c r="AG87" i="6" s="1"/>
  <c r="AE68" i="6"/>
  <c r="Z80" i="11"/>
  <c r="AE67" i="11"/>
  <c r="AF65" i="11"/>
  <c r="AG86" i="11" s="1"/>
  <c r="R82" i="11"/>
  <c r="U81" i="11"/>
  <c r="X81" i="11" s="1"/>
  <c r="Y81" i="11" s="1"/>
  <c r="V165" i="11"/>
  <c r="H82" i="11"/>
  <c r="S81" i="11"/>
  <c r="T83" i="11"/>
  <c r="L84" i="11" a="1"/>
  <c r="L84" i="11" s="1"/>
  <c r="W164" i="11"/>
  <c r="AA79" i="11"/>
  <c r="AC78" i="11"/>
  <c r="AE70" i="11"/>
  <c r="AF68" i="11"/>
  <c r="AG89" i="11" s="1"/>
  <c r="AD78" i="11"/>
  <c r="AB78" i="11"/>
  <c r="Z80" i="10"/>
  <c r="AF67" i="10"/>
  <c r="AG88" i="10" s="1"/>
  <c r="AE69" i="10"/>
  <c r="W164" i="10"/>
  <c r="R82" i="10"/>
  <c r="U81" i="10"/>
  <c r="X81" i="10" s="1"/>
  <c r="Y81" i="10" s="1"/>
  <c r="AF68" i="10"/>
  <c r="AG89" i="10" s="1"/>
  <c r="AE70" i="10"/>
  <c r="V165" i="10"/>
  <c r="H82" i="10"/>
  <c r="S81" i="10"/>
  <c r="AD78" i="10"/>
  <c r="AB78" i="10"/>
  <c r="AA79" i="10"/>
  <c r="AC78" i="10"/>
  <c r="L83" i="10" a="1"/>
  <c r="L83" i="10" s="1"/>
  <c r="T82" i="10"/>
  <c r="Z80" i="9"/>
  <c r="R82" i="9"/>
  <c r="U81" i="9"/>
  <c r="X81" i="9" s="1"/>
  <c r="Y81" i="9" s="1"/>
  <c r="L83" i="9" a="1"/>
  <c r="L83" i="9" s="1"/>
  <c r="T82" i="9"/>
  <c r="V165" i="9"/>
  <c r="H82" i="9"/>
  <c r="S81" i="9"/>
  <c r="AF68" i="9"/>
  <c r="AG89" i="9" s="1"/>
  <c r="AE70" i="9"/>
  <c r="W164" i="9"/>
  <c r="AE69" i="9"/>
  <c r="AF67" i="9"/>
  <c r="AG88" i="9" s="1"/>
  <c r="AD78" i="9"/>
  <c r="AB78" i="9"/>
  <c r="AA79" i="9"/>
  <c r="AC78" i="9"/>
  <c r="Z80" i="8"/>
  <c r="AF66" i="8"/>
  <c r="AG87" i="8" s="1"/>
  <c r="AE68" i="8"/>
  <c r="L84" i="8" a="1"/>
  <c r="L84" i="8" s="1"/>
  <c r="T83" i="8"/>
  <c r="V165" i="8"/>
  <c r="H82" i="8"/>
  <c r="S81" i="8"/>
  <c r="U81" i="8"/>
  <c r="X81" i="8" s="1"/>
  <c r="Y81" i="8" s="1"/>
  <c r="R82" i="8"/>
  <c r="W164" i="8"/>
  <c r="AE67" i="8"/>
  <c r="AF65" i="8"/>
  <c r="AG86" i="8" s="1"/>
  <c r="AA79" i="8"/>
  <c r="AC78" i="8"/>
  <c r="AD78" i="8"/>
  <c r="AB78" i="8"/>
  <c r="Z80" i="7"/>
  <c r="AE71" i="7"/>
  <c r="AF69" i="7"/>
  <c r="AG90" i="7" s="1"/>
  <c r="W164" i="7"/>
  <c r="T82" i="7"/>
  <c r="L83" i="7" a="1"/>
  <c r="L83" i="7" s="1"/>
  <c r="AA79" i="7"/>
  <c r="AC78" i="7"/>
  <c r="AD78" i="7"/>
  <c r="AB78" i="7"/>
  <c r="V165" i="7"/>
  <c r="H82" i="7"/>
  <c r="S81" i="7"/>
  <c r="R82" i="7"/>
  <c r="U81" i="7"/>
  <c r="X81" i="7" s="1"/>
  <c r="Y81" i="7" s="1"/>
  <c r="AE70" i="7"/>
  <c r="AF68" i="7"/>
  <c r="AG89" i="7" s="1"/>
  <c r="Z80" i="6"/>
  <c r="L84" i="6" a="1"/>
  <c r="L84" i="6" s="1"/>
  <c r="T83" i="6"/>
  <c r="V165" i="6"/>
  <c r="H82" i="6"/>
  <c r="S81" i="6"/>
  <c r="R82" i="6"/>
  <c r="U81" i="6"/>
  <c r="X81" i="6" s="1"/>
  <c r="Y81" i="6" s="1"/>
  <c r="W164" i="6"/>
  <c r="AF67" i="6"/>
  <c r="AG88" i="6" s="1"/>
  <c r="AE69" i="6"/>
  <c r="AC78" i="6"/>
  <c r="AA79" i="6"/>
  <c r="AD78" i="6"/>
  <c r="AB78" i="6"/>
  <c r="Z80" i="5"/>
  <c r="U81" i="5"/>
  <c r="X81" i="5" s="1"/>
  <c r="Y81" i="5" s="1"/>
  <c r="R82" i="5"/>
  <c r="AE69" i="5"/>
  <c r="AF67" i="5"/>
  <c r="AG88" i="5" s="1"/>
  <c r="W164" i="5"/>
  <c r="AD78" i="5"/>
  <c r="AB78" i="5"/>
  <c r="L84" i="5" a="1"/>
  <c r="L84" i="5" s="1"/>
  <c r="T83" i="5"/>
  <c r="V165" i="5"/>
  <c r="S81" i="5"/>
  <c r="H82" i="5"/>
  <c r="AA79" i="5"/>
  <c r="AC78" i="5"/>
  <c r="AE70" i="5"/>
  <c r="AF68" i="5"/>
  <c r="AG89" i="5" s="1"/>
  <c r="Z80" i="4"/>
  <c r="V165" i="4"/>
  <c r="H82" i="4"/>
  <c r="S81" i="4"/>
  <c r="U81" i="4"/>
  <c r="X81" i="4" s="1"/>
  <c r="Y81" i="4" s="1"/>
  <c r="R82" i="4"/>
  <c r="W164" i="4"/>
  <c r="AF68" i="4"/>
  <c r="AG89" i="4" s="1"/>
  <c r="AE70" i="4"/>
  <c r="AD78" i="4"/>
  <c r="AB78" i="4"/>
  <c r="AC78" i="4"/>
  <c r="AA79" i="4"/>
  <c r="L84" i="4" a="1"/>
  <c r="L84" i="4" s="1"/>
  <c r="T83" i="4"/>
  <c r="AE67" i="4"/>
  <c r="AF65" i="4"/>
  <c r="AG86" i="4" s="1"/>
  <c r="Z80" i="1"/>
  <c r="V165" i="1"/>
  <c r="H82" i="1"/>
  <c r="S81" i="1"/>
  <c r="W164" i="1"/>
  <c r="AF67" i="1"/>
  <c r="AG88" i="1" s="1"/>
  <c r="AE69" i="1"/>
  <c r="AD78" i="1"/>
  <c r="AB78" i="1"/>
  <c r="AE68" i="1"/>
  <c r="AF66" i="1"/>
  <c r="AG87" i="1" s="1"/>
  <c r="U81" i="1"/>
  <c r="X81" i="1" s="1"/>
  <c r="Y81" i="1" s="1"/>
  <c r="R82" i="1"/>
  <c r="AA79" i="1"/>
  <c r="AC78" i="1"/>
  <c r="L84" i="1" a="1"/>
  <c r="L84" i="1" s="1"/>
  <c r="T83" i="1"/>
  <c r="AE70" i="6" l="1"/>
  <c r="AF68" i="6"/>
  <c r="AG89" i="6" s="1"/>
  <c r="Z81" i="11"/>
  <c r="AB79" i="11"/>
  <c r="AD79" i="11"/>
  <c r="AF70" i="11"/>
  <c r="AG91" i="11" s="1"/>
  <c r="AE72" i="11"/>
  <c r="L85" i="11" a="1"/>
  <c r="L85" i="11" s="1"/>
  <c r="T84" i="11"/>
  <c r="R83" i="11"/>
  <c r="U82" i="11"/>
  <c r="X82" i="11" s="1"/>
  <c r="Y82" i="11" s="1"/>
  <c r="AF67" i="11"/>
  <c r="AG88" i="11" s="1"/>
  <c r="AE69" i="11"/>
  <c r="W165" i="11"/>
  <c r="AA80" i="11"/>
  <c r="AC79" i="11"/>
  <c r="V166" i="11"/>
  <c r="H83" i="11"/>
  <c r="S82" i="11"/>
  <c r="Z81" i="10"/>
  <c r="AE72" i="10"/>
  <c r="AF70" i="10"/>
  <c r="AG91" i="10" s="1"/>
  <c r="V166" i="10"/>
  <c r="H83" i="10"/>
  <c r="S82" i="10"/>
  <c r="AE71" i="10"/>
  <c r="AF69" i="10"/>
  <c r="AG90" i="10" s="1"/>
  <c r="T83" i="10"/>
  <c r="L84" i="10" a="1"/>
  <c r="L84" i="10" s="1"/>
  <c r="W165" i="10"/>
  <c r="R83" i="10"/>
  <c r="U82" i="10"/>
  <c r="X82" i="10" s="1"/>
  <c r="Y82" i="10" s="1"/>
  <c r="AC79" i="10"/>
  <c r="AA80" i="10"/>
  <c r="AB79" i="10"/>
  <c r="AD79" i="10"/>
  <c r="Z81" i="9"/>
  <c r="V166" i="9"/>
  <c r="H83" i="9"/>
  <c r="S82" i="9"/>
  <c r="AE71" i="9"/>
  <c r="AF69" i="9"/>
  <c r="AG90" i="9" s="1"/>
  <c r="W165" i="9"/>
  <c r="T83" i="9"/>
  <c r="L84" i="9" a="1"/>
  <c r="L84" i="9" s="1"/>
  <c r="AE72" i="9"/>
  <c r="AF70" i="9"/>
  <c r="AG91" i="9" s="1"/>
  <c r="R83" i="9"/>
  <c r="U82" i="9"/>
  <c r="X82" i="9" s="1"/>
  <c r="Y82" i="9" s="1"/>
  <c r="AB79" i="9"/>
  <c r="AD79" i="9"/>
  <c r="AA80" i="9"/>
  <c r="AC79" i="9"/>
  <c r="Z81" i="8"/>
  <c r="W165" i="8"/>
  <c r="AF67" i="8"/>
  <c r="AG88" i="8" s="1"/>
  <c r="AE69" i="8"/>
  <c r="V166" i="8"/>
  <c r="H83" i="8"/>
  <c r="S82" i="8"/>
  <c r="T84" i="8"/>
  <c r="L85" i="8" a="1"/>
  <c r="L85" i="8" s="1"/>
  <c r="AA80" i="8"/>
  <c r="AC79" i="8"/>
  <c r="R83" i="8"/>
  <c r="U82" i="8"/>
  <c r="X82" i="8" s="1"/>
  <c r="Y82" i="8" s="1"/>
  <c r="AF68" i="8"/>
  <c r="AG89" i="8" s="1"/>
  <c r="AE70" i="8"/>
  <c r="AB79" i="8"/>
  <c r="AD79" i="8"/>
  <c r="AB79" i="7"/>
  <c r="AD79" i="7"/>
  <c r="T83" i="7"/>
  <c r="L84" i="7" a="1"/>
  <c r="L84" i="7" s="1"/>
  <c r="W165" i="7"/>
  <c r="AF71" i="7"/>
  <c r="AG92" i="7" s="1"/>
  <c r="AE73" i="7"/>
  <c r="AE72" i="7"/>
  <c r="AF70" i="7"/>
  <c r="AG91" i="7" s="1"/>
  <c r="AC79" i="7"/>
  <c r="AA80" i="7"/>
  <c r="V166" i="7"/>
  <c r="S82" i="7"/>
  <c r="H83" i="7"/>
  <c r="R83" i="7"/>
  <c r="U82" i="7"/>
  <c r="X82" i="7" s="1"/>
  <c r="Y82" i="7" s="1"/>
  <c r="Z81" i="7"/>
  <c r="Z81" i="6"/>
  <c r="U82" i="6"/>
  <c r="X82" i="6" s="1"/>
  <c r="Y82" i="6" s="1"/>
  <c r="R83" i="6"/>
  <c r="AF69" i="6"/>
  <c r="AG90" i="6" s="1"/>
  <c r="AE71" i="6"/>
  <c r="W165" i="6"/>
  <c r="AD79" i="6"/>
  <c r="AB79" i="6"/>
  <c r="V166" i="6"/>
  <c r="H83" i="6"/>
  <c r="S82" i="6"/>
  <c r="L85" i="6" a="1"/>
  <c r="L85" i="6" s="1"/>
  <c r="T84" i="6"/>
  <c r="AA80" i="6"/>
  <c r="AC79" i="6"/>
  <c r="Z81" i="5"/>
  <c r="L85" i="5" a="1"/>
  <c r="L85" i="5" s="1"/>
  <c r="T84" i="5"/>
  <c r="AF70" i="5"/>
  <c r="AG91" i="5" s="1"/>
  <c r="AE72" i="5"/>
  <c r="V166" i="5"/>
  <c r="H83" i="5"/>
  <c r="S82" i="5"/>
  <c r="U82" i="5"/>
  <c r="X82" i="5" s="1"/>
  <c r="Y82" i="5" s="1"/>
  <c r="R83" i="5"/>
  <c r="AC79" i="5"/>
  <c r="AA80" i="5"/>
  <c r="W165" i="5"/>
  <c r="AE71" i="5"/>
  <c r="AF69" i="5"/>
  <c r="AG90" i="5" s="1"/>
  <c r="AD79" i="5"/>
  <c r="AB79" i="5"/>
  <c r="Z81" i="4"/>
  <c r="AD79" i="4"/>
  <c r="AB79" i="4"/>
  <c r="U82" i="4"/>
  <c r="X82" i="4" s="1"/>
  <c r="Y82" i="4" s="1"/>
  <c r="R83" i="4"/>
  <c r="V166" i="4"/>
  <c r="H83" i="4"/>
  <c r="S82" i="4"/>
  <c r="AF67" i="4"/>
  <c r="AG88" i="4" s="1"/>
  <c r="AE69" i="4"/>
  <c r="W165" i="4"/>
  <c r="AF70" i="4"/>
  <c r="AG91" i="4" s="1"/>
  <c r="AE72" i="4"/>
  <c r="AC79" i="4"/>
  <c r="AA80" i="4"/>
  <c r="L85" i="4" a="1"/>
  <c r="L85" i="4" s="1"/>
  <c r="T84" i="4"/>
  <c r="Z81" i="1"/>
  <c r="AE70" i="1"/>
  <c r="AF68" i="1"/>
  <c r="AG89" i="1" s="1"/>
  <c r="AE71" i="1"/>
  <c r="AF69" i="1"/>
  <c r="AG90" i="1" s="1"/>
  <c r="V166" i="1"/>
  <c r="H83" i="1"/>
  <c r="S82" i="1"/>
  <c r="U82" i="1"/>
  <c r="X82" i="1" s="1"/>
  <c r="Y82" i="1" s="1"/>
  <c r="R83" i="1"/>
  <c r="AA80" i="1"/>
  <c r="AC79" i="1"/>
  <c r="L85" i="1" a="1"/>
  <c r="L85" i="1" s="1"/>
  <c r="T84" i="1"/>
  <c r="W165" i="1"/>
  <c r="AD79" i="1"/>
  <c r="AB79" i="1"/>
  <c r="AF70" i="6" l="1"/>
  <c r="AG91" i="6" s="1"/>
  <c r="AE72" i="6"/>
  <c r="Z82" i="11"/>
  <c r="AD80" i="11"/>
  <c r="AB80" i="11"/>
  <c r="T85" i="11"/>
  <c r="L86" i="11" a="1"/>
  <c r="L86" i="11" s="1"/>
  <c r="AF72" i="11"/>
  <c r="AG93" i="11" s="1"/>
  <c r="AE74" i="11"/>
  <c r="AF69" i="11"/>
  <c r="AG90" i="11" s="1"/>
  <c r="AE71" i="11"/>
  <c r="V167" i="11"/>
  <c r="S83" i="11"/>
  <c r="H84" i="11"/>
  <c r="W166" i="11"/>
  <c r="AC80" i="11"/>
  <c r="AA81" i="11"/>
  <c r="R84" i="11"/>
  <c r="U83" i="11"/>
  <c r="X83" i="11" s="1"/>
  <c r="Y83" i="11" s="1"/>
  <c r="Z82" i="10"/>
  <c r="R84" i="10"/>
  <c r="U83" i="10"/>
  <c r="X83" i="10" s="1"/>
  <c r="Y83" i="10" s="1"/>
  <c r="V167" i="10"/>
  <c r="S83" i="10"/>
  <c r="H84" i="10"/>
  <c r="W166" i="10"/>
  <c r="T84" i="10"/>
  <c r="L85" i="10" a="1"/>
  <c r="L85" i="10" s="1"/>
  <c r="AE74" i="10"/>
  <c r="AF72" i="10"/>
  <c r="AG93" i="10" s="1"/>
  <c r="AE73" i="10"/>
  <c r="AF71" i="10"/>
  <c r="AG92" i="10" s="1"/>
  <c r="AD80" i="10"/>
  <c r="AB80" i="10"/>
  <c r="AC80" i="10"/>
  <c r="AA81" i="10"/>
  <c r="Z82" i="9"/>
  <c r="T84" i="9"/>
  <c r="L85" i="9" a="1"/>
  <c r="L85" i="9" s="1"/>
  <c r="R84" i="9"/>
  <c r="U83" i="9"/>
  <c r="X83" i="9" s="1"/>
  <c r="Y83" i="9" s="1"/>
  <c r="V167" i="9"/>
  <c r="S83" i="9"/>
  <c r="H84" i="9"/>
  <c r="W166" i="9"/>
  <c r="AE73" i="9"/>
  <c r="AF71" i="9"/>
  <c r="AG92" i="9" s="1"/>
  <c r="AD80" i="9"/>
  <c r="AB80" i="9"/>
  <c r="AE74" i="9"/>
  <c r="AF72" i="9"/>
  <c r="AG93" i="9" s="1"/>
  <c r="AC80" i="9"/>
  <c r="AA81" i="9"/>
  <c r="Z82" i="8"/>
  <c r="T85" i="8"/>
  <c r="L86" i="8" a="1"/>
  <c r="L86" i="8" s="1"/>
  <c r="R84" i="8"/>
  <c r="U83" i="8"/>
  <c r="X83" i="8" s="1"/>
  <c r="Y83" i="8" s="1"/>
  <c r="AF69" i="8"/>
  <c r="AG90" i="8" s="1"/>
  <c r="AE71" i="8"/>
  <c r="AF70" i="8"/>
  <c r="AG91" i="8" s="1"/>
  <c r="AE72" i="8"/>
  <c r="AC80" i="8"/>
  <c r="AA81" i="8"/>
  <c r="AB80" i="8"/>
  <c r="AD80" i="8"/>
  <c r="V167" i="8"/>
  <c r="S83" i="8"/>
  <c r="H84" i="8"/>
  <c r="W166" i="8"/>
  <c r="W166" i="7"/>
  <c r="AE74" i="7"/>
  <c r="AF72" i="7"/>
  <c r="AG93" i="7" s="1"/>
  <c r="AE75" i="7"/>
  <c r="AF73" i="7"/>
  <c r="AG94" i="7" s="1"/>
  <c r="AC80" i="7"/>
  <c r="AA81" i="7"/>
  <c r="V167" i="7"/>
  <c r="S83" i="7"/>
  <c r="H84" i="7"/>
  <c r="L85" i="7" a="1"/>
  <c r="L85" i="7" s="1"/>
  <c r="T84" i="7"/>
  <c r="AD80" i="7"/>
  <c r="AB80" i="7"/>
  <c r="Z82" i="7"/>
  <c r="U83" i="7"/>
  <c r="X83" i="7" s="1"/>
  <c r="Y83" i="7" s="1"/>
  <c r="R84" i="7"/>
  <c r="Z82" i="6"/>
  <c r="L86" i="6" a="1"/>
  <c r="L86" i="6" s="1"/>
  <c r="T85" i="6"/>
  <c r="AE73" i="6"/>
  <c r="AF71" i="6"/>
  <c r="AG92" i="6" s="1"/>
  <c r="R84" i="6"/>
  <c r="U83" i="6"/>
  <c r="X83" i="6" s="1"/>
  <c r="Y83" i="6" s="1"/>
  <c r="V167" i="6"/>
  <c r="H84" i="6"/>
  <c r="S83" i="6"/>
  <c r="AC80" i="6"/>
  <c r="AA81" i="6"/>
  <c r="W166" i="6"/>
  <c r="AB80" i="6"/>
  <c r="AD80" i="6"/>
  <c r="Z82" i="5"/>
  <c r="U83" i="5"/>
  <c r="X83" i="5" s="1"/>
  <c r="Y83" i="5" s="1"/>
  <c r="R84" i="5"/>
  <c r="W166" i="5"/>
  <c r="L86" i="5" a="1"/>
  <c r="L86" i="5" s="1"/>
  <c r="T85" i="5"/>
  <c r="AD80" i="5"/>
  <c r="AB80" i="5"/>
  <c r="V167" i="5"/>
  <c r="H84" i="5"/>
  <c r="S83" i="5"/>
  <c r="AC80" i="5"/>
  <c r="AA81" i="5"/>
  <c r="AF72" i="5"/>
  <c r="AG93" i="5" s="1"/>
  <c r="AE74" i="5"/>
  <c r="AE73" i="5"/>
  <c r="AF71" i="5"/>
  <c r="AG92" i="5" s="1"/>
  <c r="Z82" i="4"/>
  <c r="AF69" i="4"/>
  <c r="AG90" i="4" s="1"/>
  <c r="AE71" i="4"/>
  <c r="W166" i="4"/>
  <c r="V167" i="4"/>
  <c r="H84" i="4"/>
  <c r="S83" i="4"/>
  <c r="AF72" i="4"/>
  <c r="AG93" i="4" s="1"/>
  <c r="AE74" i="4"/>
  <c r="R84" i="4"/>
  <c r="U83" i="4"/>
  <c r="X83" i="4" s="1"/>
  <c r="Y83" i="4" s="1"/>
  <c r="AA81" i="4"/>
  <c r="AC80" i="4"/>
  <c r="T85" i="4"/>
  <c r="L86" i="4" a="1"/>
  <c r="L86" i="4" s="1"/>
  <c r="AB80" i="4"/>
  <c r="AD80" i="4"/>
  <c r="Z82" i="1"/>
  <c r="L86" i="1" a="1"/>
  <c r="L86" i="1" s="1"/>
  <c r="T85" i="1"/>
  <c r="AF71" i="1"/>
  <c r="AG92" i="1" s="1"/>
  <c r="AE73" i="1"/>
  <c r="V167" i="1"/>
  <c r="H84" i="1"/>
  <c r="S83" i="1"/>
  <c r="AE72" i="1"/>
  <c r="AF70" i="1"/>
  <c r="AG91" i="1" s="1"/>
  <c r="U83" i="1"/>
  <c r="X83" i="1" s="1"/>
  <c r="Y83" i="1" s="1"/>
  <c r="R84" i="1"/>
  <c r="AB80" i="1"/>
  <c r="AD80" i="1"/>
  <c r="W166" i="1"/>
  <c r="AC80" i="1"/>
  <c r="AA81" i="1"/>
  <c r="AE74" i="6" l="1"/>
  <c r="AF72" i="6"/>
  <c r="AG93" i="6" s="1"/>
  <c r="Z83" i="11"/>
  <c r="V168" i="11"/>
  <c r="S84" i="11"/>
  <c r="H85" i="11"/>
  <c r="AF71" i="11"/>
  <c r="AG92" i="11" s="1"/>
  <c r="AE73" i="11"/>
  <c r="L87" i="11" a="1"/>
  <c r="L87" i="11" s="1"/>
  <c r="T86" i="11"/>
  <c r="U84" i="11"/>
  <c r="X84" i="11" s="1"/>
  <c r="Y84" i="11" s="1"/>
  <c r="R85" i="11"/>
  <c r="AD81" i="11"/>
  <c r="AB81" i="11"/>
  <c r="AC81" i="11"/>
  <c r="AA82" i="11"/>
  <c r="W167" i="11"/>
  <c r="AE76" i="11"/>
  <c r="AF74" i="11"/>
  <c r="AG95" i="11" s="1"/>
  <c r="Z83" i="10"/>
  <c r="AF73" i="10"/>
  <c r="AG94" i="10" s="1"/>
  <c r="AE75" i="10"/>
  <c r="T85" i="10"/>
  <c r="L86" i="10" a="1"/>
  <c r="L86" i="10" s="1"/>
  <c r="V168" i="10"/>
  <c r="S84" i="10"/>
  <c r="H85" i="10"/>
  <c r="AF74" i="10"/>
  <c r="AG95" i="10" s="1"/>
  <c r="AE76" i="10"/>
  <c r="U84" i="10"/>
  <c r="X84" i="10" s="1"/>
  <c r="Y84" i="10" s="1"/>
  <c r="R85" i="10"/>
  <c r="AD81" i="10"/>
  <c r="AB81" i="10"/>
  <c r="AC81" i="10"/>
  <c r="AA82" i="10"/>
  <c r="W167" i="10"/>
  <c r="Z83" i="9"/>
  <c r="AF73" i="9"/>
  <c r="AG94" i="9" s="1"/>
  <c r="AE75" i="9"/>
  <c r="AF74" i="9"/>
  <c r="AG95" i="9" s="1"/>
  <c r="AE76" i="9"/>
  <c r="T85" i="9"/>
  <c r="L86" i="9" a="1"/>
  <c r="L86" i="9" s="1"/>
  <c r="U84" i="9"/>
  <c r="X84" i="9" s="1"/>
  <c r="Y84" i="9" s="1"/>
  <c r="R85" i="9"/>
  <c r="AC81" i="9"/>
  <c r="AA82" i="9"/>
  <c r="V168" i="9"/>
  <c r="S84" i="9"/>
  <c r="H85" i="9"/>
  <c r="W167" i="9"/>
  <c r="AD81" i="9"/>
  <c r="AB81" i="9"/>
  <c r="Z83" i="8"/>
  <c r="AE74" i="8"/>
  <c r="AF72" i="8"/>
  <c r="AG93" i="8" s="1"/>
  <c r="AD81" i="8"/>
  <c r="AB81" i="8"/>
  <c r="AE73" i="8"/>
  <c r="AF71" i="8"/>
  <c r="AG92" i="8" s="1"/>
  <c r="L87" i="8" a="1"/>
  <c r="L87" i="8" s="1"/>
  <c r="T86" i="8"/>
  <c r="V168" i="8"/>
  <c r="S84" i="8"/>
  <c r="H85" i="8"/>
  <c r="AC81" i="8"/>
  <c r="AA82" i="8"/>
  <c r="W167" i="8"/>
  <c r="U84" i="8"/>
  <c r="X84" i="8" s="1"/>
  <c r="Y84" i="8" s="1"/>
  <c r="R85" i="8"/>
  <c r="Z83" i="7"/>
  <c r="L86" i="7" a="1"/>
  <c r="L86" i="7" s="1"/>
  <c r="T85" i="7"/>
  <c r="AD81" i="7"/>
  <c r="AB81" i="7"/>
  <c r="AF75" i="7"/>
  <c r="AG96" i="7" s="1"/>
  <c r="AE77" i="7"/>
  <c r="V168" i="7"/>
  <c r="H85" i="7"/>
  <c r="S84" i="7"/>
  <c r="U84" i="7"/>
  <c r="X84" i="7" s="1"/>
  <c r="Y84" i="7" s="1"/>
  <c r="R85" i="7"/>
  <c r="AF74" i="7"/>
  <c r="AG95" i="7" s="1"/>
  <c r="AE76" i="7"/>
  <c r="W167" i="7"/>
  <c r="AC81" i="7"/>
  <c r="AA82" i="7"/>
  <c r="Z83" i="6"/>
  <c r="V168" i="6"/>
  <c r="H85" i="6"/>
  <c r="S84" i="6"/>
  <c r="AF73" i="6"/>
  <c r="AG94" i="6" s="1"/>
  <c r="AE75" i="6"/>
  <c r="T86" i="6"/>
  <c r="L87" i="6" a="1"/>
  <c r="L87" i="6" s="1"/>
  <c r="AD81" i="6"/>
  <c r="AB81" i="6"/>
  <c r="AA82" i="6"/>
  <c r="AC81" i="6"/>
  <c r="W167" i="6"/>
  <c r="R85" i="6"/>
  <c r="U84" i="6"/>
  <c r="X84" i="6" s="1"/>
  <c r="Y84" i="6" s="1"/>
  <c r="Z83" i="5"/>
  <c r="V168" i="5"/>
  <c r="H85" i="5"/>
  <c r="S84" i="5"/>
  <c r="AD81" i="5"/>
  <c r="AB81" i="5"/>
  <c r="AF73" i="5"/>
  <c r="AG94" i="5" s="1"/>
  <c r="AE75" i="5"/>
  <c r="W167" i="5"/>
  <c r="AF74" i="5"/>
  <c r="AG95" i="5" s="1"/>
  <c r="AE76" i="5"/>
  <c r="AA82" i="5"/>
  <c r="AC81" i="5"/>
  <c r="L87" i="5" a="1"/>
  <c r="L87" i="5" s="1"/>
  <c r="T86" i="5"/>
  <c r="U84" i="5"/>
  <c r="X84" i="5" s="1"/>
  <c r="Y84" i="5" s="1"/>
  <c r="R85" i="5"/>
  <c r="Z83" i="4"/>
  <c r="AF74" i="4"/>
  <c r="AG95" i="4" s="1"/>
  <c r="AE76" i="4"/>
  <c r="V168" i="4"/>
  <c r="H85" i="4"/>
  <c r="S84" i="4"/>
  <c r="AB81" i="4"/>
  <c r="AD81" i="4"/>
  <c r="W167" i="4"/>
  <c r="AF71" i="4"/>
  <c r="AG92" i="4" s="1"/>
  <c r="AE73" i="4"/>
  <c r="R85" i="4"/>
  <c r="U84" i="4"/>
  <c r="X84" i="4" s="1"/>
  <c r="Y84" i="4" s="1"/>
  <c r="AC81" i="4"/>
  <c r="AA82" i="4"/>
  <c r="T86" i="4"/>
  <c r="L87" i="4" a="1"/>
  <c r="L87" i="4" s="1"/>
  <c r="Z83" i="1"/>
  <c r="U84" i="1"/>
  <c r="X84" i="1" s="1"/>
  <c r="Y84" i="1" s="1"/>
  <c r="R85" i="1"/>
  <c r="L87" i="1" a="1"/>
  <c r="L87" i="1" s="1"/>
  <c r="T86" i="1"/>
  <c r="AF72" i="1"/>
  <c r="AG93" i="1" s="1"/>
  <c r="AE74" i="1"/>
  <c r="AE75" i="1"/>
  <c r="AF73" i="1"/>
  <c r="AG94" i="1" s="1"/>
  <c r="AA82" i="1"/>
  <c r="AC81" i="1"/>
  <c r="V168" i="1"/>
  <c r="H85" i="1"/>
  <c r="S84" i="1"/>
  <c r="W167" i="1"/>
  <c r="AD81" i="1"/>
  <c r="AB81" i="1"/>
  <c r="AE76" i="6" l="1"/>
  <c r="AF74" i="6"/>
  <c r="AG95" i="6" s="1"/>
  <c r="Z84" i="11"/>
  <c r="R86" i="11"/>
  <c r="U85" i="11"/>
  <c r="X85" i="11" s="1"/>
  <c r="Y85" i="11" s="1"/>
  <c r="AB82" i="11"/>
  <c r="AD82" i="11"/>
  <c r="V169" i="11"/>
  <c r="H86" i="11"/>
  <c r="S85" i="11"/>
  <c r="AF73" i="11"/>
  <c r="AG94" i="11" s="1"/>
  <c r="AE75" i="11"/>
  <c r="AF76" i="11"/>
  <c r="AG97" i="11" s="1"/>
  <c r="AE78" i="11"/>
  <c r="W168" i="11"/>
  <c r="AA83" i="11"/>
  <c r="AC82" i="11"/>
  <c r="L88" i="11" a="1"/>
  <c r="L88" i="11" s="1"/>
  <c r="T87" i="11"/>
  <c r="Z84" i="10"/>
  <c r="U85" i="10"/>
  <c r="X85" i="10" s="1"/>
  <c r="Y85" i="10" s="1"/>
  <c r="R86" i="10"/>
  <c r="AF75" i="10"/>
  <c r="AG96" i="10" s="1"/>
  <c r="AE77" i="10"/>
  <c r="AF76" i="10"/>
  <c r="AG97" i="10" s="1"/>
  <c r="AE78" i="10"/>
  <c r="V169" i="10"/>
  <c r="H86" i="10"/>
  <c r="S85" i="10"/>
  <c r="W168" i="10"/>
  <c r="AC82" i="10"/>
  <c r="AA83" i="10"/>
  <c r="L87" i="10" a="1"/>
  <c r="L87" i="10" s="1"/>
  <c r="T86" i="10"/>
  <c r="AD82" i="10"/>
  <c r="AB82" i="10"/>
  <c r="Z84" i="9"/>
  <c r="L87" i="9" a="1"/>
  <c r="L87" i="9" s="1"/>
  <c r="T86" i="9"/>
  <c r="U85" i="9"/>
  <c r="X85" i="9" s="1"/>
  <c r="Y85" i="9" s="1"/>
  <c r="R86" i="9"/>
  <c r="W168" i="9"/>
  <c r="AF75" i="9"/>
  <c r="AG96" i="9" s="1"/>
  <c r="AE77" i="9"/>
  <c r="V169" i="9"/>
  <c r="H86" i="9"/>
  <c r="S85" i="9"/>
  <c r="AF76" i="9"/>
  <c r="AG97" i="9" s="1"/>
  <c r="AE78" i="9"/>
  <c r="AC82" i="9"/>
  <c r="AA83" i="9"/>
  <c r="AD82" i="9"/>
  <c r="AB82" i="9"/>
  <c r="Z84" i="8"/>
  <c r="W168" i="8"/>
  <c r="L88" i="8" a="1"/>
  <c r="L88" i="8" s="1"/>
  <c r="T87" i="8"/>
  <c r="AE75" i="8"/>
  <c r="AF73" i="8"/>
  <c r="AG94" i="8" s="1"/>
  <c r="AF74" i="8"/>
  <c r="AG95" i="8" s="1"/>
  <c r="AE76" i="8"/>
  <c r="V169" i="8"/>
  <c r="H86" i="8"/>
  <c r="S85" i="8"/>
  <c r="AD82" i="8"/>
  <c r="AB82" i="8"/>
  <c r="U85" i="8"/>
  <c r="X85" i="8" s="1"/>
  <c r="Y85" i="8" s="1"/>
  <c r="R86" i="8"/>
  <c r="AC82" i="8"/>
  <c r="AA83" i="8"/>
  <c r="Z84" i="7"/>
  <c r="AF76" i="7"/>
  <c r="AG97" i="7" s="1"/>
  <c r="AE78" i="7"/>
  <c r="U85" i="7"/>
  <c r="X85" i="7" s="1"/>
  <c r="Y85" i="7" s="1"/>
  <c r="R86" i="7"/>
  <c r="V169" i="7"/>
  <c r="H86" i="7"/>
  <c r="S85" i="7"/>
  <c r="AB82" i="7"/>
  <c r="AD82" i="7"/>
  <c r="L87" i="7" a="1"/>
  <c r="L87" i="7" s="1"/>
  <c r="T86" i="7"/>
  <c r="AA83" i="7"/>
  <c r="AC82" i="7"/>
  <c r="W168" i="7"/>
  <c r="AF77" i="7"/>
  <c r="AG98" i="7" s="1"/>
  <c r="AE79" i="7"/>
  <c r="Z84" i="6"/>
  <c r="AD82" i="6"/>
  <c r="AB82" i="6"/>
  <c r="T87" i="6"/>
  <c r="L88" i="6" a="1"/>
  <c r="L88" i="6" s="1"/>
  <c r="W168" i="6"/>
  <c r="R86" i="6"/>
  <c r="U85" i="6"/>
  <c r="X85" i="6" s="1"/>
  <c r="Y85" i="6" s="1"/>
  <c r="AA83" i="6"/>
  <c r="AC82" i="6"/>
  <c r="AF75" i="6"/>
  <c r="AG96" i="6" s="1"/>
  <c r="AE77" i="6"/>
  <c r="V169" i="6"/>
  <c r="H86" i="6"/>
  <c r="S85" i="6"/>
  <c r="Z84" i="5"/>
  <c r="AE78" i="5"/>
  <c r="AF76" i="5"/>
  <c r="AG97" i="5" s="1"/>
  <c r="AB82" i="5"/>
  <c r="AD82" i="5"/>
  <c r="AE77" i="5"/>
  <c r="AF75" i="5"/>
  <c r="AG96" i="5" s="1"/>
  <c r="V169" i="5"/>
  <c r="H86" i="5"/>
  <c r="S85" i="5"/>
  <c r="U85" i="5"/>
  <c r="X85" i="5" s="1"/>
  <c r="Y85" i="5" s="1"/>
  <c r="R86" i="5"/>
  <c r="W168" i="5"/>
  <c r="AA83" i="5"/>
  <c r="AC82" i="5"/>
  <c r="L88" i="5" a="1"/>
  <c r="L88" i="5" s="1"/>
  <c r="T87" i="5"/>
  <c r="Z84" i="4"/>
  <c r="AE75" i="4"/>
  <c r="AF73" i="4"/>
  <c r="AG94" i="4" s="1"/>
  <c r="T87" i="4"/>
  <c r="L88" i="4" a="1"/>
  <c r="L88" i="4" s="1"/>
  <c r="V169" i="4"/>
  <c r="S85" i="4"/>
  <c r="H86" i="4"/>
  <c r="W168" i="4"/>
  <c r="AC82" i="4"/>
  <c r="AA83" i="4"/>
  <c r="R86" i="4"/>
  <c r="U85" i="4"/>
  <c r="X85" i="4" s="1"/>
  <c r="Y85" i="4" s="1"/>
  <c r="AF76" i="4"/>
  <c r="AG97" i="4" s="1"/>
  <c r="AE78" i="4"/>
  <c r="AD82" i="4"/>
  <c r="AB82" i="4"/>
  <c r="Z84" i="1"/>
  <c r="W168" i="1"/>
  <c r="AE76" i="1"/>
  <c r="AF74" i="1"/>
  <c r="AG95" i="1" s="1"/>
  <c r="V169" i="1"/>
  <c r="H86" i="1"/>
  <c r="S85" i="1"/>
  <c r="AE77" i="1"/>
  <c r="AF75" i="1"/>
  <c r="AG96" i="1" s="1"/>
  <c r="T87" i="1"/>
  <c r="L88" i="1" a="1"/>
  <c r="L88" i="1" s="1"/>
  <c r="AB82" i="1"/>
  <c r="AD82" i="1"/>
  <c r="R86" i="1"/>
  <c r="U85" i="1"/>
  <c r="X85" i="1" s="1"/>
  <c r="Y85" i="1" s="1"/>
  <c r="AA83" i="1"/>
  <c r="AC82" i="1"/>
  <c r="AF76" i="6" l="1"/>
  <c r="AG97" i="6" s="1"/>
  <c r="AE78" i="6"/>
  <c r="Z85" i="11"/>
  <c r="AF75" i="11"/>
  <c r="AG96" i="11" s="1"/>
  <c r="AE77" i="11"/>
  <c r="W169" i="11"/>
  <c r="AE80" i="11"/>
  <c r="AF78" i="11"/>
  <c r="AG99" i="11" s="1"/>
  <c r="L89" i="11" a="1"/>
  <c r="L89" i="11" s="1"/>
  <c r="T88" i="11"/>
  <c r="R87" i="11"/>
  <c r="U86" i="11"/>
  <c r="X86" i="11" s="1"/>
  <c r="Y86" i="11" s="1"/>
  <c r="AC83" i="11"/>
  <c r="AA84" i="11"/>
  <c r="V170" i="11"/>
  <c r="S86" i="11"/>
  <c r="H87" i="11"/>
  <c r="AD83" i="11"/>
  <c r="AB83" i="11"/>
  <c r="Z85" i="10"/>
  <c r="AD83" i="10"/>
  <c r="AB83" i="10"/>
  <c r="AF78" i="10"/>
  <c r="AG99" i="10" s="1"/>
  <c r="AE80" i="10"/>
  <c r="AF77" i="10"/>
  <c r="AG98" i="10" s="1"/>
  <c r="AE79" i="10"/>
  <c r="V170" i="10"/>
  <c r="H87" i="10"/>
  <c r="S86" i="10"/>
  <c r="U86" i="10"/>
  <c r="X86" i="10" s="1"/>
  <c r="Y86" i="10" s="1"/>
  <c r="R87" i="10"/>
  <c r="W169" i="10"/>
  <c r="AC83" i="10"/>
  <c r="AA84" i="10"/>
  <c r="L88" i="10" a="1"/>
  <c r="L88" i="10" s="1"/>
  <c r="T87" i="10"/>
  <c r="Z85" i="9"/>
  <c r="V170" i="9"/>
  <c r="H87" i="9"/>
  <c r="S86" i="9"/>
  <c r="AF77" i="9"/>
  <c r="AG98" i="9" s="1"/>
  <c r="AE79" i="9"/>
  <c r="U86" i="9"/>
  <c r="X86" i="9" s="1"/>
  <c r="Y86" i="9" s="1"/>
  <c r="R87" i="9"/>
  <c r="AE80" i="9"/>
  <c r="AF78" i="9"/>
  <c r="AG99" i="9" s="1"/>
  <c r="L88" i="9" a="1"/>
  <c r="L88" i="9" s="1"/>
  <c r="T87" i="9"/>
  <c r="AD83" i="9"/>
  <c r="AB83" i="9"/>
  <c r="AC83" i="9"/>
  <c r="AA84" i="9"/>
  <c r="W169" i="9"/>
  <c r="Z85" i="8"/>
  <c r="V170" i="8"/>
  <c r="H87" i="8"/>
  <c r="S86" i="8"/>
  <c r="W169" i="8"/>
  <c r="T88" i="8"/>
  <c r="L89" i="8" a="1"/>
  <c r="L89" i="8" s="1"/>
  <c r="AF76" i="8"/>
  <c r="AG97" i="8" s="1"/>
  <c r="AE78" i="8"/>
  <c r="AD83" i="8"/>
  <c r="AB83" i="8"/>
  <c r="R87" i="8"/>
  <c r="U86" i="8"/>
  <c r="X86" i="8" s="1"/>
  <c r="Y86" i="8" s="1"/>
  <c r="AC83" i="8"/>
  <c r="AA84" i="8"/>
  <c r="AF75" i="8"/>
  <c r="AG96" i="8" s="1"/>
  <c r="AE77" i="8"/>
  <c r="Z85" i="7"/>
  <c r="W169" i="7"/>
  <c r="L88" i="7" a="1"/>
  <c r="L88" i="7" s="1"/>
  <c r="T87" i="7"/>
  <c r="V170" i="7"/>
  <c r="H87" i="7"/>
  <c r="S86" i="7"/>
  <c r="AE80" i="7"/>
  <c r="AF78" i="7"/>
  <c r="AG99" i="7" s="1"/>
  <c r="AD83" i="7"/>
  <c r="AB83" i="7"/>
  <c r="U86" i="7"/>
  <c r="X86" i="7" s="1"/>
  <c r="Y86" i="7" s="1"/>
  <c r="R87" i="7"/>
  <c r="AC83" i="7"/>
  <c r="AA84" i="7"/>
  <c r="AF79" i="7"/>
  <c r="AG100" i="7" s="1"/>
  <c r="AE81" i="7"/>
  <c r="Z85" i="6"/>
  <c r="T88" i="6"/>
  <c r="L89" i="6" a="1"/>
  <c r="L89" i="6" s="1"/>
  <c r="AC83" i="6"/>
  <c r="AA84" i="6"/>
  <c r="AB83" i="6"/>
  <c r="AD83" i="6"/>
  <c r="R87" i="6"/>
  <c r="U86" i="6"/>
  <c r="X86" i="6" s="1"/>
  <c r="Y86" i="6" s="1"/>
  <c r="V170" i="6"/>
  <c r="S86" i="6"/>
  <c r="H87" i="6"/>
  <c r="W169" i="6"/>
  <c r="AE79" i="6"/>
  <c r="AF77" i="6"/>
  <c r="AG98" i="6" s="1"/>
  <c r="Z85" i="5"/>
  <c r="R87" i="5"/>
  <c r="U86" i="5"/>
  <c r="X86" i="5" s="1"/>
  <c r="Y86" i="5" s="1"/>
  <c r="W169" i="5"/>
  <c r="V170" i="5"/>
  <c r="H87" i="5"/>
  <c r="S86" i="5"/>
  <c r="AF78" i="5"/>
  <c r="AG99" i="5" s="1"/>
  <c r="AE80" i="5"/>
  <c r="AF77" i="5"/>
  <c r="AG98" i="5" s="1"/>
  <c r="AE79" i="5"/>
  <c r="AA84" i="5"/>
  <c r="AC83" i="5"/>
  <c r="T88" i="5"/>
  <c r="L89" i="5" a="1"/>
  <c r="L89" i="5" s="1"/>
  <c r="AD83" i="5"/>
  <c r="AB83" i="5"/>
  <c r="Z85" i="4"/>
  <c r="V170" i="4"/>
  <c r="H87" i="4"/>
  <c r="S86" i="4"/>
  <c r="U86" i="4"/>
  <c r="X86" i="4" s="1"/>
  <c r="Y86" i="4" s="1"/>
  <c r="R87" i="4"/>
  <c r="AD83" i="4"/>
  <c r="AB83" i="4"/>
  <c r="W169" i="4"/>
  <c r="AF75" i="4"/>
  <c r="AG96" i="4" s="1"/>
  <c r="AE77" i="4"/>
  <c r="AA84" i="4"/>
  <c r="AC83" i="4"/>
  <c r="L89" i="4" a="1"/>
  <c r="L89" i="4" s="1"/>
  <c r="T88" i="4"/>
  <c r="AF78" i="4"/>
  <c r="AG99" i="4" s="1"/>
  <c r="AE80" i="4"/>
  <c r="Z85" i="1"/>
  <c r="R87" i="1"/>
  <c r="U86" i="1"/>
  <c r="X86" i="1" s="1"/>
  <c r="Y86" i="1" s="1"/>
  <c r="T88" i="1"/>
  <c r="L89" i="1" a="1"/>
  <c r="L89" i="1" s="1"/>
  <c r="AF77" i="1"/>
  <c r="AG98" i="1" s="1"/>
  <c r="AE79" i="1"/>
  <c r="W169" i="1"/>
  <c r="V170" i="1"/>
  <c r="S86" i="1"/>
  <c r="H87" i="1"/>
  <c r="AE78" i="1"/>
  <c r="AF76" i="1"/>
  <c r="AG97" i="1" s="1"/>
  <c r="AB83" i="1"/>
  <c r="AD83" i="1"/>
  <c r="AC83" i="1"/>
  <c r="AA84" i="1"/>
  <c r="AF78" i="6" l="1"/>
  <c r="AG99" i="6" s="1"/>
  <c r="AE80" i="6"/>
  <c r="Z86" i="11"/>
  <c r="AB84" i="11"/>
  <c r="AD84" i="11"/>
  <c r="AE79" i="11"/>
  <c r="AF77" i="11"/>
  <c r="AG98" i="11" s="1"/>
  <c r="T89" i="11"/>
  <c r="L90" i="11" a="1"/>
  <c r="L90" i="11" s="1"/>
  <c r="W170" i="11"/>
  <c r="AF80" i="11"/>
  <c r="AG101" i="11" s="1"/>
  <c r="AE82" i="11"/>
  <c r="V171" i="11"/>
  <c r="H88" i="11"/>
  <c r="S87" i="11"/>
  <c r="AA85" i="11"/>
  <c r="AC84" i="11"/>
  <c r="R88" i="11"/>
  <c r="U87" i="11"/>
  <c r="X87" i="11" s="1"/>
  <c r="Y87" i="11" s="1"/>
  <c r="Z86" i="10"/>
  <c r="V171" i="10"/>
  <c r="H88" i="10"/>
  <c r="S87" i="10"/>
  <c r="AE82" i="10"/>
  <c r="AF80" i="10"/>
  <c r="AG101" i="10" s="1"/>
  <c r="U87" i="10"/>
  <c r="X87" i="10" s="1"/>
  <c r="Y87" i="10" s="1"/>
  <c r="R88" i="10"/>
  <c r="W170" i="10"/>
  <c r="L89" i="10" a="1"/>
  <c r="L89" i="10" s="1"/>
  <c r="T88" i="10"/>
  <c r="AD84" i="10"/>
  <c r="AB84" i="10"/>
  <c r="AC84" i="10"/>
  <c r="AA85" i="10"/>
  <c r="AE81" i="10"/>
  <c r="AF79" i="10"/>
  <c r="AG100" i="10" s="1"/>
  <c r="Z86" i="9"/>
  <c r="AE82" i="9"/>
  <c r="AF80" i="9"/>
  <c r="AG101" i="9" s="1"/>
  <c r="V171" i="9"/>
  <c r="H88" i="9"/>
  <c r="S87" i="9"/>
  <c r="W170" i="9"/>
  <c r="U87" i="9"/>
  <c r="X87" i="9" s="1"/>
  <c r="Y87" i="9" s="1"/>
  <c r="R88" i="9"/>
  <c r="AC84" i="9"/>
  <c r="AA85" i="9"/>
  <c r="L89" i="9" a="1"/>
  <c r="L89" i="9" s="1"/>
  <c r="T88" i="9"/>
  <c r="AE81" i="9"/>
  <c r="AF79" i="9"/>
  <c r="AG100" i="9" s="1"/>
  <c r="AD84" i="9"/>
  <c r="AB84" i="9"/>
  <c r="Z86" i="8"/>
  <c r="L90" i="8" a="1"/>
  <c r="L90" i="8" s="1"/>
  <c r="T89" i="8"/>
  <c r="AF78" i="8"/>
  <c r="AG99" i="8" s="1"/>
  <c r="AE80" i="8"/>
  <c r="AF77" i="8"/>
  <c r="AG98" i="8" s="1"/>
  <c r="AE79" i="8"/>
  <c r="W170" i="8"/>
  <c r="U87" i="8"/>
  <c r="X87" i="8" s="1"/>
  <c r="Y87" i="8" s="1"/>
  <c r="R88" i="8"/>
  <c r="AD84" i="8"/>
  <c r="AB84" i="8"/>
  <c r="AC84" i="8"/>
  <c r="AA85" i="8"/>
  <c r="V171" i="8"/>
  <c r="H88" i="8"/>
  <c r="S87" i="8"/>
  <c r="Z86" i="7"/>
  <c r="AF80" i="7"/>
  <c r="AG101" i="7" s="1"/>
  <c r="AE82" i="7"/>
  <c r="R88" i="7"/>
  <c r="U87" i="7"/>
  <c r="X87" i="7" s="1"/>
  <c r="Y87" i="7" s="1"/>
  <c r="V171" i="7"/>
  <c r="H88" i="7"/>
  <c r="S87" i="7"/>
  <c r="W170" i="7"/>
  <c r="L89" i="7" a="1"/>
  <c r="L89" i="7" s="1"/>
  <c r="T88" i="7"/>
  <c r="AD84" i="7"/>
  <c r="AB84" i="7"/>
  <c r="AC84" i="7"/>
  <c r="AA85" i="7"/>
  <c r="AF81" i="7"/>
  <c r="AG102" i="7" s="1"/>
  <c r="AE83" i="7"/>
  <c r="Z86" i="6"/>
  <c r="U87" i="6"/>
  <c r="X87" i="6" s="1"/>
  <c r="Y87" i="6" s="1"/>
  <c r="R88" i="6"/>
  <c r="T89" i="6"/>
  <c r="L90" i="6" a="1"/>
  <c r="L90" i="6" s="1"/>
  <c r="AD84" i="6"/>
  <c r="AB84" i="6"/>
  <c r="AA85" i="6"/>
  <c r="AC84" i="6"/>
  <c r="V171" i="6"/>
  <c r="S87" i="6"/>
  <c r="H88" i="6"/>
  <c r="W170" i="6"/>
  <c r="AF79" i="6"/>
  <c r="AG100" i="6" s="1"/>
  <c r="AE81" i="6"/>
  <c r="Z86" i="5"/>
  <c r="AB84" i="5"/>
  <c r="AD84" i="5"/>
  <c r="AF80" i="5"/>
  <c r="AG101" i="5" s="1"/>
  <c r="AE82" i="5"/>
  <c r="W170" i="5"/>
  <c r="AF79" i="5"/>
  <c r="AG100" i="5" s="1"/>
  <c r="AE81" i="5"/>
  <c r="V171" i="5"/>
  <c r="H88" i="5"/>
  <c r="S87" i="5"/>
  <c r="T89" i="5"/>
  <c r="L90" i="5" a="1"/>
  <c r="L90" i="5" s="1"/>
  <c r="AA85" i="5"/>
  <c r="AC84" i="5"/>
  <c r="R88" i="5"/>
  <c r="U87" i="5"/>
  <c r="X87" i="5" s="1"/>
  <c r="Y87" i="5" s="1"/>
  <c r="Z86" i="4"/>
  <c r="T89" i="4"/>
  <c r="L90" i="4" a="1"/>
  <c r="L90" i="4" s="1"/>
  <c r="AF77" i="4"/>
  <c r="AG98" i="4" s="1"/>
  <c r="AE79" i="4"/>
  <c r="R88" i="4"/>
  <c r="U87" i="4"/>
  <c r="X87" i="4" s="1"/>
  <c r="Y87" i="4" s="1"/>
  <c r="V171" i="4"/>
  <c r="H88" i="4"/>
  <c r="S87" i="4"/>
  <c r="W170" i="4"/>
  <c r="AC84" i="4"/>
  <c r="AA85" i="4"/>
  <c r="AD84" i="4"/>
  <c r="AB84" i="4"/>
  <c r="AF80" i="4"/>
  <c r="AG101" i="4" s="1"/>
  <c r="AE82" i="4"/>
  <c r="Z86" i="1"/>
  <c r="AF78" i="1"/>
  <c r="AG99" i="1" s="1"/>
  <c r="AE80" i="1"/>
  <c r="AF79" i="1"/>
  <c r="AG100" i="1" s="1"/>
  <c r="AE81" i="1"/>
  <c r="W170" i="1"/>
  <c r="U87" i="1"/>
  <c r="X87" i="1" s="1"/>
  <c r="Y87" i="1" s="1"/>
  <c r="R88" i="1"/>
  <c r="T89" i="1"/>
  <c r="L90" i="1" a="1"/>
  <c r="L90" i="1" s="1"/>
  <c r="V171" i="1"/>
  <c r="S87" i="1"/>
  <c r="H88" i="1"/>
  <c r="AD84" i="1"/>
  <c r="AB84" i="1"/>
  <c r="AC84" i="1"/>
  <c r="AA85" i="1"/>
  <c r="AE82" i="6" l="1"/>
  <c r="AF82" i="6" s="1"/>
  <c r="AG103" i="6" s="1"/>
  <c r="AF80" i="6"/>
  <c r="AG101" i="6" s="1"/>
  <c r="AE84" i="6"/>
  <c r="Z87" i="11"/>
  <c r="V172" i="11"/>
  <c r="H89" i="11"/>
  <c r="S88" i="11"/>
  <c r="AF82" i="11"/>
  <c r="AG103" i="11" s="1"/>
  <c r="AE84" i="11"/>
  <c r="AF79" i="11"/>
  <c r="AG100" i="11" s="1"/>
  <c r="AE81" i="11"/>
  <c r="W171" i="11"/>
  <c r="L91" i="11" a="1"/>
  <c r="L91" i="11" s="1"/>
  <c r="T90" i="11"/>
  <c r="R89" i="11"/>
  <c r="U88" i="11"/>
  <c r="X88" i="11" s="1"/>
  <c r="Y88" i="11" s="1"/>
  <c r="AA86" i="11"/>
  <c r="AC85" i="11"/>
  <c r="AB85" i="11"/>
  <c r="AD85" i="11"/>
  <c r="Z87" i="10"/>
  <c r="L90" i="10" a="1"/>
  <c r="L90" i="10" s="1"/>
  <c r="T89" i="10"/>
  <c r="V172" i="10"/>
  <c r="H89" i="10"/>
  <c r="S88" i="10"/>
  <c r="AF81" i="10"/>
  <c r="AG102" i="10" s="1"/>
  <c r="AE83" i="10"/>
  <c r="W171" i="10"/>
  <c r="AF82" i="10"/>
  <c r="AG103" i="10" s="1"/>
  <c r="AE84" i="10"/>
  <c r="AD85" i="10"/>
  <c r="AB85" i="10"/>
  <c r="AC85" i="10"/>
  <c r="AA86" i="10"/>
  <c r="U88" i="10"/>
  <c r="X88" i="10" s="1"/>
  <c r="Y88" i="10" s="1"/>
  <c r="R89" i="10"/>
  <c r="Z87" i="9"/>
  <c r="U88" i="9"/>
  <c r="X88" i="9" s="1"/>
  <c r="Y88" i="9" s="1"/>
  <c r="R89" i="9"/>
  <c r="W171" i="9"/>
  <c r="AD85" i="9"/>
  <c r="AB85" i="9"/>
  <c r="L90" i="9" a="1"/>
  <c r="L90" i="9" s="1"/>
  <c r="T89" i="9"/>
  <c r="AF82" i="9"/>
  <c r="AG103" i="9" s="1"/>
  <c r="AE84" i="9"/>
  <c r="V172" i="9"/>
  <c r="H89" i="9"/>
  <c r="S88" i="9"/>
  <c r="AC85" i="9"/>
  <c r="AA86" i="9"/>
  <c r="AF81" i="9"/>
  <c r="AG102" i="9" s="1"/>
  <c r="AE83" i="9"/>
  <c r="Z87" i="8"/>
  <c r="AE82" i="8"/>
  <c r="AF80" i="8"/>
  <c r="AG101" i="8" s="1"/>
  <c r="L91" i="8" a="1"/>
  <c r="L91" i="8" s="1"/>
  <c r="T90" i="8"/>
  <c r="R89" i="8"/>
  <c r="U88" i="8"/>
  <c r="X88" i="8" s="1"/>
  <c r="Y88" i="8" s="1"/>
  <c r="V172" i="8"/>
  <c r="H89" i="8"/>
  <c r="S88" i="8"/>
  <c r="AE81" i="8"/>
  <c r="AF79" i="8"/>
  <c r="AG100" i="8" s="1"/>
  <c r="W171" i="8"/>
  <c r="AC85" i="8"/>
  <c r="AA86" i="8"/>
  <c r="AD85" i="8"/>
  <c r="AB85" i="8"/>
  <c r="Z87" i="7"/>
  <c r="V172" i="7"/>
  <c r="H89" i="7"/>
  <c r="S88" i="7"/>
  <c r="R89" i="7"/>
  <c r="U88" i="7"/>
  <c r="X88" i="7" s="1"/>
  <c r="Y88" i="7" s="1"/>
  <c r="W171" i="7"/>
  <c r="AF83" i="7"/>
  <c r="AG104" i="7" s="1"/>
  <c r="AF82" i="7"/>
  <c r="AG103" i="7" s="1"/>
  <c r="AE84" i="7"/>
  <c r="AA86" i="7"/>
  <c r="AC85" i="7"/>
  <c r="AE85" i="7" s="1"/>
  <c r="T89" i="7"/>
  <c r="L90" i="7" a="1"/>
  <c r="L90" i="7" s="1"/>
  <c r="AB85" i="7"/>
  <c r="AD85" i="7"/>
  <c r="Z87" i="6"/>
  <c r="W171" i="6"/>
  <c r="L91" i="6" a="1"/>
  <c r="L91" i="6" s="1"/>
  <c r="T90" i="6"/>
  <c r="AF84" i="6"/>
  <c r="AG105" i="6" s="1"/>
  <c r="U88" i="6"/>
  <c r="X88" i="6" s="1"/>
  <c r="Y88" i="6" s="1"/>
  <c r="R89" i="6"/>
  <c r="V172" i="6"/>
  <c r="H89" i="6"/>
  <c r="S88" i="6"/>
  <c r="AB85" i="6"/>
  <c r="AD85" i="6"/>
  <c r="AA86" i="6"/>
  <c r="AC85" i="6"/>
  <c r="AE83" i="6"/>
  <c r="AF81" i="6"/>
  <c r="AG102" i="6" s="1"/>
  <c r="Z87" i="5"/>
  <c r="V172" i="5"/>
  <c r="S88" i="5"/>
  <c r="H89" i="5"/>
  <c r="AD85" i="5"/>
  <c r="AB85" i="5"/>
  <c r="AF81" i="5"/>
  <c r="AG102" i="5" s="1"/>
  <c r="AE83" i="5"/>
  <c r="T90" i="5"/>
  <c r="L91" i="5" a="1"/>
  <c r="L91" i="5" s="1"/>
  <c r="W171" i="5"/>
  <c r="AC85" i="5"/>
  <c r="AA86" i="5"/>
  <c r="AF82" i="5"/>
  <c r="AG103" i="5" s="1"/>
  <c r="AE84" i="5"/>
  <c r="R89" i="5"/>
  <c r="U88" i="5"/>
  <c r="X88" i="5" s="1"/>
  <c r="Y88" i="5" s="1"/>
  <c r="Z87" i="4"/>
  <c r="AD85" i="4"/>
  <c r="AB85" i="4"/>
  <c r="V172" i="4"/>
  <c r="S88" i="4"/>
  <c r="H89" i="4"/>
  <c r="AF82" i="4"/>
  <c r="AG103" i="4" s="1"/>
  <c r="AE84" i="4"/>
  <c r="W171" i="4"/>
  <c r="U88" i="4"/>
  <c r="X88" i="4" s="1"/>
  <c r="Y88" i="4" s="1"/>
  <c r="R89" i="4"/>
  <c r="AF79" i="4"/>
  <c r="AG100" i="4" s="1"/>
  <c r="AE81" i="4"/>
  <c r="L91" i="4" a="1"/>
  <c r="L91" i="4" s="1"/>
  <c r="T90" i="4"/>
  <c r="AC85" i="4"/>
  <c r="AA86" i="4"/>
  <c r="Z87" i="1"/>
  <c r="L91" i="1" a="1"/>
  <c r="L91" i="1" s="1"/>
  <c r="T90" i="1"/>
  <c r="AE82" i="1"/>
  <c r="AF80" i="1"/>
  <c r="AG101" i="1" s="1"/>
  <c r="W171" i="1"/>
  <c r="U88" i="1"/>
  <c r="X88" i="1" s="1"/>
  <c r="Y88" i="1" s="1"/>
  <c r="R89" i="1"/>
  <c r="AE83" i="1"/>
  <c r="AF81" i="1"/>
  <c r="AG102" i="1" s="1"/>
  <c r="V172" i="1"/>
  <c r="H89" i="1"/>
  <c r="S88" i="1"/>
  <c r="AD85" i="1"/>
  <c r="AB85" i="1"/>
  <c r="AC85" i="1"/>
  <c r="AA86" i="1"/>
  <c r="Z88" i="11" l="1"/>
  <c r="T91" i="11"/>
  <c r="L92" i="11" a="1"/>
  <c r="L92" i="11" s="1"/>
  <c r="V173" i="11"/>
  <c r="H90" i="11"/>
  <c r="S89" i="11"/>
  <c r="R90" i="11"/>
  <c r="U89" i="11"/>
  <c r="X89" i="11" s="1"/>
  <c r="Y89" i="11" s="1"/>
  <c r="W172" i="11"/>
  <c r="AF84" i="11"/>
  <c r="AG105" i="11" s="1"/>
  <c r="AA87" i="11"/>
  <c r="AC86" i="11"/>
  <c r="AE86" i="11" s="1"/>
  <c r="AF81" i="11"/>
  <c r="AG102" i="11" s="1"/>
  <c r="AE83" i="11"/>
  <c r="AD86" i="11"/>
  <c r="AB86" i="11"/>
  <c r="Z88" i="10"/>
  <c r="W172" i="10"/>
  <c r="AF84" i="10"/>
  <c r="AG105" i="10" s="1"/>
  <c r="L91" i="10" a="1"/>
  <c r="L91" i="10" s="1"/>
  <c r="T90" i="10"/>
  <c r="AF83" i="10"/>
  <c r="AG104" i="10" s="1"/>
  <c r="AE85" i="10"/>
  <c r="V173" i="10"/>
  <c r="H90" i="10"/>
  <c r="S89" i="10"/>
  <c r="AD86" i="10"/>
  <c r="AB86" i="10"/>
  <c r="AA87" i="10"/>
  <c r="AC86" i="10"/>
  <c r="AE86" i="10" s="1"/>
  <c r="R90" i="10"/>
  <c r="U89" i="10"/>
  <c r="X89" i="10" s="1"/>
  <c r="Y89" i="10" s="1"/>
  <c r="Z88" i="9"/>
  <c r="W172" i="9"/>
  <c r="AF84" i="9"/>
  <c r="AG105" i="9" s="1"/>
  <c r="V173" i="9"/>
  <c r="H90" i="9"/>
  <c r="S89" i="9"/>
  <c r="R90" i="9"/>
  <c r="U89" i="9"/>
  <c r="X89" i="9" s="1"/>
  <c r="Y89" i="9" s="1"/>
  <c r="L91" i="9" a="1"/>
  <c r="L91" i="9" s="1"/>
  <c r="T90" i="9"/>
  <c r="AF83" i="9"/>
  <c r="AG104" i="9" s="1"/>
  <c r="AE85" i="9"/>
  <c r="AD86" i="9"/>
  <c r="AB86" i="9"/>
  <c r="AA87" i="9"/>
  <c r="AC86" i="9"/>
  <c r="AE86" i="9" s="1"/>
  <c r="Z88" i="8"/>
  <c r="V173" i="8"/>
  <c r="H90" i="8"/>
  <c r="S89" i="8"/>
  <c r="L92" i="8" a="1"/>
  <c r="L92" i="8" s="1"/>
  <c r="T91" i="8"/>
  <c r="AE83" i="8"/>
  <c r="AF81" i="8"/>
  <c r="AG102" i="8" s="1"/>
  <c r="AF82" i="8"/>
  <c r="AG103" i="8" s="1"/>
  <c r="AE84" i="8"/>
  <c r="W172" i="8"/>
  <c r="U89" i="8"/>
  <c r="X89" i="8" s="1"/>
  <c r="Y89" i="8" s="1"/>
  <c r="R90" i="8"/>
  <c r="AD86" i="8"/>
  <c r="AB86" i="8"/>
  <c r="AA87" i="8"/>
  <c r="AC86" i="8"/>
  <c r="Z88" i="7"/>
  <c r="AD86" i="7"/>
  <c r="AB86" i="7"/>
  <c r="R90" i="7"/>
  <c r="U89" i="7"/>
  <c r="X89" i="7" s="1"/>
  <c r="Y89" i="7" s="1"/>
  <c r="AF84" i="7"/>
  <c r="AG105" i="7" s="1"/>
  <c r="V173" i="7"/>
  <c r="H90" i="7"/>
  <c r="S89" i="7"/>
  <c r="W172" i="7"/>
  <c r="AF85" i="7"/>
  <c r="AG106" i="7" s="1"/>
  <c r="T90" i="7"/>
  <c r="L91" i="7" a="1"/>
  <c r="L91" i="7" s="1"/>
  <c r="AA87" i="7"/>
  <c r="AC86" i="7"/>
  <c r="AE86" i="7" s="1"/>
  <c r="Z88" i="6"/>
  <c r="L92" i="6" a="1"/>
  <c r="L92" i="6" s="1"/>
  <c r="T91" i="6"/>
  <c r="U89" i="6"/>
  <c r="X89" i="6" s="1"/>
  <c r="Y89" i="6" s="1"/>
  <c r="R90" i="6"/>
  <c r="W172" i="6"/>
  <c r="AE85" i="6"/>
  <c r="AF83" i="6"/>
  <c r="AG104" i="6" s="1"/>
  <c r="V173" i="6"/>
  <c r="H90" i="6"/>
  <c r="S89" i="6"/>
  <c r="AA87" i="6"/>
  <c r="AC86" i="6"/>
  <c r="AE86" i="6" s="1"/>
  <c r="AD86" i="6"/>
  <c r="AB86" i="6"/>
  <c r="Z88" i="5"/>
  <c r="L92" i="5" a="1"/>
  <c r="L92" i="5" s="1"/>
  <c r="T91" i="5"/>
  <c r="W172" i="5"/>
  <c r="AD86" i="5"/>
  <c r="AB86" i="5"/>
  <c r="AE85" i="5"/>
  <c r="AF83" i="5"/>
  <c r="AG104" i="5" s="1"/>
  <c r="AF84" i="5"/>
  <c r="AG105" i="5" s="1"/>
  <c r="AC86" i="5"/>
  <c r="AE86" i="5" s="1"/>
  <c r="AA87" i="5"/>
  <c r="V173" i="5"/>
  <c r="S89" i="5"/>
  <c r="H90" i="5"/>
  <c r="U89" i="5"/>
  <c r="X89" i="5" s="1"/>
  <c r="Y89" i="5" s="1"/>
  <c r="R90" i="5"/>
  <c r="Z88" i="4"/>
  <c r="U89" i="4"/>
  <c r="X89" i="4" s="1"/>
  <c r="Y89" i="4" s="1"/>
  <c r="R90" i="4"/>
  <c r="AF84" i="4"/>
  <c r="AG105" i="4" s="1"/>
  <c r="T91" i="4"/>
  <c r="L92" i="4" a="1"/>
  <c r="L92" i="4" s="1"/>
  <c r="V173" i="4"/>
  <c r="H90" i="4"/>
  <c r="S89" i="4"/>
  <c r="AD86" i="4"/>
  <c r="AB86" i="4"/>
  <c r="AC86" i="4"/>
  <c r="AE86" i="4" s="1"/>
  <c r="AA87" i="4"/>
  <c r="AE83" i="4"/>
  <c r="AF81" i="4"/>
  <c r="AG102" i="4" s="1"/>
  <c r="W172" i="4"/>
  <c r="Z88" i="1"/>
  <c r="AE85" i="1"/>
  <c r="AF83" i="1"/>
  <c r="AG104" i="1" s="1"/>
  <c r="AE84" i="1"/>
  <c r="AF82" i="1"/>
  <c r="AG103" i="1" s="1"/>
  <c r="U89" i="1"/>
  <c r="X89" i="1" s="1"/>
  <c r="Y89" i="1" s="1"/>
  <c r="R90" i="1"/>
  <c r="V173" i="1"/>
  <c r="H90" i="1"/>
  <c r="S89" i="1"/>
  <c r="AD86" i="1"/>
  <c r="AB86" i="1"/>
  <c r="W172" i="1"/>
  <c r="L92" i="1" a="1"/>
  <c r="L92" i="1" s="1"/>
  <c r="T91" i="1"/>
  <c r="AC86" i="1"/>
  <c r="AA87" i="1"/>
  <c r="AF86" i="11" l="1"/>
  <c r="Z89" i="11"/>
  <c r="V174" i="11"/>
  <c r="H91" i="11"/>
  <c r="S90" i="11"/>
  <c r="W173" i="11"/>
  <c r="L93" i="11" a="1"/>
  <c r="L93" i="11" s="1"/>
  <c r="T92" i="11"/>
  <c r="AG107" i="11"/>
  <c r="AF83" i="11"/>
  <c r="AG104" i="11" s="1"/>
  <c r="AE85" i="11"/>
  <c r="AA88" i="11"/>
  <c r="AC87" i="11"/>
  <c r="AB87" i="11"/>
  <c r="AD87" i="11"/>
  <c r="R91" i="11"/>
  <c r="U90" i="11"/>
  <c r="X90" i="11" s="1"/>
  <c r="Y90" i="11" s="1"/>
  <c r="Z89" i="10"/>
  <c r="V174" i="10"/>
  <c r="H91" i="10"/>
  <c r="S90" i="10"/>
  <c r="W173" i="10"/>
  <c r="AF85" i="10"/>
  <c r="AG106" i="10" s="1"/>
  <c r="AF86" i="10"/>
  <c r="AG107" i="10" s="1"/>
  <c r="R91" i="10"/>
  <c r="U90" i="10"/>
  <c r="X90" i="10" s="1"/>
  <c r="Y90" i="10" s="1"/>
  <c r="AA88" i="10"/>
  <c r="AC87" i="10"/>
  <c r="AE87" i="10" s="1"/>
  <c r="T91" i="10"/>
  <c r="L92" i="10" a="1"/>
  <c r="L92" i="10" s="1"/>
  <c r="AB87" i="10"/>
  <c r="AD87" i="10"/>
  <c r="Z89" i="9"/>
  <c r="T91" i="9"/>
  <c r="L92" i="9" a="1"/>
  <c r="L92" i="9" s="1"/>
  <c r="AF86" i="9"/>
  <c r="AG107" i="9" s="1"/>
  <c r="AF85" i="9"/>
  <c r="AG106" i="9" s="1"/>
  <c r="AB87" i="9"/>
  <c r="AD87" i="9"/>
  <c r="AA88" i="9"/>
  <c r="AC87" i="9"/>
  <c r="AE87" i="9" s="1"/>
  <c r="R91" i="9"/>
  <c r="U90" i="9"/>
  <c r="X90" i="9" s="1"/>
  <c r="Y90" i="9" s="1"/>
  <c r="V174" i="9"/>
  <c r="H91" i="9"/>
  <c r="S90" i="9"/>
  <c r="W173" i="9"/>
  <c r="Z89" i="8"/>
  <c r="L93" i="8" a="1"/>
  <c r="L93" i="8" s="1"/>
  <c r="T92" i="8"/>
  <c r="V174" i="8"/>
  <c r="H91" i="8"/>
  <c r="S90" i="8"/>
  <c r="AD87" i="8"/>
  <c r="AB87" i="8"/>
  <c r="W173" i="8"/>
  <c r="R91" i="8"/>
  <c r="U90" i="8"/>
  <c r="X90" i="8" s="1"/>
  <c r="Y90" i="8" s="1"/>
  <c r="AF83" i="8"/>
  <c r="AG104" i="8" s="1"/>
  <c r="AE85" i="8"/>
  <c r="AA88" i="8"/>
  <c r="AC87" i="8"/>
  <c r="AF84" i="8"/>
  <c r="AG105" i="8" s="1"/>
  <c r="AE86" i="8"/>
  <c r="Z89" i="7"/>
  <c r="AF86" i="7"/>
  <c r="V174" i="7"/>
  <c r="S90" i="7"/>
  <c r="H91" i="7"/>
  <c r="R91" i="7"/>
  <c r="U90" i="7"/>
  <c r="X90" i="7" s="1"/>
  <c r="Y90" i="7" s="1"/>
  <c r="AG107" i="7"/>
  <c r="W173" i="7"/>
  <c r="AD87" i="7"/>
  <c r="AB87" i="7"/>
  <c r="AC87" i="7"/>
  <c r="AE87" i="7" s="1"/>
  <c r="AA88" i="7"/>
  <c r="T91" i="7"/>
  <c r="L92" i="7" a="1"/>
  <c r="L92" i="7" s="1"/>
  <c r="AF86" i="6"/>
  <c r="AG107" i="6" s="1"/>
  <c r="W173" i="6"/>
  <c r="V174" i="6"/>
  <c r="H91" i="6"/>
  <c r="S90" i="6"/>
  <c r="Z89" i="6"/>
  <c r="AF85" i="6"/>
  <c r="AG106" i="6" s="1"/>
  <c r="L93" i="6" a="1"/>
  <c r="L93" i="6" s="1"/>
  <c r="T92" i="6"/>
  <c r="AD87" i="6"/>
  <c r="AB87" i="6"/>
  <c r="U90" i="6"/>
  <c r="X90" i="6" s="1"/>
  <c r="Y90" i="6" s="1"/>
  <c r="R91" i="6"/>
  <c r="AC87" i="6"/>
  <c r="AE87" i="6" s="1"/>
  <c r="AA88" i="6"/>
  <c r="AF86" i="5"/>
  <c r="AG107" i="5" s="1"/>
  <c r="Z89" i="5"/>
  <c r="AD87" i="5"/>
  <c r="AB87" i="5"/>
  <c r="W173" i="5"/>
  <c r="AF85" i="5"/>
  <c r="AG106" i="5" s="1"/>
  <c r="U90" i="5"/>
  <c r="X90" i="5" s="1"/>
  <c r="Y90" i="5" s="1"/>
  <c r="R91" i="5"/>
  <c r="V174" i="5"/>
  <c r="H91" i="5"/>
  <c r="S90" i="5"/>
  <c r="AC87" i="5"/>
  <c r="AE87" i="5" s="1"/>
  <c r="AA88" i="5"/>
  <c r="L93" i="5" a="1"/>
  <c r="L93" i="5" s="1"/>
  <c r="T92" i="5"/>
  <c r="Z89" i="4"/>
  <c r="AD87" i="4"/>
  <c r="AB87" i="4"/>
  <c r="AF83" i="4"/>
  <c r="AG104" i="4" s="1"/>
  <c r="AE85" i="4"/>
  <c r="L93" i="4" a="1"/>
  <c r="L93" i="4" s="1"/>
  <c r="T92" i="4"/>
  <c r="W173" i="4"/>
  <c r="AF86" i="4"/>
  <c r="AG107" i="4" s="1"/>
  <c r="R91" i="4"/>
  <c r="U90" i="4"/>
  <c r="X90" i="4" s="1"/>
  <c r="Y90" i="4" s="1"/>
  <c r="AC87" i="4"/>
  <c r="AA88" i="4"/>
  <c r="V174" i="4"/>
  <c r="H91" i="4"/>
  <c r="S90" i="4"/>
  <c r="Z89" i="1"/>
  <c r="U90" i="1"/>
  <c r="X90" i="1" s="1"/>
  <c r="Y90" i="1" s="1"/>
  <c r="R91" i="1"/>
  <c r="AE86" i="1"/>
  <c r="AF84" i="1"/>
  <c r="AG105" i="1" s="1"/>
  <c r="AD87" i="1"/>
  <c r="AB87" i="1"/>
  <c r="V174" i="1"/>
  <c r="H91" i="1"/>
  <c r="S90" i="1"/>
  <c r="W173" i="1"/>
  <c r="AF85" i="1"/>
  <c r="AG106" i="1" s="1"/>
  <c r="AC87" i="1"/>
  <c r="AE87" i="1" s="1"/>
  <c r="AA88" i="1"/>
  <c r="L93" i="1" a="1"/>
  <c r="L93" i="1" s="1"/>
  <c r="T92" i="1"/>
  <c r="Z90" i="11" l="1"/>
  <c r="AD88" i="11"/>
  <c r="AB88" i="11"/>
  <c r="V175" i="11"/>
  <c r="S91" i="11"/>
  <c r="H92" i="11"/>
  <c r="W174" i="11"/>
  <c r="AC88" i="11"/>
  <c r="AE88" i="11" s="1"/>
  <c r="AA89" i="11"/>
  <c r="T93" i="11"/>
  <c r="L94" i="11" a="1"/>
  <c r="L94" i="11" s="1"/>
  <c r="R92" i="11"/>
  <c r="U91" i="11"/>
  <c r="X91" i="11" s="1"/>
  <c r="Y91" i="11" s="1"/>
  <c r="AF85" i="11"/>
  <c r="AG106" i="11" s="1"/>
  <c r="AE87" i="11"/>
  <c r="AF87" i="10"/>
  <c r="AG108" i="10" s="1"/>
  <c r="Z90" i="10"/>
  <c r="R92" i="10"/>
  <c r="U91" i="10"/>
  <c r="X91" i="10" s="1"/>
  <c r="Y91" i="10" s="1"/>
  <c r="V175" i="10"/>
  <c r="S91" i="10"/>
  <c r="H92" i="10"/>
  <c r="AD88" i="10"/>
  <c r="AB88" i="10"/>
  <c r="W174" i="10"/>
  <c r="T92" i="10"/>
  <c r="L93" i="10" a="1"/>
  <c r="L93" i="10" s="1"/>
  <c r="AC88" i="10"/>
  <c r="AE88" i="10" s="1"/>
  <c r="AA89" i="10"/>
  <c r="Z90" i="9"/>
  <c r="AF87" i="9"/>
  <c r="AG108" i="9" s="1"/>
  <c r="W174" i="9"/>
  <c r="T92" i="9"/>
  <c r="L93" i="9" a="1"/>
  <c r="L93" i="9" s="1"/>
  <c r="R92" i="9"/>
  <c r="U91" i="9"/>
  <c r="X91" i="9" s="1"/>
  <c r="Y91" i="9" s="1"/>
  <c r="V175" i="9"/>
  <c r="S91" i="9"/>
  <c r="H92" i="9"/>
  <c r="AC88" i="9"/>
  <c r="AE88" i="9" s="1"/>
  <c r="AA89" i="9"/>
  <c r="AD88" i="9"/>
  <c r="AB88" i="9"/>
  <c r="AD88" i="8"/>
  <c r="AB88" i="8"/>
  <c r="V175" i="8"/>
  <c r="H92" i="8"/>
  <c r="S91" i="8"/>
  <c r="Z90" i="8"/>
  <c r="U91" i="8"/>
  <c r="X91" i="8" s="1"/>
  <c r="Y91" i="8" s="1"/>
  <c r="R92" i="8"/>
  <c r="W174" i="8"/>
  <c r="AE87" i="8"/>
  <c r="AF85" i="8"/>
  <c r="AG106" i="8" s="1"/>
  <c r="L94" i="8" a="1"/>
  <c r="L94" i="8" s="1"/>
  <c r="T93" i="8"/>
  <c r="AF86" i="8"/>
  <c r="AG107" i="8" s="1"/>
  <c r="AC88" i="8"/>
  <c r="AE88" i="8" s="1"/>
  <c r="AA89" i="8"/>
  <c r="Z90" i="7"/>
  <c r="AD88" i="7"/>
  <c r="AB88" i="7"/>
  <c r="AF87" i="7"/>
  <c r="AG108" i="7" s="1"/>
  <c r="U91" i="7"/>
  <c r="X91" i="7" s="1"/>
  <c r="Y91" i="7" s="1"/>
  <c r="R92" i="7"/>
  <c r="L93" i="7" a="1"/>
  <c r="L93" i="7" s="1"/>
  <c r="T92" i="7"/>
  <c r="AC88" i="7"/>
  <c r="AE88" i="7" s="1"/>
  <c r="AA89" i="7"/>
  <c r="V175" i="7"/>
  <c r="S91" i="7"/>
  <c r="H92" i="7"/>
  <c r="W174" i="7"/>
  <c r="Z90" i="6"/>
  <c r="AD88" i="6"/>
  <c r="AB88" i="6"/>
  <c r="AF87" i="6"/>
  <c r="AG108" i="6" s="1"/>
  <c r="V175" i="6"/>
  <c r="H92" i="6"/>
  <c r="S91" i="6"/>
  <c r="T93" i="6"/>
  <c r="L94" i="6" a="1"/>
  <c r="L94" i="6" s="1"/>
  <c r="AA89" i="6"/>
  <c r="AC88" i="6"/>
  <c r="AE88" i="6" s="1"/>
  <c r="W174" i="6"/>
  <c r="R92" i="6"/>
  <c r="U91" i="6"/>
  <c r="X91" i="6" s="1"/>
  <c r="Y91" i="6" s="1"/>
  <c r="Z90" i="5"/>
  <c r="W174" i="5"/>
  <c r="L94" i="5" a="1"/>
  <c r="L94" i="5" s="1"/>
  <c r="T93" i="5"/>
  <c r="U91" i="5"/>
  <c r="X91" i="5" s="1"/>
  <c r="Y91" i="5" s="1"/>
  <c r="R92" i="5"/>
  <c r="AD88" i="5"/>
  <c r="AB88" i="5"/>
  <c r="V175" i="5"/>
  <c r="H92" i="5"/>
  <c r="S91" i="5"/>
  <c r="AF87" i="5"/>
  <c r="AG108" i="5" s="1"/>
  <c r="AC88" i="5"/>
  <c r="AE88" i="5" s="1"/>
  <c r="AA89" i="5"/>
  <c r="Z90" i="4"/>
  <c r="L94" i="4" a="1"/>
  <c r="L94" i="4" s="1"/>
  <c r="T93" i="4"/>
  <c r="AF85" i="4"/>
  <c r="AG106" i="4" s="1"/>
  <c r="AE87" i="4"/>
  <c r="V175" i="4"/>
  <c r="S91" i="4"/>
  <c r="H92" i="4"/>
  <c r="W174" i="4"/>
  <c r="AA89" i="4"/>
  <c r="AC88" i="4"/>
  <c r="AE88" i="4" s="1"/>
  <c r="R92" i="4"/>
  <c r="U91" i="4"/>
  <c r="X91" i="4" s="1"/>
  <c r="Y91" i="4" s="1"/>
  <c r="AB88" i="4"/>
  <c r="AD88" i="4"/>
  <c r="Z90" i="1"/>
  <c r="AF87" i="1"/>
  <c r="AG108" i="1" s="1"/>
  <c r="V175" i="1"/>
  <c r="H92" i="1"/>
  <c r="S91" i="1"/>
  <c r="U91" i="1"/>
  <c r="X91" i="1" s="1"/>
  <c r="Y91" i="1" s="1"/>
  <c r="R92" i="1"/>
  <c r="L94" i="1" a="1"/>
  <c r="L94" i="1" s="1"/>
  <c r="T93" i="1"/>
  <c r="AD88" i="1"/>
  <c r="AB88" i="1"/>
  <c r="W174" i="1"/>
  <c r="AF86" i="1"/>
  <c r="AG107" i="1" s="1"/>
  <c r="AC88" i="1"/>
  <c r="AE88" i="1" s="1"/>
  <c r="AA89" i="1"/>
  <c r="Z91" i="11" l="1"/>
  <c r="L95" i="11" a="1"/>
  <c r="L95" i="11" s="1"/>
  <c r="T94" i="11"/>
  <c r="U92" i="11"/>
  <c r="X92" i="11" s="1"/>
  <c r="Y92" i="11" s="1"/>
  <c r="R93" i="11"/>
  <c r="W175" i="11"/>
  <c r="AD89" i="11"/>
  <c r="AB89" i="11"/>
  <c r="V176" i="11"/>
  <c r="S92" i="11"/>
  <c r="H93" i="11"/>
  <c r="AF87" i="11"/>
  <c r="AG108" i="11" s="1"/>
  <c r="AA90" i="11"/>
  <c r="AC89" i="11"/>
  <c r="AE89" i="11" s="1"/>
  <c r="AF88" i="11"/>
  <c r="AG109" i="11" s="1"/>
  <c r="Z91" i="10"/>
  <c r="W175" i="10"/>
  <c r="U92" i="10"/>
  <c r="X92" i="10" s="1"/>
  <c r="Y92" i="10" s="1"/>
  <c r="R93" i="10"/>
  <c r="AC89" i="10"/>
  <c r="AE89" i="10" s="1"/>
  <c r="AA90" i="10"/>
  <c r="V176" i="10"/>
  <c r="S92" i="10"/>
  <c r="H93" i="10"/>
  <c r="AD89" i="10"/>
  <c r="AB89" i="10"/>
  <c r="T93" i="10"/>
  <c r="L94" i="10" a="1"/>
  <c r="L94" i="10" s="1"/>
  <c r="AF88" i="10"/>
  <c r="AG109" i="10" s="1"/>
  <c r="Z91" i="9"/>
  <c r="AD89" i="9"/>
  <c r="AB89" i="9"/>
  <c r="W175" i="9"/>
  <c r="V176" i="9"/>
  <c r="S92" i="9"/>
  <c r="H93" i="9"/>
  <c r="T93" i="9"/>
  <c r="L94" i="9" a="1"/>
  <c r="L94" i="9" s="1"/>
  <c r="AF88" i="9"/>
  <c r="AG109" i="9" s="1"/>
  <c r="U92" i="9"/>
  <c r="X92" i="9" s="1"/>
  <c r="Y92" i="9" s="1"/>
  <c r="R93" i="9"/>
  <c r="AC89" i="9"/>
  <c r="AE89" i="9" s="1"/>
  <c r="AA90" i="9"/>
  <c r="AF88" i="8"/>
  <c r="AG109" i="8" s="1"/>
  <c r="Z91" i="8"/>
  <c r="L95" i="8" a="1"/>
  <c r="L95" i="8" s="1"/>
  <c r="T94" i="8"/>
  <c r="AF87" i="8"/>
  <c r="AG108" i="8" s="1"/>
  <c r="AC89" i="8"/>
  <c r="AE89" i="8" s="1"/>
  <c r="AA90" i="8"/>
  <c r="V176" i="8"/>
  <c r="S92" i="8"/>
  <c r="H93" i="8"/>
  <c r="W175" i="8"/>
  <c r="R93" i="8"/>
  <c r="U92" i="8"/>
  <c r="X92" i="8" s="1"/>
  <c r="Y92" i="8" s="1"/>
  <c r="AD89" i="8"/>
  <c r="AB89" i="8"/>
  <c r="Z91" i="7"/>
  <c r="H93" i="7"/>
  <c r="S92" i="7"/>
  <c r="V176" i="7"/>
  <c r="AD89" i="7"/>
  <c r="AB89" i="7"/>
  <c r="AF88" i="7"/>
  <c r="AG109" i="7" s="1"/>
  <c r="U92" i="7"/>
  <c r="X92" i="7" s="1"/>
  <c r="Y92" i="7" s="1"/>
  <c r="R93" i="7"/>
  <c r="W175" i="7"/>
  <c r="AC89" i="7"/>
  <c r="AE89" i="7" s="1"/>
  <c r="AA90" i="7"/>
  <c r="L94" i="7" a="1"/>
  <c r="L94" i="7" s="1"/>
  <c r="T93" i="7"/>
  <c r="Z91" i="6"/>
  <c r="T94" i="6"/>
  <c r="L95" i="6" a="1"/>
  <c r="L95" i="6" s="1"/>
  <c r="AF88" i="6"/>
  <c r="AG109" i="6" s="1"/>
  <c r="AA90" i="6"/>
  <c r="AC89" i="6"/>
  <c r="AE89" i="6" s="1"/>
  <c r="AD89" i="6"/>
  <c r="AB89" i="6"/>
  <c r="V176" i="6"/>
  <c r="S92" i="6"/>
  <c r="H93" i="6"/>
  <c r="W175" i="6"/>
  <c r="R93" i="6"/>
  <c r="U92" i="6"/>
  <c r="X92" i="6" s="1"/>
  <c r="Y92" i="6" s="1"/>
  <c r="Z91" i="5"/>
  <c r="V176" i="5"/>
  <c r="H93" i="5"/>
  <c r="S92" i="5"/>
  <c r="W175" i="5"/>
  <c r="U92" i="5"/>
  <c r="X92" i="5" s="1"/>
  <c r="Y92" i="5" s="1"/>
  <c r="R93" i="5"/>
  <c r="L95" i="5" a="1"/>
  <c r="L95" i="5" s="1"/>
  <c r="T94" i="5"/>
  <c r="AD89" i="5"/>
  <c r="AB89" i="5"/>
  <c r="AC89" i="5"/>
  <c r="AE89" i="5" s="1"/>
  <c r="AA90" i="5"/>
  <c r="AF88" i="5"/>
  <c r="AG109" i="5" s="1"/>
  <c r="AF88" i="4"/>
  <c r="AG109" i="4" s="1"/>
  <c r="Z91" i="4"/>
  <c r="AB89" i="4"/>
  <c r="AD89" i="4"/>
  <c r="U92" i="4"/>
  <c r="X92" i="4" s="1"/>
  <c r="Y92" i="4" s="1"/>
  <c r="R93" i="4"/>
  <c r="W175" i="4"/>
  <c r="AF87" i="4"/>
  <c r="AG108" i="4" s="1"/>
  <c r="V176" i="4"/>
  <c r="S92" i="4"/>
  <c r="H93" i="4"/>
  <c r="AC89" i="4"/>
  <c r="AE89" i="4" s="1"/>
  <c r="AA90" i="4"/>
  <c r="L95" i="4" a="1"/>
  <c r="L95" i="4" s="1"/>
  <c r="T94" i="4"/>
  <c r="AF88" i="1"/>
  <c r="AG109" i="1" s="1"/>
  <c r="Z91" i="1"/>
  <c r="AD89" i="1"/>
  <c r="AB89" i="1"/>
  <c r="L95" i="1" a="1"/>
  <c r="L95" i="1" s="1"/>
  <c r="T94" i="1"/>
  <c r="H93" i="1"/>
  <c r="V176" i="1"/>
  <c r="S92" i="1"/>
  <c r="U92" i="1"/>
  <c r="X92" i="1" s="1"/>
  <c r="Y92" i="1" s="1"/>
  <c r="R93" i="1"/>
  <c r="W175" i="1"/>
  <c r="AA90" i="1"/>
  <c r="AC89" i="1"/>
  <c r="AE89" i="1" s="1"/>
  <c r="Z92" i="11" l="1"/>
  <c r="U93" i="11"/>
  <c r="X93" i="11" s="1"/>
  <c r="Y93" i="11" s="1"/>
  <c r="R94" i="11"/>
  <c r="AF89" i="11"/>
  <c r="L96" i="11" a="1"/>
  <c r="L96" i="11" s="1"/>
  <c r="T95" i="11"/>
  <c r="V177" i="11"/>
  <c r="H94" i="11"/>
  <c r="S93" i="11"/>
  <c r="AA91" i="11"/>
  <c r="AC90" i="11"/>
  <c r="AE90" i="11" s="1"/>
  <c r="W176" i="11"/>
  <c r="AG110" i="11"/>
  <c r="AD90" i="11"/>
  <c r="AB90" i="11"/>
  <c r="Z92" i="10"/>
  <c r="L95" i="10" a="1"/>
  <c r="L95" i="10" s="1"/>
  <c r="T94" i="10"/>
  <c r="U93" i="10"/>
  <c r="X93" i="10" s="1"/>
  <c r="Y93" i="10" s="1"/>
  <c r="R94" i="10"/>
  <c r="AF89" i="10"/>
  <c r="AG110" i="10" s="1"/>
  <c r="W176" i="10"/>
  <c r="V177" i="10"/>
  <c r="H94" i="10"/>
  <c r="S93" i="10"/>
  <c r="AD90" i="10"/>
  <c r="AB90" i="10"/>
  <c r="AC90" i="10"/>
  <c r="AE90" i="10" s="1"/>
  <c r="AA91" i="10"/>
  <c r="Z92" i="9"/>
  <c r="AF89" i="9"/>
  <c r="AG110" i="9" s="1"/>
  <c r="L95" i="9" a="1"/>
  <c r="L95" i="9" s="1"/>
  <c r="T94" i="9"/>
  <c r="W176" i="9"/>
  <c r="AC90" i="9"/>
  <c r="AE90" i="9" s="1"/>
  <c r="AA91" i="9"/>
  <c r="U93" i="9"/>
  <c r="X93" i="9" s="1"/>
  <c r="Y93" i="9" s="1"/>
  <c r="R94" i="9"/>
  <c r="V177" i="9"/>
  <c r="H94" i="9"/>
  <c r="S93" i="9"/>
  <c r="AD90" i="9"/>
  <c r="AB90" i="9"/>
  <c r="AF89" i="8"/>
  <c r="AG110" i="8" s="1"/>
  <c r="U93" i="8"/>
  <c r="X93" i="8" s="1"/>
  <c r="Y93" i="8" s="1"/>
  <c r="R94" i="8"/>
  <c r="T95" i="8"/>
  <c r="L96" i="8" a="1"/>
  <c r="L96" i="8" s="1"/>
  <c r="AD90" i="8"/>
  <c r="AB90" i="8"/>
  <c r="AC90" i="8"/>
  <c r="AE90" i="8" s="1"/>
  <c r="AA91" i="8"/>
  <c r="V177" i="8"/>
  <c r="S93" i="8"/>
  <c r="H94" i="8"/>
  <c r="W176" i="8"/>
  <c r="Z92" i="8"/>
  <c r="Z92" i="7"/>
  <c r="AF89" i="7"/>
  <c r="AG110" i="7" s="1"/>
  <c r="AD90" i="7"/>
  <c r="AB90" i="7"/>
  <c r="W176" i="7"/>
  <c r="U93" i="7"/>
  <c r="X93" i="7" s="1"/>
  <c r="Y93" i="7" s="1"/>
  <c r="R94" i="7"/>
  <c r="V177" i="7"/>
  <c r="H94" i="7"/>
  <c r="S93" i="7"/>
  <c r="AC90" i="7"/>
  <c r="AE90" i="7" s="1"/>
  <c r="AA91" i="7"/>
  <c r="L95" i="7" a="1"/>
  <c r="L95" i="7" s="1"/>
  <c r="T94" i="7"/>
  <c r="Z92" i="6"/>
  <c r="V177" i="6"/>
  <c r="H94" i="6"/>
  <c r="S93" i="6"/>
  <c r="W176" i="6"/>
  <c r="AF89" i="6"/>
  <c r="AG110" i="6" s="1"/>
  <c r="AD90" i="6"/>
  <c r="AB90" i="6"/>
  <c r="AA91" i="6"/>
  <c r="AC90" i="6"/>
  <c r="AE90" i="6" s="1"/>
  <c r="T95" i="6"/>
  <c r="L96" i="6" a="1"/>
  <c r="L96" i="6" s="1"/>
  <c r="R94" i="6"/>
  <c r="U93" i="6"/>
  <c r="X93" i="6" s="1"/>
  <c r="Y93" i="6" s="1"/>
  <c r="Z92" i="5"/>
  <c r="AD90" i="5"/>
  <c r="AB90" i="5"/>
  <c r="AF89" i="5"/>
  <c r="AG110" i="5" s="1"/>
  <c r="AC90" i="5"/>
  <c r="AE90" i="5" s="1"/>
  <c r="AA91" i="5"/>
  <c r="L96" i="5" a="1"/>
  <c r="L96" i="5" s="1"/>
  <c r="T95" i="5"/>
  <c r="U93" i="5"/>
  <c r="X93" i="5" s="1"/>
  <c r="Y93" i="5" s="1"/>
  <c r="R94" i="5"/>
  <c r="V177" i="5"/>
  <c r="H94" i="5"/>
  <c r="S93" i="5"/>
  <c r="W176" i="5"/>
  <c r="Z92" i="4"/>
  <c r="V177" i="4"/>
  <c r="H94" i="4"/>
  <c r="S93" i="4"/>
  <c r="AF89" i="4"/>
  <c r="W176" i="4"/>
  <c r="U93" i="4"/>
  <c r="X93" i="4" s="1"/>
  <c r="Y93" i="4" s="1"/>
  <c r="R94" i="4"/>
  <c r="AG110" i="4"/>
  <c r="AA91" i="4"/>
  <c r="AC90" i="4"/>
  <c r="AE90" i="4" s="1"/>
  <c r="L96" i="4" a="1"/>
  <c r="L96" i="4" s="1"/>
  <c r="T95" i="4"/>
  <c r="AD90" i="4"/>
  <c r="AB90" i="4"/>
  <c r="Z92" i="1"/>
  <c r="T95" i="1"/>
  <c r="L96" i="1" a="1"/>
  <c r="L96" i="1" s="1"/>
  <c r="V177" i="1"/>
  <c r="H94" i="1"/>
  <c r="S93" i="1"/>
  <c r="R94" i="1"/>
  <c r="U93" i="1"/>
  <c r="X93" i="1" s="1"/>
  <c r="Y93" i="1" s="1"/>
  <c r="W176" i="1"/>
  <c r="AF89" i="1"/>
  <c r="AG110" i="1" s="1"/>
  <c r="AA91" i="1"/>
  <c r="AC90" i="1"/>
  <c r="AE90" i="1" s="1"/>
  <c r="AB90" i="1"/>
  <c r="AD90" i="1"/>
  <c r="Z93" i="11" l="1"/>
  <c r="AF90" i="11"/>
  <c r="AG111" i="11" s="1"/>
  <c r="L97" i="11" a="1"/>
  <c r="L97" i="11" s="1"/>
  <c r="T96" i="11"/>
  <c r="U94" i="11"/>
  <c r="X94" i="11" s="1"/>
  <c r="Y94" i="11" s="1"/>
  <c r="R95" i="11"/>
  <c r="W177" i="11"/>
  <c r="AA92" i="11"/>
  <c r="AC91" i="11"/>
  <c r="AE91" i="11" s="1"/>
  <c r="AD91" i="11"/>
  <c r="AB91" i="11"/>
  <c r="V178" i="11"/>
  <c r="H95" i="11"/>
  <c r="S94" i="11"/>
  <c r="Z93" i="10"/>
  <c r="V178" i="10"/>
  <c r="H95" i="10"/>
  <c r="S94" i="10"/>
  <c r="U94" i="10"/>
  <c r="X94" i="10" s="1"/>
  <c r="Y94" i="10" s="1"/>
  <c r="R95" i="10"/>
  <c r="W177" i="10"/>
  <c r="L96" i="10" a="1"/>
  <c r="L96" i="10" s="1"/>
  <c r="T95" i="10"/>
  <c r="AC91" i="10"/>
  <c r="AE91" i="10" s="1"/>
  <c r="AA92" i="10"/>
  <c r="AD91" i="10"/>
  <c r="AB91" i="10"/>
  <c r="AF90" i="10"/>
  <c r="AG111" i="10" s="1"/>
  <c r="Z93" i="9"/>
  <c r="AD91" i="9"/>
  <c r="AB91" i="9"/>
  <c r="V178" i="9"/>
  <c r="H95" i="9"/>
  <c r="S94" i="9"/>
  <c r="U94" i="9"/>
  <c r="X94" i="9" s="1"/>
  <c r="Y94" i="9" s="1"/>
  <c r="R95" i="9"/>
  <c r="W177" i="9"/>
  <c r="AF90" i="9"/>
  <c r="AG111" i="9" s="1"/>
  <c r="L96" i="9" a="1"/>
  <c r="L96" i="9" s="1"/>
  <c r="T95" i="9"/>
  <c r="AC91" i="9"/>
  <c r="AE91" i="9" s="1"/>
  <c r="AA92" i="9"/>
  <c r="W177" i="8"/>
  <c r="AF90" i="8"/>
  <c r="AG111" i="8" s="1"/>
  <c r="U94" i="8"/>
  <c r="X94" i="8" s="1"/>
  <c r="Y94" i="8" s="1"/>
  <c r="R95" i="8"/>
  <c r="Z93" i="8"/>
  <c r="V178" i="8"/>
  <c r="H95" i="8"/>
  <c r="S94" i="8"/>
  <c r="AB91" i="8"/>
  <c r="AD91" i="8"/>
  <c r="T96" i="8"/>
  <c r="L97" i="8" a="1"/>
  <c r="L97" i="8" s="1"/>
  <c r="AA92" i="8"/>
  <c r="AC91" i="8"/>
  <c r="AE91" i="8" s="1"/>
  <c r="Z93" i="7"/>
  <c r="AF90" i="7"/>
  <c r="AG111" i="7" s="1"/>
  <c r="W177" i="7"/>
  <c r="U94" i="7"/>
  <c r="X94" i="7" s="1"/>
  <c r="Y94" i="7" s="1"/>
  <c r="R95" i="7"/>
  <c r="AD91" i="7"/>
  <c r="AB91" i="7"/>
  <c r="V178" i="7"/>
  <c r="H95" i="7"/>
  <c r="S94" i="7"/>
  <c r="AC91" i="7"/>
  <c r="AE91" i="7" s="1"/>
  <c r="AA92" i="7"/>
  <c r="L96" i="7" a="1"/>
  <c r="L96" i="7" s="1"/>
  <c r="T95" i="7"/>
  <c r="T96" i="6"/>
  <c r="L97" i="6" a="1"/>
  <c r="L97" i="6" s="1"/>
  <c r="R95" i="6"/>
  <c r="U94" i="6"/>
  <c r="X94" i="6" s="1"/>
  <c r="Y94" i="6" s="1"/>
  <c r="Z93" i="6"/>
  <c r="V178" i="6"/>
  <c r="S94" i="6"/>
  <c r="H95" i="6"/>
  <c r="AF90" i="6"/>
  <c r="AG111" i="6" s="1"/>
  <c r="W177" i="6"/>
  <c r="AB91" i="6"/>
  <c r="AD91" i="6"/>
  <c r="AC91" i="6"/>
  <c r="AE91" i="6" s="1"/>
  <c r="AA92" i="6"/>
  <c r="Z93" i="5"/>
  <c r="R95" i="5"/>
  <c r="U94" i="5"/>
  <c r="X94" i="5" s="1"/>
  <c r="Y94" i="5" s="1"/>
  <c r="T96" i="5"/>
  <c r="L97" i="5" a="1"/>
  <c r="L97" i="5" s="1"/>
  <c r="W177" i="5"/>
  <c r="V178" i="5"/>
  <c r="H95" i="5"/>
  <c r="S94" i="5"/>
  <c r="AF90" i="5"/>
  <c r="AG111" i="5" s="1"/>
  <c r="AA92" i="5"/>
  <c r="AC91" i="5"/>
  <c r="AE91" i="5" s="1"/>
  <c r="AD91" i="5"/>
  <c r="AB91" i="5"/>
  <c r="AF90" i="4"/>
  <c r="AG111" i="4" s="1"/>
  <c r="Z93" i="4"/>
  <c r="R95" i="4"/>
  <c r="U94" i="4"/>
  <c r="X94" i="4" s="1"/>
  <c r="Y94" i="4" s="1"/>
  <c r="AD91" i="4"/>
  <c r="AB91" i="4"/>
  <c r="V178" i="4"/>
  <c r="H95" i="4"/>
  <c r="S94" i="4"/>
  <c r="W177" i="4"/>
  <c r="AC91" i="4"/>
  <c r="AE91" i="4" s="1"/>
  <c r="AF91" i="4" s="1"/>
  <c r="AA92" i="4"/>
  <c r="L97" i="4" a="1"/>
  <c r="L97" i="4" s="1"/>
  <c r="T96" i="4"/>
  <c r="Z93" i="1"/>
  <c r="AB91" i="1"/>
  <c r="AD91" i="1"/>
  <c r="AF90" i="1"/>
  <c r="R95" i="1"/>
  <c r="U94" i="1"/>
  <c r="X94" i="1" s="1"/>
  <c r="Y94" i="1" s="1"/>
  <c r="W177" i="1"/>
  <c r="T96" i="1"/>
  <c r="L97" i="1" a="1"/>
  <c r="L97" i="1" s="1"/>
  <c r="V178" i="1"/>
  <c r="S94" i="1"/>
  <c r="H95" i="1"/>
  <c r="AG111" i="1"/>
  <c r="AC91" i="1"/>
  <c r="AE91" i="1" s="1"/>
  <c r="AA92" i="1"/>
  <c r="Z94" i="11" l="1"/>
  <c r="AF91" i="11"/>
  <c r="T97" i="11"/>
  <c r="L98" i="11" a="1"/>
  <c r="L98" i="11" s="1"/>
  <c r="AG112" i="11"/>
  <c r="AD92" i="11"/>
  <c r="AB92" i="11"/>
  <c r="V179" i="11"/>
  <c r="S95" i="11"/>
  <c r="H96" i="11"/>
  <c r="AA93" i="11"/>
  <c r="AC92" i="11"/>
  <c r="AE92" i="11" s="1"/>
  <c r="W178" i="11"/>
  <c r="R96" i="11"/>
  <c r="U95" i="11"/>
  <c r="X95" i="11" s="1"/>
  <c r="Y95" i="11" s="1"/>
  <c r="Z94" i="10"/>
  <c r="L97" i="10" a="1"/>
  <c r="L97" i="10" s="1"/>
  <c r="T96" i="10"/>
  <c r="U95" i="10"/>
  <c r="X95" i="10" s="1"/>
  <c r="Y95" i="10" s="1"/>
  <c r="R96" i="10"/>
  <c r="V179" i="10"/>
  <c r="H96" i="10"/>
  <c r="S95" i="10"/>
  <c r="W178" i="10"/>
  <c r="AF91" i="10"/>
  <c r="AG112" i="10" s="1"/>
  <c r="AC92" i="10"/>
  <c r="AE92" i="10" s="1"/>
  <c r="AA93" i="10"/>
  <c r="AD92" i="10"/>
  <c r="AB92" i="10"/>
  <c r="Z94" i="9"/>
  <c r="V179" i="9"/>
  <c r="H96" i="9"/>
  <c r="S95" i="9"/>
  <c r="L97" i="9" a="1"/>
  <c r="L97" i="9" s="1"/>
  <c r="T96" i="9"/>
  <c r="W178" i="9"/>
  <c r="AC92" i="9"/>
  <c r="AE92" i="9" s="1"/>
  <c r="AA93" i="9"/>
  <c r="AF91" i="9"/>
  <c r="AG112" i="9" s="1"/>
  <c r="U95" i="9"/>
  <c r="X95" i="9" s="1"/>
  <c r="Y95" i="9" s="1"/>
  <c r="R96" i="9"/>
  <c r="AD92" i="9"/>
  <c r="AB92" i="9"/>
  <c r="Z94" i="8"/>
  <c r="L98" i="8" a="1"/>
  <c r="L98" i="8" s="1"/>
  <c r="T97" i="8"/>
  <c r="W178" i="8"/>
  <c r="AC92" i="8"/>
  <c r="AE92" i="8" s="1"/>
  <c r="AA93" i="8"/>
  <c r="V179" i="8"/>
  <c r="H96" i="8"/>
  <c r="S95" i="8"/>
  <c r="AF91" i="8"/>
  <c r="AG112" i="8" s="1"/>
  <c r="R96" i="8"/>
  <c r="U95" i="8"/>
  <c r="X95" i="8" s="1"/>
  <c r="Y95" i="8" s="1"/>
  <c r="AD92" i="8"/>
  <c r="AB92" i="8"/>
  <c r="Z94" i="7"/>
  <c r="AD92" i="7"/>
  <c r="AB92" i="7"/>
  <c r="V179" i="7"/>
  <c r="H96" i="7"/>
  <c r="S95" i="7"/>
  <c r="AF91" i="7"/>
  <c r="AG112" i="7" s="1"/>
  <c r="W178" i="7"/>
  <c r="R96" i="7"/>
  <c r="U95" i="7"/>
  <c r="X95" i="7" s="1"/>
  <c r="Y95" i="7" s="1"/>
  <c r="AC92" i="7"/>
  <c r="AE92" i="7" s="1"/>
  <c r="AA93" i="7"/>
  <c r="L97" i="7" a="1"/>
  <c r="L97" i="7" s="1"/>
  <c r="T96" i="7"/>
  <c r="W178" i="6"/>
  <c r="AC92" i="6"/>
  <c r="AE92" i="6" s="1"/>
  <c r="AA93" i="6"/>
  <c r="U95" i="6"/>
  <c r="X95" i="6" s="1"/>
  <c r="Y95" i="6" s="1"/>
  <c r="R96" i="6"/>
  <c r="T97" i="6"/>
  <c r="L98" i="6" a="1"/>
  <c r="L98" i="6" s="1"/>
  <c r="V179" i="6"/>
  <c r="S95" i="6"/>
  <c r="H96" i="6"/>
  <c r="Z94" i="6"/>
  <c r="AD92" i="6"/>
  <c r="AB92" i="6"/>
  <c r="AF91" i="6"/>
  <c r="AG112" i="6" s="1"/>
  <c r="Z94" i="5"/>
  <c r="AF91" i="5"/>
  <c r="AG112" i="5" s="1"/>
  <c r="W178" i="5"/>
  <c r="AB92" i="5"/>
  <c r="AD92" i="5"/>
  <c r="T97" i="5"/>
  <c r="L98" i="5" a="1"/>
  <c r="L98" i="5" s="1"/>
  <c r="AA93" i="5"/>
  <c r="AC92" i="5"/>
  <c r="AE92" i="5" s="1"/>
  <c r="V179" i="5"/>
  <c r="H96" i="5"/>
  <c r="S95" i="5"/>
  <c r="R96" i="5"/>
  <c r="U95" i="5"/>
  <c r="X95" i="5" s="1"/>
  <c r="Y95" i="5" s="1"/>
  <c r="Z94" i="4"/>
  <c r="AG112" i="4"/>
  <c r="V179" i="4"/>
  <c r="S95" i="4"/>
  <c r="H96" i="4"/>
  <c r="W178" i="4"/>
  <c r="U95" i="4"/>
  <c r="X95" i="4" s="1"/>
  <c r="Y95" i="4" s="1"/>
  <c r="R96" i="4"/>
  <c r="AC92" i="4"/>
  <c r="AE92" i="4" s="1"/>
  <c r="AA93" i="4"/>
  <c r="L98" i="4" a="1"/>
  <c r="L98" i="4" s="1"/>
  <c r="T97" i="4"/>
  <c r="AD92" i="4"/>
  <c r="AB92" i="4"/>
  <c r="Z94" i="1"/>
  <c r="V179" i="1"/>
  <c r="S95" i="1"/>
  <c r="H96" i="1"/>
  <c r="W178" i="1"/>
  <c r="T97" i="1"/>
  <c r="L98" i="1" a="1"/>
  <c r="L98" i="1" s="1"/>
  <c r="U95" i="1"/>
  <c r="X95" i="1" s="1"/>
  <c r="Y95" i="1" s="1"/>
  <c r="R96" i="1"/>
  <c r="AC92" i="1"/>
  <c r="AE92" i="1" s="1"/>
  <c r="AA93" i="1"/>
  <c r="AD92" i="1"/>
  <c r="AB92" i="1"/>
  <c r="AF91" i="1"/>
  <c r="AG112" i="1" s="1"/>
  <c r="Z95" i="11" l="1"/>
  <c r="V180" i="11"/>
  <c r="H97" i="11"/>
  <c r="S96" i="11"/>
  <c r="AF92" i="11"/>
  <c r="W179" i="11"/>
  <c r="T98" i="11"/>
  <c r="L99" i="11" a="1"/>
  <c r="L99" i="11" s="1"/>
  <c r="AC93" i="11"/>
  <c r="AE93" i="11" s="1"/>
  <c r="AA94" i="11"/>
  <c r="AB93" i="11"/>
  <c r="AD93" i="11"/>
  <c r="AG113" i="11"/>
  <c r="R97" i="11"/>
  <c r="U96" i="11"/>
  <c r="X96" i="11" s="1"/>
  <c r="Y96" i="11" s="1"/>
  <c r="Z95" i="10"/>
  <c r="AD93" i="10"/>
  <c r="AB93" i="10"/>
  <c r="U96" i="10"/>
  <c r="X96" i="10" s="1"/>
  <c r="Y96" i="10" s="1"/>
  <c r="R97" i="10"/>
  <c r="L98" i="10" a="1"/>
  <c r="L98" i="10" s="1"/>
  <c r="T97" i="10"/>
  <c r="V180" i="10"/>
  <c r="H97" i="10"/>
  <c r="S96" i="10"/>
  <c r="W179" i="10"/>
  <c r="AC93" i="10"/>
  <c r="AE93" i="10" s="1"/>
  <c r="AA94" i="10"/>
  <c r="AF92" i="10"/>
  <c r="AG113" i="10" s="1"/>
  <c r="Z95" i="9"/>
  <c r="U96" i="9"/>
  <c r="X96" i="9" s="1"/>
  <c r="Y96" i="9" s="1"/>
  <c r="R97" i="9"/>
  <c r="AF92" i="9"/>
  <c r="AG113" i="9" s="1"/>
  <c r="V180" i="9"/>
  <c r="H97" i="9"/>
  <c r="S96" i="9"/>
  <c r="AD93" i="9"/>
  <c r="AB93" i="9"/>
  <c r="W179" i="9"/>
  <c r="AC93" i="9"/>
  <c r="AE93" i="9" s="1"/>
  <c r="AA94" i="9"/>
  <c r="L98" i="9" a="1"/>
  <c r="L98" i="9" s="1"/>
  <c r="T97" i="9"/>
  <c r="Z95" i="8"/>
  <c r="U96" i="8"/>
  <c r="X96" i="8" s="1"/>
  <c r="Y96" i="8" s="1"/>
  <c r="R97" i="8"/>
  <c r="V180" i="8"/>
  <c r="S96" i="8"/>
  <c r="H97" i="8"/>
  <c r="W179" i="8"/>
  <c r="L99" i="8" a="1"/>
  <c r="L99" i="8" s="1"/>
  <c r="T98" i="8"/>
  <c r="AD93" i="8"/>
  <c r="AB93" i="8"/>
  <c r="AC93" i="8"/>
  <c r="AE93" i="8" s="1"/>
  <c r="AA94" i="8"/>
  <c r="AF92" i="8"/>
  <c r="AG113" i="8" s="1"/>
  <c r="Z95" i="7"/>
  <c r="V180" i="7"/>
  <c r="H97" i="7"/>
  <c r="S96" i="7"/>
  <c r="AB93" i="7"/>
  <c r="AD93" i="7"/>
  <c r="W179" i="7"/>
  <c r="AF92" i="7"/>
  <c r="AG113" i="7" s="1"/>
  <c r="R97" i="7"/>
  <c r="U96" i="7"/>
  <c r="X96" i="7" s="1"/>
  <c r="Y96" i="7" s="1"/>
  <c r="AA94" i="7"/>
  <c r="AC93" i="7"/>
  <c r="AE93" i="7" s="1"/>
  <c r="T97" i="7"/>
  <c r="L98" i="7" a="1"/>
  <c r="L98" i="7" s="1"/>
  <c r="V180" i="6"/>
  <c r="H97" i="6"/>
  <c r="S96" i="6"/>
  <c r="Z95" i="6"/>
  <c r="AF92" i="6"/>
  <c r="AG113" i="6" s="1"/>
  <c r="L99" i="6" a="1"/>
  <c r="L99" i="6" s="1"/>
  <c r="T98" i="6"/>
  <c r="U96" i="6"/>
  <c r="X96" i="6" s="1"/>
  <c r="Y96" i="6" s="1"/>
  <c r="R97" i="6"/>
  <c r="AD93" i="6"/>
  <c r="AB93" i="6"/>
  <c r="AC93" i="6"/>
  <c r="AE93" i="6" s="1"/>
  <c r="AA94" i="6"/>
  <c r="W179" i="6"/>
  <c r="Z95" i="5"/>
  <c r="R97" i="5"/>
  <c r="U96" i="5"/>
  <c r="X96" i="5" s="1"/>
  <c r="Y96" i="5" s="1"/>
  <c r="AF92" i="5"/>
  <c r="AG113" i="5" s="1"/>
  <c r="AD93" i="5"/>
  <c r="AB93" i="5"/>
  <c r="T98" i="5"/>
  <c r="L99" i="5" a="1"/>
  <c r="L99" i="5" s="1"/>
  <c r="W179" i="5"/>
  <c r="AC93" i="5"/>
  <c r="AE93" i="5" s="1"/>
  <c r="AA94" i="5"/>
  <c r="V180" i="5"/>
  <c r="S96" i="5"/>
  <c r="H97" i="5"/>
  <c r="AF92" i="4"/>
  <c r="AG113" i="4" s="1"/>
  <c r="Z95" i="4"/>
  <c r="AD93" i="4"/>
  <c r="AB93" i="4"/>
  <c r="V180" i="4"/>
  <c r="H97" i="4"/>
  <c r="S96" i="4"/>
  <c r="U96" i="4"/>
  <c r="X96" i="4" s="1"/>
  <c r="Y96" i="4" s="1"/>
  <c r="R97" i="4"/>
  <c r="W179" i="4"/>
  <c r="AC93" i="4"/>
  <c r="AE93" i="4" s="1"/>
  <c r="AA94" i="4"/>
  <c r="L99" i="4" a="1"/>
  <c r="L99" i="4" s="1"/>
  <c r="T98" i="4"/>
  <c r="Z95" i="1"/>
  <c r="AD93" i="1"/>
  <c r="AB93" i="1"/>
  <c r="U96" i="1"/>
  <c r="X96" i="1" s="1"/>
  <c r="Y96" i="1" s="1"/>
  <c r="R97" i="1"/>
  <c r="V180" i="1"/>
  <c r="H97" i="1"/>
  <c r="S96" i="1"/>
  <c r="AF92" i="1"/>
  <c r="AG113" i="1" s="1"/>
  <c r="L99" i="1" a="1"/>
  <c r="L99" i="1" s="1"/>
  <c r="T98" i="1"/>
  <c r="W179" i="1"/>
  <c r="AC93" i="1"/>
  <c r="AE93" i="1" s="1"/>
  <c r="AA94" i="1"/>
  <c r="Z96" i="11" l="1"/>
  <c r="V181" i="11"/>
  <c r="H98" i="11"/>
  <c r="S97" i="11"/>
  <c r="T99" i="11"/>
  <c r="L100" i="11" a="1"/>
  <c r="L100" i="11" s="1"/>
  <c r="W180" i="11"/>
  <c r="AF93" i="11"/>
  <c r="AG114" i="11" s="1"/>
  <c r="AA95" i="11"/>
  <c r="AC94" i="11"/>
  <c r="AE94" i="11" s="1"/>
  <c r="AD94" i="11"/>
  <c r="AB94" i="11"/>
  <c r="R98" i="11"/>
  <c r="U97" i="11"/>
  <c r="X97" i="11" s="1"/>
  <c r="Y97" i="11" s="1"/>
  <c r="Z96" i="10"/>
  <c r="T98" i="10"/>
  <c r="L99" i="10" a="1"/>
  <c r="L99" i="10" s="1"/>
  <c r="AF93" i="10"/>
  <c r="W180" i="10"/>
  <c r="R98" i="10"/>
  <c r="U97" i="10"/>
  <c r="X97" i="10" s="1"/>
  <c r="Y97" i="10" s="1"/>
  <c r="V181" i="10"/>
  <c r="H98" i="10"/>
  <c r="S97" i="10"/>
  <c r="AG114" i="10"/>
  <c r="AD94" i="10"/>
  <c r="AB94" i="10"/>
  <c r="AA95" i="10"/>
  <c r="AC94" i="10"/>
  <c r="AE94" i="10" s="1"/>
  <c r="Z96" i="9"/>
  <c r="AF93" i="9"/>
  <c r="AG114" i="9" s="1"/>
  <c r="L99" i="9" a="1"/>
  <c r="L99" i="9" s="1"/>
  <c r="T98" i="9"/>
  <c r="V181" i="9"/>
  <c r="H98" i="9"/>
  <c r="S97" i="9"/>
  <c r="AB94" i="9"/>
  <c r="AD94" i="9"/>
  <c r="W180" i="9"/>
  <c r="R98" i="9"/>
  <c r="U97" i="9"/>
  <c r="X97" i="9" s="1"/>
  <c r="Y97" i="9" s="1"/>
  <c r="AA95" i="9"/>
  <c r="AC94" i="9"/>
  <c r="AE94" i="9" s="1"/>
  <c r="Z96" i="8"/>
  <c r="L100" i="8" a="1"/>
  <c r="L100" i="8" s="1"/>
  <c r="T99" i="8"/>
  <c r="W180" i="8"/>
  <c r="R98" i="8"/>
  <c r="U97" i="8"/>
  <c r="X97" i="8" s="1"/>
  <c r="Y97" i="8" s="1"/>
  <c r="AF93" i="8"/>
  <c r="AG114" i="8" s="1"/>
  <c r="AD94" i="8"/>
  <c r="AB94" i="8"/>
  <c r="V181" i="8"/>
  <c r="S97" i="8"/>
  <c r="H98" i="8"/>
  <c r="AA95" i="8"/>
  <c r="AC94" i="8"/>
  <c r="AE94" i="8" s="1"/>
  <c r="Z96" i="7"/>
  <c r="R98" i="7"/>
  <c r="U97" i="7"/>
  <c r="X97" i="7" s="1"/>
  <c r="Y97" i="7" s="1"/>
  <c r="AD94" i="7"/>
  <c r="AB94" i="7"/>
  <c r="V181" i="7"/>
  <c r="H98" i="7"/>
  <c r="S97" i="7"/>
  <c r="W180" i="7"/>
  <c r="T98" i="7"/>
  <c r="L99" i="7" a="1"/>
  <c r="L99" i="7" s="1"/>
  <c r="AA95" i="7"/>
  <c r="AC94" i="7"/>
  <c r="AE94" i="7" s="1"/>
  <c r="AF93" i="7"/>
  <c r="AG114" i="7" s="1"/>
  <c r="Z96" i="6"/>
  <c r="AF93" i="6"/>
  <c r="AD94" i="6"/>
  <c r="AB94" i="6"/>
  <c r="U97" i="6"/>
  <c r="X97" i="6" s="1"/>
  <c r="Y97" i="6" s="1"/>
  <c r="R98" i="6"/>
  <c r="AG114" i="6"/>
  <c r="AC94" i="6"/>
  <c r="AE94" i="6" s="1"/>
  <c r="AA95" i="6"/>
  <c r="V181" i="6"/>
  <c r="H98" i="6"/>
  <c r="S97" i="6"/>
  <c r="L100" i="6" a="1"/>
  <c r="L100" i="6" s="1"/>
  <c r="T99" i="6"/>
  <c r="W180" i="6"/>
  <c r="Z96" i="5"/>
  <c r="AF93" i="5"/>
  <c r="L100" i="5" a="1"/>
  <c r="L100" i="5" s="1"/>
  <c r="T99" i="5"/>
  <c r="AD94" i="5"/>
  <c r="AB94" i="5"/>
  <c r="AG114" i="5"/>
  <c r="AC94" i="5"/>
  <c r="AE94" i="5" s="1"/>
  <c r="AA95" i="5"/>
  <c r="W180" i="5"/>
  <c r="U97" i="5"/>
  <c r="X97" i="5" s="1"/>
  <c r="Y97" i="5" s="1"/>
  <c r="R98" i="5"/>
  <c r="V181" i="5"/>
  <c r="S97" i="5"/>
  <c r="H98" i="5"/>
  <c r="AF93" i="4"/>
  <c r="AG114" i="4" s="1"/>
  <c r="Z96" i="4"/>
  <c r="R98" i="4"/>
  <c r="U97" i="4"/>
  <c r="X97" i="4" s="1"/>
  <c r="Y97" i="4" s="1"/>
  <c r="V181" i="4"/>
  <c r="H98" i="4"/>
  <c r="S97" i="4"/>
  <c r="W180" i="4"/>
  <c r="AC94" i="4"/>
  <c r="AE94" i="4" s="1"/>
  <c r="AA95" i="4"/>
  <c r="L100" i="4" a="1"/>
  <c r="L100" i="4" s="1"/>
  <c r="T99" i="4"/>
  <c r="AD94" i="4"/>
  <c r="AB94" i="4"/>
  <c r="Z96" i="1"/>
  <c r="L100" i="1" a="1"/>
  <c r="L100" i="1" s="1"/>
  <c r="T99" i="1"/>
  <c r="W180" i="1"/>
  <c r="U97" i="1"/>
  <c r="X97" i="1" s="1"/>
  <c r="Y97" i="1" s="1"/>
  <c r="R98" i="1"/>
  <c r="AC94" i="1"/>
  <c r="AE94" i="1" s="1"/>
  <c r="AA95" i="1"/>
  <c r="V181" i="1"/>
  <c r="H98" i="1"/>
  <c r="S97" i="1"/>
  <c r="AD94" i="1"/>
  <c r="AB94" i="1"/>
  <c r="AF93" i="1"/>
  <c r="AG114" i="1" s="1"/>
  <c r="Z97" i="11" l="1"/>
  <c r="AD95" i="11"/>
  <c r="AB95" i="11"/>
  <c r="V182" i="11"/>
  <c r="S98" i="11"/>
  <c r="H99" i="11"/>
  <c r="AF94" i="11"/>
  <c r="W181" i="11"/>
  <c r="AG115" i="11"/>
  <c r="AA96" i="11"/>
  <c r="AC95" i="11"/>
  <c r="AE95" i="11" s="1"/>
  <c r="L101" i="11" a="1"/>
  <c r="L101" i="11" s="1"/>
  <c r="T100" i="11"/>
  <c r="R99" i="11"/>
  <c r="U98" i="11"/>
  <c r="X98" i="11" s="1"/>
  <c r="Y98" i="11" s="1"/>
  <c r="Z97" i="10"/>
  <c r="W181" i="10"/>
  <c r="L100" i="10" a="1"/>
  <c r="L100" i="10" s="1"/>
  <c r="T99" i="10"/>
  <c r="V182" i="10"/>
  <c r="S98" i="10"/>
  <c r="H99" i="10"/>
  <c r="U98" i="10"/>
  <c r="X98" i="10" s="1"/>
  <c r="Y98" i="10" s="1"/>
  <c r="R99" i="10"/>
  <c r="AF94" i="10"/>
  <c r="AG115" i="10" s="1"/>
  <c r="AA96" i="10"/>
  <c r="AC95" i="10"/>
  <c r="AE95" i="10" s="1"/>
  <c r="AB95" i="10"/>
  <c r="AD95" i="10"/>
  <c r="Z97" i="9"/>
  <c r="V182" i="9"/>
  <c r="H99" i="9"/>
  <c r="S98" i="9"/>
  <c r="W181" i="9"/>
  <c r="R99" i="9"/>
  <c r="U98" i="9"/>
  <c r="X98" i="9" s="1"/>
  <c r="Y98" i="9" s="1"/>
  <c r="T99" i="9"/>
  <c r="L100" i="9" a="1"/>
  <c r="L100" i="9" s="1"/>
  <c r="AA96" i="9"/>
  <c r="AC95" i="9"/>
  <c r="AE95" i="9" s="1"/>
  <c r="AF94" i="9"/>
  <c r="AG115" i="9" s="1"/>
  <c r="AB95" i="9"/>
  <c r="AD95" i="9"/>
  <c r="Z97" i="8"/>
  <c r="AD95" i="8"/>
  <c r="AB95" i="8"/>
  <c r="L101" i="8" a="1"/>
  <c r="L101" i="8" s="1"/>
  <c r="T100" i="8"/>
  <c r="V182" i="8"/>
  <c r="H99" i="8"/>
  <c r="S98" i="8"/>
  <c r="AA96" i="8"/>
  <c r="AC95" i="8"/>
  <c r="AE95" i="8" s="1"/>
  <c r="W181" i="8"/>
  <c r="U98" i="8"/>
  <c r="X98" i="8" s="1"/>
  <c r="Y98" i="8" s="1"/>
  <c r="R99" i="8"/>
  <c r="AF94" i="8"/>
  <c r="AG115" i="8" s="1"/>
  <c r="Z97" i="7"/>
  <c r="T99" i="7"/>
  <c r="L100" i="7" a="1"/>
  <c r="L100" i="7" s="1"/>
  <c r="AF94" i="7"/>
  <c r="AG115" i="7" s="1"/>
  <c r="R99" i="7"/>
  <c r="U98" i="7"/>
  <c r="X98" i="7" s="1"/>
  <c r="Y98" i="7" s="1"/>
  <c r="V182" i="7"/>
  <c r="S98" i="7"/>
  <c r="H99" i="7"/>
  <c r="W181" i="7"/>
  <c r="AC95" i="7"/>
  <c r="AE95" i="7" s="1"/>
  <c r="AA96" i="7"/>
  <c r="AD95" i="7"/>
  <c r="AB95" i="7"/>
  <c r="Z97" i="6"/>
  <c r="AD95" i="6"/>
  <c r="AB95" i="6"/>
  <c r="L101" i="6" a="1"/>
  <c r="L101" i="6" s="1"/>
  <c r="T100" i="6"/>
  <c r="AF94" i="6"/>
  <c r="AG115" i="6" s="1"/>
  <c r="V182" i="6"/>
  <c r="H99" i="6"/>
  <c r="S98" i="6"/>
  <c r="W181" i="6"/>
  <c r="AA96" i="6"/>
  <c r="AC95" i="6"/>
  <c r="AE95" i="6" s="1"/>
  <c r="U98" i="6"/>
  <c r="X98" i="6" s="1"/>
  <c r="Y98" i="6" s="1"/>
  <c r="R99" i="6"/>
  <c r="Z97" i="5"/>
  <c r="W181" i="5"/>
  <c r="AF94" i="5"/>
  <c r="AD95" i="5"/>
  <c r="AB95" i="5"/>
  <c r="AG115" i="5"/>
  <c r="U98" i="5"/>
  <c r="X98" i="5" s="1"/>
  <c r="Y98" i="5" s="1"/>
  <c r="R99" i="5"/>
  <c r="AC95" i="5"/>
  <c r="AE95" i="5" s="1"/>
  <c r="AA96" i="5"/>
  <c r="L101" i="5" a="1"/>
  <c r="L101" i="5" s="1"/>
  <c r="T100" i="5"/>
  <c r="V182" i="5"/>
  <c r="H99" i="5"/>
  <c r="S98" i="5"/>
  <c r="AF94" i="4"/>
  <c r="AG115" i="4"/>
  <c r="Z97" i="4"/>
  <c r="T100" i="4"/>
  <c r="L101" i="4" a="1"/>
  <c r="L101" i="4" s="1"/>
  <c r="V182" i="4"/>
  <c r="H99" i="4"/>
  <c r="S98" i="4"/>
  <c r="U98" i="4"/>
  <c r="X98" i="4" s="1"/>
  <c r="Y98" i="4" s="1"/>
  <c r="R99" i="4"/>
  <c r="AD95" i="4"/>
  <c r="AB95" i="4"/>
  <c r="W181" i="4"/>
  <c r="AA96" i="4"/>
  <c r="AC95" i="4"/>
  <c r="AE95" i="4" s="1"/>
  <c r="Z97" i="1"/>
  <c r="AD95" i="1"/>
  <c r="AB95" i="1"/>
  <c r="W181" i="1"/>
  <c r="U98" i="1"/>
  <c r="X98" i="1" s="1"/>
  <c r="Y98" i="1" s="1"/>
  <c r="R99" i="1"/>
  <c r="AF94" i="1"/>
  <c r="AG115" i="1" s="1"/>
  <c r="H99" i="1"/>
  <c r="V182" i="1"/>
  <c r="S98" i="1"/>
  <c r="L101" i="1" a="1"/>
  <c r="L101" i="1" s="1"/>
  <c r="T100" i="1"/>
  <c r="AC95" i="1"/>
  <c r="AE95" i="1" s="1"/>
  <c r="AA96" i="1"/>
  <c r="Z98" i="11" l="1"/>
  <c r="AF95" i="11"/>
  <c r="W182" i="11"/>
  <c r="AD96" i="11"/>
  <c r="AB96" i="11"/>
  <c r="V183" i="11"/>
  <c r="S99" i="11"/>
  <c r="H100" i="11"/>
  <c r="AG116" i="11"/>
  <c r="L102" i="11" a="1"/>
  <c r="L102" i="11" s="1"/>
  <c r="T101" i="11"/>
  <c r="AC96" i="11"/>
  <c r="AE96" i="11" s="1"/>
  <c r="AA97" i="11"/>
  <c r="U99" i="11"/>
  <c r="X99" i="11" s="1"/>
  <c r="Y99" i="11" s="1"/>
  <c r="R100" i="11"/>
  <c r="Z98" i="10"/>
  <c r="AD96" i="10"/>
  <c r="AB96" i="10"/>
  <c r="T100" i="10"/>
  <c r="L101" i="10" a="1"/>
  <c r="L101" i="10" s="1"/>
  <c r="U99" i="10"/>
  <c r="X99" i="10" s="1"/>
  <c r="Y99" i="10" s="1"/>
  <c r="R100" i="10"/>
  <c r="W182" i="10"/>
  <c r="AF95" i="10"/>
  <c r="V183" i="10"/>
  <c r="S99" i="10"/>
  <c r="H100" i="10"/>
  <c r="AG116" i="10"/>
  <c r="AC96" i="10"/>
  <c r="AE96" i="10" s="1"/>
  <c r="AA97" i="10"/>
  <c r="Z98" i="9"/>
  <c r="R100" i="9"/>
  <c r="U99" i="9"/>
  <c r="X99" i="9" s="1"/>
  <c r="Y99" i="9" s="1"/>
  <c r="AF95" i="9"/>
  <c r="V183" i="9"/>
  <c r="S99" i="9"/>
  <c r="H100" i="9"/>
  <c r="AD96" i="9"/>
  <c r="AB96" i="9"/>
  <c r="W182" i="9"/>
  <c r="AG116" i="9"/>
  <c r="AC96" i="9"/>
  <c r="AE96" i="9" s="1"/>
  <c r="AA97" i="9"/>
  <c r="T100" i="9"/>
  <c r="L101" i="9" a="1"/>
  <c r="L101" i="9" s="1"/>
  <c r="Z98" i="8"/>
  <c r="AD96" i="8"/>
  <c r="AB96" i="8"/>
  <c r="AF95" i="8"/>
  <c r="R100" i="8"/>
  <c r="U99" i="8"/>
  <c r="X99" i="8" s="1"/>
  <c r="Y99" i="8" s="1"/>
  <c r="AG116" i="8"/>
  <c r="V183" i="8"/>
  <c r="H100" i="8"/>
  <c r="S99" i="8"/>
  <c r="W182" i="8"/>
  <c r="AA97" i="8"/>
  <c r="AC96" i="8"/>
  <c r="AE96" i="8" s="1"/>
  <c r="L102" i="8" a="1"/>
  <c r="L102" i="8" s="1"/>
  <c r="T101" i="8"/>
  <c r="Z98" i="7"/>
  <c r="AF95" i="7"/>
  <c r="AG116" i="7" s="1"/>
  <c r="L101" i="7" a="1"/>
  <c r="L101" i="7" s="1"/>
  <c r="T100" i="7"/>
  <c r="AD96" i="7"/>
  <c r="AB96" i="7"/>
  <c r="V183" i="7"/>
  <c r="S99" i="7"/>
  <c r="H100" i="7"/>
  <c r="U99" i="7"/>
  <c r="X99" i="7" s="1"/>
  <c r="Y99" i="7" s="1"/>
  <c r="R100" i="7"/>
  <c r="AC96" i="7"/>
  <c r="AE96" i="7" s="1"/>
  <c r="AA97" i="7"/>
  <c r="W182" i="7"/>
  <c r="Z98" i="6"/>
  <c r="AD96" i="6"/>
  <c r="AB96" i="6"/>
  <c r="AF95" i="6"/>
  <c r="AG116" i="6" s="1"/>
  <c r="W182" i="6"/>
  <c r="L102" i="6" a="1"/>
  <c r="L102" i="6" s="1"/>
  <c r="T101" i="6"/>
  <c r="AC96" i="6"/>
  <c r="AE96" i="6" s="1"/>
  <c r="AA97" i="6"/>
  <c r="V183" i="6"/>
  <c r="H100" i="6"/>
  <c r="S99" i="6"/>
  <c r="U99" i="6"/>
  <c r="X99" i="6" s="1"/>
  <c r="Y99" i="6" s="1"/>
  <c r="R100" i="6"/>
  <c r="Z98" i="5"/>
  <c r="L102" i="5" a="1"/>
  <c r="L102" i="5" s="1"/>
  <c r="T101" i="5"/>
  <c r="AF95" i="5"/>
  <c r="AG116" i="5" s="1"/>
  <c r="U99" i="5"/>
  <c r="X99" i="5" s="1"/>
  <c r="Y99" i="5" s="1"/>
  <c r="R100" i="5"/>
  <c r="AD96" i="5"/>
  <c r="AB96" i="5"/>
  <c r="AC96" i="5"/>
  <c r="AE96" i="5" s="1"/>
  <c r="AA97" i="5"/>
  <c r="W182" i="5"/>
  <c r="V183" i="5"/>
  <c r="H100" i="5"/>
  <c r="S99" i="5"/>
  <c r="AF95" i="4"/>
  <c r="AG116" i="4" s="1"/>
  <c r="Z98" i="4"/>
  <c r="T101" i="4"/>
  <c r="L102" i="4" a="1"/>
  <c r="L102" i="4" s="1"/>
  <c r="AD96" i="4"/>
  <c r="AB96" i="4"/>
  <c r="W182" i="4"/>
  <c r="R100" i="4"/>
  <c r="U99" i="4"/>
  <c r="X99" i="4" s="1"/>
  <c r="Y99" i="4" s="1"/>
  <c r="S99" i="4"/>
  <c r="V183" i="4"/>
  <c r="H100" i="4"/>
  <c r="AC96" i="4"/>
  <c r="AE96" i="4" s="1"/>
  <c r="AA97" i="4"/>
  <c r="Z98" i="1"/>
  <c r="V183" i="1"/>
  <c r="H100" i="1"/>
  <c r="S99" i="1"/>
  <c r="L102" i="1" a="1"/>
  <c r="L102" i="1" s="1"/>
  <c r="T101" i="1"/>
  <c r="W182" i="1"/>
  <c r="U99" i="1"/>
  <c r="X99" i="1" s="1"/>
  <c r="Y99" i="1" s="1"/>
  <c r="R100" i="1"/>
  <c r="AC96" i="1"/>
  <c r="AE96" i="1" s="1"/>
  <c r="AA97" i="1"/>
  <c r="AD96" i="1"/>
  <c r="AB96" i="1"/>
  <c r="AF95" i="1"/>
  <c r="AG116" i="1" s="1"/>
  <c r="Z99" i="11" l="1"/>
  <c r="AF96" i="11"/>
  <c r="AG117" i="11" s="1"/>
  <c r="AD97" i="11"/>
  <c r="AB97" i="11"/>
  <c r="L103" i="11" a="1"/>
  <c r="L103" i="11" s="1"/>
  <c r="T102" i="11"/>
  <c r="W183" i="11"/>
  <c r="U100" i="11"/>
  <c r="X100" i="11" s="1"/>
  <c r="Y100" i="11" s="1"/>
  <c r="R101" i="11"/>
  <c r="AC97" i="11"/>
  <c r="AE97" i="11" s="1"/>
  <c r="AA98" i="11"/>
  <c r="V184" i="11"/>
  <c r="H101" i="11"/>
  <c r="S100" i="11"/>
  <c r="Z99" i="10"/>
  <c r="L102" i="10" a="1"/>
  <c r="L102" i="10" s="1"/>
  <c r="T101" i="10"/>
  <c r="V184" i="10"/>
  <c r="H101" i="10"/>
  <c r="S100" i="10"/>
  <c r="W183" i="10"/>
  <c r="U100" i="10"/>
  <c r="X100" i="10" s="1"/>
  <c r="Y100" i="10" s="1"/>
  <c r="R101" i="10"/>
  <c r="AD97" i="10"/>
  <c r="AB97" i="10"/>
  <c r="AC97" i="10"/>
  <c r="AE97" i="10" s="1"/>
  <c r="AA98" i="10"/>
  <c r="AF96" i="10"/>
  <c r="AG117" i="10" s="1"/>
  <c r="Z99" i="9"/>
  <c r="AD97" i="9"/>
  <c r="AB97" i="9"/>
  <c r="V184" i="9"/>
  <c r="H101" i="9"/>
  <c r="S100" i="9"/>
  <c r="W183" i="9"/>
  <c r="U100" i="9"/>
  <c r="X100" i="9" s="1"/>
  <c r="Y100" i="9" s="1"/>
  <c r="R101" i="9"/>
  <c r="L102" i="9" a="1"/>
  <c r="L102" i="9" s="1"/>
  <c r="T101" i="9"/>
  <c r="AC97" i="9"/>
  <c r="AE97" i="9" s="1"/>
  <c r="AA98" i="9"/>
  <c r="AF96" i="9"/>
  <c r="AG117" i="9" s="1"/>
  <c r="Z99" i="8"/>
  <c r="W183" i="8"/>
  <c r="AD97" i="8"/>
  <c r="AB97" i="8"/>
  <c r="V184" i="8"/>
  <c r="S100" i="8"/>
  <c r="H101" i="8"/>
  <c r="AF96" i="8"/>
  <c r="AG117" i="8" s="1"/>
  <c r="R101" i="8"/>
  <c r="U100" i="8"/>
  <c r="X100" i="8" s="1"/>
  <c r="Y100" i="8" s="1"/>
  <c r="AC97" i="8"/>
  <c r="AE97" i="8" s="1"/>
  <c r="AA98" i="8"/>
  <c r="T102" i="8"/>
  <c r="L103" i="8" a="1"/>
  <c r="L103" i="8" s="1"/>
  <c r="Z99" i="7"/>
  <c r="AF96" i="7"/>
  <c r="AG117" i="7" s="1"/>
  <c r="L102" i="7" a="1"/>
  <c r="L102" i="7" s="1"/>
  <c r="T101" i="7"/>
  <c r="V184" i="7"/>
  <c r="H101" i="7"/>
  <c r="S100" i="7"/>
  <c r="U100" i="7"/>
  <c r="X100" i="7" s="1"/>
  <c r="Y100" i="7" s="1"/>
  <c r="R101" i="7"/>
  <c r="AC97" i="7"/>
  <c r="AE97" i="7" s="1"/>
  <c r="AA98" i="7"/>
  <c r="AD97" i="7"/>
  <c r="AB97" i="7"/>
  <c r="W183" i="7"/>
  <c r="Z99" i="6"/>
  <c r="W183" i="6"/>
  <c r="AB97" i="6"/>
  <c r="AD97" i="6"/>
  <c r="V184" i="6"/>
  <c r="H101" i="6"/>
  <c r="S100" i="6"/>
  <c r="L103" i="6" a="1"/>
  <c r="L103" i="6" s="1"/>
  <c r="T102" i="6"/>
  <c r="AF96" i="6"/>
  <c r="AG117" i="6" s="1"/>
  <c r="U100" i="6"/>
  <c r="X100" i="6" s="1"/>
  <c r="Y100" i="6" s="1"/>
  <c r="R101" i="6"/>
  <c r="AA98" i="6"/>
  <c r="AC97" i="6"/>
  <c r="AE97" i="6" s="1"/>
  <c r="Z99" i="5"/>
  <c r="W183" i="5"/>
  <c r="AF96" i="5"/>
  <c r="U100" i="5"/>
  <c r="X100" i="5" s="1"/>
  <c r="Y100" i="5" s="1"/>
  <c r="R101" i="5"/>
  <c r="AG117" i="5"/>
  <c r="AD97" i="5"/>
  <c r="AB97" i="5"/>
  <c r="L103" i="5" a="1"/>
  <c r="L103" i="5" s="1"/>
  <c r="T102" i="5"/>
  <c r="AC97" i="5"/>
  <c r="AE97" i="5" s="1"/>
  <c r="AA98" i="5"/>
  <c r="V184" i="5"/>
  <c r="H101" i="5"/>
  <c r="S100" i="5"/>
  <c r="AF96" i="4"/>
  <c r="AG117" i="4" s="1"/>
  <c r="Z99" i="4"/>
  <c r="AD97" i="4"/>
  <c r="AB97" i="4"/>
  <c r="W183" i="4"/>
  <c r="U100" i="4"/>
  <c r="X100" i="4" s="1"/>
  <c r="Y100" i="4" s="1"/>
  <c r="R101" i="4"/>
  <c r="AC97" i="4"/>
  <c r="AE97" i="4" s="1"/>
  <c r="AA98" i="4"/>
  <c r="T102" i="4"/>
  <c r="L103" i="4" a="1"/>
  <c r="L103" i="4" s="1"/>
  <c r="V184" i="4"/>
  <c r="S100" i="4"/>
  <c r="H101" i="4"/>
  <c r="Z99" i="1"/>
  <c r="AD97" i="1"/>
  <c r="AB97" i="1"/>
  <c r="AF96" i="1"/>
  <c r="L103" i="1" a="1"/>
  <c r="L103" i="1" s="1"/>
  <c r="T102" i="1"/>
  <c r="U100" i="1"/>
  <c r="X100" i="1" s="1"/>
  <c r="Y100" i="1" s="1"/>
  <c r="R101" i="1"/>
  <c r="AG117" i="1"/>
  <c r="V184" i="1"/>
  <c r="H101" i="1"/>
  <c r="S100" i="1"/>
  <c r="W183" i="1"/>
  <c r="AA98" i="1"/>
  <c r="AC97" i="1"/>
  <c r="AE97" i="1" s="1"/>
  <c r="Z100" i="11" l="1"/>
  <c r="W184" i="11"/>
  <c r="AD98" i="11"/>
  <c r="AB98" i="11"/>
  <c r="U101" i="11"/>
  <c r="X101" i="11" s="1"/>
  <c r="Y101" i="11" s="1"/>
  <c r="R102" i="11"/>
  <c r="AF97" i="11"/>
  <c r="AG118" i="11" s="1"/>
  <c r="V185" i="11"/>
  <c r="H102" i="11"/>
  <c r="S101" i="11"/>
  <c r="AC98" i="11"/>
  <c r="AE98" i="11" s="1"/>
  <c r="AA99" i="11"/>
  <c r="L104" i="11" a="1"/>
  <c r="L104" i="11" s="1"/>
  <c r="T103" i="11"/>
  <c r="Z100" i="10"/>
  <c r="W184" i="10"/>
  <c r="AF97" i="10"/>
  <c r="AG118" i="10" s="1"/>
  <c r="AD98" i="10"/>
  <c r="AB98" i="10"/>
  <c r="R102" i="10"/>
  <c r="U101" i="10"/>
  <c r="X101" i="10" s="1"/>
  <c r="Y101" i="10" s="1"/>
  <c r="T102" i="10"/>
  <c r="L103" i="10" a="1"/>
  <c r="L103" i="10" s="1"/>
  <c r="AC98" i="10"/>
  <c r="AE98" i="10" s="1"/>
  <c r="AA99" i="10"/>
  <c r="V185" i="10"/>
  <c r="H102" i="10"/>
  <c r="S101" i="10"/>
  <c r="Z100" i="9"/>
  <c r="U101" i="9"/>
  <c r="X101" i="9" s="1"/>
  <c r="Y101" i="9" s="1"/>
  <c r="R102" i="9"/>
  <c r="V185" i="9"/>
  <c r="H102" i="9"/>
  <c r="S101" i="9"/>
  <c r="AF97" i="9"/>
  <c r="L103" i="9" a="1"/>
  <c r="L103" i="9" s="1"/>
  <c r="T102" i="9"/>
  <c r="AG118" i="9"/>
  <c r="AD98" i="9"/>
  <c r="AB98" i="9"/>
  <c r="AC98" i="9"/>
  <c r="AE98" i="9" s="1"/>
  <c r="AA99" i="9"/>
  <c r="W184" i="9"/>
  <c r="Z100" i="8"/>
  <c r="AD98" i="8"/>
  <c r="AB98" i="8"/>
  <c r="V185" i="8"/>
  <c r="S101" i="8"/>
  <c r="H102" i="8"/>
  <c r="U101" i="8"/>
  <c r="X101" i="8" s="1"/>
  <c r="Y101" i="8" s="1"/>
  <c r="R102" i="8"/>
  <c r="T103" i="8"/>
  <c r="L104" i="8" a="1"/>
  <c r="L104" i="8" s="1"/>
  <c r="AC98" i="8"/>
  <c r="AE98" i="8" s="1"/>
  <c r="AA99" i="8"/>
  <c r="AF97" i="8"/>
  <c r="AG118" i="8" s="1"/>
  <c r="W184" i="8"/>
  <c r="Z100" i="7"/>
  <c r="AF97" i="7"/>
  <c r="AG118" i="7" s="1"/>
  <c r="W184" i="7"/>
  <c r="U101" i="7"/>
  <c r="X101" i="7" s="1"/>
  <c r="Y101" i="7" s="1"/>
  <c r="R102" i="7"/>
  <c r="AD98" i="7"/>
  <c r="AB98" i="7"/>
  <c r="H102" i="7"/>
  <c r="S101" i="7"/>
  <c r="V185" i="7"/>
  <c r="AC98" i="7"/>
  <c r="AE98" i="7" s="1"/>
  <c r="AA99" i="7"/>
  <c r="L103" i="7" a="1"/>
  <c r="L103" i="7" s="1"/>
  <c r="T102" i="7"/>
  <c r="Z100" i="6"/>
  <c r="R102" i="6"/>
  <c r="U101" i="6"/>
  <c r="X101" i="6" s="1"/>
  <c r="Y101" i="6" s="1"/>
  <c r="W184" i="6"/>
  <c r="T103" i="6"/>
  <c r="L104" i="6" a="1"/>
  <c r="L104" i="6" s="1"/>
  <c r="AF97" i="6"/>
  <c r="AG118" i="6" s="1"/>
  <c r="AA99" i="6"/>
  <c r="AC98" i="6"/>
  <c r="AE98" i="6" s="1"/>
  <c r="V185" i="6"/>
  <c r="H102" i="6"/>
  <c r="S101" i="6"/>
  <c r="AD98" i="6"/>
  <c r="AB98" i="6"/>
  <c r="Z100" i="5"/>
  <c r="AD98" i="5"/>
  <c r="AB98" i="5"/>
  <c r="W184" i="5"/>
  <c r="L104" i="5" a="1"/>
  <c r="L104" i="5" s="1"/>
  <c r="T103" i="5"/>
  <c r="AF97" i="5"/>
  <c r="AG118" i="5" s="1"/>
  <c r="AC98" i="5"/>
  <c r="AE98" i="5" s="1"/>
  <c r="AA99" i="5"/>
  <c r="U101" i="5"/>
  <c r="X101" i="5" s="1"/>
  <c r="Y101" i="5" s="1"/>
  <c r="R102" i="5"/>
  <c r="V185" i="5"/>
  <c r="H102" i="5"/>
  <c r="S101" i="5"/>
  <c r="AF97" i="4"/>
  <c r="AG118" i="4" s="1"/>
  <c r="Z100" i="4"/>
  <c r="T103" i="4"/>
  <c r="L104" i="4" a="1"/>
  <c r="L104" i="4" s="1"/>
  <c r="U101" i="4"/>
  <c r="X101" i="4" s="1"/>
  <c r="Y101" i="4" s="1"/>
  <c r="R102" i="4"/>
  <c r="AD98" i="4"/>
  <c r="AB98" i="4"/>
  <c r="V185" i="4"/>
  <c r="H102" i="4"/>
  <c r="S101" i="4"/>
  <c r="AA99" i="4"/>
  <c r="AC98" i="4"/>
  <c r="AE98" i="4" s="1"/>
  <c r="W184" i="4"/>
  <c r="Z100" i="1"/>
  <c r="W184" i="1"/>
  <c r="T103" i="1"/>
  <c r="L104" i="1" a="1"/>
  <c r="L104" i="1" s="1"/>
  <c r="V185" i="1"/>
  <c r="H102" i="1"/>
  <c r="S101" i="1"/>
  <c r="R102" i="1"/>
  <c r="U101" i="1"/>
  <c r="X101" i="1" s="1"/>
  <c r="Y101" i="1" s="1"/>
  <c r="AF97" i="1"/>
  <c r="AG118" i="1" s="1"/>
  <c r="AA99" i="1"/>
  <c r="AC98" i="1"/>
  <c r="AE98" i="1" s="1"/>
  <c r="AD98" i="1"/>
  <c r="AB98" i="1"/>
  <c r="Z101" i="11" l="1"/>
  <c r="AD99" i="11"/>
  <c r="AB99" i="11"/>
  <c r="W185" i="11"/>
  <c r="U102" i="11"/>
  <c r="X102" i="11" s="1"/>
  <c r="Y102" i="11" s="1"/>
  <c r="R103" i="11"/>
  <c r="AF98" i="11"/>
  <c r="AG119" i="11" s="1"/>
  <c r="V186" i="11"/>
  <c r="H103" i="11"/>
  <c r="S102" i="11"/>
  <c r="AC99" i="11"/>
  <c r="AE99" i="11" s="1"/>
  <c r="AA100" i="11"/>
  <c r="L105" i="11" a="1"/>
  <c r="L105" i="11" s="1"/>
  <c r="T104" i="11"/>
  <c r="Z101" i="10"/>
  <c r="AF98" i="10"/>
  <c r="AG119" i="10" s="1"/>
  <c r="AD99" i="10"/>
  <c r="AB99" i="10"/>
  <c r="W185" i="10"/>
  <c r="U102" i="10"/>
  <c r="X102" i="10" s="1"/>
  <c r="Y102" i="10" s="1"/>
  <c r="R103" i="10"/>
  <c r="AA100" i="10"/>
  <c r="AC99" i="10"/>
  <c r="AE99" i="10" s="1"/>
  <c r="L104" i="10" a="1"/>
  <c r="L104" i="10" s="1"/>
  <c r="T103" i="10"/>
  <c r="V186" i="10"/>
  <c r="H103" i="10"/>
  <c r="S102" i="10"/>
  <c r="Z101" i="9"/>
  <c r="AF98" i="9"/>
  <c r="AG119" i="9" s="1"/>
  <c r="L104" i="9" a="1"/>
  <c r="L104" i="9" s="1"/>
  <c r="T103" i="9"/>
  <c r="W185" i="9"/>
  <c r="V186" i="9"/>
  <c r="H103" i="9"/>
  <c r="S102" i="9"/>
  <c r="U102" i="9"/>
  <c r="X102" i="9" s="1"/>
  <c r="Y102" i="9" s="1"/>
  <c r="R103" i="9"/>
  <c r="AC99" i="9"/>
  <c r="AE99" i="9" s="1"/>
  <c r="AA100" i="9"/>
  <c r="AD99" i="9"/>
  <c r="AB99" i="9"/>
  <c r="Z101" i="8"/>
  <c r="AF98" i="8"/>
  <c r="AG119" i="8" s="1"/>
  <c r="AB99" i="8"/>
  <c r="AD99" i="8"/>
  <c r="U102" i="8"/>
  <c r="X102" i="8" s="1"/>
  <c r="Y102" i="8" s="1"/>
  <c r="R103" i="8"/>
  <c r="AC99" i="8"/>
  <c r="AE99" i="8" s="1"/>
  <c r="AA100" i="8"/>
  <c r="T104" i="8"/>
  <c r="L105" i="8" a="1"/>
  <c r="L105" i="8" s="1"/>
  <c r="V186" i="8"/>
  <c r="H103" i="8"/>
  <c r="S102" i="8"/>
  <c r="W185" i="8"/>
  <c r="Z101" i="7"/>
  <c r="AF98" i="7"/>
  <c r="AG119" i="7" s="1"/>
  <c r="V186" i="7"/>
  <c r="H103" i="7"/>
  <c r="S102" i="7"/>
  <c r="AD99" i="7"/>
  <c r="AB99" i="7"/>
  <c r="W185" i="7"/>
  <c r="U102" i="7"/>
  <c r="X102" i="7" s="1"/>
  <c r="Y102" i="7" s="1"/>
  <c r="R103" i="7"/>
  <c r="AC99" i="7"/>
  <c r="AE99" i="7" s="1"/>
  <c r="AA100" i="7"/>
  <c r="L104" i="7" a="1"/>
  <c r="L104" i="7" s="1"/>
  <c r="T103" i="7"/>
  <c r="Z101" i="6"/>
  <c r="V186" i="6"/>
  <c r="S102" i="6"/>
  <c r="H103" i="6"/>
  <c r="W185" i="6"/>
  <c r="T104" i="6"/>
  <c r="L105" i="6" a="1"/>
  <c r="L105" i="6" s="1"/>
  <c r="AF98" i="6"/>
  <c r="AG119" i="6" s="1"/>
  <c r="R103" i="6"/>
  <c r="U102" i="6"/>
  <c r="X102" i="6" s="1"/>
  <c r="Y102" i="6" s="1"/>
  <c r="AB99" i="6"/>
  <c r="AD99" i="6"/>
  <c r="AC99" i="6"/>
  <c r="AE99" i="6" s="1"/>
  <c r="AA100" i="6"/>
  <c r="Z101" i="5"/>
  <c r="AF98" i="5"/>
  <c r="AG119" i="5" s="1"/>
  <c r="W185" i="5"/>
  <c r="AD99" i="5"/>
  <c r="AB99" i="5"/>
  <c r="R103" i="5"/>
  <c r="U102" i="5"/>
  <c r="X102" i="5" s="1"/>
  <c r="Y102" i="5" s="1"/>
  <c r="T104" i="5"/>
  <c r="L105" i="5" a="1"/>
  <c r="L105" i="5" s="1"/>
  <c r="AA100" i="5"/>
  <c r="AC99" i="5"/>
  <c r="AE99" i="5" s="1"/>
  <c r="V186" i="5"/>
  <c r="H103" i="5"/>
  <c r="S102" i="5"/>
  <c r="AF98" i="4"/>
  <c r="AG119" i="4" s="1"/>
  <c r="Z101" i="4"/>
  <c r="AD99" i="4"/>
  <c r="AB99" i="4"/>
  <c r="V186" i="4"/>
  <c r="H103" i="4"/>
  <c r="S102" i="4"/>
  <c r="W185" i="4"/>
  <c r="U102" i="4"/>
  <c r="X102" i="4" s="1"/>
  <c r="Y102" i="4" s="1"/>
  <c r="R103" i="4"/>
  <c r="L105" i="4" a="1"/>
  <c r="L105" i="4" s="1"/>
  <c r="T104" i="4"/>
  <c r="AA100" i="4"/>
  <c r="AC99" i="4"/>
  <c r="AE99" i="4" s="1"/>
  <c r="Z101" i="1"/>
  <c r="AB99" i="1"/>
  <c r="AD99" i="1"/>
  <c r="V186" i="1"/>
  <c r="S102" i="1"/>
  <c r="H103" i="1"/>
  <c r="T104" i="1"/>
  <c r="L105" i="1" a="1"/>
  <c r="L105" i="1" s="1"/>
  <c r="R103" i="1"/>
  <c r="U102" i="1"/>
  <c r="X102" i="1" s="1"/>
  <c r="Y102" i="1" s="1"/>
  <c r="W185" i="1"/>
  <c r="AC99" i="1"/>
  <c r="AE99" i="1" s="1"/>
  <c r="AA100" i="1"/>
  <c r="AF98" i="1"/>
  <c r="AG119" i="1" s="1"/>
  <c r="Z102" i="11" l="1"/>
  <c r="AF99" i="11"/>
  <c r="W186" i="11"/>
  <c r="V187" i="11"/>
  <c r="H104" i="11"/>
  <c r="S103" i="11"/>
  <c r="AD100" i="11"/>
  <c r="AB100" i="11"/>
  <c r="AG120" i="11"/>
  <c r="R104" i="11"/>
  <c r="U103" i="11"/>
  <c r="X103" i="11" s="1"/>
  <c r="Y103" i="11" s="1"/>
  <c r="AA101" i="11"/>
  <c r="AC100" i="11"/>
  <c r="AE100" i="11" s="1"/>
  <c r="T105" i="11"/>
  <c r="L106" i="11" a="1"/>
  <c r="L106" i="11" s="1"/>
  <c r="Z102" i="10"/>
  <c r="AF99" i="10"/>
  <c r="AD100" i="10"/>
  <c r="AB100" i="10"/>
  <c r="L105" i="10" a="1"/>
  <c r="L105" i="10" s="1"/>
  <c r="T104" i="10"/>
  <c r="AG120" i="10"/>
  <c r="U103" i="10"/>
  <c r="X103" i="10" s="1"/>
  <c r="Y103" i="10" s="1"/>
  <c r="R104" i="10"/>
  <c r="AC100" i="10"/>
  <c r="AE100" i="10" s="1"/>
  <c r="AA101" i="10"/>
  <c r="W186" i="10"/>
  <c r="V187" i="10"/>
  <c r="H104" i="10"/>
  <c r="S103" i="10"/>
  <c r="Z102" i="9"/>
  <c r="AD100" i="9"/>
  <c r="AB100" i="9"/>
  <c r="V187" i="9"/>
  <c r="H104" i="9"/>
  <c r="S103" i="9"/>
  <c r="L105" i="9" a="1"/>
  <c r="L105" i="9" s="1"/>
  <c r="T104" i="9"/>
  <c r="W186" i="9"/>
  <c r="AF99" i="9"/>
  <c r="AG120" i="9" s="1"/>
  <c r="AC100" i="9"/>
  <c r="AE100" i="9" s="1"/>
  <c r="AA101" i="9"/>
  <c r="R104" i="9"/>
  <c r="U103" i="9"/>
  <c r="X103" i="9" s="1"/>
  <c r="Y103" i="9" s="1"/>
  <c r="Z102" i="8"/>
  <c r="W186" i="8"/>
  <c r="U103" i="8"/>
  <c r="X103" i="8" s="1"/>
  <c r="Y103" i="8" s="1"/>
  <c r="R104" i="8"/>
  <c r="AF99" i="8"/>
  <c r="L106" i="8" a="1"/>
  <c r="L106" i="8" s="1"/>
  <c r="T105" i="8"/>
  <c r="AD100" i="8"/>
  <c r="AB100" i="8"/>
  <c r="V187" i="8"/>
  <c r="H104" i="8"/>
  <c r="S103" i="8"/>
  <c r="AG120" i="8"/>
  <c r="AA101" i="8"/>
  <c r="AC100" i="8"/>
  <c r="AE100" i="8" s="1"/>
  <c r="Z102" i="7"/>
  <c r="V187" i="7"/>
  <c r="H104" i="7"/>
  <c r="S103" i="7"/>
  <c r="AD100" i="7"/>
  <c r="AB100" i="7"/>
  <c r="R104" i="7"/>
  <c r="U103" i="7"/>
  <c r="X103" i="7" s="1"/>
  <c r="Y103" i="7" s="1"/>
  <c r="W186" i="7"/>
  <c r="AF99" i="7"/>
  <c r="AG120" i="7" s="1"/>
  <c r="AC100" i="7"/>
  <c r="AE100" i="7" s="1"/>
  <c r="AA101" i="7"/>
  <c r="L105" i="7" a="1"/>
  <c r="L105" i="7" s="1"/>
  <c r="T104" i="7"/>
  <c r="Z102" i="6"/>
  <c r="T105" i="6"/>
  <c r="L106" i="6" a="1"/>
  <c r="L106" i="6" s="1"/>
  <c r="V187" i="6"/>
  <c r="S103" i="6"/>
  <c r="H104" i="6"/>
  <c r="W186" i="6"/>
  <c r="AC100" i="6"/>
  <c r="AE100" i="6" s="1"/>
  <c r="AA101" i="6"/>
  <c r="AF99" i="6"/>
  <c r="AG120" i="6" s="1"/>
  <c r="U103" i="6"/>
  <c r="X103" i="6" s="1"/>
  <c r="Y103" i="6" s="1"/>
  <c r="R104" i="6"/>
  <c r="AD100" i="6"/>
  <c r="AB100" i="6"/>
  <c r="Z102" i="5"/>
  <c r="AB100" i="5"/>
  <c r="AD100" i="5"/>
  <c r="AF99" i="5"/>
  <c r="R104" i="5"/>
  <c r="U103" i="5"/>
  <c r="X103" i="5" s="1"/>
  <c r="Y103" i="5" s="1"/>
  <c r="W186" i="5"/>
  <c r="AG120" i="5"/>
  <c r="AA101" i="5"/>
  <c r="AC100" i="5"/>
  <c r="AE100" i="5" s="1"/>
  <c r="T105" i="5"/>
  <c r="L106" i="5" a="1"/>
  <c r="L106" i="5" s="1"/>
  <c r="V187" i="5"/>
  <c r="H104" i="5"/>
  <c r="S103" i="5"/>
  <c r="AF99" i="4"/>
  <c r="AG120" i="4" s="1"/>
  <c r="Z102" i="4"/>
  <c r="L106" i="4" a="1"/>
  <c r="L106" i="4" s="1"/>
  <c r="T105" i="4"/>
  <c r="V187" i="4"/>
  <c r="H104" i="4"/>
  <c r="S103" i="4"/>
  <c r="W186" i="4"/>
  <c r="AC100" i="4"/>
  <c r="AE100" i="4" s="1"/>
  <c r="AA101" i="4"/>
  <c r="U103" i="4"/>
  <c r="X103" i="4" s="1"/>
  <c r="Y103" i="4" s="1"/>
  <c r="R104" i="4"/>
  <c r="AD100" i="4"/>
  <c r="AB100" i="4"/>
  <c r="T105" i="1"/>
  <c r="L106" i="1" a="1"/>
  <c r="L106" i="1" s="1"/>
  <c r="Z102" i="1"/>
  <c r="AD100" i="1"/>
  <c r="AB100" i="1"/>
  <c r="U103" i="1"/>
  <c r="X103" i="1" s="1"/>
  <c r="Y103" i="1" s="1"/>
  <c r="R104" i="1"/>
  <c r="W186" i="1"/>
  <c r="AF99" i="1"/>
  <c r="AG120" i="1" s="1"/>
  <c r="V187" i="1"/>
  <c r="S103" i="1"/>
  <c r="H104" i="1"/>
  <c r="AC100" i="1"/>
  <c r="AE100" i="1" s="1"/>
  <c r="AA101" i="1"/>
  <c r="Z103" i="11" l="1"/>
  <c r="R105" i="11"/>
  <c r="U104" i="11"/>
  <c r="X104" i="11" s="1"/>
  <c r="Y104" i="11" s="1"/>
  <c r="V188" i="11"/>
  <c r="H105" i="11"/>
  <c r="S104" i="11"/>
  <c r="AB101" i="11"/>
  <c r="AD101" i="11"/>
  <c r="AF100" i="11"/>
  <c r="AG121" i="11" s="1"/>
  <c r="T106" i="11"/>
  <c r="L107" i="11" a="1"/>
  <c r="L107" i="11" s="1"/>
  <c r="AA102" i="11"/>
  <c r="AC101" i="11"/>
  <c r="AE101" i="11" s="1"/>
  <c r="W187" i="11"/>
  <c r="Z103" i="10"/>
  <c r="R105" i="10"/>
  <c r="U104" i="10"/>
  <c r="X104" i="10" s="1"/>
  <c r="Y104" i="10" s="1"/>
  <c r="AD101" i="10"/>
  <c r="AB101" i="10"/>
  <c r="W187" i="10"/>
  <c r="T105" i="10"/>
  <c r="L106" i="10" a="1"/>
  <c r="L106" i="10" s="1"/>
  <c r="AC101" i="10"/>
  <c r="AE101" i="10" s="1"/>
  <c r="AA102" i="10"/>
  <c r="AF100" i="10"/>
  <c r="AG121" i="10" s="1"/>
  <c r="V188" i="10"/>
  <c r="H105" i="10"/>
  <c r="S104" i="10"/>
  <c r="Z103" i="9"/>
  <c r="R105" i="9"/>
  <c r="U104" i="9"/>
  <c r="X104" i="9" s="1"/>
  <c r="Y104" i="9" s="1"/>
  <c r="V188" i="9"/>
  <c r="S104" i="9"/>
  <c r="H105" i="9"/>
  <c r="W187" i="9"/>
  <c r="AF100" i="9"/>
  <c r="AG121" i="9" s="1"/>
  <c r="AB101" i="9"/>
  <c r="AD101" i="9"/>
  <c r="AA102" i="9"/>
  <c r="AC101" i="9"/>
  <c r="AE101" i="9" s="1"/>
  <c r="T105" i="9"/>
  <c r="L106" i="9" a="1"/>
  <c r="L106" i="9" s="1"/>
  <c r="Z103" i="8"/>
  <c r="L107" i="8" a="1"/>
  <c r="L107" i="8" s="1"/>
  <c r="T106" i="8"/>
  <c r="V188" i="8"/>
  <c r="H105" i="8"/>
  <c r="S104" i="8"/>
  <c r="W187" i="8"/>
  <c r="AF100" i="8"/>
  <c r="AG121" i="8" s="1"/>
  <c r="AC101" i="8"/>
  <c r="AE101" i="8" s="1"/>
  <c r="AA102" i="8"/>
  <c r="U104" i="8"/>
  <c r="X104" i="8" s="1"/>
  <c r="Y104" i="8" s="1"/>
  <c r="R105" i="8"/>
  <c r="AD101" i="8"/>
  <c r="AB101" i="8"/>
  <c r="Z103" i="7"/>
  <c r="AF100" i="7"/>
  <c r="AG121" i="7" s="1"/>
  <c r="AB101" i="7"/>
  <c r="AD101" i="7"/>
  <c r="R105" i="7"/>
  <c r="U104" i="7"/>
  <c r="X104" i="7" s="1"/>
  <c r="Y104" i="7" s="1"/>
  <c r="V188" i="7"/>
  <c r="H105" i="7"/>
  <c r="S104" i="7"/>
  <c r="W187" i="7"/>
  <c r="AA102" i="7"/>
  <c r="AC101" i="7"/>
  <c r="AE101" i="7" s="1"/>
  <c r="T105" i="7"/>
  <c r="L106" i="7" a="1"/>
  <c r="L106" i="7" s="1"/>
  <c r="Z103" i="6"/>
  <c r="U104" i="6"/>
  <c r="X104" i="6" s="1"/>
  <c r="Y104" i="6" s="1"/>
  <c r="R105" i="6"/>
  <c r="AD101" i="6"/>
  <c r="AB101" i="6"/>
  <c r="L107" i="6" a="1"/>
  <c r="L107" i="6" s="1"/>
  <c r="T106" i="6"/>
  <c r="AC101" i="6"/>
  <c r="AE101" i="6" s="1"/>
  <c r="AA102" i="6"/>
  <c r="AF100" i="6"/>
  <c r="AG121" i="6" s="1"/>
  <c r="V188" i="6"/>
  <c r="H105" i="6"/>
  <c r="S104" i="6"/>
  <c r="W187" i="6"/>
  <c r="Z103" i="5"/>
  <c r="T106" i="5"/>
  <c r="L107" i="5" a="1"/>
  <c r="L107" i="5" s="1"/>
  <c r="AD101" i="5"/>
  <c r="AB101" i="5"/>
  <c r="W187" i="5"/>
  <c r="AF100" i="5"/>
  <c r="R105" i="5"/>
  <c r="U104" i="5"/>
  <c r="X104" i="5" s="1"/>
  <c r="Y104" i="5" s="1"/>
  <c r="AG121" i="5"/>
  <c r="AC101" i="5"/>
  <c r="AE101" i="5" s="1"/>
  <c r="AA102" i="5"/>
  <c r="V188" i="5"/>
  <c r="S104" i="5"/>
  <c r="H105" i="5"/>
  <c r="AF100" i="4"/>
  <c r="AG121" i="4" s="1"/>
  <c r="Z103" i="4"/>
  <c r="U104" i="4"/>
  <c r="X104" i="4" s="1"/>
  <c r="Y104" i="4" s="1"/>
  <c r="R105" i="4"/>
  <c r="AD101" i="4"/>
  <c r="AB101" i="4"/>
  <c r="W187" i="4"/>
  <c r="V188" i="4"/>
  <c r="H105" i="4"/>
  <c r="S104" i="4"/>
  <c r="AC101" i="4"/>
  <c r="AE101" i="4" s="1"/>
  <c r="AA102" i="4"/>
  <c r="L107" i="4" a="1"/>
  <c r="L107" i="4" s="1"/>
  <c r="T106" i="4"/>
  <c r="Z103" i="1"/>
  <c r="V188" i="1"/>
  <c r="H105" i="1"/>
  <c r="S104" i="1"/>
  <c r="AC101" i="1"/>
  <c r="AE101" i="1" s="1"/>
  <c r="AA102" i="1"/>
  <c r="W187" i="1"/>
  <c r="L107" i="1" a="1"/>
  <c r="L107" i="1" s="1"/>
  <c r="T106" i="1"/>
  <c r="U104" i="1"/>
  <c r="X104" i="1" s="1"/>
  <c r="Y104" i="1" s="1"/>
  <c r="R105" i="1"/>
  <c r="AD101" i="1"/>
  <c r="AB101" i="1"/>
  <c r="AF100" i="1"/>
  <c r="AG121" i="1" s="1"/>
  <c r="Z104" i="11" l="1"/>
  <c r="T107" i="11"/>
  <c r="L108" i="11" a="1"/>
  <c r="L108" i="11" s="1"/>
  <c r="V189" i="11"/>
  <c r="S105" i="11"/>
  <c r="H106" i="11"/>
  <c r="W188" i="11"/>
  <c r="AF101" i="11"/>
  <c r="AD102" i="11"/>
  <c r="AB102" i="11"/>
  <c r="R106" i="11"/>
  <c r="U105" i="11"/>
  <c r="X105" i="11" s="1"/>
  <c r="Y105" i="11" s="1"/>
  <c r="AG122" i="11"/>
  <c r="AC102" i="11"/>
  <c r="AE102" i="11" s="1"/>
  <c r="AA103" i="11"/>
  <c r="Z104" i="10"/>
  <c r="AD102" i="10"/>
  <c r="AB102" i="10"/>
  <c r="AF101" i="10"/>
  <c r="T106" i="10"/>
  <c r="L107" i="10" a="1"/>
  <c r="L107" i="10" s="1"/>
  <c r="AG122" i="10"/>
  <c r="W188" i="10"/>
  <c r="U105" i="10"/>
  <c r="X105" i="10" s="1"/>
  <c r="Y105" i="10" s="1"/>
  <c r="R106" i="10"/>
  <c r="AA103" i="10"/>
  <c r="AC102" i="10"/>
  <c r="AE102" i="10" s="1"/>
  <c r="V189" i="10"/>
  <c r="H106" i="10"/>
  <c r="S105" i="10"/>
  <c r="Z104" i="9"/>
  <c r="W188" i="9"/>
  <c r="AF101" i="9"/>
  <c r="AG122" i="9" s="1"/>
  <c r="U105" i="9"/>
  <c r="X105" i="9" s="1"/>
  <c r="Y105" i="9" s="1"/>
  <c r="R106" i="9"/>
  <c r="T106" i="9"/>
  <c r="L107" i="9" a="1"/>
  <c r="L107" i="9" s="1"/>
  <c r="AC102" i="9"/>
  <c r="AE102" i="9" s="1"/>
  <c r="AA103" i="9"/>
  <c r="AB102" i="9"/>
  <c r="AD102" i="9"/>
  <c r="V189" i="9"/>
  <c r="H106" i="9"/>
  <c r="S105" i="9"/>
  <c r="Z104" i="8"/>
  <c r="U105" i="8"/>
  <c r="X105" i="8" s="1"/>
  <c r="Y105" i="8" s="1"/>
  <c r="R106" i="8"/>
  <c r="W188" i="8"/>
  <c r="AF101" i="8"/>
  <c r="AG122" i="8" s="1"/>
  <c r="V189" i="8"/>
  <c r="H106" i="8"/>
  <c r="S105" i="8"/>
  <c r="L108" i="8" a="1"/>
  <c r="L108" i="8" s="1"/>
  <c r="T107" i="8"/>
  <c r="AD102" i="8"/>
  <c r="AB102" i="8"/>
  <c r="AA103" i="8"/>
  <c r="AC102" i="8"/>
  <c r="AE102" i="8" s="1"/>
  <c r="Z104" i="7"/>
  <c r="R106" i="7"/>
  <c r="U105" i="7"/>
  <c r="X105" i="7" s="1"/>
  <c r="Y105" i="7" s="1"/>
  <c r="W188" i="7"/>
  <c r="AF101" i="7"/>
  <c r="AG122" i="7" s="1"/>
  <c r="V189" i="7"/>
  <c r="H106" i="7"/>
  <c r="S105" i="7"/>
  <c r="AD102" i="7"/>
  <c r="AB102" i="7"/>
  <c r="T106" i="7"/>
  <c r="L107" i="7" a="1"/>
  <c r="L107" i="7" s="1"/>
  <c r="AA103" i="7"/>
  <c r="AC102" i="7"/>
  <c r="AE102" i="7" s="1"/>
  <c r="Z104" i="6"/>
  <c r="AD102" i="6"/>
  <c r="AB102" i="6"/>
  <c r="AF101" i="6"/>
  <c r="AG122" i="6" s="1"/>
  <c r="U105" i="6"/>
  <c r="X105" i="6" s="1"/>
  <c r="Y105" i="6" s="1"/>
  <c r="R106" i="6"/>
  <c r="V189" i="6"/>
  <c r="H106" i="6"/>
  <c r="S105" i="6"/>
  <c r="W188" i="6"/>
  <c r="AC102" i="6"/>
  <c r="AE102" i="6" s="1"/>
  <c r="AA103" i="6"/>
  <c r="L108" i="6" a="1"/>
  <c r="L108" i="6" s="1"/>
  <c r="T107" i="6"/>
  <c r="Z104" i="5"/>
  <c r="U105" i="5"/>
  <c r="X105" i="5" s="1"/>
  <c r="Y105" i="5" s="1"/>
  <c r="R106" i="5"/>
  <c r="AD102" i="5"/>
  <c r="AB102" i="5"/>
  <c r="AF101" i="5"/>
  <c r="AG122" i="5" s="1"/>
  <c r="W188" i="5"/>
  <c r="AC102" i="5"/>
  <c r="AE102" i="5" s="1"/>
  <c r="AA103" i="5"/>
  <c r="L108" i="5" a="1"/>
  <c r="L108" i="5" s="1"/>
  <c r="T107" i="5"/>
  <c r="V189" i="5"/>
  <c r="S105" i="5"/>
  <c r="H106" i="5"/>
  <c r="AF101" i="4"/>
  <c r="AG122" i="4" s="1"/>
  <c r="Z104" i="4"/>
  <c r="L108" i="4" a="1"/>
  <c r="L108" i="4" s="1"/>
  <c r="T107" i="4"/>
  <c r="W188" i="4"/>
  <c r="AA103" i="4"/>
  <c r="AC102" i="4"/>
  <c r="AE102" i="4" s="1"/>
  <c r="AD102" i="4"/>
  <c r="AB102" i="4"/>
  <c r="V189" i="4"/>
  <c r="H106" i="4"/>
  <c r="S105" i="4"/>
  <c r="U105" i="4"/>
  <c r="X105" i="4" s="1"/>
  <c r="Y105" i="4" s="1"/>
  <c r="R106" i="4"/>
  <c r="Z104" i="1"/>
  <c r="U105" i="1"/>
  <c r="X105" i="1" s="1"/>
  <c r="Y105" i="1" s="1"/>
  <c r="R106" i="1"/>
  <c r="AD102" i="1"/>
  <c r="AB102" i="1"/>
  <c r="W188" i="1"/>
  <c r="L108" i="1" a="1"/>
  <c r="L108" i="1" s="1"/>
  <c r="T107" i="1"/>
  <c r="AC102" i="1"/>
  <c r="AE102" i="1" s="1"/>
  <c r="AA103" i="1"/>
  <c r="AF101" i="1"/>
  <c r="AG122" i="1" s="1"/>
  <c r="V189" i="1"/>
  <c r="H106" i="1"/>
  <c r="S105" i="1"/>
  <c r="Z105" i="11" l="1"/>
  <c r="U106" i="11"/>
  <c r="X106" i="11" s="1"/>
  <c r="Y106" i="11" s="1"/>
  <c r="R107" i="11"/>
  <c r="V190" i="11"/>
  <c r="S106" i="11"/>
  <c r="H107" i="11"/>
  <c r="W189" i="11"/>
  <c r="L109" i="11" a="1"/>
  <c r="L109" i="11" s="1"/>
  <c r="T108" i="11"/>
  <c r="AD103" i="11"/>
  <c r="AB103" i="11"/>
  <c r="AC103" i="11"/>
  <c r="AE103" i="11" s="1"/>
  <c r="AA104" i="11"/>
  <c r="AF102" i="11"/>
  <c r="AG123" i="11" s="1"/>
  <c r="Z105" i="10"/>
  <c r="AB103" i="10"/>
  <c r="AD103" i="10"/>
  <c r="AF102" i="10"/>
  <c r="AG123" i="10" s="1"/>
  <c r="W189" i="10"/>
  <c r="R107" i="10"/>
  <c r="U106" i="10"/>
  <c r="X106" i="10" s="1"/>
  <c r="Y106" i="10" s="1"/>
  <c r="L108" i="10" a="1"/>
  <c r="L108" i="10" s="1"/>
  <c r="T107" i="10"/>
  <c r="AA104" i="10"/>
  <c r="AC103" i="10"/>
  <c r="AE103" i="10" s="1"/>
  <c r="V190" i="10"/>
  <c r="H107" i="10"/>
  <c r="S106" i="10"/>
  <c r="Z105" i="9"/>
  <c r="W189" i="9"/>
  <c r="L108" i="9" a="1"/>
  <c r="L108" i="9" s="1"/>
  <c r="T107" i="9"/>
  <c r="AD103" i="9"/>
  <c r="AB103" i="9"/>
  <c r="AF102" i="9"/>
  <c r="AG123" i="9" s="1"/>
  <c r="AC103" i="9"/>
  <c r="AE103" i="9" s="1"/>
  <c r="AA104" i="9"/>
  <c r="U106" i="9"/>
  <c r="X106" i="9" s="1"/>
  <c r="Y106" i="9" s="1"/>
  <c r="R107" i="9"/>
  <c r="V190" i="9"/>
  <c r="H107" i="9"/>
  <c r="S106" i="9"/>
  <c r="Z105" i="8"/>
  <c r="W189" i="8"/>
  <c r="AB103" i="8"/>
  <c r="AD103" i="8"/>
  <c r="R107" i="8"/>
  <c r="U106" i="8"/>
  <c r="X106" i="8" s="1"/>
  <c r="Y106" i="8" s="1"/>
  <c r="V190" i="8"/>
  <c r="H107" i="8"/>
  <c r="S106" i="8"/>
  <c r="AA104" i="8"/>
  <c r="AC103" i="8"/>
  <c r="AE103" i="8" s="1"/>
  <c r="L109" i="8" a="1"/>
  <c r="L109" i="8" s="1"/>
  <c r="T108" i="8"/>
  <c r="AF102" i="8"/>
  <c r="AG123" i="8" s="1"/>
  <c r="Z105" i="7"/>
  <c r="T107" i="7"/>
  <c r="L108" i="7" a="1"/>
  <c r="L108" i="7" s="1"/>
  <c r="AD103" i="7"/>
  <c r="AB103" i="7"/>
  <c r="V190" i="7"/>
  <c r="S106" i="7"/>
  <c r="H107" i="7"/>
  <c r="R107" i="7"/>
  <c r="U106" i="7"/>
  <c r="X106" i="7" s="1"/>
  <c r="Y106" i="7" s="1"/>
  <c r="AC103" i="7"/>
  <c r="AE103" i="7" s="1"/>
  <c r="AA104" i="7"/>
  <c r="W189" i="7"/>
  <c r="AF102" i="7"/>
  <c r="AG123" i="7" s="1"/>
  <c r="Z105" i="6"/>
  <c r="AF102" i="6"/>
  <c r="AG123" i="6" s="1"/>
  <c r="AD103" i="6"/>
  <c r="AB103" i="6"/>
  <c r="V190" i="6"/>
  <c r="H107" i="6"/>
  <c r="S106" i="6"/>
  <c r="U106" i="6"/>
  <c r="X106" i="6" s="1"/>
  <c r="Y106" i="6" s="1"/>
  <c r="R107" i="6"/>
  <c r="W189" i="6"/>
  <c r="AC103" i="6"/>
  <c r="AE103" i="6" s="1"/>
  <c r="AA104" i="6"/>
  <c r="L109" i="6" a="1"/>
  <c r="L109" i="6" s="1"/>
  <c r="T108" i="6"/>
  <c r="Z105" i="5"/>
  <c r="W189" i="5"/>
  <c r="L109" i="5" a="1"/>
  <c r="L109" i="5" s="1"/>
  <c r="T108" i="5"/>
  <c r="AF102" i="5"/>
  <c r="AC103" i="5"/>
  <c r="AE103" i="5" s="1"/>
  <c r="AA104" i="5"/>
  <c r="AD103" i="5"/>
  <c r="AB103" i="5"/>
  <c r="AG123" i="5"/>
  <c r="U106" i="5"/>
  <c r="X106" i="5" s="1"/>
  <c r="Y106" i="5" s="1"/>
  <c r="R107" i="5"/>
  <c r="V190" i="5"/>
  <c r="H107" i="5"/>
  <c r="S106" i="5"/>
  <c r="AF102" i="4"/>
  <c r="AG123" i="4" s="1"/>
  <c r="Z105" i="4"/>
  <c r="V190" i="4"/>
  <c r="H107" i="4"/>
  <c r="S106" i="4"/>
  <c r="W189" i="4"/>
  <c r="AD103" i="4"/>
  <c r="AB103" i="4"/>
  <c r="AA104" i="4"/>
  <c r="AC103" i="4"/>
  <c r="AE103" i="4" s="1"/>
  <c r="T108" i="4"/>
  <c r="L109" i="4" a="1"/>
  <c r="L109" i="4" s="1"/>
  <c r="U106" i="4"/>
  <c r="X106" i="4" s="1"/>
  <c r="Y106" i="4" s="1"/>
  <c r="R107" i="4"/>
  <c r="Z105" i="1"/>
  <c r="AD103" i="1"/>
  <c r="AB103" i="1"/>
  <c r="W189" i="1"/>
  <c r="AF102" i="1"/>
  <c r="U106" i="1"/>
  <c r="X106" i="1" s="1"/>
  <c r="Y106" i="1" s="1"/>
  <c r="R107" i="1"/>
  <c r="AG123" i="1"/>
  <c r="AC103" i="1"/>
  <c r="AE103" i="1" s="1"/>
  <c r="AA104" i="1"/>
  <c r="L109" i="1" a="1"/>
  <c r="L109" i="1" s="1"/>
  <c r="T108" i="1"/>
  <c r="V190" i="1"/>
  <c r="H107" i="1"/>
  <c r="S106" i="1"/>
  <c r="Z106" i="11" l="1"/>
  <c r="AD104" i="11"/>
  <c r="AB104" i="11"/>
  <c r="AF103" i="11"/>
  <c r="H108" i="11"/>
  <c r="S107" i="11"/>
  <c r="V191" i="11"/>
  <c r="AG124" i="11"/>
  <c r="L110" i="11" a="1"/>
  <c r="L110" i="11" s="1"/>
  <c r="T109" i="11"/>
  <c r="W190" i="11"/>
  <c r="U107" i="11"/>
  <c r="X107" i="11" s="1"/>
  <c r="Y107" i="11" s="1"/>
  <c r="R108" i="11"/>
  <c r="AC104" i="11"/>
  <c r="AE104" i="11" s="1"/>
  <c r="AA105" i="11"/>
  <c r="Z106" i="10"/>
  <c r="AF103" i="10"/>
  <c r="T108" i="10"/>
  <c r="L109" i="10" a="1"/>
  <c r="L109" i="10" s="1"/>
  <c r="AB104" i="10"/>
  <c r="AD104" i="10"/>
  <c r="R108" i="10"/>
  <c r="U107" i="10"/>
  <c r="X107" i="10" s="1"/>
  <c r="Y107" i="10" s="1"/>
  <c r="AG124" i="10"/>
  <c r="AC104" i="10"/>
  <c r="AE104" i="10" s="1"/>
  <c r="AA105" i="10"/>
  <c r="W190" i="10"/>
  <c r="V191" i="10"/>
  <c r="S107" i="10"/>
  <c r="H108" i="10"/>
  <c r="Z106" i="9"/>
  <c r="U107" i="9"/>
  <c r="X107" i="9" s="1"/>
  <c r="Y107" i="9" s="1"/>
  <c r="R108" i="9"/>
  <c r="W190" i="9"/>
  <c r="L109" i="9" a="1"/>
  <c r="L109" i="9" s="1"/>
  <c r="T108" i="9"/>
  <c r="AD104" i="9"/>
  <c r="AB104" i="9"/>
  <c r="AF103" i="9"/>
  <c r="AG124" i="9" s="1"/>
  <c r="AC104" i="9"/>
  <c r="AE104" i="9" s="1"/>
  <c r="AA105" i="9"/>
  <c r="V191" i="9"/>
  <c r="H108" i="9"/>
  <c r="S107" i="9"/>
  <c r="Z106" i="8"/>
  <c r="U107" i="8"/>
  <c r="X107" i="8" s="1"/>
  <c r="Y107" i="8" s="1"/>
  <c r="R108" i="8"/>
  <c r="L110" i="8" a="1"/>
  <c r="L110" i="8" s="1"/>
  <c r="T109" i="8"/>
  <c r="W190" i="8"/>
  <c r="AF103" i="8"/>
  <c r="V191" i="8"/>
  <c r="H108" i="8"/>
  <c r="S107" i="8"/>
  <c r="AG124" i="8"/>
  <c r="AA105" i="8"/>
  <c r="AC104" i="8"/>
  <c r="AE104" i="8" s="1"/>
  <c r="AB104" i="8"/>
  <c r="AD104" i="8"/>
  <c r="Z106" i="7"/>
  <c r="AF103" i="7"/>
  <c r="AG124" i="7" s="1"/>
  <c r="V191" i="7"/>
  <c r="S107" i="7"/>
  <c r="H108" i="7"/>
  <c r="T108" i="7"/>
  <c r="L109" i="7" a="1"/>
  <c r="L109" i="7" s="1"/>
  <c r="AD104" i="7"/>
  <c r="AB104" i="7"/>
  <c r="AC104" i="7"/>
  <c r="AE104" i="7" s="1"/>
  <c r="AA105" i="7"/>
  <c r="U107" i="7"/>
  <c r="X107" i="7" s="1"/>
  <c r="Y107" i="7" s="1"/>
  <c r="R108" i="7"/>
  <c r="W190" i="7"/>
  <c r="Z106" i="6"/>
  <c r="AF103" i="6"/>
  <c r="AG124" i="6" s="1"/>
  <c r="U107" i="6"/>
  <c r="X107" i="6" s="1"/>
  <c r="Y107" i="6" s="1"/>
  <c r="R108" i="6"/>
  <c r="V191" i="6"/>
  <c r="H108" i="6"/>
  <c r="S107" i="6"/>
  <c r="AD104" i="6"/>
  <c r="AB104" i="6"/>
  <c r="W190" i="6"/>
  <c r="AC104" i="6"/>
  <c r="AE104" i="6" s="1"/>
  <c r="AA105" i="6"/>
  <c r="L110" i="6" a="1"/>
  <c r="L110" i="6" s="1"/>
  <c r="T109" i="6"/>
  <c r="Z106" i="5"/>
  <c r="W190" i="5"/>
  <c r="AF103" i="5"/>
  <c r="AG124" i="5" s="1"/>
  <c r="U107" i="5"/>
  <c r="X107" i="5" s="1"/>
  <c r="Y107" i="5" s="1"/>
  <c r="R108" i="5"/>
  <c r="AD104" i="5"/>
  <c r="AB104" i="5"/>
  <c r="AC104" i="5"/>
  <c r="AE104" i="5" s="1"/>
  <c r="AA105" i="5"/>
  <c r="L110" i="5" a="1"/>
  <c r="L110" i="5" s="1"/>
  <c r="T109" i="5"/>
  <c r="V191" i="5"/>
  <c r="H108" i="5"/>
  <c r="S107" i="5"/>
  <c r="AF103" i="4"/>
  <c r="AG124" i="4" s="1"/>
  <c r="Z106" i="4"/>
  <c r="V191" i="4"/>
  <c r="S107" i="4"/>
  <c r="H108" i="4"/>
  <c r="T109" i="4"/>
  <c r="L110" i="4" a="1"/>
  <c r="L110" i="4" s="1"/>
  <c r="R108" i="4"/>
  <c r="U107" i="4"/>
  <c r="X107" i="4" s="1"/>
  <c r="Y107" i="4" s="1"/>
  <c r="AD104" i="4"/>
  <c r="AB104" i="4"/>
  <c r="AC104" i="4"/>
  <c r="AE104" i="4" s="1"/>
  <c r="AA105" i="4"/>
  <c r="W190" i="4"/>
  <c r="Z106" i="1"/>
  <c r="AF103" i="1"/>
  <c r="W190" i="1"/>
  <c r="AD104" i="1"/>
  <c r="AB104" i="1"/>
  <c r="AG124" i="1"/>
  <c r="U107" i="1"/>
  <c r="X107" i="1" s="1"/>
  <c r="Y107" i="1" s="1"/>
  <c r="R108" i="1"/>
  <c r="AC104" i="1"/>
  <c r="AE104" i="1" s="1"/>
  <c r="AA105" i="1"/>
  <c r="L110" i="1" a="1"/>
  <c r="L110" i="1" s="1"/>
  <c r="T109" i="1"/>
  <c r="V191" i="1"/>
  <c r="H108" i="1"/>
  <c r="S107" i="1"/>
  <c r="Z107" i="11" l="1"/>
  <c r="U108" i="11"/>
  <c r="X108" i="11" s="1"/>
  <c r="Y108" i="11" s="1"/>
  <c r="R109" i="11"/>
  <c r="V192" i="11"/>
  <c r="H109" i="11"/>
  <c r="S108" i="11"/>
  <c r="L111" i="11" a="1"/>
  <c r="L111" i="11" s="1"/>
  <c r="T110" i="11"/>
  <c r="W191" i="11"/>
  <c r="AD105" i="11"/>
  <c r="AB105" i="11"/>
  <c r="AC105" i="11"/>
  <c r="AE105" i="11" s="1"/>
  <c r="AA106" i="11"/>
  <c r="AF104" i="11"/>
  <c r="AG125" i="11" s="1"/>
  <c r="Z107" i="10"/>
  <c r="L110" i="10" a="1"/>
  <c r="L110" i="10" s="1"/>
  <c r="T109" i="10"/>
  <c r="AD105" i="10"/>
  <c r="AB105" i="10"/>
  <c r="AF104" i="10"/>
  <c r="AG125" i="10" s="1"/>
  <c r="U108" i="10"/>
  <c r="X108" i="10" s="1"/>
  <c r="Y108" i="10" s="1"/>
  <c r="R109" i="10"/>
  <c r="W191" i="10"/>
  <c r="V192" i="10"/>
  <c r="H109" i="10"/>
  <c r="S108" i="10"/>
  <c r="AA106" i="10"/>
  <c r="AC105" i="10"/>
  <c r="AE105" i="10" s="1"/>
  <c r="V192" i="9"/>
  <c r="H109" i="9"/>
  <c r="S108" i="9"/>
  <c r="L110" i="9" a="1"/>
  <c r="L110" i="9" s="1"/>
  <c r="T109" i="9"/>
  <c r="AD105" i="9"/>
  <c r="AB105" i="9"/>
  <c r="Z107" i="9"/>
  <c r="R109" i="9"/>
  <c r="U108" i="9"/>
  <c r="X108" i="9" s="1"/>
  <c r="Y108" i="9" s="1"/>
  <c r="W191" i="9"/>
  <c r="AF104" i="9"/>
  <c r="AG125" i="9" s="1"/>
  <c r="AC105" i="9"/>
  <c r="AE105" i="9" s="1"/>
  <c r="AA106" i="9"/>
  <c r="Z107" i="8"/>
  <c r="T110" i="8"/>
  <c r="L111" i="8" a="1"/>
  <c r="L111" i="8" s="1"/>
  <c r="R109" i="8"/>
  <c r="U108" i="8"/>
  <c r="X108" i="8" s="1"/>
  <c r="Y108" i="8" s="1"/>
  <c r="AF104" i="8"/>
  <c r="AG125" i="8" s="1"/>
  <c r="W191" i="8"/>
  <c r="V192" i="8"/>
  <c r="S108" i="8"/>
  <c r="H109" i="8"/>
  <c r="AC105" i="8"/>
  <c r="AE105" i="8" s="1"/>
  <c r="AA106" i="8"/>
  <c r="AD105" i="8"/>
  <c r="AB105" i="8"/>
  <c r="Z107" i="7"/>
  <c r="AF104" i="7"/>
  <c r="AG125" i="7" s="1"/>
  <c r="W191" i="7"/>
  <c r="AD105" i="7"/>
  <c r="AB105" i="7"/>
  <c r="R109" i="7"/>
  <c r="U108" i="7"/>
  <c r="X108" i="7" s="1"/>
  <c r="Y108" i="7" s="1"/>
  <c r="V192" i="7"/>
  <c r="H109" i="7"/>
  <c r="S108" i="7"/>
  <c r="AC105" i="7"/>
  <c r="AE105" i="7" s="1"/>
  <c r="AA106" i="7"/>
  <c r="L110" i="7" a="1"/>
  <c r="L110" i="7" s="1"/>
  <c r="T109" i="7"/>
  <c r="Z107" i="6"/>
  <c r="AD105" i="6"/>
  <c r="AB105" i="6"/>
  <c r="V192" i="6"/>
  <c r="H109" i="6"/>
  <c r="S108" i="6"/>
  <c r="U108" i="6"/>
  <c r="X108" i="6" s="1"/>
  <c r="Y108" i="6" s="1"/>
  <c r="R109" i="6"/>
  <c r="AF104" i="6"/>
  <c r="AG125" i="6" s="1"/>
  <c r="W191" i="6"/>
  <c r="AA106" i="6"/>
  <c r="AC105" i="6"/>
  <c r="AE105" i="6" s="1"/>
  <c r="L111" i="6" a="1"/>
  <c r="L111" i="6" s="1"/>
  <c r="T110" i="6"/>
  <c r="Z107" i="5"/>
  <c r="L111" i="5" a="1"/>
  <c r="L111" i="5" s="1"/>
  <c r="T110" i="5"/>
  <c r="W191" i="5"/>
  <c r="AD105" i="5"/>
  <c r="AB105" i="5"/>
  <c r="U108" i="5"/>
  <c r="X108" i="5" s="1"/>
  <c r="Y108" i="5" s="1"/>
  <c r="R109" i="5"/>
  <c r="AC105" i="5"/>
  <c r="AE105" i="5" s="1"/>
  <c r="AA106" i="5"/>
  <c r="AF104" i="5"/>
  <c r="AG125" i="5" s="1"/>
  <c r="V192" i="5"/>
  <c r="H109" i="5"/>
  <c r="S108" i="5"/>
  <c r="AF104" i="4"/>
  <c r="AG125" i="4" s="1"/>
  <c r="Z107" i="4"/>
  <c r="U108" i="4"/>
  <c r="X108" i="4" s="1"/>
  <c r="Y108" i="4" s="1"/>
  <c r="R109" i="4"/>
  <c r="T110" i="4"/>
  <c r="L111" i="4" a="1"/>
  <c r="L111" i="4" s="1"/>
  <c r="W191" i="4"/>
  <c r="AC105" i="4"/>
  <c r="AE105" i="4" s="1"/>
  <c r="AA106" i="4"/>
  <c r="AB105" i="4"/>
  <c r="AD105" i="4"/>
  <c r="V192" i="4"/>
  <c r="S108" i="4"/>
  <c r="H109" i="4"/>
  <c r="Z107" i="1"/>
  <c r="W191" i="1"/>
  <c r="AF104" i="1"/>
  <c r="AG125" i="1" s="1"/>
  <c r="AD105" i="1"/>
  <c r="AB105" i="1"/>
  <c r="T110" i="1"/>
  <c r="L111" i="1" a="1"/>
  <c r="L111" i="1" s="1"/>
  <c r="AA106" i="1"/>
  <c r="AC105" i="1"/>
  <c r="AE105" i="1" s="1"/>
  <c r="U108" i="1"/>
  <c r="X108" i="1" s="1"/>
  <c r="Y108" i="1" s="1"/>
  <c r="R109" i="1"/>
  <c r="V192" i="1"/>
  <c r="H109" i="1"/>
  <c r="S108" i="1"/>
  <c r="Z108" i="11" l="1"/>
  <c r="AD106" i="11"/>
  <c r="AB106" i="11"/>
  <c r="AF105" i="11"/>
  <c r="V193" i="11"/>
  <c r="H110" i="11"/>
  <c r="S109" i="11"/>
  <c r="W192" i="11"/>
  <c r="L112" i="11" a="1"/>
  <c r="L112" i="11" s="1"/>
  <c r="T111" i="11"/>
  <c r="U109" i="11"/>
  <c r="X109" i="11" s="1"/>
  <c r="Y109" i="11" s="1"/>
  <c r="R110" i="11"/>
  <c r="AG126" i="11"/>
  <c r="AC106" i="11"/>
  <c r="AE106" i="11" s="1"/>
  <c r="AA107" i="11"/>
  <c r="Z108" i="10"/>
  <c r="W192" i="10"/>
  <c r="R110" i="10"/>
  <c r="U109" i="10"/>
  <c r="X109" i="10" s="1"/>
  <c r="Y109" i="10" s="1"/>
  <c r="L111" i="10" a="1"/>
  <c r="L111" i="10" s="1"/>
  <c r="T110" i="10"/>
  <c r="AB106" i="10"/>
  <c r="AD106" i="10"/>
  <c r="AA107" i="10"/>
  <c r="AC106" i="10"/>
  <c r="AE106" i="10" s="1"/>
  <c r="V193" i="10"/>
  <c r="H110" i="10"/>
  <c r="S109" i="10"/>
  <c r="AF105" i="10"/>
  <c r="AG126" i="10" s="1"/>
  <c r="Z108" i="9"/>
  <c r="T110" i="9"/>
  <c r="L111" i="9" a="1"/>
  <c r="L111" i="9" s="1"/>
  <c r="R110" i="9"/>
  <c r="U109" i="9"/>
  <c r="X109" i="9" s="1"/>
  <c r="Y109" i="9" s="1"/>
  <c r="AB106" i="9"/>
  <c r="AD106" i="9"/>
  <c r="V193" i="9"/>
  <c r="S109" i="9"/>
  <c r="H110" i="9"/>
  <c r="AA107" i="9"/>
  <c r="AC106" i="9"/>
  <c r="AE106" i="9" s="1"/>
  <c r="AF105" i="9"/>
  <c r="AG126" i="9" s="1"/>
  <c r="W192" i="9"/>
  <c r="Z108" i="8"/>
  <c r="AF105" i="8"/>
  <c r="AG126" i="8" s="1"/>
  <c r="AB106" i="8"/>
  <c r="AD106" i="8"/>
  <c r="V193" i="8"/>
  <c r="S109" i="8"/>
  <c r="H110" i="8"/>
  <c r="U109" i="8"/>
  <c r="X109" i="8" s="1"/>
  <c r="Y109" i="8" s="1"/>
  <c r="R110" i="8"/>
  <c r="T111" i="8"/>
  <c r="L112" i="8" a="1"/>
  <c r="L112" i="8" s="1"/>
  <c r="W192" i="8"/>
  <c r="AC106" i="8"/>
  <c r="AE106" i="8" s="1"/>
  <c r="AA107" i="8"/>
  <c r="Z108" i="7"/>
  <c r="AF105" i="7"/>
  <c r="AG126" i="7" s="1"/>
  <c r="W192" i="7"/>
  <c r="AD106" i="7"/>
  <c r="AB106" i="7"/>
  <c r="V193" i="7"/>
  <c r="H110" i="7"/>
  <c r="S109" i="7"/>
  <c r="U109" i="7"/>
  <c r="X109" i="7" s="1"/>
  <c r="Y109" i="7" s="1"/>
  <c r="R110" i="7"/>
  <c r="AC106" i="7"/>
  <c r="AE106" i="7" s="1"/>
  <c r="AA107" i="7"/>
  <c r="T110" i="7"/>
  <c r="L111" i="7" a="1"/>
  <c r="L111" i="7" s="1"/>
  <c r="Z108" i="6"/>
  <c r="AF105" i="6"/>
  <c r="AG126" i="6" s="1"/>
  <c r="AD106" i="6"/>
  <c r="AB106" i="6"/>
  <c r="R110" i="6"/>
  <c r="U109" i="6"/>
  <c r="X109" i="6" s="1"/>
  <c r="Y109" i="6" s="1"/>
  <c r="V193" i="6"/>
  <c r="H110" i="6"/>
  <c r="S109" i="6"/>
  <c r="W192" i="6"/>
  <c r="AA107" i="6"/>
  <c r="AC106" i="6"/>
  <c r="AE106" i="6" s="1"/>
  <c r="T111" i="6"/>
  <c r="L112" i="6" a="1"/>
  <c r="L112" i="6" s="1"/>
  <c r="Z108" i="5"/>
  <c r="AF105" i="5"/>
  <c r="AD106" i="5"/>
  <c r="AB106" i="5"/>
  <c r="W192" i="5"/>
  <c r="AG126" i="5"/>
  <c r="U109" i="5"/>
  <c r="X109" i="5" s="1"/>
  <c r="Y109" i="5" s="1"/>
  <c r="R110" i="5"/>
  <c r="AC106" i="5"/>
  <c r="AE106" i="5" s="1"/>
  <c r="AA107" i="5"/>
  <c r="L112" i="5" a="1"/>
  <c r="L112" i="5" s="1"/>
  <c r="T111" i="5"/>
  <c r="V193" i="5"/>
  <c r="H110" i="5"/>
  <c r="S109" i="5"/>
  <c r="AF105" i="4"/>
  <c r="AG126" i="4" s="1"/>
  <c r="Z108" i="4"/>
  <c r="AD106" i="4"/>
  <c r="AB106" i="4"/>
  <c r="U109" i="4"/>
  <c r="X109" i="4" s="1"/>
  <c r="Y109" i="4" s="1"/>
  <c r="R110" i="4"/>
  <c r="W192" i="4"/>
  <c r="AC106" i="4"/>
  <c r="AE106" i="4" s="1"/>
  <c r="AA107" i="4"/>
  <c r="T111" i="4"/>
  <c r="L112" i="4" a="1"/>
  <c r="L112" i="4" s="1"/>
  <c r="V193" i="4"/>
  <c r="H110" i="4"/>
  <c r="S109" i="4"/>
  <c r="Z108" i="1"/>
  <c r="R110" i="1"/>
  <c r="U109" i="1"/>
  <c r="X109" i="1" s="1"/>
  <c r="Y109" i="1" s="1"/>
  <c r="T111" i="1"/>
  <c r="L112" i="1" a="1"/>
  <c r="L112" i="1" s="1"/>
  <c r="AF105" i="1"/>
  <c r="AD106" i="1"/>
  <c r="AB106" i="1"/>
  <c r="AG126" i="1"/>
  <c r="AA107" i="1"/>
  <c r="AC106" i="1"/>
  <c r="AE106" i="1" s="1"/>
  <c r="W192" i="1"/>
  <c r="V193" i="1"/>
  <c r="H110" i="1"/>
  <c r="S109" i="1"/>
  <c r="Z109" i="11" l="1"/>
  <c r="W193" i="11"/>
  <c r="U110" i="11"/>
  <c r="X110" i="11" s="1"/>
  <c r="Y110" i="11" s="1"/>
  <c r="R111" i="11"/>
  <c r="L113" i="11" a="1"/>
  <c r="L113" i="11" s="1"/>
  <c r="T112" i="11"/>
  <c r="AD107" i="11"/>
  <c r="AB107" i="11"/>
  <c r="AC107" i="11"/>
  <c r="AE107" i="11" s="1"/>
  <c r="AA108" i="11"/>
  <c r="V194" i="11"/>
  <c r="H111" i="11"/>
  <c r="S110" i="11"/>
  <c r="AF106" i="11"/>
  <c r="AG127" i="11" s="1"/>
  <c r="Z109" i="10"/>
  <c r="AD107" i="10"/>
  <c r="AB107" i="10"/>
  <c r="U110" i="10"/>
  <c r="X110" i="10" s="1"/>
  <c r="Y110" i="10" s="1"/>
  <c r="R111" i="10"/>
  <c r="V194" i="10"/>
  <c r="H111" i="10"/>
  <c r="S110" i="10"/>
  <c r="AF106" i="10"/>
  <c r="AG127" i="10" s="1"/>
  <c r="L112" i="10" a="1"/>
  <c r="L112" i="10" s="1"/>
  <c r="T111" i="10"/>
  <c r="AA108" i="10"/>
  <c r="AC107" i="10"/>
  <c r="AE107" i="10" s="1"/>
  <c r="W193" i="10"/>
  <c r="Z109" i="9"/>
  <c r="AB107" i="9"/>
  <c r="AD107" i="9"/>
  <c r="W193" i="9"/>
  <c r="V194" i="9"/>
  <c r="H111" i="9"/>
  <c r="S110" i="9"/>
  <c r="L112" i="9" a="1"/>
  <c r="L112" i="9" s="1"/>
  <c r="T111" i="9"/>
  <c r="AF106" i="9"/>
  <c r="AG127" i="9" s="1"/>
  <c r="AC107" i="9"/>
  <c r="AE107" i="9" s="1"/>
  <c r="AA108" i="9"/>
  <c r="U110" i="9"/>
  <c r="X110" i="9" s="1"/>
  <c r="Y110" i="9" s="1"/>
  <c r="R111" i="9"/>
  <c r="Z109" i="8"/>
  <c r="L113" i="8" a="1"/>
  <c r="L113" i="8" s="1"/>
  <c r="T112" i="8"/>
  <c r="AF106" i="8"/>
  <c r="AG127" i="8" s="1"/>
  <c r="W193" i="8"/>
  <c r="U110" i="8"/>
  <c r="X110" i="8" s="1"/>
  <c r="Y110" i="8" s="1"/>
  <c r="R111" i="8"/>
  <c r="V194" i="8"/>
  <c r="H111" i="8"/>
  <c r="S110" i="8"/>
  <c r="AC107" i="8"/>
  <c r="AE107" i="8" s="1"/>
  <c r="AA108" i="8"/>
  <c r="AD107" i="8"/>
  <c r="AB107" i="8"/>
  <c r="Z109" i="7"/>
  <c r="R111" i="7"/>
  <c r="U110" i="7"/>
  <c r="X110" i="7" s="1"/>
  <c r="Y110" i="7" s="1"/>
  <c r="AF106" i="7"/>
  <c r="AG127" i="7" s="1"/>
  <c r="V194" i="7"/>
  <c r="H111" i="7"/>
  <c r="S110" i="7"/>
  <c r="AD107" i="7"/>
  <c r="AB107" i="7"/>
  <c r="W193" i="7"/>
  <c r="L112" i="7" a="1"/>
  <c r="L112" i="7" s="1"/>
  <c r="T111" i="7"/>
  <c r="AC107" i="7"/>
  <c r="AE107" i="7" s="1"/>
  <c r="AA108" i="7"/>
  <c r="Z109" i="6"/>
  <c r="AF106" i="6"/>
  <c r="AG127" i="6" s="1"/>
  <c r="R111" i="6"/>
  <c r="U110" i="6"/>
  <c r="X110" i="6" s="1"/>
  <c r="Y110" i="6" s="1"/>
  <c r="AB107" i="6"/>
  <c r="AD107" i="6"/>
  <c r="T112" i="6"/>
  <c r="L113" i="6" a="1"/>
  <c r="L113" i="6" s="1"/>
  <c r="AC107" i="6"/>
  <c r="AE107" i="6" s="1"/>
  <c r="AA108" i="6"/>
  <c r="V194" i="6"/>
  <c r="S110" i="6"/>
  <c r="H111" i="6"/>
  <c r="W193" i="6"/>
  <c r="Z109" i="5"/>
  <c r="T112" i="5"/>
  <c r="L113" i="5" a="1"/>
  <c r="L113" i="5" s="1"/>
  <c r="R111" i="5"/>
  <c r="U110" i="5"/>
  <c r="X110" i="5" s="1"/>
  <c r="Y110" i="5" s="1"/>
  <c r="AD107" i="5"/>
  <c r="AB107" i="5"/>
  <c r="AF106" i="5"/>
  <c r="AG127" i="5" s="1"/>
  <c r="AA108" i="5"/>
  <c r="AC107" i="5"/>
  <c r="AE107" i="5" s="1"/>
  <c r="W193" i="5"/>
  <c r="V194" i="5"/>
  <c r="H111" i="5"/>
  <c r="S110" i="5"/>
  <c r="AF106" i="4"/>
  <c r="AG127" i="4" s="1"/>
  <c r="Z109" i="4"/>
  <c r="L113" i="4" a="1"/>
  <c r="L113" i="4" s="1"/>
  <c r="T112" i="4"/>
  <c r="U110" i="4"/>
  <c r="X110" i="4" s="1"/>
  <c r="Y110" i="4" s="1"/>
  <c r="R111" i="4"/>
  <c r="V194" i="4"/>
  <c r="H111" i="4"/>
  <c r="S110" i="4"/>
  <c r="AD107" i="4"/>
  <c r="AB107" i="4"/>
  <c r="AC107" i="4"/>
  <c r="AE107" i="4" s="1"/>
  <c r="AA108" i="4"/>
  <c r="W193" i="4"/>
  <c r="Z109" i="1"/>
  <c r="W193" i="1"/>
  <c r="AB107" i="1"/>
  <c r="AD107" i="1"/>
  <c r="R111" i="1"/>
  <c r="U110" i="1"/>
  <c r="X110" i="1" s="1"/>
  <c r="Y110" i="1" s="1"/>
  <c r="T112" i="1"/>
  <c r="L113" i="1" a="1"/>
  <c r="L113" i="1" s="1"/>
  <c r="AC107" i="1"/>
  <c r="AE107" i="1" s="1"/>
  <c r="AA108" i="1"/>
  <c r="AF106" i="1"/>
  <c r="AG127" i="1" s="1"/>
  <c r="V194" i="1"/>
  <c r="S110" i="1"/>
  <c r="H111" i="1"/>
  <c r="Z110" i="11" l="1"/>
  <c r="W194" i="11"/>
  <c r="V195" i="11"/>
  <c r="H112" i="11"/>
  <c r="S111" i="11"/>
  <c r="AD108" i="11"/>
  <c r="AB108" i="11"/>
  <c r="R112" i="11"/>
  <c r="U111" i="11"/>
  <c r="X111" i="11" s="1"/>
  <c r="Y111" i="11" s="1"/>
  <c r="AF107" i="11"/>
  <c r="AG128" i="11" s="1"/>
  <c r="T113" i="11"/>
  <c r="L114" i="11" a="1"/>
  <c r="L114" i="11" s="1"/>
  <c r="AA109" i="11"/>
  <c r="AC108" i="11"/>
  <c r="AE108" i="11" s="1"/>
  <c r="Z110" i="10"/>
  <c r="AF107" i="10"/>
  <c r="AG128" i="10" s="1"/>
  <c r="AB108" i="10"/>
  <c r="AD108" i="10"/>
  <c r="L113" i="10" a="1"/>
  <c r="L113" i="10" s="1"/>
  <c r="T112" i="10"/>
  <c r="R112" i="10"/>
  <c r="U111" i="10"/>
  <c r="X111" i="10" s="1"/>
  <c r="Y111" i="10" s="1"/>
  <c r="W194" i="10"/>
  <c r="V195" i="10"/>
  <c r="S111" i="10"/>
  <c r="H112" i="10"/>
  <c r="AC108" i="10"/>
  <c r="AE108" i="10" s="1"/>
  <c r="AA109" i="10"/>
  <c r="Z110" i="9"/>
  <c r="L113" i="9" a="1"/>
  <c r="L113" i="9" s="1"/>
  <c r="T112" i="9"/>
  <c r="AD108" i="9"/>
  <c r="AB108" i="9"/>
  <c r="W194" i="9"/>
  <c r="H112" i="9"/>
  <c r="S111" i="9"/>
  <c r="V195" i="9"/>
  <c r="AF107" i="9"/>
  <c r="AG128" i="9" s="1"/>
  <c r="U111" i="9"/>
  <c r="X111" i="9" s="1"/>
  <c r="Y111" i="9" s="1"/>
  <c r="R112" i="9"/>
  <c r="AC108" i="9"/>
  <c r="AE108" i="9" s="1"/>
  <c r="AA109" i="9"/>
  <c r="Z110" i="8"/>
  <c r="W194" i="8"/>
  <c r="AF107" i="8"/>
  <c r="AG128" i="8" s="1"/>
  <c r="AD108" i="8"/>
  <c r="AB108" i="8"/>
  <c r="V195" i="8"/>
  <c r="H112" i="8"/>
  <c r="S111" i="8"/>
  <c r="L114" i="8" a="1"/>
  <c r="L114" i="8" s="1"/>
  <c r="T113" i="8"/>
  <c r="U111" i="8"/>
  <c r="X111" i="8" s="1"/>
  <c r="Y111" i="8" s="1"/>
  <c r="R112" i="8"/>
  <c r="AC108" i="8"/>
  <c r="AE108" i="8" s="1"/>
  <c r="AA109" i="8"/>
  <c r="Z110" i="7"/>
  <c r="T112" i="7"/>
  <c r="L113" i="7" a="1"/>
  <c r="L113" i="7" s="1"/>
  <c r="R112" i="7"/>
  <c r="U111" i="7"/>
  <c r="X111" i="7" s="1"/>
  <c r="Y111" i="7" s="1"/>
  <c r="V195" i="7"/>
  <c r="S111" i="7"/>
  <c r="H112" i="7"/>
  <c r="W194" i="7"/>
  <c r="AB108" i="7"/>
  <c r="AD108" i="7"/>
  <c r="AA109" i="7"/>
  <c r="AC108" i="7"/>
  <c r="AE108" i="7" s="1"/>
  <c r="AF107" i="7"/>
  <c r="AG128" i="7" s="1"/>
  <c r="Z110" i="6"/>
  <c r="AD108" i="6"/>
  <c r="AB108" i="6"/>
  <c r="AF107" i="6"/>
  <c r="AG128" i="6" s="1"/>
  <c r="W194" i="6"/>
  <c r="V195" i="6"/>
  <c r="S111" i="6"/>
  <c r="H112" i="6"/>
  <c r="T113" i="6"/>
  <c r="L114" i="6" a="1"/>
  <c r="L114" i="6" s="1"/>
  <c r="U111" i="6"/>
  <c r="X111" i="6" s="1"/>
  <c r="Y111" i="6" s="1"/>
  <c r="R112" i="6"/>
  <c r="AC108" i="6"/>
  <c r="AE108" i="6" s="1"/>
  <c r="AA109" i="6"/>
  <c r="Z110" i="5"/>
  <c r="AB108" i="5"/>
  <c r="AD108" i="5"/>
  <c r="W194" i="5"/>
  <c r="R112" i="5"/>
  <c r="U111" i="5"/>
  <c r="X111" i="5" s="1"/>
  <c r="Y111" i="5" s="1"/>
  <c r="AF107" i="5"/>
  <c r="AG128" i="5" s="1"/>
  <c r="AA109" i="5"/>
  <c r="AC108" i="5"/>
  <c r="AE108" i="5" s="1"/>
  <c r="L114" i="5" a="1"/>
  <c r="L114" i="5" s="1"/>
  <c r="T113" i="5"/>
  <c r="V195" i="5"/>
  <c r="H112" i="5"/>
  <c r="S111" i="5"/>
  <c r="AF107" i="4"/>
  <c r="AG128" i="4" s="1"/>
  <c r="Z110" i="4"/>
  <c r="U111" i="4"/>
  <c r="X111" i="4" s="1"/>
  <c r="Y111" i="4" s="1"/>
  <c r="R112" i="4"/>
  <c r="V195" i="4"/>
  <c r="H112" i="4"/>
  <c r="S111" i="4"/>
  <c r="W194" i="4"/>
  <c r="AC108" i="4"/>
  <c r="AE108" i="4" s="1"/>
  <c r="AA109" i="4"/>
  <c r="L114" i="4" a="1"/>
  <c r="L114" i="4" s="1"/>
  <c r="T113" i="4"/>
  <c r="AD108" i="4"/>
  <c r="AB108" i="4"/>
  <c r="Z110" i="1"/>
  <c r="AF107" i="1"/>
  <c r="AG128" i="1" s="1"/>
  <c r="W194" i="1"/>
  <c r="L114" i="1" a="1"/>
  <c r="L114" i="1" s="1"/>
  <c r="T113" i="1"/>
  <c r="U111" i="1"/>
  <c r="X111" i="1" s="1"/>
  <c r="Y111" i="1" s="1"/>
  <c r="R112" i="1"/>
  <c r="V195" i="1"/>
  <c r="H112" i="1"/>
  <c r="S111" i="1"/>
  <c r="AC108" i="1"/>
  <c r="AE108" i="1" s="1"/>
  <c r="AA109" i="1"/>
  <c r="AD108" i="1"/>
  <c r="AB108" i="1"/>
  <c r="Z111" i="11" l="1"/>
  <c r="V196" i="11"/>
  <c r="H113" i="11"/>
  <c r="S112" i="11"/>
  <c r="T114" i="11"/>
  <c r="L115" i="11" a="1"/>
  <c r="L115" i="11" s="1"/>
  <c r="W195" i="11"/>
  <c r="AB109" i="11"/>
  <c r="AD109" i="11"/>
  <c r="AA110" i="11"/>
  <c r="AC109" i="11"/>
  <c r="AE109" i="11" s="1"/>
  <c r="R113" i="11"/>
  <c r="U112" i="11"/>
  <c r="X112" i="11" s="1"/>
  <c r="Y112" i="11" s="1"/>
  <c r="AF108" i="11"/>
  <c r="AG129" i="11" s="1"/>
  <c r="Z111" i="10"/>
  <c r="W195" i="10"/>
  <c r="S112" i="10"/>
  <c r="V196" i="10"/>
  <c r="H113" i="10"/>
  <c r="L114" i="10" a="1"/>
  <c r="L114" i="10" s="1"/>
  <c r="T113" i="10"/>
  <c r="R113" i="10"/>
  <c r="U112" i="10"/>
  <c r="X112" i="10" s="1"/>
  <c r="Y112" i="10" s="1"/>
  <c r="AD109" i="10"/>
  <c r="AB109" i="10"/>
  <c r="AC109" i="10"/>
  <c r="AE109" i="10" s="1"/>
  <c r="AA110" i="10"/>
  <c r="AF108" i="10"/>
  <c r="AG129" i="10" s="1"/>
  <c r="Z111" i="9"/>
  <c r="R113" i="9"/>
  <c r="U112" i="9"/>
  <c r="X112" i="9" s="1"/>
  <c r="Y112" i="9" s="1"/>
  <c r="W195" i="9"/>
  <c r="L114" i="9" a="1"/>
  <c r="L114" i="9" s="1"/>
  <c r="T113" i="9"/>
  <c r="V196" i="9"/>
  <c r="H113" i="9"/>
  <c r="S112" i="9"/>
  <c r="AD109" i="9"/>
  <c r="AB109" i="9"/>
  <c r="AC109" i="9"/>
  <c r="AE109" i="9" s="1"/>
  <c r="AA110" i="9"/>
  <c r="AF108" i="9"/>
  <c r="AG129" i="9" s="1"/>
  <c r="Z111" i="8"/>
  <c r="AF108" i="8"/>
  <c r="AG129" i="8" s="1"/>
  <c r="W195" i="8"/>
  <c r="V196" i="8"/>
  <c r="H113" i="8"/>
  <c r="S112" i="8"/>
  <c r="U112" i="8"/>
  <c r="X112" i="8" s="1"/>
  <c r="Y112" i="8" s="1"/>
  <c r="R113" i="8"/>
  <c r="AC109" i="8"/>
  <c r="AE109" i="8" s="1"/>
  <c r="AA110" i="8"/>
  <c r="L115" i="8" a="1"/>
  <c r="L115" i="8" s="1"/>
  <c r="T114" i="8"/>
  <c r="AD109" i="8"/>
  <c r="AB109" i="8"/>
  <c r="Z111" i="7"/>
  <c r="AD109" i="7"/>
  <c r="AB109" i="7"/>
  <c r="V196" i="7"/>
  <c r="S112" i="7"/>
  <c r="H113" i="7"/>
  <c r="U112" i="7"/>
  <c r="X112" i="7" s="1"/>
  <c r="Y112" i="7" s="1"/>
  <c r="R113" i="7"/>
  <c r="L114" i="7" a="1"/>
  <c r="L114" i="7" s="1"/>
  <c r="T113" i="7"/>
  <c r="AF108" i="7"/>
  <c r="AG129" i="7" s="1"/>
  <c r="W195" i="7"/>
  <c r="AA110" i="7"/>
  <c r="AC109" i="7"/>
  <c r="AE109" i="7" s="1"/>
  <c r="Z111" i="6"/>
  <c r="AF108" i="6"/>
  <c r="U112" i="6"/>
  <c r="X112" i="6" s="1"/>
  <c r="Y112" i="6" s="1"/>
  <c r="R113" i="6"/>
  <c r="W195" i="6"/>
  <c r="AG129" i="6"/>
  <c r="L115" i="6" a="1"/>
  <c r="L115" i="6" s="1"/>
  <c r="T114" i="6"/>
  <c r="AC109" i="6"/>
  <c r="AE109" i="6" s="1"/>
  <c r="AA110" i="6"/>
  <c r="V196" i="6"/>
  <c r="H113" i="6"/>
  <c r="S112" i="6"/>
  <c r="AD109" i="6"/>
  <c r="AB109" i="6"/>
  <c r="Z111" i="5"/>
  <c r="L115" i="5" a="1"/>
  <c r="L115" i="5" s="1"/>
  <c r="T114" i="5"/>
  <c r="AF108" i="5"/>
  <c r="AG129" i="5" s="1"/>
  <c r="AD109" i="5"/>
  <c r="AB109" i="5"/>
  <c r="R113" i="5"/>
  <c r="U112" i="5"/>
  <c r="X112" i="5" s="1"/>
  <c r="Y112" i="5" s="1"/>
  <c r="AC109" i="5"/>
  <c r="AE109" i="5" s="1"/>
  <c r="AA110" i="5"/>
  <c r="W195" i="5"/>
  <c r="V196" i="5"/>
  <c r="S112" i="5"/>
  <c r="H113" i="5"/>
  <c r="AF108" i="4"/>
  <c r="AG129" i="4" s="1"/>
  <c r="Z111" i="4"/>
  <c r="L115" i="4" a="1"/>
  <c r="L115" i="4" s="1"/>
  <c r="T114" i="4"/>
  <c r="U112" i="4"/>
  <c r="X112" i="4" s="1"/>
  <c r="Y112" i="4" s="1"/>
  <c r="R113" i="4"/>
  <c r="AD109" i="4"/>
  <c r="AB109" i="4"/>
  <c r="V196" i="4"/>
  <c r="H113" i="4"/>
  <c r="S112" i="4"/>
  <c r="AC109" i="4"/>
  <c r="AE109" i="4" s="1"/>
  <c r="AA110" i="4"/>
  <c r="W195" i="4"/>
  <c r="Z111" i="1"/>
  <c r="V196" i="1"/>
  <c r="H113" i="1"/>
  <c r="S112" i="1"/>
  <c r="AF108" i="1"/>
  <c r="AG129" i="1" s="1"/>
  <c r="W195" i="1"/>
  <c r="T114" i="1"/>
  <c r="L115" i="1" a="1"/>
  <c r="L115" i="1" s="1"/>
  <c r="AC109" i="1"/>
  <c r="AE109" i="1" s="1"/>
  <c r="AA110" i="1"/>
  <c r="AD109" i="1"/>
  <c r="AB109" i="1"/>
  <c r="U112" i="1"/>
  <c r="X112" i="1" s="1"/>
  <c r="Y112" i="1" s="1"/>
  <c r="R113" i="1"/>
  <c r="Z112" i="11" l="1"/>
  <c r="AF109" i="11"/>
  <c r="T115" i="11"/>
  <c r="L116" i="11" a="1"/>
  <c r="L116" i="11" s="1"/>
  <c r="AG130" i="11"/>
  <c r="V197" i="11"/>
  <c r="S113" i="11"/>
  <c r="H114" i="11"/>
  <c r="AD110" i="11"/>
  <c r="AB110" i="11"/>
  <c r="W196" i="11"/>
  <c r="AC110" i="11"/>
  <c r="AE110" i="11" s="1"/>
  <c r="AA111" i="11"/>
  <c r="R114" i="11"/>
  <c r="U113" i="11"/>
  <c r="X113" i="11" s="1"/>
  <c r="Y113" i="11" s="1"/>
  <c r="Z112" i="10"/>
  <c r="AB110" i="10"/>
  <c r="AD110" i="10"/>
  <c r="U113" i="10"/>
  <c r="X113" i="10" s="1"/>
  <c r="Y113" i="10" s="1"/>
  <c r="R114" i="10"/>
  <c r="W196" i="10"/>
  <c r="AF109" i="10"/>
  <c r="AG130" i="10" s="1"/>
  <c r="V197" i="10"/>
  <c r="H114" i="10"/>
  <c r="S113" i="10"/>
  <c r="AA111" i="10"/>
  <c r="AC110" i="10"/>
  <c r="AE110" i="10" s="1"/>
  <c r="T114" i="10"/>
  <c r="L115" i="10" a="1"/>
  <c r="L115" i="10" s="1"/>
  <c r="Z112" i="9"/>
  <c r="W196" i="9"/>
  <c r="T114" i="9"/>
  <c r="L115" i="9" a="1"/>
  <c r="L115" i="9" s="1"/>
  <c r="R114" i="9"/>
  <c r="U113" i="9"/>
  <c r="X113" i="9" s="1"/>
  <c r="Y113" i="9" s="1"/>
  <c r="AF109" i="9"/>
  <c r="AG130" i="9" s="1"/>
  <c r="AC110" i="9"/>
  <c r="AE110" i="9" s="1"/>
  <c r="AA111" i="9"/>
  <c r="AB110" i="9"/>
  <c r="AD110" i="9"/>
  <c r="V197" i="9"/>
  <c r="H114" i="9"/>
  <c r="S113" i="9"/>
  <c r="Z112" i="8"/>
  <c r="U113" i="8"/>
  <c r="X113" i="8" s="1"/>
  <c r="Y113" i="8" s="1"/>
  <c r="R114" i="8"/>
  <c r="AD110" i="8"/>
  <c r="AB110" i="8"/>
  <c r="L116" i="8" a="1"/>
  <c r="L116" i="8" s="1"/>
  <c r="T115" i="8"/>
  <c r="AF109" i="8"/>
  <c r="AG130" i="8" s="1"/>
  <c r="V197" i="8"/>
  <c r="H114" i="8"/>
  <c r="S113" i="8"/>
  <c r="AC110" i="8"/>
  <c r="AE110" i="8" s="1"/>
  <c r="AA111" i="8"/>
  <c r="W196" i="8"/>
  <c r="Z112" i="7"/>
  <c r="L115" i="7" a="1"/>
  <c r="L115" i="7" s="1"/>
  <c r="T114" i="7"/>
  <c r="V197" i="7"/>
  <c r="H114" i="7"/>
  <c r="S113" i="7"/>
  <c r="AF109" i="7"/>
  <c r="AG130" i="7" s="1"/>
  <c r="AC110" i="7"/>
  <c r="AE110" i="7" s="1"/>
  <c r="AA111" i="7"/>
  <c r="U113" i="7"/>
  <c r="X113" i="7" s="1"/>
  <c r="Y113" i="7" s="1"/>
  <c r="R114" i="7"/>
  <c r="W196" i="7"/>
  <c r="AD110" i="7"/>
  <c r="AB110" i="7"/>
  <c r="V197" i="6"/>
  <c r="H114" i="6"/>
  <c r="S113" i="6"/>
  <c r="AF109" i="6"/>
  <c r="AG130" i="6" s="1"/>
  <c r="U113" i="6"/>
  <c r="X113" i="6" s="1"/>
  <c r="R114" i="6"/>
  <c r="L116" i="6" a="1"/>
  <c r="L116" i="6" s="1"/>
  <c r="T115" i="6"/>
  <c r="Y113" i="6"/>
  <c r="Z112" i="6"/>
  <c r="AD110" i="6"/>
  <c r="AB110" i="6"/>
  <c r="W196" i="6"/>
  <c r="AC110" i="6"/>
  <c r="AE110" i="6" s="1"/>
  <c r="AA111" i="6"/>
  <c r="Z112" i="5"/>
  <c r="AD110" i="5"/>
  <c r="AB110" i="5"/>
  <c r="W196" i="5"/>
  <c r="U113" i="5"/>
  <c r="X113" i="5" s="1"/>
  <c r="Y113" i="5" s="1"/>
  <c r="R114" i="5"/>
  <c r="L116" i="5" a="1"/>
  <c r="L116" i="5" s="1"/>
  <c r="T115" i="5"/>
  <c r="AF109" i="5"/>
  <c r="AG130" i="5" s="1"/>
  <c r="AC110" i="5"/>
  <c r="AE110" i="5" s="1"/>
  <c r="AA111" i="5"/>
  <c r="V197" i="5"/>
  <c r="H114" i="5"/>
  <c r="S113" i="5"/>
  <c r="AF109" i="4"/>
  <c r="AG130" i="4" s="1"/>
  <c r="Z112" i="4"/>
  <c r="AB110" i="4"/>
  <c r="AD110" i="4"/>
  <c r="W196" i="4"/>
  <c r="U113" i="4"/>
  <c r="X113" i="4" s="1"/>
  <c r="Y113" i="4" s="1"/>
  <c r="R114" i="4"/>
  <c r="V197" i="4"/>
  <c r="H114" i="4"/>
  <c r="S113" i="4"/>
  <c r="AA111" i="4"/>
  <c r="AC110" i="4"/>
  <c r="AE110" i="4" s="1"/>
  <c r="L116" i="4" a="1"/>
  <c r="L116" i="4" s="1"/>
  <c r="T115" i="4"/>
  <c r="Z112" i="1"/>
  <c r="AF109" i="1"/>
  <c r="AG130" i="1" s="1"/>
  <c r="L116" i="1" a="1"/>
  <c r="L116" i="1" s="1"/>
  <c r="T115" i="1"/>
  <c r="AC110" i="1"/>
  <c r="AE110" i="1" s="1"/>
  <c r="AA111" i="1"/>
  <c r="AD110" i="1"/>
  <c r="AB110" i="1"/>
  <c r="H114" i="1"/>
  <c r="S113" i="1"/>
  <c r="V197" i="1"/>
  <c r="W196" i="1"/>
  <c r="R114" i="1"/>
  <c r="U113" i="1"/>
  <c r="X113" i="1" s="1"/>
  <c r="Y113" i="1" s="1"/>
  <c r="Z113" i="11" l="1"/>
  <c r="AD111" i="11"/>
  <c r="AB111" i="11"/>
  <c r="L117" i="11" a="1"/>
  <c r="L117" i="11" s="1"/>
  <c r="T116" i="11"/>
  <c r="AF110" i="11"/>
  <c r="W197" i="11"/>
  <c r="V198" i="11"/>
  <c r="S114" i="11"/>
  <c r="H115" i="11"/>
  <c r="AC111" i="11"/>
  <c r="AE111" i="11" s="1"/>
  <c r="AA112" i="11"/>
  <c r="AG131" i="11"/>
  <c r="U114" i="11"/>
  <c r="X114" i="11" s="1"/>
  <c r="Y114" i="11" s="1"/>
  <c r="R115" i="11"/>
  <c r="Z113" i="10"/>
  <c r="AD111" i="10"/>
  <c r="AB111" i="10"/>
  <c r="W197" i="10"/>
  <c r="R115" i="10"/>
  <c r="U114" i="10"/>
  <c r="X114" i="10" s="1"/>
  <c r="Y114" i="10" s="1"/>
  <c r="V198" i="10"/>
  <c r="H115" i="10"/>
  <c r="S114" i="10"/>
  <c r="T115" i="10"/>
  <c r="L116" i="10" a="1"/>
  <c r="L116" i="10" s="1"/>
  <c r="AC111" i="10"/>
  <c r="AE111" i="10" s="1"/>
  <c r="AA112" i="10"/>
  <c r="AF110" i="10"/>
  <c r="AG131" i="10" s="1"/>
  <c r="Z113" i="9"/>
  <c r="AD111" i="9"/>
  <c r="AB111" i="9"/>
  <c r="AF110" i="9"/>
  <c r="AG131" i="9" s="1"/>
  <c r="W197" i="9"/>
  <c r="R115" i="9"/>
  <c r="U114" i="9"/>
  <c r="X114" i="9" s="1"/>
  <c r="Y114" i="9" s="1"/>
  <c r="AA112" i="9"/>
  <c r="AC111" i="9"/>
  <c r="AE111" i="9" s="1"/>
  <c r="T115" i="9"/>
  <c r="L116" i="9" a="1"/>
  <c r="L116" i="9" s="1"/>
  <c r="V198" i="9"/>
  <c r="S114" i="9"/>
  <c r="H115" i="9"/>
  <c r="Z113" i="8"/>
  <c r="AF110" i="8"/>
  <c r="W197" i="8"/>
  <c r="AG131" i="8"/>
  <c r="V198" i="8"/>
  <c r="H115" i="8"/>
  <c r="S114" i="8"/>
  <c r="U114" i="8"/>
  <c r="X114" i="8" s="1"/>
  <c r="Y114" i="8" s="1"/>
  <c r="R115" i="8"/>
  <c r="AD111" i="8"/>
  <c r="AB111" i="8"/>
  <c r="AA112" i="8"/>
  <c r="AC111" i="8"/>
  <c r="AE111" i="8" s="1"/>
  <c r="L117" i="8" a="1"/>
  <c r="L117" i="8" s="1"/>
  <c r="T116" i="8"/>
  <c r="Z113" i="7"/>
  <c r="V198" i="7"/>
  <c r="H115" i="7"/>
  <c r="S114" i="7"/>
  <c r="U114" i="7"/>
  <c r="X114" i="7" s="1"/>
  <c r="Y114" i="7" s="1"/>
  <c r="R115" i="7"/>
  <c r="AF110" i="7"/>
  <c r="AG131" i="7" s="1"/>
  <c r="L116" i="7" a="1"/>
  <c r="L116" i="7" s="1"/>
  <c r="T115" i="7"/>
  <c r="AD111" i="7"/>
  <c r="AB111" i="7"/>
  <c r="AC111" i="7"/>
  <c r="AE111" i="7" s="1"/>
  <c r="AA112" i="7"/>
  <c r="W197" i="7"/>
  <c r="AC111" i="6"/>
  <c r="AE111" i="6" s="1"/>
  <c r="AA112" i="6"/>
  <c r="Z113" i="6"/>
  <c r="L117" i="6" a="1"/>
  <c r="L117" i="6" s="1"/>
  <c r="T116" i="6"/>
  <c r="U114" i="6"/>
  <c r="X114" i="6" s="1"/>
  <c r="Y114" i="6" s="1"/>
  <c r="R115" i="6"/>
  <c r="AD111" i="6"/>
  <c r="AB111" i="6"/>
  <c r="V198" i="6"/>
  <c r="H115" i="6"/>
  <c r="S114" i="6"/>
  <c r="AF110" i="6"/>
  <c r="AG131" i="6" s="1"/>
  <c r="W197" i="6"/>
  <c r="Z113" i="5"/>
  <c r="AF110" i="5"/>
  <c r="AD111" i="5"/>
  <c r="AB111" i="5"/>
  <c r="T116" i="5"/>
  <c r="L117" i="5" a="1"/>
  <c r="L117" i="5" s="1"/>
  <c r="AG131" i="5"/>
  <c r="U114" i="5"/>
  <c r="X114" i="5" s="1"/>
  <c r="Y114" i="5" s="1"/>
  <c r="R115" i="5"/>
  <c r="AC111" i="5"/>
  <c r="AE111" i="5" s="1"/>
  <c r="AA112" i="5"/>
  <c r="W197" i="5"/>
  <c r="V198" i="5"/>
  <c r="H115" i="5"/>
  <c r="S114" i="5"/>
  <c r="AF110" i="4"/>
  <c r="AG131" i="4" s="1"/>
  <c r="Z113" i="4"/>
  <c r="V198" i="4"/>
  <c r="H115" i="4"/>
  <c r="S114" i="4"/>
  <c r="W197" i="4"/>
  <c r="AD111" i="4"/>
  <c r="AB111" i="4"/>
  <c r="R115" i="4"/>
  <c r="U114" i="4"/>
  <c r="X114" i="4" s="1"/>
  <c r="Y114" i="4" s="1"/>
  <c r="AA112" i="4"/>
  <c r="AC111" i="4"/>
  <c r="AE111" i="4" s="1"/>
  <c r="T116" i="4"/>
  <c r="L117" i="4" a="1"/>
  <c r="L117" i="4" s="1"/>
  <c r="Z113" i="1"/>
  <c r="W197" i="1"/>
  <c r="AD111" i="1"/>
  <c r="AB111" i="1"/>
  <c r="AF110" i="1"/>
  <c r="AG131" i="1" s="1"/>
  <c r="V198" i="1"/>
  <c r="H115" i="1"/>
  <c r="S114" i="1"/>
  <c r="AA112" i="1"/>
  <c r="AC111" i="1"/>
  <c r="AE111" i="1" s="1"/>
  <c r="L117" i="1" a="1"/>
  <c r="L117" i="1" s="1"/>
  <c r="T116" i="1"/>
  <c r="U114" i="1"/>
  <c r="X114" i="1" s="1"/>
  <c r="Y114" i="1" s="1"/>
  <c r="R115" i="1"/>
  <c r="Z114" i="11" l="1"/>
  <c r="V199" i="11"/>
  <c r="H116" i="11"/>
  <c r="S115" i="11"/>
  <c r="AF111" i="11"/>
  <c r="AD112" i="11"/>
  <c r="AB112" i="11"/>
  <c r="L118" i="11" a="1"/>
  <c r="L118" i="11" s="1"/>
  <c r="T117" i="11"/>
  <c r="W198" i="11"/>
  <c r="AG132" i="11"/>
  <c r="U115" i="11"/>
  <c r="X115" i="11" s="1"/>
  <c r="Y115" i="11" s="1"/>
  <c r="R116" i="11"/>
  <c r="AC112" i="11"/>
  <c r="AE112" i="11" s="1"/>
  <c r="AA113" i="11"/>
  <c r="Z114" i="10"/>
  <c r="AF111" i="10"/>
  <c r="V199" i="10"/>
  <c r="H116" i="10"/>
  <c r="S115" i="10"/>
  <c r="R116" i="10"/>
  <c r="U115" i="10"/>
  <c r="X115" i="10" s="1"/>
  <c r="Y115" i="10" s="1"/>
  <c r="AG132" i="10"/>
  <c r="AB112" i="10"/>
  <c r="AD112" i="10"/>
  <c r="W198" i="10"/>
  <c r="AC112" i="10"/>
  <c r="AE112" i="10" s="1"/>
  <c r="AA113" i="10"/>
  <c r="L117" i="10" a="1"/>
  <c r="L117" i="10" s="1"/>
  <c r="T116" i="10"/>
  <c r="Z114" i="9"/>
  <c r="AF111" i="9"/>
  <c r="AG132" i="9" s="1"/>
  <c r="W198" i="9"/>
  <c r="L117" i="9" a="1"/>
  <c r="L117" i="9" s="1"/>
  <c r="T116" i="9"/>
  <c r="AB112" i="9"/>
  <c r="AD112" i="9"/>
  <c r="R116" i="9"/>
  <c r="U115" i="9"/>
  <c r="X115" i="9" s="1"/>
  <c r="Y115" i="9" s="1"/>
  <c r="V199" i="9"/>
  <c r="H116" i="9"/>
  <c r="S115" i="9"/>
  <c r="AC112" i="9"/>
  <c r="AE112" i="9" s="1"/>
  <c r="AA113" i="9"/>
  <c r="Z114" i="8"/>
  <c r="W198" i="8"/>
  <c r="AF111" i="8"/>
  <c r="AG132" i="8" s="1"/>
  <c r="AB112" i="8"/>
  <c r="AD112" i="8"/>
  <c r="V199" i="8"/>
  <c r="H116" i="8"/>
  <c r="S115" i="8"/>
  <c r="R116" i="8"/>
  <c r="U115" i="8"/>
  <c r="X115" i="8" s="1"/>
  <c r="Y115" i="8" s="1"/>
  <c r="AA113" i="8"/>
  <c r="AC112" i="8"/>
  <c r="AE112" i="8" s="1"/>
  <c r="T117" i="8"/>
  <c r="L118" i="8" a="1"/>
  <c r="L118" i="8" s="1"/>
  <c r="Z114" i="7"/>
  <c r="AF111" i="7"/>
  <c r="AG132" i="7" s="1"/>
  <c r="AD112" i="7"/>
  <c r="AB112" i="7"/>
  <c r="T116" i="7"/>
  <c r="L117" i="7" a="1"/>
  <c r="L117" i="7" s="1"/>
  <c r="V199" i="7"/>
  <c r="H116" i="7"/>
  <c r="S115" i="7"/>
  <c r="W198" i="7"/>
  <c r="AA113" i="7"/>
  <c r="AC112" i="7"/>
  <c r="AE112" i="7" s="1"/>
  <c r="R116" i="7"/>
  <c r="U115" i="7"/>
  <c r="X115" i="7" s="1"/>
  <c r="Y115" i="7" s="1"/>
  <c r="Z114" i="6"/>
  <c r="W198" i="6"/>
  <c r="L118" i="6" a="1"/>
  <c r="L118" i="6" s="1"/>
  <c r="T117" i="6"/>
  <c r="V199" i="6"/>
  <c r="H116" i="6"/>
  <c r="S115" i="6"/>
  <c r="AC112" i="6"/>
  <c r="AE112" i="6" s="1"/>
  <c r="AA113" i="6"/>
  <c r="U115" i="6"/>
  <c r="X115" i="6" s="1"/>
  <c r="Y115" i="6" s="1"/>
  <c r="R116" i="6"/>
  <c r="AD112" i="6"/>
  <c r="AB112" i="6"/>
  <c r="AF111" i="6"/>
  <c r="AG132" i="6" s="1"/>
  <c r="Z114" i="5"/>
  <c r="AD112" i="5"/>
  <c r="AB112" i="5"/>
  <c r="W198" i="5"/>
  <c r="L118" i="5" a="1"/>
  <c r="L118" i="5" s="1"/>
  <c r="T117" i="5"/>
  <c r="R116" i="5"/>
  <c r="U115" i="5"/>
  <c r="X115" i="5" s="1"/>
  <c r="Y115" i="5" s="1"/>
  <c r="AC112" i="5"/>
  <c r="AE112" i="5" s="1"/>
  <c r="AA113" i="5"/>
  <c r="AF111" i="5"/>
  <c r="AG132" i="5" s="1"/>
  <c r="V199" i="5"/>
  <c r="H116" i="5"/>
  <c r="S115" i="5"/>
  <c r="AF111" i="4"/>
  <c r="AG132" i="4" s="1"/>
  <c r="Z114" i="4"/>
  <c r="V199" i="4"/>
  <c r="S115" i="4"/>
  <c r="H116" i="4"/>
  <c r="W198" i="4"/>
  <c r="AD112" i="4"/>
  <c r="AB112" i="4"/>
  <c r="R116" i="4"/>
  <c r="U115" i="4"/>
  <c r="X115" i="4" s="1"/>
  <c r="Y115" i="4" s="1"/>
  <c r="AC112" i="4"/>
  <c r="AE112" i="4" s="1"/>
  <c r="AA113" i="4"/>
  <c r="T117" i="4"/>
  <c r="L118" i="4" a="1"/>
  <c r="L118" i="4" s="1"/>
  <c r="Z114" i="1"/>
  <c r="T117" i="1"/>
  <c r="L118" i="1" a="1"/>
  <c r="L118" i="1" s="1"/>
  <c r="AF111" i="1"/>
  <c r="V199" i="1"/>
  <c r="H116" i="1"/>
  <c r="S115" i="1"/>
  <c r="AG132" i="1"/>
  <c r="AD112" i="1"/>
  <c r="AB112" i="1"/>
  <c r="U115" i="1"/>
  <c r="X115" i="1" s="1"/>
  <c r="Y115" i="1" s="1"/>
  <c r="R116" i="1"/>
  <c r="AC112" i="1"/>
  <c r="AE112" i="1" s="1"/>
  <c r="AA113" i="1"/>
  <c r="W198" i="1"/>
  <c r="Z115" i="11" l="1"/>
  <c r="U116" i="11"/>
  <c r="X116" i="11" s="1"/>
  <c r="Y116" i="11" s="1"/>
  <c r="R117" i="11"/>
  <c r="V200" i="11"/>
  <c r="H117" i="11"/>
  <c r="S116" i="11"/>
  <c r="W199" i="11"/>
  <c r="AD113" i="11"/>
  <c r="AB113" i="11"/>
  <c r="AC113" i="11"/>
  <c r="AE113" i="11" s="1"/>
  <c r="AA114" i="11"/>
  <c r="L119" i="11" a="1"/>
  <c r="L119" i="11" s="1"/>
  <c r="T118" i="11"/>
  <c r="AF112" i="11"/>
  <c r="AG133" i="11" s="1"/>
  <c r="Z115" i="10"/>
  <c r="AD113" i="10"/>
  <c r="AB113" i="10"/>
  <c r="V200" i="10"/>
  <c r="S116" i="10"/>
  <c r="H117" i="10"/>
  <c r="W199" i="10"/>
  <c r="U116" i="10"/>
  <c r="X116" i="10" s="1"/>
  <c r="Y116" i="10" s="1"/>
  <c r="R117" i="10"/>
  <c r="AF112" i="10"/>
  <c r="AG133" i="10" s="1"/>
  <c r="AC113" i="10"/>
  <c r="AE113" i="10" s="1"/>
  <c r="AA114" i="10"/>
  <c r="L118" i="10" a="1"/>
  <c r="L118" i="10" s="1"/>
  <c r="T117" i="10"/>
  <c r="Z115" i="9"/>
  <c r="V200" i="9"/>
  <c r="H117" i="9"/>
  <c r="S116" i="9"/>
  <c r="W199" i="9"/>
  <c r="U116" i="9"/>
  <c r="X116" i="9" s="1"/>
  <c r="Y116" i="9" s="1"/>
  <c r="R117" i="9"/>
  <c r="AD113" i="9"/>
  <c r="AB113" i="9"/>
  <c r="AC113" i="9"/>
  <c r="AE113" i="9" s="1"/>
  <c r="AA114" i="9"/>
  <c r="L118" i="9" a="1"/>
  <c r="L118" i="9" s="1"/>
  <c r="T117" i="9"/>
  <c r="AF112" i="9"/>
  <c r="AG133" i="9" s="1"/>
  <c r="Z115" i="8"/>
  <c r="R117" i="8"/>
  <c r="U116" i="8"/>
  <c r="X116" i="8" s="1"/>
  <c r="Y116" i="8" s="1"/>
  <c r="AF112" i="8"/>
  <c r="AG133" i="8" s="1"/>
  <c r="AB113" i="8"/>
  <c r="AD113" i="8"/>
  <c r="V200" i="8"/>
  <c r="S116" i="8"/>
  <c r="H117" i="8"/>
  <c r="T118" i="8"/>
  <c r="L119" i="8" a="1"/>
  <c r="L119" i="8" s="1"/>
  <c r="AC113" i="8"/>
  <c r="AE113" i="8" s="1"/>
  <c r="AA114" i="8"/>
  <c r="W199" i="8"/>
  <c r="Z115" i="7"/>
  <c r="T117" i="7"/>
  <c r="L118" i="7" a="1"/>
  <c r="L118" i="7" s="1"/>
  <c r="AD113" i="7"/>
  <c r="AB113" i="7"/>
  <c r="AF112" i="7"/>
  <c r="AG133" i="7" s="1"/>
  <c r="V200" i="7"/>
  <c r="H117" i="7"/>
  <c r="S116" i="7"/>
  <c r="W199" i="7"/>
  <c r="AA114" i="7"/>
  <c r="AC113" i="7"/>
  <c r="AE113" i="7" s="1"/>
  <c r="R117" i="7"/>
  <c r="U116" i="7"/>
  <c r="X116" i="7" s="1"/>
  <c r="Y116" i="7" s="1"/>
  <c r="Z115" i="6"/>
  <c r="R117" i="6"/>
  <c r="U116" i="6"/>
  <c r="X116" i="6" s="1"/>
  <c r="Y116" i="6" s="1"/>
  <c r="T118" i="6"/>
  <c r="L119" i="6" a="1"/>
  <c r="L119" i="6" s="1"/>
  <c r="AF112" i="6"/>
  <c r="AG133" i="6" s="1"/>
  <c r="W199" i="6"/>
  <c r="AA114" i="6"/>
  <c r="AC113" i="6"/>
  <c r="AE113" i="6" s="1"/>
  <c r="AD113" i="6"/>
  <c r="AB113" i="6"/>
  <c r="V200" i="6"/>
  <c r="H117" i="6"/>
  <c r="S116" i="6"/>
  <c r="Z115" i="5"/>
  <c r="W199" i="5"/>
  <c r="AD113" i="5"/>
  <c r="AB113" i="5"/>
  <c r="L119" i="5" a="1"/>
  <c r="L119" i="5" s="1"/>
  <c r="T118" i="5"/>
  <c r="AA114" i="5"/>
  <c r="AC113" i="5"/>
  <c r="AE113" i="5" s="1"/>
  <c r="AF112" i="5"/>
  <c r="AG133" i="5" s="1"/>
  <c r="U116" i="5"/>
  <c r="X116" i="5" s="1"/>
  <c r="Y116" i="5" s="1"/>
  <c r="R117" i="5"/>
  <c r="V200" i="5"/>
  <c r="H117" i="5"/>
  <c r="S116" i="5"/>
  <c r="AF112" i="4"/>
  <c r="AG133" i="4" s="1"/>
  <c r="Z115" i="4"/>
  <c r="U116" i="4"/>
  <c r="X116" i="4" s="1"/>
  <c r="Y116" i="4" s="1"/>
  <c r="R117" i="4"/>
  <c r="T118" i="4"/>
  <c r="L119" i="4" a="1"/>
  <c r="L119" i="4" s="1"/>
  <c r="V200" i="4"/>
  <c r="S116" i="4"/>
  <c r="H117" i="4"/>
  <c r="AC113" i="4"/>
  <c r="AE113" i="4" s="1"/>
  <c r="AA114" i="4"/>
  <c r="W199" i="4"/>
  <c r="AB113" i="4"/>
  <c r="AD113" i="4"/>
  <c r="Z115" i="1"/>
  <c r="AF112" i="1"/>
  <c r="AG133" i="1" s="1"/>
  <c r="AD113" i="1"/>
  <c r="AB113" i="1"/>
  <c r="V200" i="1"/>
  <c r="H117" i="1"/>
  <c r="S116" i="1"/>
  <c r="R117" i="1"/>
  <c r="U116" i="1"/>
  <c r="X116" i="1" s="1"/>
  <c r="Y116" i="1" s="1"/>
  <c r="W199" i="1"/>
  <c r="AC113" i="1"/>
  <c r="AE113" i="1" s="1"/>
  <c r="AA114" i="1"/>
  <c r="T118" i="1"/>
  <c r="L119" i="1" a="1"/>
  <c r="L119" i="1" s="1"/>
  <c r="Z116" i="11" l="1"/>
  <c r="AF113" i="11"/>
  <c r="W200" i="11"/>
  <c r="V201" i="11"/>
  <c r="H118" i="11"/>
  <c r="S117" i="11"/>
  <c r="U117" i="11"/>
  <c r="X117" i="11" s="1"/>
  <c r="Y117" i="11" s="1"/>
  <c r="R118" i="11"/>
  <c r="L120" i="11" a="1"/>
  <c r="L120" i="11" s="1"/>
  <c r="T119" i="11"/>
  <c r="AG134" i="11"/>
  <c r="AC114" i="11"/>
  <c r="AE114" i="11" s="1"/>
  <c r="AA115" i="11"/>
  <c r="AD114" i="11"/>
  <c r="AB114" i="11"/>
  <c r="Z116" i="10"/>
  <c r="AD114" i="10"/>
  <c r="AB114" i="10"/>
  <c r="AF113" i="10"/>
  <c r="R118" i="10"/>
  <c r="U117" i="10"/>
  <c r="X117" i="10" s="1"/>
  <c r="Y117" i="10" s="1"/>
  <c r="W200" i="10"/>
  <c r="V201" i="10"/>
  <c r="H118" i="10"/>
  <c r="S117" i="10"/>
  <c r="AG134" i="10"/>
  <c r="AA115" i="10"/>
  <c r="AC114" i="10"/>
  <c r="AE114" i="10" s="1"/>
  <c r="T118" i="10"/>
  <c r="L119" i="10" a="1"/>
  <c r="L119" i="10" s="1"/>
  <c r="Z116" i="9"/>
  <c r="AD114" i="9"/>
  <c r="AB114" i="9"/>
  <c r="L119" i="9" a="1"/>
  <c r="L119" i="9" s="1"/>
  <c r="T118" i="9"/>
  <c r="AF113" i="9"/>
  <c r="AG134" i="9" s="1"/>
  <c r="V201" i="9"/>
  <c r="H118" i="9"/>
  <c r="S117" i="9"/>
  <c r="R118" i="9"/>
  <c r="U117" i="9"/>
  <c r="X117" i="9" s="1"/>
  <c r="Y117" i="9" s="1"/>
  <c r="W200" i="9"/>
  <c r="AA115" i="9"/>
  <c r="AC114" i="9"/>
  <c r="AE114" i="9" s="1"/>
  <c r="Z116" i="8"/>
  <c r="W200" i="8"/>
  <c r="AD114" i="8"/>
  <c r="AB114" i="8"/>
  <c r="T119" i="8"/>
  <c r="L120" i="8" a="1"/>
  <c r="L120" i="8" s="1"/>
  <c r="AF113" i="8"/>
  <c r="AG134" i="8" s="1"/>
  <c r="U117" i="8"/>
  <c r="X117" i="8" s="1"/>
  <c r="Y117" i="8" s="1"/>
  <c r="R118" i="8"/>
  <c r="V201" i="8"/>
  <c r="S117" i="8"/>
  <c r="H118" i="8"/>
  <c r="AC114" i="8"/>
  <c r="AE114" i="8" s="1"/>
  <c r="AA115" i="8"/>
  <c r="Z116" i="7"/>
  <c r="AB114" i="7"/>
  <c r="AD114" i="7"/>
  <c r="AF113" i="7"/>
  <c r="AG134" i="7" s="1"/>
  <c r="V201" i="7"/>
  <c r="S117" i="7"/>
  <c r="H118" i="7"/>
  <c r="W200" i="7"/>
  <c r="AC114" i="7"/>
  <c r="AE114" i="7" s="1"/>
  <c r="AA115" i="7"/>
  <c r="T118" i="7"/>
  <c r="L119" i="7" a="1"/>
  <c r="L119" i="7" s="1"/>
  <c r="U117" i="7"/>
  <c r="X117" i="7" s="1"/>
  <c r="Y117" i="7" s="1"/>
  <c r="R118" i="7"/>
  <c r="Z116" i="6"/>
  <c r="AF113" i="6"/>
  <c r="W200" i="6"/>
  <c r="AB114" i="6"/>
  <c r="AD114" i="6"/>
  <c r="AG134" i="6"/>
  <c r="R118" i="6"/>
  <c r="U117" i="6"/>
  <c r="X117" i="6" s="1"/>
  <c r="Y117" i="6" s="1"/>
  <c r="T119" i="6"/>
  <c r="L120" i="6" a="1"/>
  <c r="L120" i="6" s="1"/>
  <c r="AA115" i="6"/>
  <c r="AC114" i="6"/>
  <c r="AE114" i="6" s="1"/>
  <c r="V201" i="6"/>
  <c r="H118" i="6"/>
  <c r="S117" i="6"/>
  <c r="Z116" i="5"/>
  <c r="AF113" i="5"/>
  <c r="AG134" i="5" s="1"/>
  <c r="W200" i="5"/>
  <c r="R118" i="5"/>
  <c r="U117" i="5"/>
  <c r="X117" i="5" s="1"/>
  <c r="Y117" i="5" s="1"/>
  <c r="AD114" i="5"/>
  <c r="AB114" i="5"/>
  <c r="AA115" i="5"/>
  <c r="AC114" i="5"/>
  <c r="AE114" i="5" s="1"/>
  <c r="L120" i="5" a="1"/>
  <c r="L120" i="5" s="1"/>
  <c r="T119" i="5"/>
  <c r="V201" i="5"/>
  <c r="H118" i="5"/>
  <c r="S117" i="5"/>
  <c r="AF113" i="4"/>
  <c r="AG134" i="4" s="1"/>
  <c r="Z116" i="4"/>
  <c r="V201" i="4"/>
  <c r="H118" i="4"/>
  <c r="S117" i="4"/>
  <c r="U117" i="4"/>
  <c r="X117" i="4" s="1"/>
  <c r="Y117" i="4" s="1"/>
  <c r="R118" i="4"/>
  <c r="AD114" i="4"/>
  <c r="AB114" i="4"/>
  <c r="W200" i="4"/>
  <c r="L120" i="4" a="1"/>
  <c r="L120" i="4" s="1"/>
  <c r="T119" i="4"/>
  <c r="AC114" i="4"/>
  <c r="AE114" i="4" s="1"/>
  <c r="AA115" i="4"/>
  <c r="Z116" i="1"/>
  <c r="AB114" i="1"/>
  <c r="AD114" i="1"/>
  <c r="AF113" i="1"/>
  <c r="R118" i="1"/>
  <c r="U117" i="1"/>
  <c r="X117" i="1" s="1"/>
  <c r="Y117" i="1" s="1"/>
  <c r="W200" i="1"/>
  <c r="V201" i="1"/>
  <c r="S117" i="1"/>
  <c r="H118" i="1"/>
  <c r="AG134" i="1"/>
  <c r="L120" i="1" a="1"/>
  <c r="L120" i="1" s="1"/>
  <c r="T119" i="1"/>
  <c r="AA115" i="1"/>
  <c r="AC114" i="1"/>
  <c r="AE114" i="1" s="1"/>
  <c r="Z117" i="11" l="1"/>
  <c r="AF114" i="11"/>
  <c r="AG135" i="11" s="1"/>
  <c r="AD115" i="11"/>
  <c r="AB115" i="11"/>
  <c r="L121" i="11" a="1"/>
  <c r="L121" i="11" s="1"/>
  <c r="T120" i="11"/>
  <c r="W201" i="11"/>
  <c r="U118" i="11"/>
  <c r="X118" i="11" s="1"/>
  <c r="Y118" i="11" s="1"/>
  <c r="R119" i="11"/>
  <c r="V202" i="11"/>
  <c r="H119" i="11"/>
  <c r="S118" i="11"/>
  <c r="AC115" i="11"/>
  <c r="AE115" i="11" s="1"/>
  <c r="AA116" i="11"/>
  <c r="Z117" i="10"/>
  <c r="AD115" i="10"/>
  <c r="AB115" i="10"/>
  <c r="AF114" i="10"/>
  <c r="W201" i="10"/>
  <c r="V202" i="10"/>
  <c r="H119" i="10"/>
  <c r="S118" i="10"/>
  <c r="R119" i="10"/>
  <c r="U118" i="10"/>
  <c r="X118" i="10" s="1"/>
  <c r="Y118" i="10" s="1"/>
  <c r="AG135" i="10"/>
  <c r="L120" i="10" a="1"/>
  <c r="L120" i="10" s="1"/>
  <c r="T119" i="10"/>
  <c r="AA116" i="10"/>
  <c r="AC115" i="10"/>
  <c r="AE115" i="10" s="1"/>
  <c r="Z117" i="9"/>
  <c r="L120" i="9" a="1"/>
  <c r="L120" i="9" s="1"/>
  <c r="T119" i="9"/>
  <c r="V202" i="9"/>
  <c r="S118" i="9"/>
  <c r="H119" i="9"/>
  <c r="W201" i="9"/>
  <c r="U118" i="9"/>
  <c r="X118" i="9" s="1"/>
  <c r="Y118" i="9" s="1"/>
  <c r="R119" i="9"/>
  <c r="AC115" i="9"/>
  <c r="AE115" i="9" s="1"/>
  <c r="AA116" i="9"/>
  <c r="AB115" i="9"/>
  <c r="AD115" i="9"/>
  <c r="AF114" i="9"/>
  <c r="AG135" i="9" s="1"/>
  <c r="Z117" i="8"/>
  <c r="V202" i="8"/>
  <c r="H119" i="8"/>
  <c r="S118" i="8"/>
  <c r="U118" i="8"/>
  <c r="X118" i="8" s="1"/>
  <c r="Y118" i="8" s="1"/>
  <c r="R119" i="8"/>
  <c r="W201" i="8"/>
  <c r="L121" i="8" a="1"/>
  <c r="L121" i="8" s="1"/>
  <c r="T120" i="8"/>
  <c r="AD115" i="8"/>
  <c r="AB115" i="8"/>
  <c r="AC115" i="8"/>
  <c r="AE115" i="8" s="1"/>
  <c r="AA116" i="8"/>
  <c r="AF114" i="8"/>
  <c r="AG135" i="8" s="1"/>
  <c r="Z117" i="7"/>
  <c r="AF114" i="7"/>
  <c r="AG135" i="7" s="1"/>
  <c r="V202" i="7"/>
  <c r="H119" i="7"/>
  <c r="S118" i="7"/>
  <c r="W201" i="7"/>
  <c r="L120" i="7" a="1"/>
  <c r="L120" i="7" s="1"/>
  <c r="T119" i="7"/>
  <c r="AD115" i="7"/>
  <c r="AB115" i="7"/>
  <c r="AC115" i="7"/>
  <c r="AE115" i="7" s="1"/>
  <c r="AA116" i="7"/>
  <c r="R119" i="7"/>
  <c r="U118" i="7"/>
  <c r="X118" i="7" s="1"/>
  <c r="Y118" i="7" s="1"/>
  <c r="Z117" i="6"/>
  <c r="AD115" i="6"/>
  <c r="AB115" i="6"/>
  <c r="T120" i="6"/>
  <c r="L121" i="6" a="1"/>
  <c r="L121" i="6" s="1"/>
  <c r="AF114" i="6"/>
  <c r="AG135" i="6" s="1"/>
  <c r="R119" i="6"/>
  <c r="U118" i="6"/>
  <c r="X118" i="6" s="1"/>
  <c r="Y118" i="6" s="1"/>
  <c r="AC115" i="6"/>
  <c r="AE115" i="6" s="1"/>
  <c r="AA116" i="6"/>
  <c r="W201" i="6"/>
  <c r="V202" i="6"/>
  <c r="S118" i="6"/>
  <c r="H119" i="6"/>
  <c r="Z117" i="5"/>
  <c r="W201" i="5"/>
  <c r="AF114" i="5"/>
  <c r="AD115" i="5"/>
  <c r="AB115" i="5"/>
  <c r="AG135" i="5"/>
  <c r="AC115" i="5"/>
  <c r="AE115" i="5" s="1"/>
  <c r="AA116" i="5"/>
  <c r="T120" i="5"/>
  <c r="L121" i="5" a="1"/>
  <c r="L121" i="5" s="1"/>
  <c r="R119" i="5"/>
  <c r="U118" i="5"/>
  <c r="X118" i="5" s="1"/>
  <c r="Y118" i="5" s="1"/>
  <c r="V202" i="5"/>
  <c r="S118" i="5"/>
  <c r="H119" i="5"/>
  <c r="AF114" i="4"/>
  <c r="AG135" i="4" s="1"/>
  <c r="Z117" i="4"/>
  <c r="L121" i="4" a="1"/>
  <c r="L121" i="4" s="1"/>
  <c r="T120" i="4"/>
  <c r="U118" i="4"/>
  <c r="X118" i="4" s="1"/>
  <c r="Y118" i="4" s="1"/>
  <c r="R119" i="4"/>
  <c r="W201" i="4"/>
  <c r="V202" i="4"/>
  <c r="H119" i="4"/>
  <c r="S118" i="4"/>
  <c r="AC115" i="4"/>
  <c r="AE115" i="4" s="1"/>
  <c r="AA116" i="4"/>
  <c r="AD115" i="4"/>
  <c r="AB115" i="4"/>
  <c r="Z117" i="1"/>
  <c r="V202" i="1"/>
  <c r="H119" i="1"/>
  <c r="S118" i="1"/>
  <c r="R119" i="1"/>
  <c r="U118" i="1"/>
  <c r="X118" i="1" s="1"/>
  <c r="Y118" i="1" s="1"/>
  <c r="T120" i="1"/>
  <c r="L121" i="1" a="1"/>
  <c r="L121" i="1" s="1"/>
  <c r="W201" i="1"/>
  <c r="AF114" i="1"/>
  <c r="AG135" i="1" s="1"/>
  <c r="AA116" i="1"/>
  <c r="AC115" i="1"/>
  <c r="AE115" i="1" s="1"/>
  <c r="AD115" i="1"/>
  <c r="AB115" i="1"/>
  <c r="Z118" i="11" l="1"/>
  <c r="L122" i="11" a="1"/>
  <c r="L122" i="11" s="1"/>
  <c r="T121" i="11"/>
  <c r="V203" i="11"/>
  <c r="H120" i="11"/>
  <c r="S119" i="11"/>
  <c r="AF115" i="11"/>
  <c r="AG136" i="11" s="1"/>
  <c r="W202" i="11"/>
  <c r="R120" i="11"/>
  <c r="U119" i="11"/>
  <c r="X119" i="11" s="1"/>
  <c r="Y119" i="11" s="1"/>
  <c r="AA117" i="11"/>
  <c r="AC116" i="11"/>
  <c r="AE116" i="11" s="1"/>
  <c r="AD116" i="11"/>
  <c r="AB116" i="11"/>
  <c r="Z118" i="10"/>
  <c r="W202" i="10"/>
  <c r="L121" i="10" a="1"/>
  <c r="L121" i="10" s="1"/>
  <c r="T120" i="10"/>
  <c r="V203" i="10"/>
  <c r="S119" i="10"/>
  <c r="H120" i="10"/>
  <c r="AF115" i="10"/>
  <c r="AG136" i="10" s="1"/>
  <c r="AA117" i="10"/>
  <c r="AC116" i="10"/>
  <c r="AE116" i="10" s="1"/>
  <c r="R120" i="10"/>
  <c r="U119" i="10"/>
  <c r="X119" i="10" s="1"/>
  <c r="Y119" i="10" s="1"/>
  <c r="AD116" i="10"/>
  <c r="AB116" i="10"/>
  <c r="Z118" i="9"/>
  <c r="W202" i="9"/>
  <c r="AF115" i="9"/>
  <c r="AG136" i="9" s="1"/>
  <c r="L121" i="9" a="1"/>
  <c r="L121" i="9" s="1"/>
  <c r="T120" i="9"/>
  <c r="AD116" i="9"/>
  <c r="AB116" i="9"/>
  <c r="AA117" i="9"/>
  <c r="AC116" i="9"/>
  <c r="AE116" i="9" s="1"/>
  <c r="R120" i="9"/>
  <c r="U119" i="9"/>
  <c r="X119" i="9" s="1"/>
  <c r="Y119" i="9" s="1"/>
  <c r="V203" i="9"/>
  <c r="H120" i="9"/>
  <c r="S119" i="9"/>
  <c r="Z118" i="8"/>
  <c r="AF115" i="8"/>
  <c r="AG136" i="8" s="1"/>
  <c r="AD116" i="8"/>
  <c r="AB116" i="8"/>
  <c r="L122" i="8" a="1"/>
  <c r="L122" i="8" s="1"/>
  <c r="T121" i="8"/>
  <c r="V203" i="8"/>
  <c r="H120" i="8"/>
  <c r="S119" i="8"/>
  <c r="U119" i="8"/>
  <c r="X119" i="8" s="1"/>
  <c r="Y119" i="8" s="1"/>
  <c r="R120" i="8"/>
  <c r="W202" i="8"/>
  <c r="AC116" i="8"/>
  <c r="AE116" i="8" s="1"/>
  <c r="AA117" i="8"/>
  <c r="Z118" i="7"/>
  <c r="AD116" i="7"/>
  <c r="AB116" i="7"/>
  <c r="W202" i="7"/>
  <c r="T120" i="7"/>
  <c r="L121" i="7" a="1"/>
  <c r="L121" i="7" s="1"/>
  <c r="AC116" i="7"/>
  <c r="AE116" i="7" s="1"/>
  <c r="AA117" i="7"/>
  <c r="AF115" i="7"/>
  <c r="AG136" i="7" s="1"/>
  <c r="V203" i="7"/>
  <c r="H120" i="7"/>
  <c r="S119" i="7"/>
  <c r="U119" i="7"/>
  <c r="X119" i="7" s="1"/>
  <c r="Y119" i="7" s="1"/>
  <c r="R120" i="7"/>
  <c r="AF115" i="6"/>
  <c r="W202" i="6"/>
  <c r="AD116" i="6"/>
  <c r="AB116" i="6"/>
  <c r="U119" i="6"/>
  <c r="X119" i="6" s="1"/>
  <c r="Y119" i="6" s="1"/>
  <c r="R120" i="6"/>
  <c r="AG136" i="6"/>
  <c r="L122" i="6" a="1"/>
  <c r="L122" i="6" s="1"/>
  <c r="T121" i="6"/>
  <c r="V203" i="6"/>
  <c r="S119" i="6"/>
  <c r="H120" i="6"/>
  <c r="AC116" i="6"/>
  <c r="AE116" i="6" s="1"/>
  <c r="AA117" i="6"/>
  <c r="Z118" i="6"/>
  <c r="Z118" i="5"/>
  <c r="U119" i="5"/>
  <c r="X119" i="5" s="1"/>
  <c r="Y119" i="5" s="1"/>
  <c r="R120" i="5"/>
  <c r="AF115" i="5"/>
  <c r="W202" i="5"/>
  <c r="AB116" i="5"/>
  <c r="AD116" i="5"/>
  <c r="AG136" i="5"/>
  <c r="AC116" i="5"/>
  <c r="AE116" i="5" s="1"/>
  <c r="AA117" i="5"/>
  <c r="L122" i="5" a="1"/>
  <c r="L122" i="5" s="1"/>
  <c r="T121" i="5"/>
  <c r="V203" i="5"/>
  <c r="S119" i="5"/>
  <c r="H120" i="5"/>
  <c r="AF115" i="4"/>
  <c r="AG136" i="4" s="1"/>
  <c r="Z118" i="4"/>
  <c r="AD116" i="4"/>
  <c r="AB116" i="4"/>
  <c r="V203" i="4"/>
  <c r="H120" i="4"/>
  <c r="S119" i="4"/>
  <c r="U119" i="4"/>
  <c r="X119" i="4" s="1"/>
  <c r="Y119" i="4" s="1"/>
  <c r="R120" i="4"/>
  <c r="W202" i="4"/>
  <c r="AC116" i="4"/>
  <c r="AE116" i="4" s="1"/>
  <c r="AA117" i="4"/>
  <c r="L122" i="4" a="1"/>
  <c r="L122" i="4" s="1"/>
  <c r="T121" i="4"/>
  <c r="Z118" i="1"/>
  <c r="AF115" i="1"/>
  <c r="AG136" i="1" s="1"/>
  <c r="AB116" i="1"/>
  <c r="AD116" i="1"/>
  <c r="T121" i="1"/>
  <c r="L122" i="1" a="1"/>
  <c r="L122" i="1" s="1"/>
  <c r="W202" i="1"/>
  <c r="AC116" i="1"/>
  <c r="AE116" i="1" s="1"/>
  <c r="AA117" i="1"/>
  <c r="R120" i="1"/>
  <c r="U119" i="1"/>
  <c r="X119" i="1" s="1"/>
  <c r="Y119" i="1" s="1"/>
  <c r="V203" i="1"/>
  <c r="H120" i="1"/>
  <c r="S119" i="1"/>
  <c r="Z119" i="11" l="1"/>
  <c r="AB117" i="11"/>
  <c r="AD117" i="11"/>
  <c r="V204" i="11"/>
  <c r="H121" i="11"/>
  <c r="S120" i="11"/>
  <c r="U120" i="11"/>
  <c r="X120" i="11" s="1"/>
  <c r="Y120" i="11" s="1"/>
  <c r="R121" i="11"/>
  <c r="W203" i="11"/>
  <c r="AF116" i="11"/>
  <c r="AG137" i="11" s="1"/>
  <c r="L123" i="11" a="1"/>
  <c r="L123" i="11" s="1"/>
  <c r="T122" i="11"/>
  <c r="AA118" i="11"/>
  <c r="AC117" i="11"/>
  <c r="AE117" i="11" s="1"/>
  <c r="Z119" i="10"/>
  <c r="R121" i="10"/>
  <c r="U120" i="10"/>
  <c r="X120" i="10" s="1"/>
  <c r="Y120" i="10" s="1"/>
  <c r="T121" i="10"/>
  <c r="L122" i="10" a="1"/>
  <c r="L122" i="10" s="1"/>
  <c r="S120" i="10"/>
  <c r="V204" i="10"/>
  <c r="H121" i="10"/>
  <c r="W203" i="10"/>
  <c r="AB117" i="10"/>
  <c r="AD117" i="10"/>
  <c r="AC117" i="10"/>
  <c r="AE117" i="10" s="1"/>
  <c r="AA118" i="10"/>
  <c r="AF116" i="10"/>
  <c r="AG137" i="10" s="1"/>
  <c r="Z119" i="9"/>
  <c r="AF116" i="9"/>
  <c r="AG137" i="9" s="1"/>
  <c r="AB117" i="9"/>
  <c r="AD117" i="9"/>
  <c r="W203" i="9"/>
  <c r="R121" i="9"/>
  <c r="U120" i="9"/>
  <c r="X120" i="9" s="1"/>
  <c r="Y120" i="9" s="1"/>
  <c r="T121" i="9"/>
  <c r="L122" i="9" a="1"/>
  <c r="L122" i="9" s="1"/>
  <c r="AA118" i="9"/>
  <c r="AC117" i="9"/>
  <c r="AE117" i="9" s="1"/>
  <c r="V204" i="9"/>
  <c r="H121" i="9"/>
  <c r="S120" i="9"/>
  <c r="Z119" i="8"/>
  <c r="AF116" i="8"/>
  <c r="AG137" i="8" s="1"/>
  <c r="U120" i="8"/>
  <c r="X120" i="8" s="1"/>
  <c r="Y120" i="8" s="1"/>
  <c r="R121" i="8"/>
  <c r="V204" i="8"/>
  <c r="H121" i="8"/>
  <c r="S120" i="8"/>
  <c r="W203" i="8"/>
  <c r="AC117" i="8"/>
  <c r="AE117" i="8" s="1"/>
  <c r="AA118" i="8"/>
  <c r="L123" i="8" a="1"/>
  <c r="L123" i="8" s="1"/>
  <c r="T122" i="8"/>
  <c r="AD117" i="8"/>
  <c r="AB117" i="8"/>
  <c r="Z119" i="7"/>
  <c r="V204" i="7"/>
  <c r="S120" i="7"/>
  <c r="H121" i="7"/>
  <c r="AF116" i="7"/>
  <c r="AG137" i="7" s="1"/>
  <c r="W203" i="7"/>
  <c r="L122" i="7" a="1"/>
  <c r="L122" i="7" s="1"/>
  <c r="T121" i="7"/>
  <c r="AD117" i="7"/>
  <c r="AB117" i="7"/>
  <c r="R121" i="7"/>
  <c r="U120" i="7"/>
  <c r="X120" i="7" s="1"/>
  <c r="Y120" i="7" s="1"/>
  <c r="AA118" i="7"/>
  <c r="AC117" i="7"/>
  <c r="AE117" i="7" s="1"/>
  <c r="Z119" i="6"/>
  <c r="L123" i="6" a="1"/>
  <c r="L123" i="6" s="1"/>
  <c r="T122" i="6"/>
  <c r="AD117" i="6"/>
  <c r="AB117" i="6"/>
  <c r="W203" i="6"/>
  <c r="U120" i="6"/>
  <c r="X120" i="6" s="1"/>
  <c r="Y120" i="6" s="1"/>
  <c r="R121" i="6"/>
  <c r="AF116" i="6"/>
  <c r="AG137" i="6" s="1"/>
  <c r="AC117" i="6"/>
  <c r="AE117" i="6" s="1"/>
  <c r="AA118" i="6"/>
  <c r="V204" i="6"/>
  <c r="H121" i="6"/>
  <c r="S120" i="6"/>
  <c r="Z119" i="5"/>
  <c r="L123" i="5" a="1"/>
  <c r="L123" i="5" s="1"/>
  <c r="T122" i="5"/>
  <c r="W203" i="5"/>
  <c r="AF116" i="5"/>
  <c r="AG137" i="5" s="1"/>
  <c r="AC117" i="5"/>
  <c r="AE117" i="5" s="1"/>
  <c r="AA118" i="5"/>
  <c r="AD117" i="5"/>
  <c r="AB117" i="5"/>
  <c r="U120" i="5"/>
  <c r="X120" i="5" s="1"/>
  <c r="Y120" i="5" s="1"/>
  <c r="R121" i="5"/>
  <c r="V204" i="5"/>
  <c r="S120" i="5"/>
  <c r="H121" i="5"/>
  <c r="AF116" i="4"/>
  <c r="AG137" i="4" s="1"/>
  <c r="Z119" i="4"/>
  <c r="U120" i="4"/>
  <c r="X120" i="4" s="1"/>
  <c r="Y120" i="4" s="1"/>
  <c r="R121" i="4"/>
  <c r="V204" i="4"/>
  <c r="H121" i="4"/>
  <c r="S120" i="4"/>
  <c r="W203" i="4"/>
  <c r="AC117" i="4"/>
  <c r="AE117" i="4" s="1"/>
  <c r="AA118" i="4"/>
  <c r="L123" i="4" a="1"/>
  <c r="L123" i="4" s="1"/>
  <c r="T122" i="4"/>
  <c r="AD117" i="4"/>
  <c r="AB117" i="4"/>
  <c r="Z119" i="1"/>
  <c r="R121" i="1"/>
  <c r="U120" i="1"/>
  <c r="X120" i="1" s="1"/>
  <c r="Y120" i="1" s="1"/>
  <c r="V204" i="1"/>
  <c r="H121" i="1"/>
  <c r="S120" i="1"/>
  <c r="W203" i="1"/>
  <c r="AD117" i="1"/>
  <c r="AB117" i="1"/>
  <c r="L123" i="1" a="1"/>
  <c r="L123" i="1" s="1"/>
  <c r="T122" i="1"/>
  <c r="AC117" i="1"/>
  <c r="AE117" i="1" s="1"/>
  <c r="AA118" i="1"/>
  <c r="AF116" i="1"/>
  <c r="AG137" i="1" s="1"/>
  <c r="Z120" i="11" l="1"/>
  <c r="R122" i="11"/>
  <c r="U121" i="11"/>
  <c r="X121" i="11" s="1"/>
  <c r="Y121" i="11" s="1"/>
  <c r="AD118" i="11"/>
  <c r="AB118" i="11"/>
  <c r="L124" i="11" a="1"/>
  <c r="L124" i="11" s="1"/>
  <c r="T123" i="11"/>
  <c r="W204" i="11"/>
  <c r="AA119" i="11"/>
  <c r="AC118" i="11"/>
  <c r="AE118" i="11" s="1"/>
  <c r="V205" i="11"/>
  <c r="H122" i="11"/>
  <c r="S121" i="11"/>
  <c r="AF117" i="11"/>
  <c r="AG138" i="11" s="1"/>
  <c r="Z120" i="10"/>
  <c r="AF117" i="10"/>
  <c r="AG138" i="10" s="1"/>
  <c r="T122" i="10"/>
  <c r="L123" i="10" a="1"/>
  <c r="L123" i="10" s="1"/>
  <c r="AD118" i="10"/>
  <c r="AB118" i="10"/>
  <c r="W204" i="10"/>
  <c r="U121" i="10"/>
  <c r="X121" i="10" s="1"/>
  <c r="Y121" i="10" s="1"/>
  <c r="R122" i="10"/>
  <c r="V205" i="10"/>
  <c r="S121" i="10"/>
  <c r="H122" i="10"/>
  <c r="AC118" i="10"/>
  <c r="AE118" i="10" s="1"/>
  <c r="AA119" i="10"/>
  <c r="Z120" i="9"/>
  <c r="W204" i="9"/>
  <c r="T122" i="9"/>
  <c r="L123" i="9" a="1"/>
  <c r="L123" i="9" s="1"/>
  <c r="R122" i="9"/>
  <c r="U121" i="9"/>
  <c r="X121" i="9" s="1"/>
  <c r="Y121" i="9" s="1"/>
  <c r="AF117" i="9"/>
  <c r="AC118" i="9"/>
  <c r="AE118" i="9" s="1"/>
  <c r="AA119" i="9"/>
  <c r="AD118" i="9"/>
  <c r="AB118" i="9"/>
  <c r="AG138" i="9"/>
  <c r="V205" i="9"/>
  <c r="S121" i="9"/>
  <c r="H122" i="9"/>
  <c r="Z120" i="8"/>
  <c r="U121" i="8"/>
  <c r="X121" i="8" s="1"/>
  <c r="Y121" i="8" s="1"/>
  <c r="R122" i="8"/>
  <c r="AD118" i="8"/>
  <c r="AB118" i="8"/>
  <c r="L124" i="8" a="1"/>
  <c r="L124" i="8" s="1"/>
  <c r="T123" i="8"/>
  <c r="AF117" i="8"/>
  <c r="AG138" i="8" s="1"/>
  <c r="W204" i="8"/>
  <c r="AC118" i="8"/>
  <c r="AE118" i="8" s="1"/>
  <c r="AA119" i="8"/>
  <c r="V205" i="8"/>
  <c r="H122" i="8"/>
  <c r="S121" i="8"/>
  <c r="Z120" i="7"/>
  <c r="U121" i="7"/>
  <c r="X121" i="7" s="1"/>
  <c r="Y121" i="7" s="1"/>
  <c r="R122" i="7"/>
  <c r="V205" i="7"/>
  <c r="H122" i="7"/>
  <c r="S121" i="7"/>
  <c r="L123" i="7" a="1"/>
  <c r="L123" i="7" s="1"/>
  <c r="T122" i="7"/>
  <c r="W204" i="7"/>
  <c r="AF117" i="7"/>
  <c r="AG138" i="7" s="1"/>
  <c r="AA119" i="7"/>
  <c r="AC118" i="7"/>
  <c r="AE118" i="7" s="1"/>
  <c r="AD118" i="7"/>
  <c r="AB118" i="7"/>
  <c r="Z120" i="6"/>
  <c r="V205" i="6"/>
  <c r="H122" i="6"/>
  <c r="S121" i="6"/>
  <c r="W204" i="6"/>
  <c r="L124" i="6" a="1"/>
  <c r="L124" i="6" s="1"/>
  <c r="T123" i="6"/>
  <c r="AF117" i="6"/>
  <c r="AG138" i="6" s="1"/>
  <c r="U121" i="6"/>
  <c r="X121" i="6" s="1"/>
  <c r="Y121" i="6" s="1"/>
  <c r="R122" i="6"/>
  <c r="AC118" i="6"/>
  <c r="AE118" i="6" s="1"/>
  <c r="AA119" i="6"/>
  <c r="AD118" i="6"/>
  <c r="AB118" i="6"/>
  <c r="Z120" i="5"/>
  <c r="U121" i="5"/>
  <c r="X121" i="5" s="1"/>
  <c r="Y121" i="5" s="1"/>
  <c r="R122" i="5"/>
  <c r="AF117" i="5"/>
  <c r="L124" i="5" a="1"/>
  <c r="L124" i="5" s="1"/>
  <c r="T123" i="5"/>
  <c r="AG138" i="5"/>
  <c r="AC118" i="5"/>
  <c r="AE118" i="5" s="1"/>
  <c r="AA119" i="5"/>
  <c r="W204" i="5"/>
  <c r="AD118" i="5"/>
  <c r="AB118" i="5"/>
  <c r="V205" i="5"/>
  <c r="H122" i="5"/>
  <c r="S121" i="5"/>
  <c r="AF117" i="4"/>
  <c r="AG138" i="4" s="1"/>
  <c r="Z120" i="4"/>
  <c r="AB118" i="4"/>
  <c r="AD118" i="4"/>
  <c r="V205" i="4"/>
  <c r="H122" i="4"/>
  <c r="S121" i="4"/>
  <c r="W204" i="4"/>
  <c r="L124" i="4" a="1"/>
  <c r="L124" i="4" s="1"/>
  <c r="T123" i="4"/>
  <c r="U121" i="4"/>
  <c r="X121" i="4" s="1"/>
  <c r="Y121" i="4" s="1"/>
  <c r="R122" i="4"/>
  <c r="AA119" i="4"/>
  <c r="AC118" i="4"/>
  <c r="AE118" i="4" s="1"/>
  <c r="Z120" i="1"/>
  <c r="AF117" i="1"/>
  <c r="AG138" i="1" s="1"/>
  <c r="AD118" i="1"/>
  <c r="AB118" i="1"/>
  <c r="W204" i="1"/>
  <c r="U121" i="1"/>
  <c r="X121" i="1" s="1"/>
  <c r="Y121" i="1" s="1"/>
  <c r="R122" i="1"/>
  <c r="AA119" i="1"/>
  <c r="AC118" i="1"/>
  <c r="AE118" i="1" s="1"/>
  <c r="L124" i="1" a="1"/>
  <c r="L124" i="1" s="1"/>
  <c r="T123" i="1"/>
  <c r="V205" i="1"/>
  <c r="H122" i="1"/>
  <c r="S121" i="1"/>
  <c r="Z121" i="11" l="1"/>
  <c r="AF118" i="11"/>
  <c r="W205" i="11"/>
  <c r="AD119" i="11"/>
  <c r="AB119" i="11"/>
  <c r="AG139" i="11"/>
  <c r="T124" i="11"/>
  <c r="L125" i="11" a="1"/>
  <c r="L125" i="11" s="1"/>
  <c r="V206" i="11"/>
  <c r="H123" i="11"/>
  <c r="S122" i="11"/>
  <c r="R123" i="11"/>
  <c r="U122" i="11"/>
  <c r="X122" i="11" s="1"/>
  <c r="Y122" i="11" s="1"/>
  <c r="AA120" i="11"/>
  <c r="AC119" i="11"/>
  <c r="AE119" i="11" s="1"/>
  <c r="Z121" i="10"/>
  <c r="T123" i="10"/>
  <c r="L124" i="10" a="1"/>
  <c r="L124" i="10" s="1"/>
  <c r="U122" i="10"/>
  <c r="X122" i="10" s="1"/>
  <c r="Y122" i="10" s="1"/>
  <c r="R123" i="10"/>
  <c r="V206" i="10"/>
  <c r="H123" i="10"/>
  <c r="S122" i="10"/>
  <c r="W205" i="10"/>
  <c r="AD119" i="10"/>
  <c r="AB119" i="10"/>
  <c r="AA120" i="10"/>
  <c r="AC119" i="10"/>
  <c r="AE119" i="10" s="1"/>
  <c r="AF118" i="10"/>
  <c r="AG139" i="10" s="1"/>
  <c r="Z121" i="9"/>
  <c r="AF118" i="9"/>
  <c r="AG139" i="9" s="1"/>
  <c r="T123" i="9"/>
  <c r="L124" i="9" a="1"/>
  <c r="L124" i="9" s="1"/>
  <c r="W205" i="9"/>
  <c r="V206" i="9"/>
  <c r="S122" i="9"/>
  <c r="H123" i="9"/>
  <c r="AC119" i="9"/>
  <c r="AE119" i="9" s="1"/>
  <c r="AA120" i="9"/>
  <c r="AD119" i="9"/>
  <c r="AB119" i="9"/>
  <c r="U122" i="9"/>
  <c r="X122" i="9" s="1"/>
  <c r="Y122" i="9" s="1"/>
  <c r="R123" i="9"/>
  <c r="Z121" i="8"/>
  <c r="AD119" i="8"/>
  <c r="AB119" i="8"/>
  <c r="V206" i="8"/>
  <c r="H123" i="8"/>
  <c r="S122" i="8"/>
  <c r="AF118" i="8"/>
  <c r="AG139" i="8" s="1"/>
  <c r="W205" i="8"/>
  <c r="U122" i="8"/>
  <c r="X122" i="8" s="1"/>
  <c r="Y122" i="8" s="1"/>
  <c r="R123" i="8"/>
  <c r="L125" i="8" a="1"/>
  <c r="L125" i="8" s="1"/>
  <c r="T124" i="8"/>
  <c r="AA120" i="8"/>
  <c r="AC119" i="8"/>
  <c r="AE119" i="8" s="1"/>
  <c r="Z121" i="7"/>
  <c r="AF118" i="7"/>
  <c r="AG139" i="7" s="1"/>
  <c r="AD119" i="7"/>
  <c r="AB119" i="7"/>
  <c r="W205" i="7"/>
  <c r="L124" i="7" a="1"/>
  <c r="L124" i="7" s="1"/>
  <c r="T123" i="7"/>
  <c r="U122" i="7"/>
  <c r="X122" i="7" s="1"/>
  <c r="Y122" i="7" s="1"/>
  <c r="R123" i="7"/>
  <c r="AC119" i="7"/>
  <c r="AE119" i="7" s="1"/>
  <c r="AA120" i="7"/>
  <c r="V206" i="7"/>
  <c r="H123" i="7"/>
  <c r="S122" i="7"/>
  <c r="Z121" i="6"/>
  <c r="U122" i="6"/>
  <c r="X122" i="6" s="1"/>
  <c r="Y122" i="6" s="1"/>
  <c r="R123" i="6"/>
  <c r="L125" i="6" a="1"/>
  <c r="L125" i="6" s="1"/>
  <c r="T124" i="6"/>
  <c r="V206" i="6"/>
  <c r="H123" i="6"/>
  <c r="S122" i="6"/>
  <c r="W205" i="6"/>
  <c r="AD119" i="6"/>
  <c r="AB119" i="6"/>
  <c r="AC119" i="6"/>
  <c r="AE119" i="6" s="1"/>
  <c r="AA120" i="6"/>
  <c r="AF118" i="6"/>
  <c r="AG139" i="6" s="1"/>
  <c r="Z121" i="5"/>
  <c r="U122" i="5"/>
  <c r="X122" i="5" s="1"/>
  <c r="Y122" i="5" s="1"/>
  <c r="R123" i="5"/>
  <c r="W205" i="5"/>
  <c r="AD119" i="5"/>
  <c r="AB119" i="5"/>
  <c r="T124" i="5"/>
  <c r="L125" i="5" a="1"/>
  <c r="L125" i="5" s="1"/>
  <c r="AA120" i="5"/>
  <c r="AC119" i="5"/>
  <c r="AE119" i="5" s="1"/>
  <c r="AF118" i="5"/>
  <c r="AG139" i="5" s="1"/>
  <c r="V206" i="5"/>
  <c r="H123" i="5"/>
  <c r="S122" i="5"/>
  <c r="AF118" i="4"/>
  <c r="AG139" i="4" s="1"/>
  <c r="Z121" i="4"/>
  <c r="R123" i="4"/>
  <c r="U122" i="4"/>
  <c r="X122" i="4" s="1"/>
  <c r="Y122" i="4" s="1"/>
  <c r="V206" i="4"/>
  <c r="S122" i="4"/>
  <c r="H123" i="4"/>
  <c r="T124" i="4"/>
  <c r="L125" i="4" a="1"/>
  <c r="L125" i="4" s="1"/>
  <c r="AA120" i="4"/>
  <c r="AC119" i="4"/>
  <c r="AE119" i="4" s="1"/>
  <c r="W205" i="4"/>
  <c r="AD119" i="4"/>
  <c r="AB119" i="4"/>
  <c r="Z121" i="1"/>
  <c r="AB119" i="1"/>
  <c r="AD119" i="1"/>
  <c r="W205" i="1"/>
  <c r="R123" i="1"/>
  <c r="U122" i="1"/>
  <c r="X122" i="1" s="1"/>
  <c r="Y122" i="1" s="1"/>
  <c r="AF118" i="1"/>
  <c r="AG139" i="1" s="1"/>
  <c r="AC119" i="1"/>
  <c r="AE119" i="1" s="1"/>
  <c r="AA120" i="1"/>
  <c r="L125" i="1" a="1"/>
  <c r="L125" i="1" s="1"/>
  <c r="T124" i="1"/>
  <c r="V206" i="1"/>
  <c r="H123" i="1"/>
  <c r="S122" i="1"/>
  <c r="Z122" i="11" l="1"/>
  <c r="V207" i="11"/>
  <c r="S123" i="11"/>
  <c r="H124" i="11"/>
  <c r="T125" i="11"/>
  <c r="L126" i="11" a="1"/>
  <c r="L126" i="11" s="1"/>
  <c r="R124" i="11"/>
  <c r="U123" i="11"/>
  <c r="X123" i="11" s="1"/>
  <c r="Y123" i="11" s="1"/>
  <c r="W206" i="11"/>
  <c r="AF119" i="11"/>
  <c r="AG140" i="11" s="1"/>
  <c r="AC120" i="11"/>
  <c r="AE120" i="11" s="1"/>
  <c r="AA121" i="11"/>
  <c r="AB120" i="11"/>
  <c r="AD120" i="11"/>
  <c r="Z122" i="10"/>
  <c r="AF119" i="10"/>
  <c r="AG140" i="10" s="1"/>
  <c r="U123" i="10"/>
  <c r="X123" i="10" s="1"/>
  <c r="Y123" i="10" s="1"/>
  <c r="R124" i="10"/>
  <c r="L125" i="10" a="1"/>
  <c r="L125" i="10" s="1"/>
  <c r="T124" i="10"/>
  <c r="AB120" i="10"/>
  <c r="AD120" i="10"/>
  <c r="V207" i="10"/>
  <c r="H124" i="10"/>
  <c r="S123" i="10"/>
  <c r="AC120" i="10"/>
  <c r="AE120" i="10" s="1"/>
  <c r="AA121" i="10"/>
  <c r="W206" i="10"/>
  <c r="Z122" i="9"/>
  <c r="AD120" i="9"/>
  <c r="AB120" i="9"/>
  <c r="L125" i="9" a="1"/>
  <c r="L125" i="9" s="1"/>
  <c r="T124" i="9"/>
  <c r="W206" i="9"/>
  <c r="AF119" i="9"/>
  <c r="AG140" i="9" s="1"/>
  <c r="U123" i="9"/>
  <c r="X123" i="9" s="1"/>
  <c r="Y123" i="9" s="1"/>
  <c r="R124" i="9"/>
  <c r="AC120" i="9"/>
  <c r="AE120" i="9" s="1"/>
  <c r="AA121" i="9"/>
  <c r="V207" i="9"/>
  <c r="H124" i="9"/>
  <c r="S123" i="9"/>
  <c r="Z122" i="8"/>
  <c r="T125" i="8"/>
  <c r="L126" i="8" a="1"/>
  <c r="L126" i="8" s="1"/>
  <c r="W206" i="8"/>
  <c r="R124" i="8"/>
  <c r="U123" i="8"/>
  <c r="X123" i="8" s="1"/>
  <c r="Y123" i="8" s="1"/>
  <c r="AF119" i="8"/>
  <c r="AG140" i="8" s="1"/>
  <c r="AA121" i="8"/>
  <c r="AC120" i="8"/>
  <c r="AE120" i="8" s="1"/>
  <c r="V207" i="8"/>
  <c r="H124" i="8"/>
  <c r="S123" i="8"/>
  <c r="AB120" i="8"/>
  <c r="AD120" i="8"/>
  <c r="Z122" i="7"/>
  <c r="V207" i="7"/>
  <c r="S123" i="7"/>
  <c r="H124" i="7"/>
  <c r="R124" i="7"/>
  <c r="U123" i="7"/>
  <c r="X123" i="7" s="1"/>
  <c r="Y123" i="7" s="1"/>
  <c r="AD120" i="7"/>
  <c r="AB120" i="7"/>
  <c r="AF119" i="7"/>
  <c r="AG140" i="7" s="1"/>
  <c r="L125" i="7" a="1"/>
  <c r="L125" i="7" s="1"/>
  <c r="T124" i="7"/>
  <c r="AC120" i="7"/>
  <c r="AE120" i="7" s="1"/>
  <c r="AA121" i="7"/>
  <c r="W206" i="7"/>
  <c r="Z122" i="6"/>
  <c r="AD120" i="6"/>
  <c r="AB120" i="6"/>
  <c r="AF119" i="6"/>
  <c r="AG140" i="6" s="1"/>
  <c r="V207" i="6"/>
  <c r="H124" i="6"/>
  <c r="S123" i="6"/>
  <c r="U123" i="6"/>
  <c r="X123" i="6" s="1"/>
  <c r="Y123" i="6" s="1"/>
  <c r="R124" i="6"/>
  <c r="L126" i="6" a="1"/>
  <c r="L126" i="6" s="1"/>
  <c r="T125" i="6"/>
  <c r="AC120" i="6"/>
  <c r="AE120" i="6" s="1"/>
  <c r="AA121" i="6"/>
  <c r="W206" i="6"/>
  <c r="Z122" i="5"/>
  <c r="W206" i="5"/>
  <c r="AD120" i="5"/>
  <c r="AB120" i="5"/>
  <c r="L126" i="5" a="1"/>
  <c r="L126" i="5" s="1"/>
  <c r="T125" i="5"/>
  <c r="R124" i="5"/>
  <c r="U123" i="5"/>
  <c r="X123" i="5" s="1"/>
  <c r="Y123" i="5" s="1"/>
  <c r="AA121" i="5"/>
  <c r="AC120" i="5"/>
  <c r="AE120" i="5" s="1"/>
  <c r="AF119" i="5"/>
  <c r="AG140" i="5" s="1"/>
  <c r="H124" i="5"/>
  <c r="V207" i="5"/>
  <c r="S123" i="5"/>
  <c r="AF119" i="4"/>
  <c r="AG140" i="4" s="1"/>
  <c r="Z122" i="4"/>
  <c r="V207" i="4"/>
  <c r="S123" i="4"/>
  <c r="H124" i="4"/>
  <c r="L126" i="4" a="1"/>
  <c r="L126" i="4" s="1"/>
  <c r="T125" i="4"/>
  <c r="W206" i="4"/>
  <c r="AC120" i="4"/>
  <c r="AE120" i="4" s="1"/>
  <c r="AA121" i="4"/>
  <c r="AB120" i="4"/>
  <c r="AD120" i="4"/>
  <c r="R124" i="4"/>
  <c r="U123" i="4"/>
  <c r="X123" i="4" s="1"/>
  <c r="Y123" i="4" s="1"/>
  <c r="Z122" i="1"/>
  <c r="W206" i="1"/>
  <c r="AD120" i="1"/>
  <c r="AB120" i="1"/>
  <c r="AF119" i="1"/>
  <c r="R124" i="1"/>
  <c r="U123" i="1"/>
  <c r="X123" i="1" s="1"/>
  <c r="Y123" i="1" s="1"/>
  <c r="L126" i="1" a="1"/>
  <c r="L126" i="1" s="1"/>
  <c r="T125" i="1"/>
  <c r="AC120" i="1"/>
  <c r="AE120" i="1" s="1"/>
  <c r="AA121" i="1"/>
  <c r="AG140" i="1"/>
  <c r="V207" i="1"/>
  <c r="H124" i="1"/>
  <c r="S123" i="1"/>
  <c r="Z123" i="11" l="1"/>
  <c r="AD121" i="11"/>
  <c r="AB121" i="11"/>
  <c r="V208" i="11"/>
  <c r="S124" i="11"/>
  <c r="H125" i="11"/>
  <c r="AF120" i="11"/>
  <c r="U124" i="11"/>
  <c r="X124" i="11" s="1"/>
  <c r="Y124" i="11" s="1"/>
  <c r="R125" i="11"/>
  <c r="W207" i="11"/>
  <c r="AG141" i="11"/>
  <c r="AC121" i="11"/>
  <c r="AE121" i="11" s="1"/>
  <c r="AA122" i="11"/>
  <c r="L127" i="11" a="1"/>
  <c r="L127" i="11" s="1"/>
  <c r="T126" i="11"/>
  <c r="Z123" i="10"/>
  <c r="AD121" i="10"/>
  <c r="AB121" i="10"/>
  <c r="W207" i="10"/>
  <c r="V208" i="10"/>
  <c r="H125" i="10"/>
  <c r="S124" i="10"/>
  <c r="L126" i="10" a="1"/>
  <c r="L126" i="10" s="1"/>
  <c r="T125" i="10"/>
  <c r="AC121" i="10"/>
  <c r="AE121" i="10" s="1"/>
  <c r="AA122" i="10"/>
  <c r="AF120" i="10"/>
  <c r="AG141" i="10" s="1"/>
  <c r="U124" i="10"/>
  <c r="X124" i="10" s="1"/>
  <c r="Y124" i="10" s="1"/>
  <c r="R125" i="10"/>
  <c r="Z123" i="9"/>
  <c r="AD121" i="9"/>
  <c r="AB121" i="9"/>
  <c r="L126" i="9" a="1"/>
  <c r="L126" i="9" s="1"/>
  <c r="T125" i="9"/>
  <c r="AF120" i="9"/>
  <c r="AG141" i="9" s="1"/>
  <c r="AC121" i="9"/>
  <c r="AE121" i="9" s="1"/>
  <c r="AA122" i="9"/>
  <c r="W207" i="9"/>
  <c r="U124" i="9"/>
  <c r="X124" i="9" s="1"/>
  <c r="Y124" i="9" s="1"/>
  <c r="R125" i="9"/>
  <c r="V208" i="9"/>
  <c r="H125" i="9"/>
  <c r="S124" i="9"/>
  <c r="Z123" i="8"/>
  <c r="AB121" i="8"/>
  <c r="AD121" i="8"/>
  <c r="V208" i="8"/>
  <c r="S124" i="8"/>
  <c r="H125" i="8"/>
  <c r="W207" i="8"/>
  <c r="T126" i="8"/>
  <c r="L127" i="8" a="1"/>
  <c r="L127" i="8" s="1"/>
  <c r="AF120" i="8"/>
  <c r="AG141" i="8" s="1"/>
  <c r="AC121" i="8"/>
  <c r="AE121" i="8" s="1"/>
  <c r="AA122" i="8"/>
  <c r="R125" i="8"/>
  <c r="U124" i="8"/>
  <c r="X124" i="8" s="1"/>
  <c r="Y124" i="8" s="1"/>
  <c r="Z123" i="7"/>
  <c r="AF120" i="7"/>
  <c r="AG141" i="7" s="1"/>
  <c r="L126" i="7" a="1"/>
  <c r="L126" i="7" s="1"/>
  <c r="T125" i="7"/>
  <c r="V208" i="7"/>
  <c r="S124" i="7"/>
  <c r="H125" i="7"/>
  <c r="AD121" i="7"/>
  <c r="AB121" i="7"/>
  <c r="W207" i="7"/>
  <c r="AA122" i="7"/>
  <c r="AC121" i="7"/>
  <c r="AE121" i="7" s="1"/>
  <c r="R125" i="7"/>
  <c r="U124" i="7"/>
  <c r="X124" i="7" s="1"/>
  <c r="Y124" i="7" s="1"/>
  <c r="Z123" i="6"/>
  <c r="T126" i="6"/>
  <c r="L127" i="6" a="1"/>
  <c r="L127" i="6" s="1"/>
  <c r="R125" i="6"/>
  <c r="U124" i="6"/>
  <c r="X124" i="6" s="1"/>
  <c r="Y124" i="6" s="1"/>
  <c r="W207" i="6"/>
  <c r="V208" i="6"/>
  <c r="H125" i="6"/>
  <c r="S124" i="6"/>
  <c r="AF120" i="6"/>
  <c r="AG141" i="6" s="1"/>
  <c r="AA122" i="6"/>
  <c r="AC121" i="6"/>
  <c r="AE121" i="6" s="1"/>
  <c r="AD121" i="6"/>
  <c r="AB121" i="6"/>
  <c r="Z123" i="5"/>
  <c r="V208" i="5"/>
  <c r="S124" i="5"/>
  <c r="H125" i="5"/>
  <c r="AF120" i="5"/>
  <c r="AG141" i="5" s="1"/>
  <c r="AB121" i="5"/>
  <c r="AD121" i="5"/>
  <c r="U124" i="5"/>
  <c r="X124" i="5" s="1"/>
  <c r="Y124" i="5" s="1"/>
  <c r="R125" i="5"/>
  <c r="AA122" i="5"/>
  <c r="AC121" i="5"/>
  <c r="AE121" i="5" s="1"/>
  <c r="L127" i="5" a="1"/>
  <c r="L127" i="5" s="1"/>
  <c r="T126" i="5"/>
  <c r="W207" i="5"/>
  <c r="AF120" i="4"/>
  <c r="AG141" i="4" s="1"/>
  <c r="Z123" i="4"/>
  <c r="U124" i="4"/>
  <c r="X124" i="4" s="1"/>
  <c r="Y124" i="4" s="1"/>
  <c r="R125" i="4"/>
  <c r="L127" i="4" a="1"/>
  <c r="L127" i="4" s="1"/>
  <c r="T126" i="4"/>
  <c r="W207" i="4"/>
  <c r="AD121" i="4"/>
  <c r="AB121" i="4"/>
  <c r="V208" i="4"/>
  <c r="H125" i="4"/>
  <c r="S124" i="4"/>
  <c r="AC121" i="4"/>
  <c r="AE121" i="4" s="1"/>
  <c r="AA122" i="4"/>
  <c r="Z123" i="1"/>
  <c r="AF120" i="1"/>
  <c r="W207" i="1"/>
  <c r="R125" i="1"/>
  <c r="U124" i="1"/>
  <c r="X124" i="1" s="1"/>
  <c r="Y124" i="1" s="1"/>
  <c r="AD121" i="1"/>
  <c r="AB121" i="1"/>
  <c r="AA122" i="1"/>
  <c r="AC121" i="1"/>
  <c r="AE121" i="1" s="1"/>
  <c r="T126" i="1"/>
  <c r="L127" i="1" a="1"/>
  <c r="L127" i="1" s="1"/>
  <c r="AG141" i="1"/>
  <c r="V208" i="1"/>
  <c r="H125" i="1"/>
  <c r="S124" i="1"/>
  <c r="Z124" i="11" l="1"/>
  <c r="U125" i="11"/>
  <c r="X125" i="11" s="1"/>
  <c r="Y125" i="11" s="1"/>
  <c r="R126" i="11"/>
  <c r="AD122" i="11"/>
  <c r="AB122" i="11"/>
  <c r="W208" i="11"/>
  <c r="V209" i="11"/>
  <c r="H126" i="11"/>
  <c r="S125" i="11"/>
  <c r="AF121" i="11"/>
  <c r="AG142" i="11" s="1"/>
  <c r="AA123" i="11"/>
  <c r="AC122" i="11"/>
  <c r="AE122" i="11" s="1"/>
  <c r="L128" i="11" a="1"/>
  <c r="L128" i="11" s="1"/>
  <c r="T127" i="11"/>
  <c r="Z124" i="10"/>
  <c r="AB122" i="10"/>
  <c r="AD122" i="10"/>
  <c r="L127" i="10" a="1"/>
  <c r="L127" i="10" s="1"/>
  <c r="T126" i="10"/>
  <c r="V209" i="10"/>
  <c r="H126" i="10"/>
  <c r="S125" i="10"/>
  <c r="AF121" i="10"/>
  <c r="AG142" i="10" s="1"/>
  <c r="W208" i="10"/>
  <c r="U125" i="10"/>
  <c r="X125" i="10" s="1"/>
  <c r="Y125" i="10" s="1"/>
  <c r="R126" i="10"/>
  <c r="AC122" i="10"/>
  <c r="AE122" i="10" s="1"/>
  <c r="AA123" i="10"/>
  <c r="Z124" i="9"/>
  <c r="W208" i="9"/>
  <c r="AF121" i="9"/>
  <c r="AG142" i="9" s="1"/>
  <c r="U125" i="9"/>
  <c r="X125" i="9" s="1"/>
  <c r="Y125" i="9" s="1"/>
  <c r="R126" i="9"/>
  <c r="L127" i="9" a="1"/>
  <c r="L127" i="9" s="1"/>
  <c r="T126" i="9"/>
  <c r="AD122" i="9"/>
  <c r="AB122" i="9"/>
  <c r="AC122" i="9"/>
  <c r="AE122" i="9" s="1"/>
  <c r="AA123" i="9"/>
  <c r="V209" i="9"/>
  <c r="H126" i="9"/>
  <c r="S125" i="9"/>
  <c r="AF121" i="8"/>
  <c r="AG142" i="8" s="1"/>
  <c r="V209" i="8"/>
  <c r="S125" i="8"/>
  <c r="H126" i="8"/>
  <c r="U125" i="8"/>
  <c r="X125" i="8" s="1"/>
  <c r="Y125" i="8" s="1"/>
  <c r="R126" i="8"/>
  <c r="AD122" i="8"/>
  <c r="AB122" i="8"/>
  <c r="L128" i="8" a="1"/>
  <c r="L128" i="8" s="1"/>
  <c r="T127" i="8"/>
  <c r="W208" i="8"/>
  <c r="AC122" i="8"/>
  <c r="AE122" i="8" s="1"/>
  <c r="AA123" i="8"/>
  <c r="Z124" i="8"/>
  <c r="Z124" i="7"/>
  <c r="AF121" i="7"/>
  <c r="AG142" i="7" s="1"/>
  <c r="T126" i="7"/>
  <c r="L127" i="7" a="1"/>
  <c r="L127" i="7" s="1"/>
  <c r="AB122" i="7"/>
  <c r="AD122" i="7"/>
  <c r="V209" i="7"/>
  <c r="S125" i="7"/>
  <c r="H126" i="7"/>
  <c r="AA123" i="7"/>
  <c r="AC122" i="7"/>
  <c r="AE122" i="7" s="1"/>
  <c r="W208" i="7"/>
  <c r="R126" i="7"/>
  <c r="U125" i="7"/>
  <c r="X125" i="7" s="1"/>
  <c r="Y125" i="7" s="1"/>
  <c r="Z124" i="6"/>
  <c r="AB122" i="6"/>
  <c r="AD122" i="6"/>
  <c r="AF121" i="6"/>
  <c r="AG142" i="6" s="1"/>
  <c r="V209" i="6"/>
  <c r="H126" i="6"/>
  <c r="S125" i="6"/>
  <c r="R126" i="6"/>
  <c r="U125" i="6"/>
  <c r="X125" i="6" s="1"/>
  <c r="Y125" i="6" s="1"/>
  <c r="T127" i="6"/>
  <c r="L128" i="6" a="1"/>
  <c r="L128" i="6" s="1"/>
  <c r="W208" i="6"/>
  <c r="AA123" i="6"/>
  <c r="AC122" i="6"/>
  <c r="AE122" i="6" s="1"/>
  <c r="Z124" i="5"/>
  <c r="AF121" i="5"/>
  <c r="AD122" i="5"/>
  <c r="AB122" i="5"/>
  <c r="AG142" i="5"/>
  <c r="T127" i="5"/>
  <c r="L128" i="5" a="1"/>
  <c r="L128" i="5" s="1"/>
  <c r="V209" i="5"/>
  <c r="H126" i="5"/>
  <c r="S125" i="5"/>
  <c r="AA123" i="5"/>
  <c r="AC122" i="5"/>
  <c r="AE122" i="5" s="1"/>
  <c r="R126" i="5"/>
  <c r="U125" i="5"/>
  <c r="X125" i="5" s="1"/>
  <c r="Y125" i="5" s="1"/>
  <c r="W208" i="5"/>
  <c r="AF121" i="4"/>
  <c r="AG142" i="4" s="1"/>
  <c r="Z124" i="4"/>
  <c r="V209" i="4"/>
  <c r="H126" i="4"/>
  <c r="S125" i="4"/>
  <c r="W208" i="4"/>
  <c r="T127" i="4"/>
  <c r="L128" i="4" a="1"/>
  <c r="L128" i="4" s="1"/>
  <c r="U125" i="4"/>
  <c r="X125" i="4" s="1"/>
  <c r="Y125" i="4" s="1"/>
  <c r="R126" i="4"/>
  <c r="AC122" i="4"/>
  <c r="AE122" i="4" s="1"/>
  <c r="AA123" i="4"/>
  <c r="AD122" i="4"/>
  <c r="AB122" i="4"/>
  <c r="Z124" i="1"/>
  <c r="W208" i="1"/>
  <c r="T127" i="1"/>
  <c r="L128" i="1" a="1"/>
  <c r="L128" i="1" s="1"/>
  <c r="AF121" i="1"/>
  <c r="AG142" i="1" s="1"/>
  <c r="AC122" i="1"/>
  <c r="AE122" i="1" s="1"/>
  <c r="AA123" i="1"/>
  <c r="AB122" i="1"/>
  <c r="AD122" i="1"/>
  <c r="R126" i="1"/>
  <c r="U125" i="1"/>
  <c r="X125" i="1" s="1"/>
  <c r="Y125" i="1" s="1"/>
  <c r="V209" i="1"/>
  <c r="H126" i="1"/>
  <c r="S125" i="1"/>
  <c r="Z125" i="11" l="1"/>
  <c r="AD123" i="11"/>
  <c r="AB123" i="11"/>
  <c r="AF122" i="11"/>
  <c r="AG143" i="11" s="1"/>
  <c r="V210" i="11"/>
  <c r="H127" i="11"/>
  <c r="S126" i="11"/>
  <c r="W209" i="11"/>
  <c r="R127" i="11"/>
  <c r="U126" i="11"/>
  <c r="X126" i="11" s="1"/>
  <c r="Y126" i="11" s="1"/>
  <c r="AC123" i="11"/>
  <c r="AE123" i="11" s="1"/>
  <c r="AA124" i="11"/>
  <c r="L129" i="11" a="1"/>
  <c r="L129" i="11" s="1"/>
  <c r="T128" i="11"/>
  <c r="Z125" i="10"/>
  <c r="W209" i="10"/>
  <c r="U126" i="10"/>
  <c r="X126" i="10" s="1"/>
  <c r="Y126" i="10" s="1"/>
  <c r="R127" i="10"/>
  <c r="L128" i="10" a="1"/>
  <c r="L128" i="10" s="1"/>
  <c r="T127" i="10"/>
  <c r="H127" i="10"/>
  <c r="V210" i="10"/>
  <c r="S126" i="10"/>
  <c r="AD123" i="10"/>
  <c r="AB123" i="10"/>
  <c r="AA124" i="10"/>
  <c r="AC123" i="10"/>
  <c r="AE123" i="10" s="1"/>
  <c r="AF122" i="10"/>
  <c r="AG143" i="10" s="1"/>
  <c r="Z125" i="9"/>
  <c r="AF122" i="9"/>
  <c r="AG143" i="9" s="1"/>
  <c r="L128" i="9" a="1"/>
  <c r="L128" i="9" s="1"/>
  <c r="T127" i="9"/>
  <c r="U126" i="9"/>
  <c r="X126" i="9" s="1"/>
  <c r="Y126" i="9" s="1"/>
  <c r="R127" i="9"/>
  <c r="W209" i="9"/>
  <c r="AC123" i="9"/>
  <c r="AE123" i="9" s="1"/>
  <c r="AA124" i="9"/>
  <c r="AD123" i="9"/>
  <c r="AB123" i="9"/>
  <c r="V210" i="9"/>
  <c r="H127" i="9"/>
  <c r="S126" i="9"/>
  <c r="AD123" i="8"/>
  <c r="AB123" i="8"/>
  <c r="U126" i="8"/>
  <c r="X126" i="8" s="1"/>
  <c r="Y126" i="8" s="1"/>
  <c r="R127" i="8"/>
  <c r="L129" i="8" a="1"/>
  <c r="L129" i="8" s="1"/>
  <c r="T128" i="8"/>
  <c r="AF122" i="8"/>
  <c r="AG143" i="8" s="1"/>
  <c r="V210" i="8"/>
  <c r="H127" i="8"/>
  <c r="S126" i="8"/>
  <c r="W209" i="8"/>
  <c r="AC123" i="8"/>
  <c r="AE123" i="8" s="1"/>
  <c r="AA124" i="8"/>
  <c r="Z125" i="8"/>
  <c r="Z125" i="7"/>
  <c r="AF122" i="7"/>
  <c r="V210" i="7"/>
  <c r="S126" i="7"/>
  <c r="H127" i="7"/>
  <c r="AG143" i="7"/>
  <c r="AD123" i="7"/>
  <c r="AB123" i="7"/>
  <c r="W209" i="7"/>
  <c r="AA124" i="7"/>
  <c r="AC123" i="7"/>
  <c r="AE123" i="7" s="1"/>
  <c r="T127" i="7"/>
  <c r="L128" i="7" a="1"/>
  <c r="L128" i="7" s="1"/>
  <c r="U126" i="7"/>
  <c r="X126" i="7" s="1"/>
  <c r="Y126" i="7" s="1"/>
  <c r="R127" i="7"/>
  <c r="Z125" i="6"/>
  <c r="L129" i="6" a="1"/>
  <c r="L129" i="6" s="1"/>
  <c r="T128" i="6"/>
  <c r="W209" i="6"/>
  <c r="R127" i="6"/>
  <c r="U126" i="6"/>
  <c r="X126" i="6" s="1"/>
  <c r="Y126" i="6" s="1"/>
  <c r="AC123" i="6"/>
  <c r="AE123" i="6" s="1"/>
  <c r="AA124" i="6"/>
  <c r="AD123" i="6"/>
  <c r="AB123" i="6"/>
  <c r="V210" i="6"/>
  <c r="S126" i="6"/>
  <c r="H127" i="6"/>
  <c r="AF122" i="6"/>
  <c r="AG143" i="6" s="1"/>
  <c r="Z125" i="5"/>
  <c r="AF122" i="5"/>
  <c r="AG143" i="5" s="1"/>
  <c r="R127" i="5"/>
  <c r="U126" i="5"/>
  <c r="X126" i="5" s="1"/>
  <c r="Y126" i="5" s="1"/>
  <c r="AD123" i="5"/>
  <c r="AB123" i="5"/>
  <c r="W209" i="5"/>
  <c r="V210" i="5"/>
  <c r="S126" i="5"/>
  <c r="H127" i="5"/>
  <c r="T128" i="5"/>
  <c r="L129" i="5" a="1"/>
  <c r="L129" i="5" s="1"/>
  <c r="AA124" i="5"/>
  <c r="AC123" i="5"/>
  <c r="AE123" i="5" s="1"/>
  <c r="AF122" i="4"/>
  <c r="AG143" i="4" s="1"/>
  <c r="Z125" i="4"/>
  <c r="R127" i="4"/>
  <c r="U126" i="4"/>
  <c r="X126" i="4" s="1"/>
  <c r="Y126" i="4" s="1"/>
  <c r="V210" i="4"/>
  <c r="H127" i="4"/>
  <c r="S126" i="4"/>
  <c r="AC123" i="4"/>
  <c r="AE123" i="4" s="1"/>
  <c r="AA124" i="4"/>
  <c r="T128" i="4"/>
  <c r="L129" i="4" a="1"/>
  <c r="L129" i="4" s="1"/>
  <c r="W209" i="4"/>
  <c r="AD123" i="4"/>
  <c r="AB123" i="4"/>
  <c r="Z125" i="1"/>
  <c r="R127" i="1"/>
  <c r="U126" i="1"/>
  <c r="X126" i="1" s="1"/>
  <c r="Y126" i="1" s="1"/>
  <c r="AD123" i="1"/>
  <c r="AB123" i="1"/>
  <c r="AF122" i="1"/>
  <c r="W209" i="1"/>
  <c r="AG143" i="1"/>
  <c r="AC123" i="1"/>
  <c r="AE123" i="1" s="1"/>
  <c r="AA124" i="1"/>
  <c r="T128" i="1"/>
  <c r="L129" i="1" a="1"/>
  <c r="L129" i="1" s="1"/>
  <c r="V210" i="1"/>
  <c r="S126" i="1"/>
  <c r="H127" i="1"/>
  <c r="Z126" i="11" l="1"/>
  <c r="AD124" i="11"/>
  <c r="AB124" i="11"/>
  <c r="W210" i="11"/>
  <c r="R128" i="11"/>
  <c r="U127" i="11"/>
  <c r="X127" i="11" s="1"/>
  <c r="Y127" i="11" s="1"/>
  <c r="AF123" i="11"/>
  <c r="AG144" i="11" s="1"/>
  <c r="V211" i="11"/>
  <c r="H128" i="11"/>
  <c r="S127" i="11"/>
  <c r="AA125" i="11"/>
  <c r="AC124" i="11"/>
  <c r="AE124" i="11" s="1"/>
  <c r="L130" i="11" a="1"/>
  <c r="L130" i="11" s="1"/>
  <c r="T129" i="11"/>
  <c r="Z126" i="10"/>
  <c r="AD124" i="10"/>
  <c r="AB124" i="10"/>
  <c r="W210" i="10"/>
  <c r="V211" i="10"/>
  <c r="H128" i="10"/>
  <c r="S127" i="10"/>
  <c r="R128" i="10"/>
  <c r="U127" i="10"/>
  <c r="X127" i="10" s="1"/>
  <c r="Y127" i="10" s="1"/>
  <c r="L129" i="10" a="1"/>
  <c r="L129" i="10" s="1"/>
  <c r="T128" i="10"/>
  <c r="AA125" i="10"/>
  <c r="AC124" i="10"/>
  <c r="AE124" i="10" s="1"/>
  <c r="AF123" i="10"/>
  <c r="AG144" i="10" s="1"/>
  <c r="Z126" i="9"/>
  <c r="AF123" i="9"/>
  <c r="AG144" i="9" s="1"/>
  <c r="R128" i="9"/>
  <c r="U127" i="9"/>
  <c r="X127" i="9" s="1"/>
  <c r="Y127" i="9" s="1"/>
  <c r="L129" i="9" a="1"/>
  <c r="L129" i="9" s="1"/>
  <c r="T128" i="9"/>
  <c r="AD124" i="9"/>
  <c r="AB124" i="9"/>
  <c r="W210" i="9"/>
  <c r="AA125" i="9"/>
  <c r="AC124" i="9"/>
  <c r="AE124" i="9" s="1"/>
  <c r="V211" i="9"/>
  <c r="H128" i="9"/>
  <c r="S127" i="9"/>
  <c r="Z126" i="8"/>
  <c r="AF123" i="8"/>
  <c r="AG144" i="8" s="1"/>
  <c r="T129" i="8"/>
  <c r="L130" i="8" a="1"/>
  <c r="L130" i="8" s="1"/>
  <c r="W210" i="8"/>
  <c r="U127" i="8"/>
  <c r="X127" i="8" s="1"/>
  <c r="Y127" i="8" s="1"/>
  <c r="R128" i="8"/>
  <c r="AD124" i="8"/>
  <c r="AB124" i="8"/>
  <c r="AC124" i="8"/>
  <c r="AE124" i="8" s="1"/>
  <c r="AA125" i="8"/>
  <c r="V211" i="8"/>
  <c r="H128" i="8"/>
  <c r="S127" i="8"/>
  <c r="Z126" i="7"/>
  <c r="L129" i="7" a="1"/>
  <c r="L129" i="7" s="1"/>
  <c r="T128" i="7"/>
  <c r="W210" i="7"/>
  <c r="AF123" i="7"/>
  <c r="AG144" i="7" s="1"/>
  <c r="V211" i="7"/>
  <c r="H128" i="7"/>
  <c r="S127" i="7"/>
  <c r="U127" i="7"/>
  <c r="X127" i="7" s="1"/>
  <c r="Y127" i="7" s="1"/>
  <c r="R128" i="7"/>
  <c r="AC124" i="7"/>
  <c r="AE124" i="7" s="1"/>
  <c r="AA125" i="7"/>
  <c r="AB124" i="7"/>
  <c r="AD124" i="7"/>
  <c r="Z126" i="6"/>
  <c r="W210" i="6"/>
  <c r="S127" i="6"/>
  <c r="V211" i="6"/>
  <c r="H128" i="6"/>
  <c r="AF123" i="6"/>
  <c r="AG144" i="6" s="1"/>
  <c r="L130" i="6" a="1"/>
  <c r="L130" i="6" s="1"/>
  <c r="T129" i="6"/>
  <c r="U127" i="6"/>
  <c r="X127" i="6" s="1"/>
  <c r="Y127" i="6" s="1"/>
  <c r="R128" i="6"/>
  <c r="AC124" i="6"/>
  <c r="AE124" i="6" s="1"/>
  <c r="AA125" i="6"/>
  <c r="AD124" i="6"/>
  <c r="AB124" i="6"/>
  <c r="Z126" i="5"/>
  <c r="AB124" i="5"/>
  <c r="AD124" i="5"/>
  <c r="V211" i="5"/>
  <c r="S127" i="5"/>
  <c r="H128" i="5"/>
  <c r="T129" i="5"/>
  <c r="L130" i="5" a="1"/>
  <c r="L130" i="5" s="1"/>
  <c r="W210" i="5"/>
  <c r="AC124" i="5"/>
  <c r="AE124" i="5" s="1"/>
  <c r="AA125" i="5"/>
  <c r="R128" i="5"/>
  <c r="U127" i="5"/>
  <c r="X127" i="5" s="1"/>
  <c r="Y127" i="5" s="1"/>
  <c r="AF123" i="5"/>
  <c r="AG144" i="5" s="1"/>
  <c r="AF123" i="4"/>
  <c r="AG144" i="4" s="1"/>
  <c r="Z126" i="4"/>
  <c r="V211" i="4"/>
  <c r="S127" i="4"/>
  <c r="H128" i="4"/>
  <c r="L130" i="4" a="1"/>
  <c r="L130" i="4" s="1"/>
  <c r="T129" i="4"/>
  <c r="W210" i="4"/>
  <c r="U127" i="4"/>
  <c r="X127" i="4" s="1"/>
  <c r="Y127" i="4" s="1"/>
  <c r="R128" i="4"/>
  <c r="AB124" i="4"/>
  <c r="AD124" i="4"/>
  <c r="AA125" i="4"/>
  <c r="AC124" i="4"/>
  <c r="AE124" i="4" s="1"/>
  <c r="Z126" i="1"/>
  <c r="AD124" i="1"/>
  <c r="AB124" i="1"/>
  <c r="T129" i="1"/>
  <c r="L130" i="1" a="1"/>
  <c r="L130" i="1" s="1"/>
  <c r="AF123" i="1"/>
  <c r="AG144" i="1" s="1"/>
  <c r="V211" i="1"/>
  <c r="S127" i="1"/>
  <c r="H128" i="1"/>
  <c r="AA125" i="1"/>
  <c r="AC124" i="1"/>
  <c r="AE124" i="1" s="1"/>
  <c r="W210" i="1"/>
  <c r="U127" i="1"/>
  <c r="X127" i="1" s="1"/>
  <c r="Y127" i="1" s="1"/>
  <c r="R128" i="1"/>
  <c r="Z127" i="11" l="1"/>
  <c r="W211" i="11"/>
  <c r="R129" i="11"/>
  <c r="U128" i="11"/>
  <c r="X128" i="11" s="1"/>
  <c r="Y128" i="11" s="1"/>
  <c r="AF124" i="11"/>
  <c r="V212" i="11"/>
  <c r="H129" i="11"/>
  <c r="S128" i="11"/>
  <c r="AG145" i="11"/>
  <c r="AD125" i="11"/>
  <c r="AB125" i="11"/>
  <c r="AC125" i="11"/>
  <c r="AE125" i="11" s="1"/>
  <c r="AA126" i="11"/>
  <c r="T130" i="11"/>
  <c r="L131" i="11" a="1"/>
  <c r="L131" i="11" s="1"/>
  <c r="Z127" i="10"/>
  <c r="AF124" i="10"/>
  <c r="T129" i="10"/>
  <c r="L130" i="10" a="1"/>
  <c r="L130" i="10" s="1"/>
  <c r="AB125" i="10"/>
  <c r="AD125" i="10"/>
  <c r="W211" i="10"/>
  <c r="AG145" i="10"/>
  <c r="R129" i="10"/>
  <c r="U128" i="10"/>
  <c r="X128" i="10" s="1"/>
  <c r="Y128" i="10" s="1"/>
  <c r="AC125" i="10"/>
  <c r="AE125" i="10" s="1"/>
  <c r="AA126" i="10"/>
  <c r="V212" i="10"/>
  <c r="S128" i="10"/>
  <c r="H129" i="10"/>
  <c r="Z127" i="9"/>
  <c r="W211" i="9"/>
  <c r="R129" i="9"/>
  <c r="U128" i="9"/>
  <c r="X128" i="9" s="1"/>
  <c r="Y128" i="9" s="1"/>
  <c r="T129" i="9"/>
  <c r="L130" i="9" a="1"/>
  <c r="L130" i="9" s="1"/>
  <c r="AF124" i="9"/>
  <c r="AB125" i="9"/>
  <c r="AD125" i="9"/>
  <c r="AA126" i="9"/>
  <c r="AC125" i="9"/>
  <c r="AE125" i="9" s="1"/>
  <c r="AG145" i="9"/>
  <c r="V212" i="9"/>
  <c r="H129" i="9"/>
  <c r="S128" i="9"/>
  <c r="Z127" i="8"/>
  <c r="AD125" i="8"/>
  <c r="AB125" i="8"/>
  <c r="W211" i="8"/>
  <c r="AF124" i="8"/>
  <c r="AG145" i="8" s="1"/>
  <c r="V212" i="8"/>
  <c r="H129" i="8"/>
  <c r="S128" i="8"/>
  <c r="T130" i="8"/>
  <c r="L131" i="8" a="1"/>
  <c r="L131" i="8" s="1"/>
  <c r="R129" i="8"/>
  <c r="U128" i="8"/>
  <c r="X128" i="8" s="1"/>
  <c r="Y128" i="8" s="1"/>
  <c r="AC125" i="8"/>
  <c r="AE125" i="8" s="1"/>
  <c r="AA126" i="8"/>
  <c r="Z127" i="7"/>
  <c r="AF124" i="7"/>
  <c r="AG145" i="7" s="1"/>
  <c r="AD125" i="7"/>
  <c r="AB125" i="7"/>
  <c r="U128" i="7"/>
  <c r="X128" i="7" s="1"/>
  <c r="Y128" i="7" s="1"/>
  <c r="R129" i="7"/>
  <c r="L130" i="7" a="1"/>
  <c r="L130" i="7" s="1"/>
  <c r="T129" i="7"/>
  <c r="V212" i="7"/>
  <c r="H129" i="7"/>
  <c r="S128" i="7"/>
  <c r="AC125" i="7"/>
  <c r="AE125" i="7" s="1"/>
  <c r="AA126" i="7"/>
  <c r="W211" i="7"/>
  <c r="Z127" i="6"/>
  <c r="U128" i="6"/>
  <c r="X128" i="6" s="1"/>
  <c r="Y128" i="6" s="1"/>
  <c r="R129" i="6"/>
  <c r="L131" i="6" a="1"/>
  <c r="L131" i="6" s="1"/>
  <c r="T130" i="6"/>
  <c r="V212" i="6"/>
  <c r="H129" i="6"/>
  <c r="S128" i="6"/>
  <c r="AF124" i="6"/>
  <c r="AG145" i="6" s="1"/>
  <c r="W211" i="6"/>
  <c r="AC125" i="6"/>
  <c r="AE125" i="6" s="1"/>
  <c r="AA126" i="6"/>
  <c r="AD125" i="6"/>
  <c r="AB125" i="6"/>
  <c r="Z127" i="5"/>
  <c r="AD125" i="5"/>
  <c r="AB125" i="5"/>
  <c r="AF124" i="5"/>
  <c r="AG145" i="5" s="1"/>
  <c r="U128" i="5"/>
  <c r="X128" i="5" s="1"/>
  <c r="Y128" i="5" s="1"/>
  <c r="R129" i="5"/>
  <c r="V212" i="5"/>
  <c r="S128" i="5"/>
  <c r="H129" i="5"/>
  <c r="W211" i="5"/>
  <c r="AC125" i="5"/>
  <c r="AE125" i="5" s="1"/>
  <c r="AA126" i="5"/>
  <c r="T130" i="5"/>
  <c r="L131" i="5" a="1"/>
  <c r="L131" i="5" s="1"/>
  <c r="AF124" i="4"/>
  <c r="AG145" i="4" s="1"/>
  <c r="Z127" i="4"/>
  <c r="T130" i="4"/>
  <c r="L131" i="4" a="1"/>
  <c r="L131" i="4" s="1"/>
  <c r="AD125" i="4"/>
  <c r="AB125" i="4"/>
  <c r="V212" i="4"/>
  <c r="S128" i="4"/>
  <c r="H129" i="4"/>
  <c r="U128" i="4"/>
  <c r="X128" i="4" s="1"/>
  <c r="Y128" i="4" s="1"/>
  <c r="R129" i="4"/>
  <c r="AA126" i="4"/>
  <c r="AC125" i="4"/>
  <c r="AE125" i="4" s="1"/>
  <c r="W211" i="4"/>
  <c r="Z127" i="1"/>
  <c r="AF124" i="1"/>
  <c r="AG145" i="1" s="1"/>
  <c r="AD125" i="1"/>
  <c r="AB125" i="1"/>
  <c r="V212" i="1"/>
  <c r="H129" i="1"/>
  <c r="S128" i="1"/>
  <c r="W211" i="1"/>
  <c r="U128" i="1"/>
  <c r="X128" i="1" s="1"/>
  <c r="Y128" i="1" s="1"/>
  <c r="R129" i="1"/>
  <c r="AC125" i="1"/>
  <c r="AE125" i="1" s="1"/>
  <c r="AA126" i="1"/>
  <c r="L131" i="1" a="1"/>
  <c r="L131" i="1" s="1"/>
  <c r="T130" i="1"/>
  <c r="Z128" i="11" l="1"/>
  <c r="AF125" i="11"/>
  <c r="AD126" i="11"/>
  <c r="AB126" i="11"/>
  <c r="R130" i="11"/>
  <c r="U129" i="11"/>
  <c r="X129" i="11" s="1"/>
  <c r="Y129" i="11" s="1"/>
  <c r="W212" i="11"/>
  <c r="L132" i="11" a="1"/>
  <c r="L132" i="11" s="1"/>
  <c r="T131" i="11"/>
  <c r="AA127" i="11"/>
  <c r="AC126" i="11"/>
  <c r="AE126" i="11" s="1"/>
  <c r="AG146" i="11"/>
  <c r="V213" i="11"/>
  <c r="H130" i="11"/>
  <c r="S129" i="11"/>
  <c r="Z128" i="10"/>
  <c r="W212" i="10"/>
  <c r="AD126" i="10"/>
  <c r="AB126" i="10"/>
  <c r="T130" i="10"/>
  <c r="L131" i="10" a="1"/>
  <c r="L131" i="10" s="1"/>
  <c r="AF125" i="10"/>
  <c r="U129" i="10"/>
  <c r="X129" i="10" s="1"/>
  <c r="Y129" i="10" s="1"/>
  <c r="R130" i="10"/>
  <c r="AG146" i="10"/>
  <c r="V213" i="10"/>
  <c r="S129" i="10"/>
  <c r="H130" i="10"/>
  <c r="AC126" i="10"/>
  <c r="AE126" i="10" s="1"/>
  <c r="AA127" i="10"/>
  <c r="Z128" i="9"/>
  <c r="AF125" i="9"/>
  <c r="AG146" i="9" s="1"/>
  <c r="W212" i="9"/>
  <c r="R130" i="9"/>
  <c r="U129" i="9"/>
  <c r="X129" i="9" s="1"/>
  <c r="Y129" i="9" s="1"/>
  <c r="AD126" i="9"/>
  <c r="AB126" i="9"/>
  <c r="T130" i="9"/>
  <c r="L131" i="9" a="1"/>
  <c r="L131" i="9" s="1"/>
  <c r="AC126" i="9"/>
  <c r="AE126" i="9" s="1"/>
  <c r="AA127" i="9"/>
  <c r="V213" i="9"/>
  <c r="S129" i="9"/>
  <c r="H130" i="9"/>
  <c r="Z128" i="8"/>
  <c r="AF125" i="8"/>
  <c r="AG146" i="8" s="1"/>
  <c r="T131" i="8"/>
  <c r="L132" i="8" a="1"/>
  <c r="L132" i="8" s="1"/>
  <c r="W212" i="8"/>
  <c r="AA127" i="8"/>
  <c r="AC126" i="8"/>
  <c r="AE126" i="8" s="1"/>
  <c r="U129" i="8"/>
  <c r="X129" i="8" s="1"/>
  <c r="Y129" i="8" s="1"/>
  <c r="R130" i="8"/>
  <c r="V213" i="8"/>
  <c r="H130" i="8"/>
  <c r="S129" i="8"/>
  <c r="AD126" i="8"/>
  <c r="AB126" i="8"/>
  <c r="Z128" i="7"/>
  <c r="AD126" i="7"/>
  <c r="AB126" i="7"/>
  <c r="V213" i="7"/>
  <c r="H130" i="7"/>
  <c r="S129" i="7"/>
  <c r="AF125" i="7"/>
  <c r="W212" i="7"/>
  <c r="L131" i="7" a="1"/>
  <c r="L131" i="7" s="1"/>
  <c r="T130" i="7"/>
  <c r="AG146" i="7"/>
  <c r="AC126" i="7"/>
  <c r="AE126" i="7" s="1"/>
  <c r="AA127" i="7"/>
  <c r="U129" i="7"/>
  <c r="X129" i="7" s="1"/>
  <c r="Y129" i="7" s="1"/>
  <c r="R130" i="7"/>
  <c r="Z128" i="6"/>
  <c r="AF125" i="6"/>
  <c r="AG146" i="6" s="1"/>
  <c r="AD126" i="6"/>
  <c r="AB126" i="6"/>
  <c r="U129" i="6"/>
  <c r="X129" i="6" s="1"/>
  <c r="Y129" i="6" s="1"/>
  <c r="R130" i="6"/>
  <c r="W212" i="6"/>
  <c r="T131" i="6"/>
  <c r="L132" i="6" a="1"/>
  <c r="L132" i="6" s="1"/>
  <c r="V213" i="6"/>
  <c r="H130" i="6"/>
  <c r="S129" i="6"/>
  <c r="AC126" i="6"/>
  <c r="AE126" i="6" s="1"/>
  <c r="AA127" i="6"/>
  <c r="Z128" i="5"/>
  <c r="AD126" i="5"/>
  <c r="AB126" i="5"/>
  <c r="AF125" i="5"/>
  <c r="AG146" i="5" s="1"/>
  <c r="U129" i="5"/>
  <c r="X129" i="5" s="1"/>
  <c r="Y129" i="5" s="1"/>
  <c r="R130" i="5"/>
  <c r="W212" i="5"/>
  <c r="V213" i="5"/>
  <c r="H130" i="5"/>
  <c r="S129" i="5"/>
  <c r="AC126" i="5"/>
  <c r="AE126" i="5" s="1"/>
  <c r="AA127" i="5"/>
  <c r="L132" i="5" a="1"/>
  <c r="L132" i="5" s="1"/>
  <c r="T131" i="5"/>
  <c r="AF125" i="4"/>
  <c r="AG146" i="4" s="1"/>
  <c r="Z128" i="4"/>
  <c r="U129" i="4"/>
  <c r="X129" i="4" s="1"/>
  <c r="Y129" i="4" s="1"/>
  <c r="R130" i="4"/>
  <c r="V213" i="4"/>
  <c r="H130" i="4"/>
  <c r="S129" i="4"/>
  <c r="W212" i="4"/>
  <c r="L132" i="4" a="1"/>
  <c r="L132" i="4" s="1"/>
  <c r="T131" i="4"/>
  <c r="AD126" i="4"/>
  <c r="AB126" i="4"/>
  <c r="AC126" i="4"/>
  <c r="AE126" i="4" s="1"/>
  <c r="AA127" i="4"/>
  <c r="Z128" i="1"/>
  <c r="L132" i="1" a="1"/>
  <c r="L132" i="1" s="1"/>
  <c r="T131" i="1"/>
  <c r="R130" i="1"/>
  <c r="U129" i="1"/>
  <c r="X129" i="1" s="1"/>
  <c r="Y129" i="1" s="1"/>
  <c r="AD126" i="1"/>
  <c r="AB126" i="1"/>
  <c r="AA127" i="1"/>
  <c r="AC126" i="1"/>
  <c r="AE126" i="1" s="1"/>
  <c r="AF125" i="1"/>
  <c r="AG146" i="1" s="1"/>
  <c r="V213" i="1"/>
  <c r="H130" i="1"/>
  <c r="S129" i="1"/>
  <c r="W212" i="1"/>
  <c r="Z129" i="11" l="1"/>
  <c r="W213" i="11"/>
  <c r="AD127" i="11"/>
  <c r="AB127" i="11"/>
  <c r="T132" i="11"/>
  <c r="L133" i="11" a="1"/>
  <c r="L133" i="11" s="1"/>
  <c r="AF126" i="11"/>
  <c r="AG147" i="11" s="1"/>
  <c r="R131" i="11"/>
  <c r="U130" i="11"/>
  <c r="X130" i="11" s="1"/>
  <c r="Y130" i="11" s="1"/>
  <c r="AA128" i="11"/>
  <c r="AC127" i="11"/>
  <c r="AE127" i="11" s="1"/>
  <c r="V214" i="11"/>
  <c r="S130" i="11"/>
  <c r="H131" i="11"/>
  <c r="Z129" i="10"/>
  <c r="V214" i="10"/>
  <c r="H131" i="10"/>
  <c r="S130" i="10"/>
  <c r="W213" i="10"/>
  <c r="T131" i="10"/>
  <c r="L132" i="10" a="1"/>
  <c r="L132" i="10" s="1"/>
  <c r="AD127" i="10"/>
  <c r="AB127" i="10"/>
  <c r="AC127" i="10"/>
  <c r="AE127" i="10" s="1"/>
  <c r="AA128" i="10"/>
  <c r="U130" i="10"/>
  <c r="X130" i="10" s="1"/>
  <c r="Y130" i="10" s="1"/>
  <c r="R131" i="10"/>
  <c r="AF126" i="10"/>
  <c r="AG147" i="10" s="1"/>
  <c r="Z129" i="9"/>
  <c r="AD127" i="9"/>
  <c r="AB127" i="9"/>
  <c r="T131" i="9"/>
  <c r="L132" i="9" a="1"/>
  <c r="L132" i="9" s="1"/>
  <c r="U130" i="9"/>
  <c r="X130" i="9" s="1"/>
  <c r="Y130" i="9" s="1"/>
  <c r="R131" i="9"/>
  <c r="AF126" i="9"/>
  <c r="AG147" i="9" s="1"/>
  <c r="W213" i="9"/>
  <c r="V214" i="9"/>
  <c r="S130" i="9"/>
  <c r="H131" i="9"/>
  <c r="AC127" i="9"/>
  <c r="AE127" i="9" s="1"/>
  <c r="AA128" i="9"/>
  <c r="Z129" i="8"/>
  <c r="V214" i="8"/>
  <c r="H131" i="8"/>
  <c r="S130" i="8"/>
  <c r="U130" i="8"/>
  <c r="X130" i="8" s="1"/>
  <c r="Y130" i="8" s="1"/>
  <c r="R131" i="8"/>
  <c r="W213" i="8"/>
  <c r="AB127" i="8"/>
  <c r="AD127" i="8"/>
  <c r="AF126" i="8"/>
  <c r="AG147" i="8" s="1"/>
  <c r="AA128" i="8"/>
  <c r="AC127" i="8"/>
  <c r="AE127" i="8" s="1"/>
  <c r="T132" i="8"/>
  <c r="L133" i="8" a="1"/>
  <c r="L133" i="8" s="1"/>
  <c r="Z129" i="7"/>
  <c r="AD127" i="7"/>
  <c r="AB127" i="7"/>
  <c r="V214" i="7"/>
  <c r="H131" i="7"/>
  <c r="S130" i="7"/>
  <c r="L132" i="7" a="1"/>
  <c r="L132" i="7" s="1"/>
  <c r="T131" i="7"/>
  <c r="W213" i="7"/>
  <c r="AF126" i="7"/>
  <c r="AG147" i="7" s="1"/>
  <c r="U130" i="7"/>
  <c r="X130" i="7" s="1"/>
  <c r="Y130" i="7" s="1"/>
  <c r="R131" i="7"/>
  <c r="AC127" i="7"/>
  <c r="AE127" i="7" s="1"/>
  <c r="AA128" i="7"/>
  <c r="Z129" i="6"/>
  <c r="W213" i="6"/>
  <c r="R131" i="6"/>
  <c r="U130" i="6"/>
  <c r="X130" i="6" s="1"/>
  <c r="Y130" i="6" s="1"/>
  <c r="L133" i="6" a="1"/>
  <c r="L133" i="6" s="1"/>
  <c r="T132" i="6"/>
  <c r="AD127" i="6"/>
  <c r="AB127" i="6"/>
  <c r="AC127" i="6"/>
  <c r="AE127" i="6" s="1"/>
  <c r="AA128" i="6"/>
  <c r="V214" i="6"/>
  <c r="H131" i="6"/>
  <c r="S130" i="6"/>
  <c r="AF126" i="6"/>
  <c r="AG147" i="6" s="1"/>
  <c r="Z129" i="5"/>
  <c r="AD127" i="5"/>
  <c r="AB127" i="5"/>
  <c r="W213" i="5"/>
  <c r="AF126" i="5"/>
  <c r="V214" i="5"/>
  <c r="H131" i="5"/>
  <c r="S130" i="5"/>
  <c r="U130" i="5"/>
  <c r="X130" i="5" s="1"/>
  <c r="Y130" i="5" s="1"/>
  <c r="R131" i="5"/>
  <c r="AG147" i="5"/>
  <c r="AC127" i="5"/>
  <c r="AE127" i="5" s="1"/>
  <c r="AA128" i="5"/>
  <c r="L133" i="5" a="1"/>
  <c r="L133" i="5" s="1"/>
  <c r="T132" i="5"/>
  <c r="AF126" i="4"/>
  <c r="AG147" i="4" s="1"/>
  <c r="Z129" i="4"/>
  <c r="W213" i="4"/>
  <c r="V214" i="4"/>
  <c r="H131" i="4"/>
  <c r="S130" i="4"/>
  <c r="U130" i="4"/>
  <c r="X130" i="4" s="1"/>
  <c r="Y130" i="4" s="1"/>
  <c r="R131" i="4"/>
  <c r="AA128" i="4"/>
  <c r="AC127" i="4"/>
  <c r="AE127" i="4" s="1"/>
  <c r="L133" i="4" a="1"/>
  <c r="L133" i="4" s="1"/>
  <c r="T132" i="4"/>
  <c r="AD127" i="4"/>
  <c r="AB127" i="4"/>
  <c r="Z129" i="1"/>
  <c r="AF126" i="1"/>
  <c r="AG147" i="1" s="1"/>
  <c r="V214" i="1"/>
  <c r="H131" i="1"/>
  <c r="S130" i="1"/>
  <c r="W213" i="1"/>
  <c r="AD127" i="1"/>
  <c r="AB127" i="1"/>
  <c r="R131" i="1"/>
  <c r="U130" i="1"/>
  <c r="X130" i="1" s="1"/>
  <c r="Y130" i="1" s="1"/>
  <c r="AA128" i="1"/>
  <c r="AC127" i="1"/>
  <c r="AE127" i="1" s="1"/>
  <c r="L133" i="1" a="1"/>
  <c r="L133" i="1" s="1"/>
  <c r="T132" i="1"/>
  <c r="Z130" i="11" l="1"/>
  <c r="AB128" i="11"/>
  <c r="AD128" i="11"/>
  <c r="W214" i="11"/>
  <c r="L134" i="11" a="1"/>
  <c r="L134" i="11" s="1"/>
  <c r="T133" i="11"/>
  <c r="AF127" i="11"/>
  <c r="AG148" i="11" s="1"/>
  <c r="R132" i="11"/>
  <c r="U131" i="11"/>
  <c r="X131" i="11" s="1"/>
  <c r="Y131" i="11" s="1"/>
  <c r="V215" i="11"/>
  <c r="S131" i="11"/>
  <c r="H132" i="11"/>
  <c r="AC128" i="11"/>
  <c r="AE128" i="11" s="1"/>
  <c r="AA129" i="11"/>
  <c r="Z130" i="10"/>
  <c r="U131" i="10"/>
  <c r="X131" i="10" s="1"/>
  <c r="Y131" i="10" s="1"/>
  <c r="R132" i="10"/>
  <c r="AD128" i="10"/>
  <c r="AB128" i="10"/>
  <c r="V215" i="10"/>
  <c r="H132" i="10"/>
  <c r="S131" i="10"/>
  <c r="L133" i="10" a="1"/>
  <c r="L133" i="10" s="1"/>
  <c r="T132" i="10"/>
  <c r="W214" i="10"/>
  <c r="AC128" i="10"/>
  <c r="AE128" i="10" s="1"/>
  <c r="AA129" i="10"/>
  <c r="AF127" i="10"/>
  <c r="AG148" i="10" s="1"/>
  <c r="Z130" i="9"/>
  <c r="V215" i="9"/>
  <c r="H132" i="9"/>
  <c r="S131" i="9"/>
  <c r="W214" i="9"/>
  <c r="L133" i="9" a="1"/>
  <c r="L133" i="9" s="1"/>
  <c r="T132" i="9"/>
  <c r="U131" i="9"/>
  <c r="X131" i="9" s="1"/>
  <c r="Y131" i="9" s="1"/>
  <c r="R132" i="9"/>
  <c r="AD128" i="9"/>
  <c r="AB128" i="9"/>
  <c r="AC128" i="9"/>
  <c r="AE128" i="9" s="1"/>
  <c r="AA129" i="9"/>
  <c r="AF127" i="9"/>
  <c r="AG148" i="9" s="1"/>
  <c r="Z130" i="8"/>
  <c r="AF127" i="8"/>
  <c r="AG148" i="8" s="1"/>
  <c r="V215" i="8"/>
  <c r="H132" i="8"/>
  <c r="S131" i="8"/>
  <c r="AB128" i="8"/>
  <c r="AD128" i="8"/>
  <c r="R132" i="8"/>
  <c r="U131" i="8"/>
  <c r="X131" i="8" s="1"/>
  <c r="Y131" i="8" s="1"/>
  <c r="W214" i="8"/>
  <c r="AC128" i="8"/>
  <c r="AE128" i="8" s="1"/>
  <c r="AA129" i="8"/>
  <c r="L134" i="8" a="1"/>
  <c r="L134" i="8" s="1"/>
  <c r="T133" i="8"/>
  <c r="Z130" i="7"/>
  <c r="V215" i="7"/>
  <c r="H132" i="7"/>
  <c r="S131" i="7"/>
  <c r="R132" i="7"/>
  <c r="U131" i="7"/>
  <c r="X131" i="7" s="1"/>
  <c r="Y131" i="7" s="1"/>
  <c r="W214" i="7"/>
  <c r="AD128" i="7"/>
  <c r="AB128" i="7"/>
  <c r="AA129" i="7"/>
  <c r="AC128" i="7"/>
  <c r="AE128" i="7" s="1"/>
  <c r="L133" i="7" a="1"/>
  <c r="L133" i="7" s="1"/>
  <c r="T132" i="7"/>
  <c r="AF127" i="7"/>
  <c r="AG148" i="7" s="1"/>
  <c r="Z130" i="6"/>
  <c r="W214" i="6"/>
  <c r="AF127" i="6"/>
  <c r="AG148" i="6" s="1"/>
  <c r="V215" i="6"/>
  <c r="S131" i="6"/>
  <c r="H132" i="6"/>
  <c r="L134" i="6" a="1"/>
  <c r="L134" i="6" s="1"/>
  <c r="T133" i="6"/>
  <c r="AA129" i="6"/>
  <c r="AC128" i="6"/>
  <c r="AE128" i="6" s="1"/>
  <c r="AD128" i="6"/>
  <c r="AB128" i="6"/>
  <c r="U131" i="6"/>
  <c r="X131" i="6" s="1"/>
  <c r="Y131" i="6" s="1"/>
  <c r="R132" i="6"/>
  <c r="Z130" i="5"/>
  <c r="AD128" i="5"/>
  <c r="AB128" i="5"/>
  <c r="W214" i="5"/>
  <c r="AF127" i="5"/>
  <c r="V215" i="5"/>
  <c r="H132" i="5"/>
  <c r="S131" i="5"/>
  <c r="AG148" i="5"/>
  <c r="U131" i="5"/>
  <c r="X131" i="5" s="1"/>
  <c r="Y131" i="5" s="1"/>
  <c r="R132" i="5"/>
  <c r="AA129" i="5"/>
  <c r="AC128" i="5"/>
  <c r="AE128" i="5" s="1"/>
  <c r="L134" i="5" a="1"/>
  <c r="L134" i="5" s="1"/>
  <c r="T133" i="5"/>
  <c r="AF127" i="4"/>
  <c r="AG148" i="4" s="1"/>
  <c r="Z130" i="4"/>
  <c r="R132" i="4"/>
  <c r="U131" i="4"/>
  <c r="X131" i="4" s="1"/>
  <c r="Y131" i="4" s="1"/>
  <c r="L134" i="4" a="1"/>
  <c r="L134" i="4" s="1"/>
  <c r="T133" i="4"/>
  <c r="V215" i="4"/>
  <c r="H132" i="4"/>
  <c r="S131" i="4"/>
  <c r="AD128" i="4"/>
  <c r="AB128" i="4"/>
  <c r="W214" i="4"/>
  <c r="AA129" i="4"/>
  <c r="AC128" i="4"/>
  <c r="AE128" i="4" s="1"/>
  <c r="Z130" i="1"/>
  <c r="AF127" i="1"/>
  <c r="AD128" i="1"/>
  <c r="AB128" i="1"/>
  <c r="AG148" i="1"/>
  <c r="W214" i="1"/>
  <c r="R132" i="1"/>
  <c r="U131" i="1"/>
  <c r="X131" i="1" s="1"/>
  <c r="Y131" i="1" s="1"/>
  <c r="V215" i="1"/>
  <c r="S131" i="1"/>
  <c r="H132" i="1"/>
  <c r="AC128" i="1"/>
  <c r="AE128" i="1" s="1"/>
  <c r="AA129" i="1"/>
  <c r="T133" i="1"/>
  <c r="L134" i="1" a="1"/>
  <c r="L134" i="1" s="1"/>
  <c r="Z131" i="11" l="1"/>
  <c r="W215" i="11"/>
  <c r="T134" i="11"/>
  <c r="L135" i="11" a="1"/>
  <c r="L135" i="11" s="1"/>
  <c r="U132" i="11"/>
  <c r="X132" i="11" s="1"/>
  <c r="Y132" i="11" s="1"/>
  <c r="R133" i="11"/>
  <c r="AD129" i="11"/>
  <c r="AB129" i="11"/>
  <c r="AC129" i="11"/>
  <c r="AE129" i="11" s="1"/>
  <c r="AA130" i="11"/>
  <c r="V216" i="11"/>
  <c r="S132" i="11"/>
  <c r="H133" i="11"/>
  <c r="AF128" i="11"/>
  <c r="AG149" i="11" s="1"/>
  <c r="Z131" i="10"/>
  <c r="AF128" i="10"/>
  <c r="AG149" i="10" s="1"/>
  <c r="AD129" i="10"/>
  <c r="AB129" i="10"/>
  <c r="L134" i="10" a="1"/>
  <c r="L134" i="10" s="1"/>
  <c r="T133" i="10"/>
  <c r="U132" i="10"/>
  <c r="X132" i="10" s="1"/>
  <c r="Y132" i="10" s="1"/>
  <c r="R133" i="10"/>
  <c r="V216" i="10"/>
  <c r="H133" i="10"/>
  <c r="S132" i="10"/>
  <c r="W215" i="10"/>
  <c r="AC129" i="10"/>
  <c r="AE129" i="10" s="1"/>
  <c r="AA130" i="10"/>
  <c r="Z131" i="9"/>
  <c r="AD129" i="9"/>
  <c r="AB129" i="9"/>
  <c r="U132" i="9"/>
  <c r="X132" i="9" s="1"/>
  <c r="Y132" i="9" s="1"/>
  <c r="R133" i="9"/>
  <c r="AF128" i="9"/>
  <c r="AG149" i="9" s="1"/>
  <c r="V216" i="9"/>
  <c r="H133" i="9"/>
  <c r="S132" i="9"/>
  <c r="W215" i="9"/>
  <c r="L134" i="9" a="1"/>
  <c r="L134" i="9" s="1"/>
  <c r="T133" i="9"/>
  <c r="AC129" i="9"/>
  <c r="AE129" i="9" s="1"/>
  <c r="AA130" i="9"/>
  <c r="Z131" i="8"/>
  <c r="AD129" i="8"/>
  <c r="AB129" i="8"/>
  <c r="AF128" i="8"/>
  <c r="AG149" i="8" s="1"/>
  <c r="U132" i="8"/>
  <c r="X132" i="8" s="1"/>
  <c r="Y132" i="8" s="1"/>
  <c r="R133" i="8"/>
  <c r="V216" i="8"/>
  <c r="S132" i="8"/>
  <c r="H133" i="8"/>
  <c r="W215" i="8"/>
  <c r="AC129" i="8"/>
  <c r="AE129" i="8" s="1"/>
  <c r="AA130" i="8"/>
  <c r="L135" i="8" a="1"/>
  <c r="L135" i="8" s="1"/>
  <c r="T134" i="8"/>
  <c r="Z131" i="7"/>
  <c r="AF128" i="7"/>
  <c r="AG149" i="7" s="1"/>
  <c r="T133" i="7"/>
  <c r="L134" i="7" a="1"/>
  <c r="L134" i="7" s="1"/>
  <c r="V216" i="7"/>
  <c r="S132" i="7"/>
  <c r="H133" i="7"/>
  <c r="AB129" i="7"/>
  <c r="AD129" i="7"/>
  <c r="W215" i="7"/>
  <c r="AA130" i="7"/>
  <c r="AC129" i="7"/>
  <c r="AE129" i="7" s="1"/>
  <c r="R133" i="7"/>
  <c r="U132" i="7"/>
  <c r="X132" i="7" s="1"/>
  <c r="Y132" i="7" s="1"/>
  <c r="Z131" i="6"/>
  <c r="AB129" i="6"/>
  <c r="AD129" i="6"/>
  <c r="AF128" i="6"/>
  <c r="AG149" i="6" s="1"/>
  <c r="V216" i="6"/>
  <c r="H133" i="6"/>
  <c r="S132" i="6"/>
  <c r="W215" i="6"/>
  <c r="U132" i="6"/>
  <c r="X132" i="6" s="1"/>
  <c r="Y132" i="6" s="1"/>
  <c r="R133" i="6"/>
  <c r="AC129" i="6"/>
  <c r="AE129" i="6" s="1"/>
  <c r="AA130" i="6"/>
  <c r="L135" i="6" a="1"/>
  <c r="L135" i="6" s="1"/>
  <c r="T134" i="6"/>
  <c r="Z131" i="5"/>
  <c r="AD129" i="5"/>
  <c r="AB129" i="5"/>
  <c r="R133" i="5"/>
  <c r="U132" i="5"/>
  <c r="X132" i="5" s="1"/>
  <c r="Y132" i="5" s="1"/>
  <c r="AF128" i="5"/>
  <c r="AG149" i="5" s="1"/>
  <c r="V216" i="5"/>
  <c r="H133" i="5"/>
  <c r="S132" i="5"/>
  <c r="W215" i="5"/>
  <c r="AA130" i="5"/>
  <c r="AC129" i="5"/>
  <c r="AE129" i="5" s="1"/>
  <c r="L135" i="5" a="1"/>
  <c r="L135" i="5" s="1"/>
  <c r="T134" i="5"/>
  <c r="AF128" i="4"/>
  <c r="AG149" i="4" s="1"/>
  <c r="Z131" i="4"/>
  <c r="AD129" i="4"/>
  <c r="AB129" i="4"/>
  <c r="V216" i="4"/>
  <c r="H133" i="4"/>
  <c r="S132" i="4"/>
  <c r="L135" i="4" a="1"/>
  <c r="L135" i="4" s="1"/>
  <c r="T134" i="4"/>
  <c r="AC129" i="4"/>
  <c r="AE129" i="4" s="1"/>
  <c r="AA130" i="4"/>
  <c r="W215" i="4"/>
  <c r="R133" i="4"/>
  <c r="U132" i="4"/>
  <c r="X132" i="4" s="1"/>
  <c r="Y132" i="4" s="1"/>
  <c r="Z131" i="1"/>
  <c r="AF128" i="1"/>
  <c r="AG149" i="1" s="1"/>
  <c r="W215" i="1"/>
  <c r="V216" i="1"/>
  <c r="S132" i="1"/>
  <c r="H133" i="1"/>
  <c r="R133" i="1"/>
  <c r="U132" i="1"/>
  <c r="X132" i="1" s="1"/>
  <c r="Y132" i="1" s="1"/>
  <c r="AD129" i="1"/>
  <c r="AB129" i="1"/>
  <c r="AA130" i="1"/>
  <c r="AC129" i="1"/>
  <c r="AE129" i="1" s="1"/>
  <c r="T134" i="1"/>
  <c r="L135" i="1" a="1"/>
  <c r="L135" i="1" s="1"/>
  <c r="Z132" i="11" l="1"/>
  <c r="V217" i="11"/>
  <c r="H134" i="11"/>
  <c r="S133" i="11"/>
  <c r="W216" i="11"/>
  <c r="U133" i="11"/>
  <c r="X133" i="11" s="1"/>
  <c r="Y133" i="11" s="1"/>
  <c r="R134" i="11"/>
  <c r="L136" i="11" a="1"/>
  <c r="L136" i="11" s="1"/>
  <c r="T135" i="11"/>
  <c r="AF129" i="11"/>
  <c r="AD130" i="11"/>
  <c r="AB130" i="11"/>
  <c r="AG150" i="11"/>
  <c r="AA131" i="11"/>
  <c r="AC130" i="11"/>
  <c r="AE130" i="11" s="1"/>
  <c r="Z132" i="10"/>
  <c r="U133" i="10"/>
  <c r="X133" i="10" s="1"/>
  <c r="Y133" i="10" s="1"/>
  <c r="R134" i="10"/>
  <c r="L135" i="10" a="1"/>
  <c r="L135" i="10" s="1"/>
  <c r="T134" i="10"/>
  <c r="W216" i="10"/>
  <c r="AD130" i="10"/>
  <c r="AB130" i="10"/>
  <c r="AC130" i="10"/>
  <c r="AE130" i="10" s="1"/>
  <c r="AA131" i="10"/>
  <c r="V217" i="10"/>
  <c r="H134" i="10"/>
  <c r="S133" i="10"/>
  <c r="AF129" i="10"/>
  <c r="AG150" i="10" s="1"/>
  <c r="Z132" i="9"/>
  <c r="L135" i="9" a="1"/>
  <c r="L135" i="9" s="1"/>
  <c r="T134" i="9"/>
  <c r="AF129" i="9"/>
  <c r="V217" i="9"/>
  <c r="H134" i="9"/>
  <c r="S133" i="9"/>
  <c r="AG150" i="9"/>
  <c r="W216" i="9"/>
  <c r="AC130" i="9"/>
  <c r="AE130" i="9" s="1"/>
  <c r="AA131" i="9"/>
  <c r="U133" i="9"/>
  <c r="X133" i="9" s="1"/>
  <c r="Y133" i="9" s="1"/>
  <c r="R134" i="9"/>
  <c r="AD130" i="9"/>
  <c r="AB130" i="9"/>
  <c r="Z132" i="8"/>
  <c r="AB130" i="8"/>
  <c r="AD130" i="8"/>
  <c r="W216" i="8"/>
  <c r="V217" i="8"/>
  <c r="H134" i="8"/>
  <c r="S133" i="8"/>
  <c r="U133" i="8"/>
  <c r="X133" i="8" s="1"/>
  <c r="Y133" i="8" s="1"/>
  <c r="R134" i="8"/>
  <c r="AF129" i="8"/>
  <c r="AG150" i="8" s="1"/>
  <c r="AC130" i="8"/>
  <c r="AE130" i="8" s="1"/>
  <c r="AA131" i="8"/>
  <c r="L136" i="8" a="1"/>
  <c r="L136" i="8" s="1"/>
  <c r="T135" i="8"/>
  <c r="Z132" i="7"/>
  <c r="AD130" i="7"/>
  <c r="AB130" i="7"/>
  <c r="AF129" i="7"/>
  <c r="AG150" i="7" s="1"/>
  <c r="V217" i="7"/>
  <c r="S133" i="7"/>
  <c r="H134" i="7"/>
  <c r="W216" i="7"/>
  <c r="AC130" i="7"/>
  <c r="AE130" i="7" s="1"/>
  <c r="AA131" i="7"/>
  <c r="T134" i="7"/>
  <c r="L135" i="7" a="1"/>
  <c r="L135" i="7" s="1"/>
  <c r="R134" i="7"/>
  <c r="U133" i="7"/>
  <c r="X133" i="7" s="1"/>
  <c r="Y133" i="7" s="1"/>
  <c r="Z132" i="6"/>
  <c r="AF129" i="6"/>
  <c r="AD130" i="6"/>
  <c r="AB130" i="6"/>
  <c r="AG150" i="6"/>
  <c r="W216" i="6"/>
  <c r="R134" i="6"/>
  <c r="U133" i="6"/>
  <c r="X133" i="6" s="1"/>
  <c r="Y133" i="6" s="1"/>
  <c r="V217" i="6"/>
  <c r="H134" i="6"/>
  <c r="S133" i="6"/>
  <c r="AC130" i="6"/>
  <c r="AE130" i="6" s="1"/>
  <c r="AA131" i="6"/>
  <c r="T135" i="6"/>
  <c r="L136" i="6" a="1"/>
  <c r="L136" i="6" s="1"/>
  <c r="Z132" i="5"/>
  <c r="AD130" i="5"/>
  <c r="AB130" i="5"/>
  <c r="AF129" i="5"/>
  <c r="V217" i="5"/>
  <c r="S133" i="5"/>
  <c r="H134" i="5"/>
  <c r="AG150" i="5"/>
  <c r="W216" i="5"/>
  <c r="U133" i="5"/>
  <c r="X133" i="5" s="1"/>
  <c r="Y133" i="5" s="1"/>
  <c r="R134" i="5"/>
  <c r="AA131" i="5"/>
  <c r="AC130" i="5"/>
  <c r="AE130" i="5" s="1"/>
  <c r="L136" i="5" a="1"/>
  <c r="L136" i="5" s="1"/>
  <c r="T135" i="5"/>
  <c r="AF129" i="4"/>
  <c r="AG150" i="4" s="1"/>
  <c r="Z132" i="4"/>
  <c r="R134" i="4"/>
  <c r="U133" i="4"/>
  <c r="X133" i="4" s="1"/>
  <c r="Y133" i="4" s="1"/>
  <c r="AD130" i="4"/>
  <c r="AB130" i="4"/>
  <c r="V217" i="4"/>
  <c r="S133" i="4"/>
  <c r="H134" i="4"/>
  <c r="L136" i="4" a="1"/>
  <c r="L136" i="4" s="1"/>
  <c r="T135" i="4"/>
  <c r="W216" i="4"/>
  <c r="AA131" i="4"/>
  <c r="AC130" i="4"/>
  <c r="AE130" i="4" s="1"/>
  <c r="Z132" i="1"/>
  <c r="AB130" i="1"/>
  <c r="AD130" i="1"/>
  <c r="V217" i="1"/>
  <c r="S133" i="1"/>
  <c r="H134" i="1"/>
  <c r="R134" i="1"/>
  <c r="U133" i="1"/>
  <c r="X133" i="1" s="1"/>
  <c r="Y133" i="1" s="1"/>
  <c r="W216" i="1"/>
  <c r="AF129" i="1"/>
  <c r="AG150" i="1" s="1"/>
  <c r="AA131" i="1"/>
  <c r="AC130" i="1"/>
  <c r="AE130" i="1" s="1"/>
  <c r="T135" i="1"/>
  <c r="L136" i="1" a="1"/>
  <c r="L136" i="1" s="1"/>
  <c r="Z133" i="11" l="1"/>
  <c r="V218" i="11"/>
  <c r="H135" i="11"/>
  <c r="S134" i="11"/>
  <c r="L137" i="11" a="1"/>
  <c r="L137" i="11" s="1"/>
  <c r="T136" i="11"/>
  <c r="W217" i="11"/>
  <c r="AF130" i="11"/>
  <c r="AG151" i="11" s="1"/>
  <c r="AA132" i="11"/>
  <c r="AC131" i="11"/>
  <c r="AE131" i="11" s="1"/>
  <c r="U134" i="11"/>
  <c r="X134" i="11" s="1"/>
  <c r="Y134" i="11" s="1"/>
  <c r="R135" i="11"/>
  <c r="AD131" i="11"/>
  <c r="AB131" i="11"/>
  <c r="Z133" i="10"/>
  <c r="V218" i="10"/>
  <c r="H135" i="10"/>
  <c r="S134" i="10"/>
  <c r="L136" i="10" a="1"/>
  <c r="L136" i="10" s="1"/>
  <c r="T135" i="10"/>
  <c r="AF130" i="10"/>
  <c r="W217" i="10"/>
  <c r="AG151" i="10"/>
  <c r="U134" i="10"/>
  <c r="X134" i="10" s="1"/>
  <c r="Y134" i="10" s="1"/>
  <c r="R135" i="10"/>
  <c r="AD131" i="10"/>
  <c r="AB131" i="10"/>
  <c r="AA132" i="10"/>
  <c r="AC131" i="10"/>
  <c r="AE131" i="10" s="1"/>
  <c r="Z133" i="9"/>
  <c r="U134" i="9"/>
  <c r="X134" i="9" s="1"/>
  <c r="Y134" i="9" s="1"/>
  <c r="R135" i="9"/>
  <c r="AF130" i="9"/>
  <c r="AG151" i="9" s="1"/>
  <c r="W217" i="9"/>
  <c r="AD131" i="9"/>
  <c r="AB131" i="9"/>
  <c r="L136" i="9" a="1"/>
  <c r="L136" i="9" s="1"/>
  <c r="T135" i="9"/>
  <c r="AC131" i="9"/>
  <c r="AE131" i="9" s="1"/>
  <c r="AA132" i="9"/>
  <c r="V218" i="9"/>
  <c r="H135" i="9"/>
  <c r="S134" i="9"/>
  <c r="Z133" i="8"/>
  <c r="V218" i="8"/>
  <c r="H135" i="8"/>
  <c r="S134" i="8"/>
  <c r="W217" i="8"/>
  <c r="R135" i="8"/>
  <c r="U134" i="8"/>
  <c r="X134" i="8" s="1"/>
  <c r="Y134" i="8" s="1"/>
  <c r="AF130" i="8"/>
  <c r="AG151" i="8" s="1"/>
  <c r="AD131" i="8"/>
  <c r="AB131" i="8"/>
  <c r="AA132" i="8"/>
  <c r="AC131" i="8"/>
  <c r="AE131" i="8" s="1"/>
  <c r="L137" i="8" a="1"/>
  <c r="L137" i="8" s="1"/>
  <c r="T136" i="8"/>
  <c r="Z133" i="7"/>
  <c r="V218" i="7"/>
  <c r="S134" i="7"/>
  <c r="H135" i="7"/>
  <c r="W217" i="7"/>
  <c r="AF130" i="7"/>
  <c r="AG151" i="7" s="1"/>
  <c r="T135" i="7"/>
  <c r="L136" i="7" a="1"/>
  <c r="L136" i="7" s="1"/>
  <c r="AC131" i="7"/>
  <c r="AE131" i="7" s="1"/>
  <c r="AA132" i="7"/>
  <c r="AD131" i="7"/>
  <c r="AB131" i="7"/>
  <c r="U134" i="7"/>
  <c r="X134" i="7" s="1"/>
  <c r="Y134" i="7" s="1"/>
  <c r="R135" i="7"/>
  <c r="Z133" i="6"/>
  <c r="V218" i="6"/>
  <c r="H135" i="6"/>
  <c r="S134" i="6"/>
  <c r="R135" i="6"/>
  <c r="U134" i="6"/>
  <c r="X134" i="6" s="1"/>
  <c r="Y134" i="6" s="1"/>
  <c r="AF130" i="6"/>
  <c r="AG151" i="6" s="1"/>
  <c r="L137" i="6" a="1"/>
  <c r="L137" i="6" s="1"/>
  <c r="T136" i="6"/>
  <c r="AC131" i="6"/>
  <c r="AE131" i="6" s="1"/>
  <c r="AA132" i="6"/>
  <c r="AB131" i="6"/>
  <c r="AD131" i="6"/>
  <c r="W217" i="6"/>
  <c r="Z133" i="5"/>
  <c r="AD131" i="5"/>
  <c r="AB131" i="5"/>
  <c r="V218" i="5"/>
  <c r="H135" i="5"/>
  <c r="S134" i="5"/>
  <c r="W217" i="5"/>
  <c r="AF130" i="5"/>
  <c r="AG151" i="5" s="1"/>
  <c r="R135" i="5"/>
  <c r="U134" i="5"/>
  <c r="X134" i="5" s="1"/>
  <c r="Y134" i="5" s="1"/>
  <c r="AA132" i="5"/>
  <c r="AC131" i="5"/>
  <c r="AE131" i="5" s="1"/>
  <c r="T136" i="5"/>
  <c r="L137" i="5" a="1"/>
  <c r="L137" i="5" s="1"/>
  <c r="AF130" i="4"/>
  <c r="AG151" i="4" s="1"/>
  <c r="Z133" i="4"/>
  <c r="V218" i="4"/>
  <c r="S134" i="4"/>
  <c r="H135" i="4"/>
  <c r="W217" i="4"/>
  <c r="R135" i="4"/>
  <c r="U134" i="4"/>
  <c r="X134" i="4" s="1"/>
  <c r="Y134" i="4" s="1"/>
  <c r="T136" i="4"/>
  <c r="L137" i="4" a="1"/>
  <c r="L137" i="4" s="1"/>
  <c r="AD131" i="4"/>
  <c r="AB131" i="4"/>
  <c r="AA132" i="4"/>
  <c r="AC131" i="4"/>
  <c r="AE131" i="4" s="1"/>
  <c r="Z133" i="1"/>
  <c r="AD131" i="1"/>
  <c r="AB131" i="1"/>
  <c r="W217" i="1"/>
  <c r="AF130" i="1"/>
  <c r="V218" i="1"/>
  <c r="S134" i="1"/>
  <c r="H135" i="1"/>
  <c r="R135" i="1"/>
  <c r="U134" i="1"/>
  <c r="X134" i="1" s="1"/>
  <c r="Y134" i="1" s="1"/>
  <c r="AG151" i="1"/>
  <c r="AC131" i="1"/>
  <c r="AE131" i="1" s="1"/>
  <c r="AA132" i="1"/>
  <c r="T136" i="1"/>
  <c r="L137" i="1" a="1"/>
  <c r="L137" i="1" s="1"/>
  <c r="Z134" i="11" l="1"/>
  <c r="T137" i="11"/>
  <c r="L138" i="11" a="1"/>
  <c r="L138" i="11" s="1"/>
  <c r="AF131" i="11"/>
  <c r="AG152" i="11" s="1"/>
  <c r="R136" i="11"/>
  <c r="U135" i="11"/>
  <c r="X135" i="11" s="1"/>
  <c r="Y135" i="11" s="1"/>
  <c r="AD132" i="11"/>
  <c r="AB132" i="11"/>
  <c r="V219" i="11"/>
  <c r="H136" i="11"/>
  <c r="S135" i="11"/>
  <c r="W218" i="11"/>
  <c r="AA133" i="11"/>
  <c r="AC132" i="11"/>
  <c r="AE132" i="11" s="1"/>
  <c r="Z134" i="10"/>
  <c r="L137" i="10" a="1"/>
  <c r="L137" i="10" s="1"/>
  <c r="T136" i="10"/>
  <c r="V219" i="10"/>
  <c r="H136" i="10"/>
  <c r="S135" i="10"/>
  <c r="R136" i="10"/>
  <c r="U135" i="10"/>
  <c r="X135" i="10" s="1"/>
  <c r="Y135" i="10" s="1"/>
  <c r="W218" i="10"/>
  <c r="AF131" i="10"/>
  <c r="AG152" i="10" s="1"/>
  <c r="AA133" i="10"/>
  <c r="AC132" i="10"/>
  <c r="AE132" i="10" s="1"/>
  <c r="AD132" i="10"/>
  <c r="AB132" i="10"/>
  <c r="Z134" i="9"/>
  <c r="L137" i="9" a="1"/>
  <c r="L137" i="9" s="1"/>
  <c r="T136" i="9"/>
  <c r="V219" i="9"/>
  <c r="H136" i="9"/>
  <c r="S135" i="9"/>
  <c r="W218" i="9"/>
  <c r="R136" i="9"/>
  <c r="U135" i="9"/>
  <c r="X135" i="9" s="1"/>
  <c r="Y135" i="9" s="1"/>
  <c r="AF131" i="9"/>
  <c r="AG152" i="9" s="1"/>
  <c r="AD132" i="9"/>
  <c r="AB132" i="9"/>
  <c r="AA133" i="9"/>
  <c r="AC132" i="9"/>
  <c r="AE132" i="9" s="1"/>
  <c r="Z134" i="8"/>
  <c r="AF131" i="8"/>
  <c r="AG152" i="8" s="1"/>
  <c r="U135" i="8"/>
  <c r="X135" i="8" s="1"/>
  <c r="Y135" i="8" s="1"/>
  <c r="R136" i="8"/>
  <c r="AD132" i="8"/>
  <c r="AB132" i="8"/>
  <c r="V219" i="8"/>
  <c r="S135" i="8"/>
  <c r="H136" i="8"/>
  <c r="W218" i="8"/>
  <c r="AA133" i="8"/>
  <c r="AC132" i="8"/>
  <c r="AE132" i="8" s="1"/>
  <c r="L138" i="8" a="1"/>
  <c r="L138" i="8" s="1"/>
  <c r="T137" i="8"/>
  <c r="Z134" i="7"/>
  <c r="AF131" i="7"/>
  <c r="AG152" i="7" s="1"/>
  <c r="L137" i="7" a="1"/>
  <c r="L137" i="7" s="1"/>
  <c r="T136" i="7"/>
  <c r="V219" i="7"/>
  <c r="H136" i="7"/>
  <c r="S135" i="7"/>
  <c r="AD132" i="7"/>
  <c r="AB132" i="7"/>
  <c r="W218" i="7"/>
  <c r="AC132" i="7"/>
  <c r="AE132" i="7" s="1"/>
  <c r="AA133" i="7"/>
  <c r="U135" i="7"/>
  <c r="X135" i="7" s="1"/>
  <c r="Y135" i="7" s="1"/>
  <c r="R136" i="7"/>
  <c r="Z134" i="6"/>
  <c r="AD132" i="6"/>
  <c r="AB132" i="6"/>
  <c r="AF131" i="6"/>
  <c r="AG152" i="6" s="1"/>
  <c r="V219" i="6"/>
  <c r="H136" i="6"/>
  <c r="S135" i="6"/>
  <c r="U135" i="6"/>
  <c r="X135" i="6" s="1"/>
  <c r="Y135" i="6" s="1"/>
  <c r="R136" i="6"/>
  <c r="W218" i="6"/>
  <c r="T137" i="6"/>
  <c r="L138" i="6" a="1"/>
  <c r="L138" i="6" s="1"/>
  <c r="AA133" i="6"/>
  <c r="AC132" i="6"/>
  <c r="AE132" i="6" s="1"/>
  <c r="Z134" i="5"/>
  <c r="AB132" i="5"/>
  <c r="AD132" i="5"/>
  <c r="AF131" i="5"/>
  <c r="AG152" i="5" s="1"/>
  <c r="V219" i="5"/>
  <c r="S135" i="5"/>
  <c r="H136" i="5"/>
  <c r="R136" i="5"/>
  <c r="U135" i="5"/>
  <c r="X135" i="5" s="1"/>
  <c r="Y135" i="5" s="1"/>
  <c r="T137" i="5"/>
  <c r="L138" i="5" a="1"/>
  <c r="L138" i="5" s="1"/>
  <c r="AC132" i="5"/>
  <c r="AE132" i="5" s="1"/>
  <c r="AA133" i="5"/>
  <c r="W218" i="5"/>
  <c r="AF131" i="4"/>
  <c r="AG152" i="4" s="1"/>
  <c r="Z134" i="4"/>
  <c r="V219" i="4"/>
  <c r="S135" i="4"/>
  <c r="H136" i="4"/>
  <c r="AC132" i="4"/>
  <c r="AE132" i="4" s="1"/>
  <c r="AA133" i="4"/>
  <c r="T137" i="4"/>
  <c r="L138" i="4" a="1"/>
  <c r="L138" i="4" s="1"/>
  <c r="R136" i="4"/>
  <c r="U135" i="4"/>
  <c r="X135" i="4" s="1"/>
  <c r="Y135" i="4" s="1"/>
  <c r="W218" i="4"/>
  <c r="AB132" i="4"/>
  <c r="AD132" i="4"/>
  <c r="Z134" i="1"/>
  <c r="AD132" i="1"/>
  <c r="AB132" i="1"/>
  <c r="U135" i="1"/>
  <c r="X135" i="1" s="1"/>
  <c r="Y135" i="1" s="1"/>
  <c r="R136" i="1"/>
  <c r="T137" i="1"/>
  <c r="L138" i="1" a="1"/>
  <c r="L138" i="1" s="1"/>
  <c r="AC132" i="1"/>
  <c r="AE132" i="1" s="1"/>
  <c r="AA133" i="1"/>
  <c r="AF131" i="1"/>
  <c r="AG152" i="1" s="1"/>
  <c r="V219" i="1"/>
  <c r="S135" i="1"/>
  <c r="H136" i="1"/>
  <c r="W218" i="1"/>
  <c r="Z135" i="11" l="1"/>
  <c r="R137" i="11"/>
  <c r="U136" i="11"/>
  <c r="X136" i="11" s="1"/>
  <c r="Y136" i="11" s="1"/>
  <c r="AD133" i="11"/>
  <c r="AB133" i="11"/>
  <c r="W219" i="11"/>
  <c r="V220" i="11"/>
  <c r="S136" i="11"/>
  <c r="H137" i="11"/>
  <c r="T138" i="11"/>
  <c r="L139" i="11" a="1"/>
  <c r="L139" i="11" s="1"/>
  <c r="AA134" i="11"/>
  <c r="AC133" i="11"/>
  <c r="AE133" i="11" s="1"/>
  <c r="AF132" i="11"/>
  <c r="AG153" i="11" s="1"/>
  <c r="Z135" i="10"/>
  <c r="AB133" i="10"/>
  <c r="AD133" i="10"/>
  <c r="W219" i="10"/>
  <c r="AF132" i="10"/>
  <c r="AG153" i="10" s="1"/>
  <c r="R137" i="10"/>
  <c r="U136" i="10"/>
  <c r="X136" i="10" s="1"/>
  <c r="Y136" i="10" s="1"/>
  <c r="T137" i="10"/>
  <c r="L138" i="10" a="1"/>
  <c r="L138" i="10" s="1"/>
  <c r="V220" i="10"/>
  <c r="S136" i="10"/>
  <c r="H137" i="10"/>
  <c r="AC133" i="10"/>
  <c r="AE133" i="10" s="1"/>
  <c r="AA134" i="10"/>
  <c r="Z135" i="9"/>
  <c r="V220" i="9"/>
  <c r="H137" i="9"/>
  <c r="S136" i="9"/>
  <c r="W219" i="9"/>
  <c r="T137" i="9"/>
  <c r="L138" i="9" a="1"/>
  <c r="L138" i="9" s="1"/>
  <c r="AF132" i="9"/>
  <c r="AG153" i="9" s="1"/>
  <c r="AA134" i="9"/>
  <c r="AC133" i="9"/>
  <c r="AE133" i="9" s="1"/>
  <c r="R137" i="9"/>
  <c r="U136" i="9"/>
  <c r="X136" i="9" s="1"/>
  <c r="Y136" i="9" s="1"/>
  <c r="AB133" i="9"/>
  <c r="AD133" i="9"/>
  <c r="Z135" i="8"/>
  <c r="AF132" i="8"/>
  <c r="AG153" i="8" s="1"/>
  <c r="AD133" i="8"/>
  <c r="AB133" i="8"/>
  <c r="V220" i="8"/>
  <c r="S136" i="8"/>
  <c r="H137" i="8"/>
  <c r="W219" i="8"/>
  <c r="R137" i="8"/>
  <c r="U136" i="8"/>
  <c r="X136" i="8" s="1"/>
  <c r="Y136" i="8" s="1"/>
  <c r="AA134" i="8"/>
  <c r="AC133" i="8"/>
  <c r="AE133" i="8" s="1"/>
  <c r="T138" i="8"/>
  <c r="L139" i="8" a="1"/>
  <c r="L139" i="8" s="1"/>
  <c r="Z135" i="7"/>
  <c r="AD133" i="7"/>
  <c r="AB133" i="7"/>
  <c r="AF132" i="7"/>
  <c r="AG153" i="7" s="1"/>
  <c r="L138" i="7" a="1"/>
  <c r="L138" i="7" s="1"/>
  <c r="T137" i="7"/>
  <c r="U136" i="7"/>
  <c r="X136" i="7" s="1"/>
  <c r="Y136" i="7" s="1"/>
  <c r="R137" i="7"/>
  <c r="AC133" i="7"/>
  <c r="AE133" i="7" s="1"/>
  <c r="AA134" i="7"/>
  <c r="V220" i="7"/>
  <c r="H137" i="7"/>
  <c r="S136" i="7"/>
  <c r="W219" i="7"/>
  <c r="Z135" i="6"/>
  <c r="L139" i="6" a="1"/>
  <c r="L139" i="6" s="1"/>
  <c r="T138" i="6"/>
  <c r="V220" i="6"/>
  <c r="H137" i="6"/>
  <c r="S136" i="6"/>
  <c r="R137" i="6"/>
  <c r="U136" i="6"/>
  <c r="X136" i="6" s="1"/>
  <c r="Y136" i="6" s="1"/>
  <c r="AF132" i="6"/>
  <c r="AG153" i="6" s="1"/>
  <c r="AA134" i="6"/>
  <c r="AC133" i="6"/>
  <c r="AE133" i="6" s="1"/>
  <c r="W219" i="6"/>
  <c r="AD133" i="6"/>
  <c r="AB133" i="6"/>
  <c r="Z135" i="5"/>
  <c r="T138" i="5"/>
  <c r="L139" i="5" a="1"/>
  <c r="L139" i="5" s="1"/>
  <c r="AF132" i="5"/>
  <c r="AG153" i="5" s="1"/>
  <c r="V220" i="5"/>
  <c r="S136" i="5"/>
  <c r="H137" i="5"/>
  <c r="AD133" i="5"/>
  <c r="AB133" i="5"/>
  <c r="U136" i="5"/>
  <c r="X136" i="5" s="1"/>
  <c r="Y136" i="5" s="1"/>
  <c r="R137" i="5"/>
  <c r="W219" i="5"/>
  <c r="AC133" i="5"/>
  <c r="AE133" i="5" s="1"/>
  <c r="AA134" i="5"/>
  <c r="AF132" i="4"/>
  <c r="AG153" i="4" s="1"/>
  <c r="Z135" i="4"/>
  <c r="U136" i="4"/>
  <c r="X136" i="4" s="1"/>
  <c r="Y136" i="4" s="1"/>
  <c r="R137" i="4"/>
  <c r="AD133" i="4"/>
  <c r="AB133" i="4"/>
  <c r="AC133" i="4"/>
  <c r="AE133" i="4" s="1"/>
  <c r="AA134" i="4"/>
  <c r="T138" i="4"/>
  <c r="L139" i="4" a="1"/>
  <c r="L139" i="4" s="1"/>
  <c r="V220" i="4"/>
  <c r="S136" i="4"/>
  <c r="H137" i="4"/>
  <c r="W219" i="4"/>
  <c r="Z135" i="1"/>
  <c r="V220" i="1"/>
  <c r="H137" i="1"/>
  <c r="S136" i="1"/>
  <c r="AD133" i="1"/>
  <c r="AB133" i="1"/>
  <c r="W219" i="1"/>
  <c r="AF132" i="1"/>
  <c r="AG153" i="1" s="1"/>
  <c r="U136" i="1"/>
  <c r="X136" i="1" s="1"/>
  <c r="Y136" i="1" s="1"/>
  <c r="R137" i="1"/>
  <c r="AC133" i="1"/>
  <c r="AE133" i="1" s="1"/>
  <c r="AA134" i="1"/>
  <c r="L139" i="1" a="1"/>
  <c r="L139" i="1" s="1"/>
  <c r="T138" i="1"/>
  <c r="Z136" i="11" l="1"/>
  <c r="AF133" i="11"/>
  <c r="AG154" i="11" s="1"/>
  <c r="T139" i="11"/>
  <c r="L140" i="11" a="1"/>
  <c r="L140" i="11" s="1"/>
  <c r="AB134" i="11"/>
  <c r="AD134" i="11"/>
  <c r="V221" i="11"/>
  <c r="H138" i="11"/>
  <c r="S137" i="11"/>
  <c r="R138" i="11"/>
  <c r="U137" i="11"/>
  <c r="X137" i="11" s="1"/>
  <c r="Y137" i="11" s="1"/>
  <c r="W220" i="11"/>
  <c r="AA135" i="11"/>
  <c r="AC134" i="11"/>
  <c r="AE134" i="11" s="1"/>
  <c r="Z136" i="10"/>
  <c r="AF133" i="10"/>
  <c r="AG154" i="10" s="1"/>
  <c r="W220" i="10"/>
  <c r="V221" i="10"/>
  <c r="S137" i="10"/>
  <c r="H138" i="10"/>
  <c r="AC134" i="10"/>
  <c r="AE134" i="10" s="1"/>
  <c r="AA135" i="10"/>
  <c r="T138" i="10"/>
  <c r="L139" i="10" a="1"/>
  <c r="L139" i="10" s="1"/>
  <c r="U137" i="10"/>
  <c r="X137" i="10" s="1"/>
  <c r="Y137" i="10" s="1"/>
  <c r="R138" i="10"/>
  <c r="AD134" i="10"/>
  <c r="AB134" i="10"/>
  <c r="Z136" i="9"/>
  <c r="R138" i="9"/>
  <c r="U137" i="9"/>
  <c r="X137" i="9" s="1"/>
  <c r="Y137" i="9" s="1"/>
  <c r="AF133" i="9"/>
  <c r="AG154" i="9" s="1"/>
  <c r="V221" i="9"/>
  <c r="S137" i="9"/>
  <c r="H138" i="9"/>
  <c r="AD134" i="9"/>
  <c r="AB134" i="9"/>
  <c r="W220" i="9"/>
  <c r="T138" i="9"/>
  <c r="L139" i="9" a="1"/>
  <c r="L139" i="9" s="1"/>
  <c r="AC134" i="9"/>
  <c r="AE134" i="9" s="1"/>
  <c r="AA135" i="9"/>
  <c r="Z136" i="8"/>
  <c r="AF133" i="8"/>
  <c r="AG154" i="8" s="1"/>
  <c r="AB134" i="8"/>
  <c r="AD134" i="8"/>
  <c r="R138" i="8"/>
  <c r="U137" i="8"/>
  <c r="X137" i="8" s="1"/>
  <c r="Y137" i="8" s="1"/>
  <c r="V221" i="8"/>
  <c r="S137" i="8"/>
  <c r="H138" i="8"/>
  <c r="T139" i="8"/>
  <c r="L140" i="8" a="1"/>
  <c r="L140" i="8" s="1"/>
  <c r="AC134" i="8"/>
  <c r="AE134" i="8" s="1"/>
  <c r="AA135" i="8"/>
  <c r="W220" i="8"/>
  <c r="Z136" i="7"/>
  <c r="AD134" i="7"/>
  <c r="AB134" i="7"/>
  <c r="V221" i="7"/>
  <c r="H138" i="7"/>
  <c r="S137" i="7"/>
  <c r="AF133" i="7"/>
  <c r="AG154" i="7" s="1"/>
  <c r="W220" i="7"/>
  <c r="U137" i="7"/>
  <c r="X137" i="7" s="1"/>
  <c r="Y137" i="7" s="1"/>
  <c r="R138" i="7"/>
  <c r="AC134" i="7"/>
  <c r="AE134" i="7" s="1"/>
  <c r="AA135" i="7"/>
  <c r="L139" i="7" a="1"/>
  <c r="L139" i="7" s="1"/>
  <c r="T138" i="7"/>
  <c r="Z136" i="6"/>
  <c r="AD134" i="6"/>
  <c r="AB134" i="6"/>
  <c r="L140" i="6" a="1"/>
  <c r="L140" i="6" s="1"/>
  <c r="T139" i="6"/>
  <c r="AF133" i="6"/>
  <c r="AG154" i="6" s="1"/>
  <c r="U137" i="6"/>
  <c r="X137" i="6" s="1"/>
  <c r="Y137" i="6" s="1"/>
  <c r="R138" i="6"/>
  <c r="W220" i="6"/>
  <c r="AC134" i="6"/>
  <c r="AE134" i="6" s="1"/>
  <c r="AA135" i="6"/>
  <c r="V221" i="6"/>
  <c r="S137" i="6"/>
  <c r="H138" i="6"/>
  <c r="Z136" i="5"/>
  <c r="U137" i="5"/>
  <c r="X137" i="5" s="1"/>
  <c r="Y137" i="5" s="1"/>
  <c r="R138" i="5"/>
  <c r="AF133" i="5"/>
  <c r="AG154" i="5" s="1"/>
  <c r="V221" i="5"/>
  <c r="H138" i="5"/>
  <c r="S137" i="5"/>
  <c r="L140" i="5" a="1"/>
  <c r="L140" i="5" s="1"/>
  <c r="T139" i="5"/>
  <c r="AC134" i="5"/>
  <c r="AE134" i="5" s="1"/>
  <c r="AA135" i="5"/>
  <c r="W220" i="5"/>
  <c r="AD134" i="5"/>
  <c r="AB134" i="5"/>
  <c r="AF133" i="4"/>
  <c r="AG154" i="4" s="1"/>
  <c r="Z136" i="4"/>
  <c r="V221" i="4"/>
  <c r="H138" i="4"/>
  <c r="S137" i="4"/>
  <c r="AD134" i="4"/>
  <c r="AB134" i="4"/>
  <c r="L140" i="4" a="1"/>
  <c r="L140" i="4" s="1"/>
  <c r="T139" i="4"/>
  <c r="U137" i="4"/>
  <c r="X137" i="4" s="1"/>
  <c r="Y137" i="4" s="1"/>
  <c r="R138" i="4"/>
  <c r="AC134" i="4"/>
  <c r="AE134" i="4" s="1"/>
  <c r="AA135" i="4"/>
  <c r="W220" i="4"/>
  <c r="Z136" i="1"/>
  <c r="AD134" i="1"/>
  <c r="AB134" i="1"/>
  <c r="AF133" i="1"/>
  <c r="AG154" i="1" s="1"/>
  <c r="U137" i="1"/>
  <c r="X137" i="1" s="1"/>
  <c r="Y137" i="1" s="1"/>
  <c r="R138" i="1"/>
  <c r="V221" i="1"/>
  <c r="H138" i="1"/>
  <c r="S137" i="1"/>
  <c r="AA135" i="1"/>
  <c r="AC134" i="1"/>
  <c r="AE134" i="1" s="1"/>
  <c r="L140" i="1" a="1"/>
  <c r="L140" i="1" s="1"/>
  <c r="T139" i="1"/>
  <c r="W220" i="1"/>
  <c r="Z137" i="11" l="1"/>
  <c r="R139" i="11"/>
  <c r="U138" i="11"/>
  <c r="X138" i="11" s="1"/>
  <c r="Y138" i="11" s="1"/>
  <c r="T140" i="11"/>
  <c r="L141" i="11" a="1"/>
  <c r="L141" i="11" s="1"/>
  <c r="W221" i="11"/>
  <c r="AF134" i="11"/>
  <c r="AG155" i="11" s="1"/>
  <c r="AA136" i="11"/>
  <c r="AC135" i="11"/>
  <c r="AE135" i="11" s="1"/>
  <c r="V222" i="11"/>
  <c r="S138" i="11"/>
  <c r="H139" i="11"/>
  <c r="AD135" i="11"/>
  <c r="AB135" i="11"/>
  <c r="Z137" i="10"/>
  <c r="U138" i="10"/>
  <c r="X138" i="10" s="1"/>
  <c r="Y138" i="10" s="1"/>
  <c r="R139" i="10"/>
  <c r="AF134" i="10"/>
  <c r="AG155" i="10" s="1"/>
  <c r="W221" i="10"/>
  <c r="T139" i="10"/>
  <c r="L140" i="10" a="1"/>
  <c r="L140" i="10" s="1"/>
  <c r="AC135" i="10"/>
  <c r="AE135" i="10" s="1"/>
  <c r="AA136" i="10"/>
  <c r="AD135" i="10"/>
  <c r="AB135" i="10"/>
  <c r="V222" i="10"/>
  <c r="H139" i="10"/>
  <c r="S138" i="10"/>
  <c r="Z137" i="9"/>
  <c r="T139" i="9"/>
  <c r="L140" i="9" a="1"/>
  <c r="L140" i="9" s="1"/>
  <c r="U138" i="9"/>
  <c r="X138" i="9" s="1"/>
  <c r="Y138" i="9" s="1"/>
  <c r="R139" i="9"/>
  <c r="V222" i="9"/>
  <c r="S138" i="9"/>
  <c r="H139" i="9"/>
  <c r="AD135" i="9"/>
  <c r="AB135" i="9"/>
  <c r="AC135" i="9"/>
  <c r="AE135" i="9" s="1"/>
  <c r="AA136" i="9"/>
  <c r="W221" i="9"/>
  <c r="AF134" i="9"/>
  <c r="AG155" i="9" s="1"/>
  <c r="Z137" i="8"/>
  <c r="T140" i="8"/>
  <c r="L141" i="8" a="1"/>
  <c r="L141" i="8" s="1"/>
  <c r="V222" i="8"/>
  <c r="H139" i="8"/>
  <c r="S138" i="8"/>
  <c r="AD135" i="8"/>
  <c r="AB135" i="8"/>
  <c r="W221" i="8"/>
  <c r="U138" i="8"/>
  <c r="X138" i="8" s="1"/>
  <c r="Y138" i="8" s="1"/>
  <c r="R139" i="8"/>
  <c r="AF134" i="8"/>
  <c r="AG155" i="8" s="1"/>
  <c r="AA136" i="8"/>
  <c r="AC135" i="8"/>
  <c r="AE135" i="8" s="1"/>
  <c r="Z137" i="7"/>
  <c r="AD135" i="7"/>
  <c r="AB135" i="7"/>
  <c r="V222" i="7"/>
  <c r="H139" i="7"/>
  <c r="S138" i="7"/>
  <c r="AF134" i="7"/>
  <c r="AG155" i="7" s="1"/>
  <c r="W221" i="7"/>
  <c r="U138" i="7"/>
  <c r="X138" i="7" s="1"/>
  <c r="Y138" i="7" s="1"/>
  <c r="R139" i="7"/>
  <c r="AA136" i="7"/>
  <c r="AC135" i="7"/>
  <c r="AE135" i="7" s="1"/>
  <c r="L140" i="7" a="1"/>
  <c r="L140" i="7" s="1"/>
  <c r="T139" i="7"/>
  <c r="Z137" i="6"/>
  <c r="AF134" i="6"/>
  <c r="W221" i="6"/>
  <c r="U138" i="6"/>
  <c r="X138" i="6" s="1"/>
  <c r="Y138" i="6" s="1"/>
  <c r="R139" i="6"/>
  <c r="L141" i="6" a="1"/>
  <c r="L141" i="6" s="1"/>
  <c r="T140" i="6"/>
  <c r="AG155" i="6"/>
  <c r="AD135" i="6"/>
  <c r="AB135" i="6"/>
  <c r="AC135" i="6"/>
  <c r="AE135" i="6" s="1"/>
  <c r="AA136" i="6"/>
  <c r="V222" i="6"/>
  <c r="S138" i="6"/>
  <c r="H139" i="6"/>
  <c r="Z137" i="5"/>
  <c r="AF134" i="5"/>
  <c r="AG155" i="5" s="1"/>
  <c r="L141" i="5" a="1"/>
  <c r="L141" i="5" s="1"/>
  <c r="T140" i="5"/>
  <c r="U138" i="5"/>
  <c r="X138" i="5" s="1"/>
  <c r="Y138" i="5" s="1"/>
  <c r="R139" i="5"/>
  <c r="AD135" i="5"/>
  <c r="AB135" i="5"/>
  <c r="V222" i="5"/>
  <c r="H139" i="5"/>
  <c r="S138" i="5"/>
  <c r="AC135" i="5"/>
  <c r="AE135" i="5" s="1"/>
  <c r="AA136" i="5"/>
  <c r="W221" i="5"/>
  <c r="AF134" i="4"/>
  <c r="AG155" i="4" s="1"/>
  <c r="Z137" i="4"/>
  <c r="L141" i="4" a="1"/>
  <c r="L141" i="4" s="1"/>
  <c r="T140" i="4"/>
  <c r="U138" i="4"/>
  <c r="X138" i="4" s="1"/>
  <c r="Y138" i="4" s="1"/>
  <c r="R139" i="4"/>
  <c r="W221" i="4"/>
  <c r="AD135" i="4"/>
  <c r="AB135" i="4"/>
  <c r="AA136" i="4"/>
  <c r="AC135" i="4"/>
  <c r="AE135" i="4" s="1"/>
  <c r="V222" i="4"/>
  <c r="H139" i="4"/>
  <c r="S138" i="4"/>
  <c r="Z137" i="1"/>
  <c r="AD135" i="1"/>
  <c r="AB135" i="1"/>
  <c r="U138" i="1"/>
  <c r="X138" i="1" s="1"/>
  <c r="Y138" i="1" s="1"/>
  <c r="R139" i="1"/>
  <c r="W221" i="1"/>
  <c r="L141" i="1" a="1"/>
  <c r="L141" i="1" s="1"/>
  <c r="T140" i="1"/>
  <c r="V222" i="1"/>
  <c r="H139" i="1"/>
  <c r="S138" i="1"/>
  <c r="AC135" i="1"/>
  <c r="AE135" i="1" s="1"/>
  <c r="AA136" i="1"/>
  <c r="AF134" i="1"/>
  <c r="AG155" i="1" s="1"/>
  <c r="Z138" i="11" l="1"/>
  <c r="AF135" i="11"/>
  <c r="AG156" i="11" s="1"/>
  <c r="W222" i="11"/>
  <c r="L142" i="11" a="1"/>
  <c r="L142" i="11" s="1"/>
  <c r="T141" i="11"/>
  <c r="V223" i="11"/>
  <c r="S139" i="11"/>
  <c r="H140" i="11"/>
  <c r="AB136" i="11"/>
  <c r="AD136" i="11"/>
  <c r="U139" i="11"/>
  <c r="X139" i="11" s="1"/>
  <c r="Y139" i="11" s="1"/>
  <c r="R140" i="11"/>
  <c r="AC136" i="11"/>
  <c r="AE136" i="11" s="1"/>
  <c r="AA137" i="11"/>
  <c r="Z138" i="10"/>
  <c r="V223" i="10"/>
  <c r="H140" i="10"/>
  <c r="S139" i="10"/>
  <c r="AF135" i="10"/>
  <c r="AG156" i="10" s="1"/>
  <c r="U139" i="10"/>
  <c r="X139" i="10" s="1"/>
  <c r="Y139" i="10" s="1"/>
  <c r="R140" i="10"/>
  <c r="W222" i="10"/>
  <c r="AD136" i="10"/>
  <c r="AB136" i="10"/>
  <c r="AC136" i="10"/>
  <c r="AE136" i="10" s="1"/>
  <c r="AA137" i="10"/>
  <c r="L141" i="10" a="1"/>
  <c r="L141" i="10" s="1"/>
  <c r="T140" i="10"/>
  <c r="Z138" i="9"/>
  <c r="L141" i="9" a="1"/>
  <c r="L141" i="9" s="1"/>
  <c r="T140" i="9"/>
  <c r="AF135" i="9"/>
  <c r="AG156" i="9" s="1"/>
  <c r="W222" i="9"/>
  <c r="AD136" i="9"/>
  <c r="AB136" i="9"/>
  <c r="AC136" i="9"/>
  <c r="AE136" i="9" s="1"/>
  <c r="AA137" i="9"/>
  <c r="V223" i="9"/>
  <c r="H140" i="9"/>
  <c r="S139" i="9"/>
  <c r="U139" i="9"/>
  <c r="X139" i="9" s="1"/>
  <c r="Y139" i="9" s="1"/>
  <c r="R140" i="9"/>
  <c r="Z138" i="8"/>
  <c r="R140" i="8"/>
  <c r="U139" i="8"/>
  <c r="X139" i="8" s="1"/>
  <c r="Y139" i="8" s="1"/>
  <c r="V223" i="8"/>
  <c r="H140" i="8"/>
  <c r="S139" i="8"/>
  <c r="W222" i="8"/>
  <c r="L142" i="8" a="1"/>
  <c r="L142" i="8" s="1"/>
  <c r="T141" i="8"/>
  <c r="AB136" i="8"/>
  <c r="AD136" i="8"/>
  <c r="AC136" i="8"/>
  <c r="AE136" i="8" s="1"/>
  <c r="AA137" i="8"/>
  <c r="AF135" i="8"/>
  <c r="AG156" i="8" s="1"/>
  <c r="Z138" i="7"/>
  <c r="AD136" i="7"/>
  <c r="AB136" i="7"/>
  <c r="W222" i="7"/>
  <c r="R140" i="7"/>
  <c r="U139" i="7"/>
  <c r="X139" i="7" s="1"/>
  <c r="Y139" i="7" s="1"/>
  <c r="AF135" i="7"/>
  <c r="AG156" i="7" s="1"/>
  <c r="V223" i="7"/>
  <c r="H140" i="7"/>
  <c r="S139" i="7"/>
  <c r="AA137" i="7"/>
  <c r="AC136" i="7"/>
  <c r="AE136" i="7" s="1"/>
  <c r="L141" i="7" a="1"/>
  <c r="L141" i="7" s="1"/>
  <c r="T140" i="7"/>
  <c r="Z138" i="6"/>
  <c r="AD136" i="6"/>
  <c r="AB136" i="6"/>
  <c r="L142" i="6" a="1"/>
  <c r="L142" i="6" s="1"/>
  <c r="T141" i="6"/>
  <c r="W222" i="6"/>
  <c r="AF135" i="6"/>
  <c r="AG156" i="6" s="1"/>
  <c r="AC136" i="6"/>
  <c r="AE136" i="6" s="1"/>
  <c r="AA137" i="6"/>
  <c r="U139" i="6"/>
  <c r="X139" i="6" s="1"/>
  <c r="Y139" i="6" s="1"/>
  <c r="R140" i="6"/>
  <c r="V223" i="6"/>
  <c r="H140" i="6"/>
  <c r="S139" i="6"/>
  <c r="Z138" i="5"/>
  <c r="AD136" i="5"/>
  <c r="AB136" i="5"/>
  <c r="V223" i="5"/>
  <c r="H140" i="5"/>
  <c r="S139" i="5"/>
  <c r="AF135" i="5"/>
  <c r="AG156" i="5" s="1"/>
  <c r="W222" i="5"/>
  <c r="U139" i="5"/>
  <c r="X139" i="5" s="1"/>
  <c r="Y139" i="5" s="1"/>
  <c r="R140" i="5"/>
  <c r="AC136" i="5"/>
  <c r="AE136" i="5" s="1"/>
  <c r="AA137" i="5"/>
  <c r="L142" i="5" a="1"/>
  <c r="L142" i="5" s="1"/>
  <c r="T141" i="5"/>
  <c r="AF135" i="4"/>
  <c r="AG156" i="4" s="1"/>
  <c r="Z138" i="4"/>
  <c r="W222" i="4"/>
  <c r="L142" i="4" a="1"/>
  <c r="L142" i="4" s="1"/>
  <c r="T141" i="4"/>
  <c r="V223" i="4"/>
  <c r="H140" i="4"/>
  <c r="S139" i="4"/>
  <c r="AD136" i="4"/>
  <c r="AB136" i="4"/>
  <c r="R140" i="4"/>
  <c r="U139" i="4"/>
  <c r="X139" i="4" s="1"/>
  <c r="Y139" i="4" s="1"/>
  <c r="AA137" i="4"/>
  <c r="AC136" i="4"/>
  <c r="AE136" i="4" s="1"/>
  <c r="Z138" i="1"/>
  <c r="AD136" i="1"/>
  <c r="AB136" i="1"/>
  <c r="W222" i="1"/>
  <c r="AF135" i="1"/>
  <c r="AG156" i="1" s="1"/>
  <c r="V223" i="1"/>
  <c r="H140" i="1"/>
  <c r="S139" i="1"/>
  <c r="U139" i="1"/>
  <c r="X139" i="1" s="1"/>
  <c r="Y139" i="1" s="1"/>
  <c r="R140" i="1"/>
  <c r="AC136" i="1"/>
  <c r="AE136" i="1" s="1"/>
  <c r="AA137" i="1"/>
  <c r="L142" i="1" a="1"/>
  <c r="L142" i="1" s="1"/>
  <c r="T141" i="1"/>
  <c r="Z139" i="11" l="1"/>
  <c r="L143" i="11" a="1"/>
  <c r="L143" i="11" s="1"/>
  <c r="T142" i="11"/>
  <c r="U140" i="11"/>
  <c r="X140" i="11" s="1"/>
  <c r="Y140" i="11" s="1"/>
  <c r="R141" i="11"/>
  <c r="AF136" i="11"/>
  <c r="AG157" i="11" s="1"/>
  <c r="V224" i="11"/>
  <c r="H141" i="11"/>
  <c r="S140" i="11"/>
  <c r="W223" i="11"/>
  <c r="AC137" i="11"/>
  <c r="AE137" i="11" s="1"/>
  <c r="AA138" i="11"/>
  <c r="AD137" i="11"/>
  <c r="AB137" i="11"/>
  <c r="Z139" i="10"/>
  <c r="AD137" i="10"/>
  <c r="AB137" i="10"/>
  <c r="U140" i="10"/>
  <c r="X140" i="10" s="1"/>
  <c r="Y140" i="10" s="1"/>
  <c r="R141" i="10"/>
  <c r="V224" i="10"/>
  <c r="H141" i="10"/>
  <c r="S140" i="10"/>
  <c r="W223" i="10"/>
  <c r="AF136" i="10"/>
  <c r="AG157" i="10" s="1"/>
  <c r="AC137" i="10"/>
  <c r="AE137" i="10" s="1"/>
  <c r="AA138" i="10"/>
  <c r="L142" i="10" a="1"/>
  <c r="L142" i="10" s="1"/>
  <c r="T141" i="10"/>
  <c r="Z139" i="9"/>
  <c r="W223" i="9"/>
  <c r="AD137" i="9"/>
  <c r="AB137" i="9"/>
  <c r="V224" i="9"/>
  <c r="H141" i="9"/>
  <c r="S140" i="9"/>
  <c r="L142" i="9" a="1"/>
  <c r="L142" i="9" s="1"/>
  <c r="T141" i="9"/>
  <c r="U140" i="9"/>
  <c r="X140" i="9" s="1"/>
  <c r="Y140" i="9" s="1"/>
  <c r="R141" i="9"/>
  <c r="AC137" i="9"/>
  <c r="AE137" i="9" s="1"/>
  <c r="AA138" i="9"/>
  <c r="AF136" i="9"/>
  <c r="AG157" i="9" s="1"/>
  <c r="Z139" i="8"/>
  <c r="AF136" i="8"/>
  <c r="AG157" i="8" s="1"/>
  <c r="AD137" i="8"/>
  <c r="AB137" i="8"/>
  <c r="W223" i="8"/>
  <c r="T142" i="8"/>
  <c r="L143" i="8" a="1"/>
  <c r="L143" i="8" s="1"/>
  <c r="U140" i="8"/>
  <c r="X140" i="8" s="1"/>
  <c r="Y140" i="8" s="1"/>
  <c r="R141" i="8"/>
  <c r="V224" i="8"/>
  <c r="S140" i="8"/>
  <c r="H141" i="8"/>
  <c r="AC137" i="8"/>
  <c r="AE137" i="8" s="1"/>
  <c r="AA138" i="8"/>
  <c r="V224" i="7"/>
  <c r="H141" i="7"/>
  <c r="S140" i="7"/>
  <c r="T141" i="7"/>
  <c r="L142" i="7" a="1"/>
  <c r="L142" i="7" s="1"/>
  <c r="Z139" i="7"/>
  <c r="AF136" i="7"/>
  <c r="AG157" i="7" s="1"/>
  <c r="W223" i="7"/>
  <c r="R141" i="7"/>
  <c r="U140" i="7"/>
  <c r="X140" i="7" s="1"/>
  <c r="Y140" i="7" s="1"/>
  <c r="AB137" i="7"/>
  <c r="AD137" i="7"/>
  <c r="AA138" i="7"/>
  <c r="AC137" i="7"/>
  <c r="AE137" i="7" s="1"/>
  <c r="Z139" i="6"/>
  <c r="W223" i="6"/>
  <c r="U140" i="6"/>
  <c r="X140" i="6" s="1"/>
  <c r="Y140" i="6" s="1"/>
  <c r="R141" i="6"/>
  <c r="AF136" i="6"/>
  <c r="AG157" i="6" s="1"/>
  <c r="AD137" i="6"/>
  <c r="AB137" i="6"/>
  <c r="L143" i="6" a="1"/>
  <c r="L143" i="6" s="1"/>
  <c r="T142" i="6"/>
  <c r="AA138" i="6"/>
  <c r="AC137" i="6"/>
  <c r="AE137" i="6" s="1"/>
  <c r="V224" i="6"/>
  <c r="H141" i="6"/>
  <c r="S140" i="6"/>
  <c r="Z139" i="5"/>
  <c r="AF136" i="5"/>
  <c r="AD137" i="5"/>
  <c r="AB137" i="5"/>
  <c r="U140" i="5"/>
  <c r="X140" i="5" s="1"/>
  <c r="Y140" i="5" s="1"/>
  <c r="R141" i="5"/>
  <c r="AG157" i="5"/>
  <c r="V224" i="5"/>
  <c r="H141" i="5"/>
  <c r="S140" i="5"/>
  <c r="W223" i="5"/>
  <c r="AC137" i="5"/>
  <c r="AE137" i="5" s="1"/>
  <c r="AA138" i="5"/>
  <c r="L143" i="5" a="1"/>
  <c r="L143" i="5" s="1"/>
  <c r="T142" i="5"/>
  <c r="AF136" i="4"/>
  <c r="AG157" i="4" s="1"/>
  <c r="Z139" i="4"/>
  <c r="AD137" i="4"/>
  <c r="AB137" i="4"/>
  <c r="U140" i="4"/>
  <c r="X140" i="4" s="1"/>
  <c r="Y140" i="4" s="1"/>
  <c r="R141" i="4"/>
  <c r="W223" i="4"/>
  <c r="L143" i="4" a="1"/>
  <c r="L143" i="4" s="1"/>
  <c r="T142" i="4"/>
  <c r="AA138" i="4"/>
  <c r="AC137" i="4"/>
  <c r="AE137" i="4" s="1"/>
  <c r="V224" i="4"/>
  <c r="H141" i="4"/>
  <c r="S140" i="4"/>
  <c r="Z139" i="1"/>
  <c r="W223" i="1"/>
  <c r="T142" i="1"/>
  <c r="L143" i="1" a="1"/>
  <c r="L143" i="1" s="1"/>
  <c r="AF136" i="1"/>
  <c r="AG157" i="1" s="1"/>
  <c r="AA138" i="1"/>
  <c r="AC137" i="1"/>
  <c r="AE137" i="1" s="1"/>
  <c r="AD137" i="1"/>
  <c r="AB137" i="1"/>
  <c r="R141" i="1"/>
  <c r="U140" i="1"/>
  <c r="X140" i="1" s="1"/>
  <c r="Y140" i="1" s="1"/>
  <c r="V224" i="1"/>
  <c r="H141" i="1"/>
  <c r="S140" i="1"/>
  <c r="Z140" i="11" l="1"/>
  <c r="AF137" i="11"/>
  <c r="AG158" i="11" s="1"/>
  <c r="V225" i="11"/>
  <c r="H142" i="11"/>
  <c r="S141" i="11"/>
  <c r="U141" i="11"/>
  <c r="X141" i="11" s="1"/>
  <c r="Y141" i="11" s="1"/>
  <c r="R142" i="11"/>
  <c r="AD138" i="11"/>
  <c r="AB138" i="11"/>
  <c r="L144" i="11" a="1"/>
  <c r="L144" i="11" s="1"/>
  <c r="T143" i="11"/>
  <c r="W224" i="11"/>
  <c r="AA139" i="11"/>
  <c r="AC138" i="11"/>
  <c r="AE138" i="11" s="1"/>
  <c r="Z140" i="10"/>
  <c r="AF137" i="10"/>
  <c r="AG158" i="10" s="1"/>
  <c r="U141" i="10"/>
  <c r="X141" i="10" s="1"/>
  <c r="Y141" i="10" s="1"/>
  <c r="R142" i="10"/>
  <c r="AD138" i="10"/>
  <c r="AB138" i="10"/>
  <c r="V225" i="10"/>
  <c r="H142" i="10"/>
  <c r="S141" i="10"/>
  <c r="W224" i="10"/>
  <c r="AC138" i="10"/>
  <c r="AE138" i="10" s="1"/>
  <c r="AA139" i="10"/>
  <c r="L143" i="10" a="1"/>
  <c r="L143" i="10" s="1"/>
  <c r="T142" i="10"/>
  <c r="Z140" i="9"/>
  <c r="AD138" i="9"/>
  <c r="AB138" i="9"/>
  <c r="AF137" i="9"/>
  <c r="AG158" i="9" s="1"/>
  <c r="U141" i="9"/>
  <c r="X141" i="9" s="1"/>
  <c r="Y141" i="9" s="1"/>
  <c r="R142" i="9"/>
  <c r="V225" i="9"/>
  <c r="H142" i="9"/>
  <c r="S141" i="9"/>
  <c r="W224" i="9"/>
  <c r="AC138" i="9"/>
  <c r="AE138" i="9" s="1"/>
  <c r="AA139" i="9"/>
  <c r="L143" i="9" a="1"/>
  <c r="L143" i="9" s="1"/>
  <c r="T142" i="9"/>
  <c r="Z140" i="8"/>
  <c r="W224" i="8"/>
  <c r="V225" i="8"/>
  <c r="H142" i="8"/>
  <c r="S141" i="8"/>
  <c r="U141" i="8"/>
  <c r="X141" i="8" s="1"/>
  <c r="Y141" i="8" s="1"/>
  <c r="R142" i="8"/>
  <c r="AD138" i="8"/>
  <c r="AB138" i="8"/>
  <c r="AA139" i="8"/>
  <c r="AC138" i="8"/>
  <c r="AE138" i="8" s="1"/>
  <c r="L144" i="8" a="1"/>
  <c r="L144" i="8" s="1"/>
  <c r="T143" i="8"/>
  <c r="AF137" i="8"/>
  <c r="AG158" i="8" s="1"/>
  <c r="Z140" i="7"/>
  <c r="R142" i="7"/>
  <c r="U141" i="7"/>
  <c r="X141" i="7" s="1"/>
  <c r="Y141" i="7" s="1"/>
  <c r="AC138" i="7"/>
  <c r="AE138" i="7" s="1"/>
  <c r="AA139" i="7"/>
  <c r="AF137" i="7"/>
  <c r="AG158" i="7" s="1"/>
  <c r="V225" i="7"/>
  <c r="S141" i="7"/>
  <c r="H142" i="7"/>
  <c r="T142" i="7"/>
  <c r="L143" i="7" a="1"/>
  <c r="L143" i="7" s="1"/>
  <c r="AD138" i="7"/>
  <c r="AB138" i="7"/>
  <c r="W224" i="7"/>
  <c r="Z140" i="6"/>
  <c r="AF137" i="6"/>
  <c r="AG158" i="6" s="1"/>
  <c r="T143" i="6"/>
  <c r="L144" i="6" a="1"/>
  <c r="L144" i="6" s="1"/>
  <c r="R142" i="6"/>
  <c r="U141" i="6"/>
  <c r="X141" i="6" s="1"/>
  <c r="Y141" i="6" s="1"/>
  <c r="AB138" i="6"/>
  <c r="AD138" i="6"/>
  <c r="AC138" i="6"/>
  <c r="AE138" i="6" s="1"/>
  <c r="AA139" i="6"/>
  <c r="W224" i="6"/>
  <c r="V225" i="6"/>
  <c r="H142" i="6"/>
  <c r="S141" i="6"/>
  <c r="Z140" i="5"/>
  <c r="AF137" i="5"/>
  <c r="W224" i="5"/>
  <c r="AD138" i="5"/>
  <c r="AB138" i="5"/>
  <c r="V225" i="5"/>
  <c r="H142" i="5"/>
  <c r="S141" i="5"/>
  <c r="U141" i="5"/>
  <c r="X141" i="5" s="1"/>
  <c r="Y141" i="5" s="1"/>
  <c r="R142" i="5"/>
  <c r="AG158" i="5"/>
  <c r="AA139" i="5"/>
  <c r="AC138" i="5"/>
  <c r="AE138" i="5" s="1"/>
  <c r="L144" i="5" a="1"/>
  <c r="L144" i="5" s="1"/>
  <c r="T143" i="5"/>
  <c r="AF137" i="4"/>
  <c r="AG158" i="4" s="1"/>
  <c r="Z140" i="4"/>
  <c r="AD138" i="4"/>
  <c r="AB138" i="4"/>
  <c r="U141" i="4"/>
  <c r="X141" i="4" s="1"/>
  <c r="Y141" i="4" s="1"/>
  <c r="R142" i="4"/>
  <c r="V225" i="4"/>
  <c r="S141" i="4"/>
  <c r="H142" i="4"/>
  <c r="W224" i="4"/>
  <c r="AA139" i="4"/>
  <c r="AC138" i="4"/>
  <c r="AE138" i="4" s="1"/>
  <c r="T143" i="4"/>
  <c r="L144" i="4" a="1"/>
  <c r="L144" i="4" s="1"/>
  <c r="Z140" i="1"/>
  <c r="V225" i="1"/>
  <c r="H142" i="1"/>
  <c r="S141" i="1"/>
  <c r="W224" i="1"/>
  <c r="AB138" i="1"/>
  <c r="AD138" i="1"/>
  <c r="AF137" i="1"/>
  <c r="R142" i="1"/>
  <c r="U141" i="1"/>
  <c r="X141" i="1" s="1"/>
  <c r="Y141" i="1" s="1"/>
  <c r="AG158" i="1"/>
  <c r="AA139" i="1"/>
  <c r="AC138" i="1"/>
  <c r="AE138" i="1" s="1"/>
  <c r="T143" i="1"/>
  <c r="L144" i="1" a="1"/>
  <c r="L144" i="1" s="1"/>
  <c r="Z141" i="11" l="1"/>
  <c r="AB139" i="11"/>
  <c r="AD139" i="11"/>
  <c r="V226" i="11"/>
  <c r="H143" i="11"/>
  <c r="S142" i="11"/>
  <c r="W225" i="11"/>
  <c r="R143" i="11"/>
  <c r="U142" i="11"/>
  <c r="X142" i="11" s="1"/>
  <c r="Y142" i="11" s="1"/>
  <c r="L145" i="11" a="1"/>
  <c r="L145" i="11" s="1"/>
  <c r="T144" i="11"/>
  <c r="AA140" i="11"/>
  <c r="AC139" i="11"/>
  <c r="AE139" i="11" s="1"/>
  <c r="AF138" i="11"/>
  <c r="AG159" i="11" s="1"/>
  <c r="Z141" i="10"/>
  <c r="AF138" i="10"/>
  <c r="AG159" i="10" s="1"/>
  <c r="AD139" i="10"/>
  <c r="AB139" i="10"/>
  <c r="U142" i="10"/>
  <c r="X142" i="10" s="1"/>
  <c r="Y142" i="10" s="1"/>
  <c r="R143" i="10"/>
  <c r="V226" i="10"/>
  <c r="H143" i="10"/>
  <c r="S142" i="10"/>
  <c r="W225" i="10"/>
  <c r="AA140" i="10"/>
  <c r="AC139" i="10"/>
  <c r="AE139" i="10" s="1"/>
  <c r="L144" i="10" a="1"/>
  <c r="L144" i="10" s="1"/>
  <c r="T143" i="10"/>
  <c r="Z141" i="9"/>
  <c r="AF138" i="9"/>
  <c r="AG159" i="9" s="1"/>
  <c r="AD139" i="9"/>
  <c r="AB139" i="9"/>
  <c r="W225" i="9"/>
  <c r="V226" i="9"/>
  <c r="H143" i="9"/>
  <c r="S142" i="9"/>
  <c r="U142" i="9"/>
  <c r="X142" i="9" s="1"/>
  <c r="Y142" i="9" s="1"/>
  <c r="R143" i="9"/>
  <c r="AC139" i="9"/>
  <c r="AE139" i="9" s="1"/>
  <c r="AA140" i="9"/>
  <c r="L144" i="9" a="1"/>
  <c r="L144" i="9" s="1"/>
  <c r="T143" i="9"/>
  <c r="Z141" i="8"/>
  <c r="L145" i="8" a="1"/>
  <c r="L145" i="8" s="1"/>
  <c r="T144" i="8"/>
  <c r="AF138" i="8"/>
  <c r="AG159" i="8" s="1"/>
  <c r="AD139" i="8"/>
  <c r="AB139" i="8"/>
  <c r="R143" i="8"/>
  <c r="U142" i="8"/>
  <c r="X142" i="8" s="1"/>
  <c r="Y142" i="8" s="1"/>
  <c r="H143" i="8"/>
  <c r="V226" i="8"/>
  <c r="S142" i="8"/>
  <c r="AA140" i="8"/>
  <c r="AC139" i="8"/>
  <c r="AE139" i="8" s="1"/>
  <c r="W225" i="8"/>
  <c r="Z141" i="7"/>
  <c r="W225" i="7"/>
  <c r="T143" i="7"/>
  <c r="L144" i="7" a="1"/>
  <c r="L144" i="7" s="1"/>
  <c r="AF138" i="7"/>
  <c r="AG159" i="7" s="1"/>
  <c r="AC139" i="7"/>
  <c r="AE139" i="7" s="1"/>
  <c r="AA140" i="7"/>
  <c r="V226" i="7"/>
  <c r="S142" i="7"/>
  <c r="H143" i="7"/>
  <c r="AD139" i="7"/>
  <c r="AB139" i="7"/>
  <c r="U142" i="7"/>
  <c r="X142" i="7" s="1"/>
  <c r="Y142" i="7" s="1"/>
  <c r="R143" i="7"/>
  <c r="Z141" i="6"/>
  <c r="AB139" i="6"/>
  <c r="AD139" i="6"/>
  <c r="W225" i="6"/>
  <c r="AF138" i="6"/>
  <c r="AG159" i="6" s="1"/>
  <c r="T144" i="6"/>
  <c r="L145" i="6" a="1"/>
  <c r="L145" i="6" s="1"/>
  <c r="AC139" i="6"/>
  <c r="AE139" i="6" s="1"/>
  <c r="AA140" i="6"/>
  <c r="R143" i="6"/>
  <c r="U142" i="6"/>
  <c r="X142" i="6" s="1"/>
  <c r="Y142" i="6" s="1"/>
  <c r="V226" i="6"/>
  <c r="H143" i="6"/>
  <c r="S142" i="6"/>
  <c r="Z141" i="5"/>
  <c r="R143" i="5"/>
  <c r="U142" i="5"/>
  <c r="X142" i="5" s="1"/>
  <c r="Y142" i="5" s="1"/>
  <c r="W225" i="5"/>
  <c r="AD139" i="5"/>
  <c r="AB139" i="5"/>
  <c r="AF138" i="5"/>
  <c r="AG159" i="5" s="1"/>
  <c r="V226" i="5"/>
  <c r="H143" i="5"/>
  <c r="S142" i="5"/>
  <c r="AA140" i="5"/>
  <c r="AC139" i="5"/>
  <c r="AE139" i="5" s="1"/>
  <c r="T144" i="5"/>
  <c r="L145" i="5" a="1"/>
  <c r="L145" i="5" s="1"/>
  <c r="AF138" i="4"/>
  <c r="AG159" i="4" s="1"/>
  <c r="Z141" i="4"/>
  <c r="V226" i="4"/>
  <c r="S142" i="4"/>
  <c r="H143" i="4"/>
  <c r="R143" i="4"/>
  <c r="U142" i="4"/>
  <c r="X142" i="4" s="1"/>
  <c r="Y142" i="4" s="1"/>
  <c r="W225" i="4"/>
  <c r="AB139" i="4"/>
  <c r="AD139" i="4"/>
  <c r="AA140" i="4"/>
  <c r="AC139" i="4"/>
  <c r="AE139" i="4" s="1"/>
  <c r="T144" i="4"/>
  <c r="L145" i="4" a="1"/>
  <c r="L145" i="4" s="1"/>
  <c r="Z141" i="1"/>
  <c r="AF138" i="1"/>
  <c r="AG159" i="1" s="1"/>
  <c r="AD139" i="1"/>
  <c r="AB139" i="1"/>
  <c r="R143" i="1"/>
  <c r="U142" i="1"/>
  <c r="X142" i="1" s="1"/>
  <c r="Y142" i="1" s="1"/>
  <c r="V226" i="1"/>
  <c r="S142" i="1"/>
  <c r="H143" i="1"/>
  <c r="W225" i="1"/>
  <c r="AC139" i="1"/>
  <c r="AE139" i="1" s="1"/>
  <c r="AA140" i="1"/>
  <c r="T144" i="1"/>
  <c r="L145" i="1" a="1"/>
  <c r="L145" i="1" s="1"/>
  <c r="Z142" i="11" l="1"/>
  <c r="V227" i="11"/>
  <c r="H144" i="11"/>
  <c r="S143" i="11"/>
  <c r="W226" i="11"/>
  <c r="AD140" i="11"/>
  <c r="AB140" i="11"/>
  <c r="L146" i="11" a="1"/>
  <c r="L146" i="11" s="1"/>
  <c r="T145" i="11"/>
  <c r="AF139" i="11"/>
  <c r="AG160" i="11" s="1"/>
  <c r="U143" i="11"/>
  <c r="X143" i="11" s="1"/>
  <c r="Y143" i="11" s="1"/>
  <c r="R144" i="11"/>
  <c r="AA141" i="11"/>
  <c r="AC140" i="11"/>
  <c r="AE140" i="11" s="1"/>
  <c r="Z142" i="10"/>
  <c r="AD140" i="10"/>
  <c r="AB140" i="10"/>
  <c r="AF139" i="10"/>
  <c r="AG160" i="10" s="1"/>
  <c r="W226" i="10"/>
  <c r="V227" i="10"/>
  <c r="H144" i="10"/>
  <c r="S143" i="10"/>
  <c r="R144" i="10"/>
  <c r="U143" i="10"/>
  <c r="X143" i="10" s="1"/>
  <c r="Y143" i="10" s="1"/>
  <c r="AA141" i="10"/>
  <c r="AC140" i="10"/>
  <c r="AE140" i="10" s="1"/>
  <c r="L145" i="10" a="1"/>
  <c r="L145" i="10" s="1"/>
  <c r="T144" i="10"/>
  <c r="Z142" i="9"/>
  <c r="R144" i="9"/>
  <c r="U143" i="9"/>
  <c r="X143" i="9" s="1"/>
  <c r="Y143" i="9" s="1"/>
  <c r="AD140" i="9"/>
  <c r="AB140" i="9"/>
  <c r="AF139" i="9"/>
  <c r="AG160" i="9" s="1"/>
  <c r="V227" i="9"/>
  <c r="H144" i="9"/>
  <c r="S143" i="9"/>
  <c r="W226" i="9"/>
  <c r="AA141" i="9"/>
  <c r="AC140" i="9"/>
  <c r="AE140" i="9" s="1"/>
  <c r="L145" i="9" a="1"/>
  <c r="L145" i="9" s="1"/>
  <c r="T144" i="9"/>
  <c r="Z142" i="8"/>
  <c r="AB140" i="8"/>
  <c r="AD140" i="8"/>
  <c r="AF139" i="8"/>
  <c r="AG160" i="8" s="1"/>
  <c r="W226" i="8"/>
  <c r="R144" i="8"/>
  <c r="U143" i="8"/>
  <c r="X143" i="8" s="1"/>
  <c r="Y143" i="8" s="1"/>
  <c r="T145" i="8"/>
  <c r="L146" i="8" a="1"/>
  <c r="L146" i="8" s="1"/>
  <c r="AA141" i="8"/>
  <c r="AC140" i="8"/>
  <c r="AE140" i="8" s="1"/>
  <c r="V227" i="8"/>
  <c r="S143" i="8"/>
  <c r="H144" i="8"/>
  <c r="Z142" i="7"/>
  <c r="V227" i="7"/>
  <c r="H144" i="7"/>
  <c r="S143" i="7"/>
  <c r="AD140" i="7"/>
  <c r="AB140" i="7"/>
  <c r="W226" i="7"/>
  <c r="L145" i="7" a="1"/>
  <c r="L145" i="7" s="1"/>
  <c r="T144" i="7"/>
  <c r="U143" i="7"/>
  <c r="X143" i="7" s="1"/>
  <c r="Y143" i="7" s="1"/>
  <c r="R144" i="7"/>
  <c r="AC140" i="7"/>
  <c r="AE140" i="7" s="1"/>
  <c r="AA141" i="7"/>
  <c r="AF139" i="7"/>
  <c r="AG160" i="7" s="1"/>
  <c r="Z142" i="6"/>
  <c r="W226" i="6"/>
  <c r="R144" i="6"/>
  <c r="U143" i="6"/>
  <c r="X143" i="6" s="1"/>
  <c r="Y143" i="6" s="1"/>
  <c r="AD140" i="6"/>
  <c r="AB140" i="6"/>
  <c r="AF139" i="6"/>
  <c r="AG160" i="6" s="1"/>
  <c r="AA141" i="6"/>
  <c r="AC140" i="6"/>
  <c r="AE140" i="6" s="1"/>
  <c r="T145" i="6"/>
  <c r="L146" i="6" a="1"/>
  <c r="L146" i="6" s="1"/>
  <c r="V227" i="6"/>
  <c r="S143" i="6"/>
  <c r="H144" i="6"/>
  <c r="Z142" i="5"/>
  <c r="AF139" i="5"/>
  <c r="AG160" i="5" s="1"/>
  <c r="AB140" i="5"/>
  <c r="AD140" i="5"/>
  <c r="W226" i="5"/>
  <c r="R144" i="5"/>
  <c r="U143" i="5"/>
  <c r="X143" i="5" s="1"/>
  <c r="Y143" i="5" s="1"/>
  <c r="T145" i="5"/>
  <c r="L146" i="5" a="1"/>
  <c r="L146" i="5" s="1"/>
  <c r="AC140" i="5"/>
  <c r="AE140" i="5" s="1"/>
  <c r="AA141" i="5"/>
  <c r="V227" i="5"/>
  <c r="S143" i="5"/>
  <c r="H144" i="5"/>
  <c r="AF139" i="4"/>
  <c r="AG160" i="4" s="1"/>
  <c r="Z142" i="4"/>
  <c r="T145" i="4"/>
  <c r="L146" i="4" a="1"/>
  <c r="L146" i="4" s="1"/>
  <c r="V227" i="4"/>
  <c r="S143" i="4"/>
  <c r="H144" i="4"/>
  <c r="AC140" i="4"/>
  <c r="AE140" i="4" s="1"/>
  <c r="AA141" i="4"/>
  <c r="AB140" i="4"/>
  <c r="AD140" i="4"/>
  <c r="R144" i="4"/>
  <c r="U143" i="4"/>
  <c r="X143" i="4" s="1"/>
  <c r="Y143" i="4" s="1"/>
  <c r="W226" i="4"/>
  <c r="Z142" i="1"/>
  <c r="AD140" i="1"/>
  <c r="AB140" i="1"/>
  <c r="W226" i="1"/>
  <c r="V227" i="1"/>
  <c r="S143" i="1"/>
  <c r="H144" i="1"/>
  <c r="U143" i="1"/>
  <c r="X143" i="1" s="1"/>
  <c r="Y143" i="1" s="1"/>
  <c r="R144" i="1"/>
  <c r="AF139" i="1"/>
  <c r="AG160" i="1" s="1"/>
  <c r="AC140" i="1"/>
  <c r="AE140" i="1" s="1"/>
  <c r="AA141" i="1"/>
  <c r="T145" i="1"/>
  <c r="L146" i="1" a="1"/>
  <c r="L146" i="1" s="1"/>
  <c r="Z143" i="11" l="1"/>
  <c r="R145" i="11"/>
  <c r="U144" i="11"/>
  <c r="X144" i="11" s="1"/>
  <c r="Y144" i="11" s="1"/>
  <c r="V228" i="11"/>
  <c r="S144" i="11"/>
  <c r="H145" i="11"/>
  <c r="T146" i="11"/>
  <c r="L147" i="11" a="1"/>
  <c r="L147" i="11" s="1"/>
  <c r="W227" i="11"/>
  <c r="AF140" i="11"/>
  <c r="AG161" i="11" s="1"/>
  <c r="AA142" i="11"/>
  <c r="AC141" i="11"/>
  <c r="AE141" i="11" s="1"/>
  <c r="AD141" i="11"/>
  <c r="AB141" i="11"/>
  <c r="Z143" i="10"/>
  <c r="R145" i="10"/>
  <c r="U144" i="10"/>
  <c r="X144" i="10" s="1"/>
  <c r="Y144" i="10" s="1"/>
  <c r="AF140" i="10"/>
  <c r="AG161" i="10" s="1"/>
  <c r="AB141" i="10"/>
  <c r="AD141" i="10"/>
  <c r="W227" i="10"/>
  <c r="V228" i="10"/>
  <c r="S144" i="10"/>
  <c r="H145" i="10"/>
  <c r="AC141" i="10"/>
  <c r="AE141" i="10" s="1"/>
  <c r="AA142" i="10"/>
  <c r="T145" i="10"/>
  <c r="L146" i="10" a="1"/>
  <c r="L146" i="10" s="1"/>
  <c r="Z143" i="9"/>
  <c r="AF140" i="9"/>
  <c r="AG161" i="9" s="1"/>
  <c r="V228" i="9"/>
  <c r="H145" i="9"/>
  <c r="S144" i="9"/>
  <c r="W227" i="9"/>
  <c r="R145" i="9"/>
  <c r="U144" i="9"/>
  <c r="X144" i="9" s="1"/>
  <c r="Y144" i="9" s="1"/>
  <c r="AB141" i="9"/>
  <c r="AD141" i="9"/>
  <c r="AA142" i="9"/>
  <c r="AC141" i="9"/>
  <c r="AE141" i="9" s="1"/>
  <c r="T145" i="9"/>
  <c r="L146" i="9" a="1"/>
  <c r="L146" i="9" s="1"/>
  <c r="Z143" i="8"/>
  <c r="W227" i="8"/>
  <c r="T146" i="8"/>
  <c r="L147" i="8" a="1"/>
  <c r="L147" i="8" s="1"/>
  <c r="AF140" i="8"/>
  <c r="AG161" i="8" s="1"/>
  <c r="AD141" i="8"/>
  <c r="AB141" i="8"/>
  <c r="R145" i="8"/>
  <c r="U144" i="8"/>
  <c r="X144" i="8" s="1"/>
  <c r="Y144" i="8" s="1"/>
  <c r="AA142" i="8"/>
  <c r="AC141" i="8"/>
  <c r="AE141" i="8" s="1"/>
  <c r="V228" i="8"/>
  <c r="S144" i="8"/>
  <c r="H145" i="8"/>
  <c r="Z143" i="7"/>
  <c r="AF140" i="7"/>
  <c r="AG161" i="7" s="1"/>
  <c r="U144" i="7"/>
  <c r="X144" i="7" s="1"/>
  <c r="Y144" i="7" s="1"/>
  <c r="R145" i="7"/>
  <c r="W227" i="7"/>
  <c r="AD141" i="7"/>
  <c r="AB141" i="7"/>
  <c r="L146" i="7" a="1"/>
  <c r="L146" i="7" s="1"/>
  <c r="T145" i="7"/>
  <c r="AC141" i="7"/>
  <c r="AE141" i="7" s="1"/>
  <c r="AA142" i="7"/>
  <c r="V228" i="7"/>
  <c r="H145" i="7"/>
  <c r="S144" i="7"/>
  <c r="Z143" i="6"/>
  <c r="AF140" i="6"/>
  <c r="AG161" i="6" s="1"/>
  <c r="AB141" i="6"/>
  <c r="AD141" i="6"/>
  <c r="L147" i="6" a="1"/>
  <c r="L147" i="6" s="1"/>
  <c r="T146" i="6"/>
  <c r="W227" i="6"/>
  <c r="V228" i="6"/>
  <c r="S144" i="6"/>
  <c r="H145" i="6"/>
  <c r="AA142" i="6"/>
  <c r="AC141" i="6"/>
  <c r="AE141" i="6" s="1"/>
  <c r="R145" i="6"/>
  <c r="U144" i="6"/>
  <c r="X144" i="6" s="1"/>
  <c r="Y144" i="6" s="1"/>
  <c r="Z143" i="5"/>
  <c r="AD141" i="5"/>
  <c r="AB141" i="5"/>
  <c r="T146" i="5"/>
  <c r="L147" i="5" a="1"/>
  <c r="L147" i="5" s="1"/>
  <c r="AF140" i="5"/>
  <c r="AG161" i="5" s="1"/>
  <c r="R145" i="5"/>
  <c r="U144" i="5"/>
  <c r="X144" i="5" s="1"/>
  <c r="Y144" i="5" s="1"/>
  <c r="AC141" i="5"/>
  <c r="AE141" i="5" s="1"/>
  <c r="AA142" i="5"/>
  <c r="W227" i="5"/>
  <c r="V228" i="5"/>
  <c r="S144" i="5"/>
  <c r="H145" i="5"/>
  <c r="AF140" i="4"/>
  <c r="AG161" i="4" s="1"/>
  <c r="Z143" i="4"/>
  <c r="AD141" i="4"/>
  <c r="AB141" i="4"/>
  <c r="U144" i="4"/>
  <c r="X144" i="4" s="1"/>
  <c r="Y144" i="4" s="1"/>
  <c r="R145" i="4"/>
  <c r="L147" i="4" a="1"/>
  <c r="L147" i="4" s="1"/>
  <c r="T146" i="4"/>
  <c r="AC141" i="4"/>
  <c r="AE141" i="4" s="1"/>
  <c r="AA142" i="4"/>
  <c r="V228" i="4"/>
  <c r="S144" i="4"/>
  <c r="H145" i="4"/>
  <c r="W227" i="4"/>
  <c r="Z143" i="1"/>
  <c r="AF140" i="1"/>
  <c r="U144" i="1"/>
  <c r="X144" i="1" s="1"/>
  <c r="Y144" i="1" s="1"/>
  <c r="R145" i="1"/>
  <c r="AD141" i="1"/>
  <c r="AB141" i="1"/>
  <c r="W227" i="1"/>
  <c r="V228" i="1"/>
  <c r="H145" i="1"/>
  <c r="S144" i="1"/>
  <c r="AG161" i="1"/>
  <c r="AC141" i="1"/>
  <c r="AE141" i="1" s="1"/>
  <c r="AA142" i="1"/>
  <c r="L147" i="1" a="1"/>
  <c r="L147" i="1" s="1"/>
  <c r="T146" i="1"/>
  <c r="Z144" i="11" l="1"/>
  <c r="AF141" i="11"/>
  <c r="AG162" i="11" s="1"/>
  <c r="V229" i="11"/>
  <c r="S145" i="11"/>
  <c r="H146" i="11"/>
  <c r="W228" i="11"/>
  <c r="AB142" i="11"/>
  <c r="AD142" i="11"/>
  <c r="T147" i="11"/>
  <c r="L148" i="11" a="1"/>
  <c r="L148" i="11" s="1"/>
  <c r="R146" i="11"/>
  <c r="U145" i="11"/>
  <c r="X145" i="11" s="1"/>
  <c r="Y145" i="11" s="1"/>
  <c r="AA143" i="11"/>
  <c r="AC142" i="11"/>
  <c r="AE142" i="11" s="1"/>
  <c r="Z144" i="10"/>
  <c r="AF141" i="10"/>
  <c r="AG162" i="10" s="1"/>
  <c r="AD142" i="10"/>
  <c r="AB142" i="10"/>
  <c r="W228" i="10"/>
  <c r="U145" i="10"/>
  <c r="X145" i="10" s="1"/>
  <c r="Y145" i="10" s="1"/>
  <c r="R146" i="10"/>
  <c r="L147" i="10" a="1"/>
  <c r="L147" i="10" s="1"/>
  <c r="T146" i="10"/>
  <c r="AC142" i="10"/>
  <c r="AE142" i="10" s="1"/>
  <c r="AA143" i="10"/>
  <c r="V229" i="10"/>
  <c r="S145" i="10"/>
  <c r="H146" i="10"/>
  <c r="Z144" i="9"/>
  <c r="AD142" i="9"/>
  <c r="AB142" i="9"/>
  <c r="V229" i="9"/>
  <c r="S145" i="9"/>
  <c r="H146" i="9"/>
  <c r="AF141" i="9"/>
  <c r="AG162" i="9" s="1"/>
  <c r="R146" i="9"/>
  <c r="U145" i="9"/>
  <c r="X145" i="9" s="1"/>
  <c r="Y145" i="9" s="1"/>
  <c r="W228" i="9"/>
  <c r="T146" i="9"/>
  <c r="L147" i="9" a="1"/>
  <c r="L147" i="9" s="1"/>
  <c r="AC142" i="9"/>
  <c r="AE142" i="9" s="1"/>
  <c r="AA143" i="9"/>
  <c r="Z144" i="8"/>
  <c r="W228" i="8"/>
  <c r="AF141" i="8"/>
  <c r="AG162" i="8" s="1"/>
  <c r="AB142" i="8"/>
  <c r="AD142" i="8"/>
  <c r="R146" i="8"/>
  <c r="U145" i="8"/>
  <c r="X145" i="8" s="1"/>
  <c r="Y145" i="8" s="1"/>
  <c r="V229" i="8"/>
  <c r="S145" i="8"/>
  <c r="H146" i="8"/>
  <c r="AC142" i="8"/>
  <c r="AE142" i="8" s="1"/>
  <c r="AA143" i="8"/>
  <c r="T147" i="8"/>
  <c r="L148" i="8" a="1"/>
  <c r="L148" i="8" s="1"/>
  <c r="Z144" i="7"/>
  <c r="AD142" i="7"/>
  <c r="AB142" i="7"/>
  <c r="AF141" i="7"/>
  <c r="AG162" i="7" s="1"/>
  <c r="L147" i="7" a="1"/>
  <c r="L147" i="7" s="1"/>
  <c r="T146" i="7"/>
  <c r="W228" i="7"/>
  <c r="U145" i="7"/>
  <c r="X145" i="7" s="1"/>
  <c r="Y145" i="7" s="1"/>
  <c r="R146" i="7"/>
  <c r="AC142" i="7"/>
  <c r="AE142" i="7" s="1"/>
  <c r="AA143" i="7"/>
  <c r="V229" i="7"/>
  <c r="H146" i="7"/>
  <c r="S145" i="7"/>
  <c r="Z144" i="6"/>
  <c r="W228" i="6"/>
  <c r="AF141" i="6"/>
  <c r="AG162" i="6" s="1"/>
  <c r="AD142" i="6"/>
  <c r="AB142" i="6"/>
  <c r="V229" i="6"/>
  <c r="H146" i="6"/>
  <c r="S145" i="6"/>
  <c r="AC142" i="6"/>
  <c r="AE142" i="6" s="1"/>
  <c r="AA143" i="6"/>
  <c r="L148" i="6" a="1"/>
  <c r="L148" i="6" s="1"/>
  <c r="T147" i="6"/>
  <c r="U145" i="6"/>
  <c r="X145" i="6" s="1"/>
  <c r="Y145" i="6" s="1"/>
  <c r="R146" i="6"/>
  <c r="Z144" i="5"/>
  <c r="AF141" i="5"/>
  <c r="AG162" i="5" s="1"/>
  <c r="W228" i="5"/>
  <c r="AD142" i="5"/>
  <c r="AB142" i="5"/>
  <c r="U145" i="5"/>
  <c r="X145" i="5" s="1"/>
  <c r="Y145" i="5" s="1"/>
  <c r="R146" i="5"/>
  <c r="L148" i="5" a="1"/>
  <c r="L148" i="5" s="1"/>
  <c r="T147" i="5"/>
  <c r="V229" i="5"/>
  <c r="H146" i="5"/>
  <c r="S145" i="5"/>
  <c r="AC142" i="5"/>
  <c r="AE142" i="5" s="1"/>
  <c r="AA143" i="5"/>
  <c r="AF141" i="4"/>
  <c r="AG162" i="4" s="1"/>
  <c r="Z144" i="4"/>
  <c r="AD142" i="4"/>
  <c r="AB142" i="4"/>
  <c r="U145" i="4"/>
  <c r="X145" i="4" s="1"/>
  <c r="Y145" i="4" s="1"/>
  <c r="R146" i="4"/>
  <c r="W228" i="4"/>
  <c r="L148" i="4" a="1"/>
  <c r="L148" i="4" s="1"/>
  <c r="T147" i="4"/>
  <c r="AC142" i="4"/>
  <c r="AE142" i="4" s="1"/>
  <c r="AA143" i="4"/>
  <c r="V229" i="4"/>
  <c r="H146" i="4"/>
  <c r="S145" i="4"/>
  <c r="Z144" i="1"/>
  <c r="AF141" i="1"/>
  <c r="V229" i="1"/>
  <c r="H146" i="1"/>
  <c r="S145" i="1"/>
  <c r="AD142" i="1"/>
  <c r="AB142" i="1"/>
  <c r="AG162" i="1"/>
  <c r="W228" i="1"/>
  <c r="U145" i="1"/>
  <c r="X145" i="1" s="1"/>
  <c r="Y145" i="1" s="1"/>
  <c r="R146" i="1"/>
  <c r="AC142" i="1"/>
  <c r="AE142" i="1" s="1"/>
  <c r="AA143" i="1"/>
  <c r="L148" i="1" a="1"/>
  <c r="L148" i="1" s="1"/>
  <c r="T147" i="1"/>
  <c r="Z145" i="11" l="1"/>
  <c r="T148" i="11"/>
  <c r="L149" i="11" a="1"/>
  <c r="L149" i="11" s="1"/>
  <c r="V230" i="11"/>
  <c r="S146" i="11"/>
  <c r="H147" i="11"/>
  <c r="AD143" i="11"/>
  <c r="AB143" i="11"/>
  <c r="W229" i="11"/>
  <c r="R147" i="11"/>
  <c r="U146" i="11"/>
  <c r="X146" i="11" s="1"/>
  <c r="Y146" i="11" s="1"/>
  <c r="AC143" i="11"/>
  <c r="AE143" i="11" s="1"/>
  <c r="AA144" i="11"/>
  <c r="AF142" i="11"/>
  <c r="AG163" i="11" s="1"/>
  <c r="Z145" i="10"/>
  <c r="AF142" i="10"/>
  <c r="AG163" i="10" s="1"/>
  <c r="U146" i="10"/>
  <c r="X146" i="10" s="1"/>
  <c r="Y146" i="10" s="1"/>
  <c r="R147" i="10"/>
  <c r="AD143" i="10"/>
  <c r="AB143" i="10"/>
  <c r="W229" i="10"/>
  <c r="AC143" i="10"/>
  <c r="AE143" i="10" s="1"/>
  <c r="AA144" i="10"/>
  <c r="L148" i="10" a="1"/>
  <c r="L148" i="10" s="1"/>
  <c r="T147" i="10"/>
  <c r="V230" i="10"/>
  <c r="H147" i="10"/>
  <c r="S146" i="10"/>
  <c r="Z145" i="9"/>
  <c r="W229" i="9"/>
  <c r="T147" i="9"/>
  <c r="L148" i="9" a="1"/>
  <c r="L148" i="9" s="1"/>
  <c r="AD143" i="9"/>
  <c r="AB143" i="9"/>
  <c r="AC143" i="9"/>
  <c r="AE143" i="9" s="1"/>
  <c r="AA144" i="9"/>
  <c r="U146" i="9"/>
  <c r="X146" i="9" s="1"/>
  <c r="Y146" i="9" s="1"/>
  <c r="R147" i="9"/>
  <c r="V230" i="9"/>
  <c r="S146" i="9"/>
  <c r="H147" i="9"/>
  <c r="AF142" i="9"/>
  <c r="AG163" i="9" s="1"/>
  <c r="Z145" i="8"/>
  <c r="V230" i="8"/>
  <c r="S146" i="8"/>
  <c r="H147" i="8"/>
  <c r="AD143" i="8"/>
  <c r="AB143" i="8"/>
  <c r="AF142" i="8"/>
  <c r="W229" i="8"/>
  <c r="AG163" i="8"/>
  <c r="T148" i="8"/>
  <c r="L149" i="8" a="1"/>
  <c r="L149" i="8" s="1"/>
  <c r="AA144" i="8"/>
  <c r="AC143" i="8"/>
  <c r="AE143" i="8" s="1"/>
  <c r="U146" i="8"/>
  <c r="X146" i="8" s="1"/>
  <c r="Y146" i="8" s="1"/>
  <c r="R147" i="8"/>
  <c r="Z145" i="7"/>
  <c r="U146" i="7"/>
  <c r="X146" i="7" s="1"/>
  <c r="Y146" i="7" s="1"/>
  <c r="R147" i="7"/>
  <c r="AD143" i="7"/>
  <c r="AB143" i="7"/>
  <c r="W229" i="7"/>
  <c r="AF142" i="7"/>
  <c r="AG163" i="7" s="1"/>
  <c r="AA144" i="7"/>
  <c r="AC143" i="7"/>
  <c r="AE143" i="7" s="1"/>
  <c r="L148" i="7" a="1"/>
  <c r="L148" i="7" s="1"/>
  <c r="T147" i="7"/>
  <c r="V230" i="7"/>
  <c r="H147" i="7"/>
  <c r="S146" i="7"/>
  <c r="Z145" i="6"/>
  <c r="V230" i="6"/>
  <c r="H147" i="6"/>
  <c r="S146" i="6"/>
  <c r="L149" i="6" a="1"/>
  <c r="L149" i="6" s="1"/>
  <c r="T148" i="6"/>
  <c r="W229" i="6"/>
  <c r="AF142" i="6"/>
  <c r="AG163" i="6" s="1"/>
  <c r="AD143" i="6"/>
  <c r="AB143" i="6"/>
  <c r="U146" i="6"/>
  <c r="X146" i="6" s="1"/>
  <c r="Y146" i="6" s="1"/>
  <c r="R147" i="6"/>
  <c r="AC143" i="6"/>
  <c r="AE143" i="6" s="1"/>
  <c r="AA144" i="6"/>
  <c r="Z145" i="5"/>
  <c r="AF142" i="5"/>
  <c r="AG163" i="5" s="1"/>
  <c r="V230" i="5"/>
  <c r="H147" i="5"/>
  <c r="S146" i="5"/>
  <c r="W229" i="5"/>
  <c r="L149" i="5" a="1"/>
  <c r="L149" i="5" s="1"/>
  <c r="T148" i="5"/>
  <c r="AC143" i="5"/>
  <c r="AE143" i="5" s="1"/>
  <c r="AA144" i="5"/>
  <c r="U146" i="5"/>
  <c r="X146" i="5" s="1"/>
  <c r="Y146" i="5" s="1"/>
  <c r="R147" i="5"/>
  <c r="AD143" i="5"/>
  <c r="AB143" i="5"/>
  <c r="AF142" i="4"/>
  <c r="AG163" i="4" s="1"/>
  <c r="Z145" i="4"/>
  <c r="W229" i="4"/>
  <c r="AD143" i="4"/>
  <c r="AB143" i="4"/>
  <c r="L149" i="4" a="1"/>
  <c r="L149" i="4" s="1"/>
  <c r="T148" i="4"/>
  <c r="V230" i="4"/>
  <c r="H147" i="4"/>
  <c r="S146" i="4"/>
  <c r="U146" i="4"/>
  <c r="X146" i="4" s="1"/>
  <c r="Y146" i="4" s="1"/>
  <c r="R147" i="4"/>
  <c r="AC143" i="4"/>
  <c r="AE143" i="4" s="1"/>
  <c r="AA144" i="4"/>
  <c r="Z145" i="1"/>
  <c r="AF142" i="1"/>
  <c r="U146" i="1"/>
  <c r="X146" i="1" s="1"/>
  <c r="Y146" i="1" s="1"/>
  <c r="R147" i="1"/>
  <c r="W229" i="1"/>
  <c r="AD143" i="1"/>
  <c r="AB143" i="1"/>
  <c r="AG163" i="1"/>
  <c r="V230" i="1"/>
  <c r="H147" i="1"/>
  <c r="S146" i="1"/>
  <c r="AC143" i="1"/>
  <c r="AE143" i="1" s="1"/>
  <c r="AA144" i="1"/>
  <c r="L149" i="1" a="1"/>
  <c r="L149" i="1" s="1"/>
  <c r="T148" i="1"/>
  <c r="Z146" i="11" l="1"/>
  <c r="AD144" i="11"/>
  <c r="AB144" i="11"/>
  <c r="AF143" i="11"/>
  <c r="W230" i="11"/>
  <c r="L150" i="11" a="1"/>
  <c r="L150" i="11" s="1"/>
  <c r="T149" i="11"/>
  <c r="V231" i="11"/>
  <c r="S147" i="11"/>
  <c r="H148" i="11"/>
  <c r="U147" i="11"/>
  <c r="X147" i="11" s="1"/>
  <c r="Y147" i="11" s="1"/>
  <c r="R148" i="11"/>
  <c r="AG164" i="11"/>
  <c r="AC144" i="11"/>
  <c r="AE144" i="11" s="1"/>
  <c r="AA145" i="11"/>
  <c r="Z146" i="10"/>
  <c r="AD144" i="10"/>
  <c r="AB144" i="10"/>
  <c r="L149" i="10" a="1"/>
  <c r="L149" i="10" s="1"/>
  <c r="T148" i="10"/>
  <c r="W230" i="10"/>
  <c r="U147" i="10"/>
  <c r="X147" i="10" s="1"/>
  <c r="Y147" i="10" s="1"/>
  <c r="R148" i="10"/>
  <c r="AC144" i="10"/>
  <c r="AE144" i="10" s="1"/>
  <c r="AA145" i="10"/>
  <c r="AF143" i="10"/>
  <c r="AG164" i="10" s="1"/>
  <c r="V231" i="10"/>
  <c r="H148" i="10"/>
  <c r="S147" i="10"/>
  <c r="Z146" i="9"/>
  <c r="W230" i="9"/>
  <c r="V231" i="9"/>
  <c r="H148" i="9"/>
  <c r="S147" i="9"/>
  <c r="AF143" i="9"/>
  <c r="U147" i="9"/>
  <c r="X147" i="9" s="1"/>
  <c r="Y147" i="9" s="1"/>
  <c r="R148" i="9"/>
  <c r="AG164" i="9"/>
  <c r="AD144" i="9"/>
  <c r="AB144" i="9"/>
  <c r="T148" i="9"/>
  <c r="L149" i="9" a="1"/>
  <c r="L149" i="9" s="1"/>
  <c r="AC144" i="9"/>
  <c r="AE144" i="9" s="1"/>
  <c r="AA145" i="9"/>
  <c r="Z146" i="8"/>
  <c r="AF143" i="8"/>
  <c r="AG164" i="8" s="1"/>
  <c r="AD144" i="8"/>
  <c r="AB144" i="8"/>
  <c r="V231" i="8"/>
  <c r="H148" i="8"/>
  <c r="S147" i="8"/>
  <c r="W230" i="8"/>
  <c r="L150" i="8" a="1"/>
  <c r="L150" i="8" s="1"/>
  <c r="T149" i="8"/>
  <c r="U147" i="8"/>
  <c r="X147" i="8" s="1"/>
  <c r="Y147" i="8" s="1"/>
  <c r="R148" i="8"/>
  <c r="AC144" i="8"/>
  <c r="AE144" i="8" s="1"/>
  <c r="AA145" i="8"/>
  <c r="Z146" i="7"/>
  <c r="W230" i="7"/>
  <c r="AD144" i="7"/>
  <c r="AB144" i="7"/>
  <c r="L149" i="7" a="1"/>
  <c r="L149" i="7" s="1"/>
  <c r="T148" i="7"/>
  <c r="AF143" i="7"/>
  <c r="AG164" i="7" s="1"/>
  <c r="R148" i="7"/>
  <c r="U147" i="7"/>
  <c r="X147" i="7" s="1"/>
  <c r="Y147" i="7" s="1"/>
  <c r="AA145" i="7"/>
  <c r="AC144" i="7"/>
  <c r="AE144" i="7" s="1"/>
  <c r="V231" i="7"/>
  <c r="H148" i="7"/>
  <c r="S147" i="7"/>
  <c r="Z146" i="6"/>
  <c r="V231" i="6"/>
  <c r="H148" i="6"/>
  <c r="S147" i="6"/>
  <c r="W230" i="6"/>
  <c r="L150" i="6" a="1"/>
  <c r="L150" i="6" s="1"/>
  <c r="T149" i="6"/>
  <c r="AB144" i="6"/>
  <c r="AD144" i="6"/>
  <c r="AA145" i="6"/>
  <c r="AC144" i="6"/>
  <c r="AE144" i="6" s="1"/>
  <c r="U147" i="6"/>
  <c r="X147" i="6" s="1"/>
  <c r="Y147" i="6" s="1"/>
  <c r="R148" i="6"/>
  <c r="AF143" i="6"/>
  <c r="AG164" i="6" s="1"/>
  <c r="Z146" i="5"/>
  <c r="R148" i="5"/>
  <c r="U147" i="5"/>
  <c r="X147" i="5" s="1"/>
  <c r="Y147" i="5" s="1"/>
  <c r="AD144" i="5"/>
  <c r="AB144" i="5"/>
  <c r="L150" i="5" a="1"/>
  <c r="L150" i="5" s="1"/>
  <c r="T149" i="5"/>
  <c r="V231" i="5"/>
  <c r="H148" i="5"/>
  <c r="S147" i="5"/>
  <c r="W230" i="5"/>
  <c r="AC144" i="5"/>
  <c r="AE144" i="5" s="1"/>
  <c r="AA145" i="5"/>
  <c r="AF143" i="5"/>
  <c r="AG164" i="5" s="1"/>
  <c r="AF143" i="4"/>
  <c r="AG164" i="4" s="1"/>
  <c r="Z146" i="4"/>
  <c r="V231" i="4"/>
  <c r="H148" i="4"/>
  <c r="S147" i="4"/>
  <c r="W230" i="4"/>
  <c r="L150" i="4" a="1"/>
  <c r="L150" i="4" s="1"/>
  <c r="T149" i="4"/>
  <c r="AA145" i="4"/>
  <c r="AC144" i="4"/>
  <c r="AE144" i="4" s="1"/>
  <c r="AD144" i="4"/>
  <c r="AB144" i="4"/>
  <c r="U147" i="4"/>
  <c r="X147" i="4" s="1"/>
  <c r="Y147" i="4" s="1"/>
  <c r="R148" i="4"/>
  <c r="Z146" i="1"/>
  <c r="AF143" i="1"/>
  <c r="V231" i="1"/>
  <c r="H148" i="1"/>
  <c r="S147" i="1"/>
  <c r="U147" i="1"/>
  <c r="X147" i="1" s="1"/>
  <c r="Y147" i="1" s="1"/>
  <c r="R148" i="1"/>
  <c r="AD144" i="1"/>
  <c r="AB144" i="1"/>
  <c r="W230" i="1"/>
  <c r="AG164" i="1"/>
  <c r="AC144" i="1"/>
  <c r="AE144" i="1" s="1"/>
  <c r="AA145" i="1"/>
  <c r="L150" i="1" a="1"/>
  <c r="L150" i="1" s="1"/>
  <c r="T149" i="1"/>
  <c r="Z147" i="11" l="1"/>
  <c r="U148" i="11"/>
  <c r="X148" i="11" s="1"/>
  <c r="Y148" i="11" s="1"/>
  <c r="R149" i="11"/>
  <c r="W231" i="11"/>
  <c r="L151" i="11" a="1"/>
  <c r="L151" i="11" s="1"/>
  <c r="T150" i="11"/>
  <c r="AD145" i="11"/>
  <c r="AB145" i="11"/>
  <c r="AC145" i="11"/>
  <c r="AE145" i="11" s="1"/>
  <c r="AA146" i="11"/>
  <c r="V232" i="11"/>
  <c r="H149" i="11"/>
  <c r="S148" i="11"/>
  <c r="AF144" i="11"/>
  <c r="AG165" i="11" s="1"/>
  <c r="Z147" i="10"/>
  <c r="AD145" i="10"/>
  <c r="AB145" i="10"/>
  <c r="L150" i="10" a="1"/>
  <c r="L150" i="10" s="1"/>
  <c r="T149" i="10"/>
  <c r="U148" i="10"/>
  <c r="X148" i="10" s="1"/>
  <c r="Y148" i="10" s="1"/>
  <c r="R149" i="10"/>
  <c r="W231" i="10"/>
  <c r="AF144" i="10"/>
  <c r="AG165" i="10" s="1"/>
  <c r="AC145" i="10"/>
  <c r="AE145" i="10" s="1"/>
  <c r="AA146" i="10"/>
  <c r="V232" i="10"/>
  <c r="H149" i="10"/>
  <c r="S148" i="10"/>
  <c r="Z147" i="9"/>
  <c r="V232" i="9"/>
  <c r="H149" i="9"/>
  <c r="S148" i="9"/>
  <c r="W231" i="9"/>
  <c r="U148" i="9"/>
  <c r="X148" i="9" s="1"/>
  <c r="Y148" i="9" s="1"/>
  <c r="R149" i="9"/>
  <c r="AD145" i="9"/>
  <c r="AB145" i="9"/>
  <c r="AC145" i="9"/>
  <c r="AE145" i="9" s="1"/>
  <c r="AA146" i="9"/>
  <c r="L150" i="9" a="1"/>
  <c r="L150" i="9" s="1"/>
  <c r="T149" i="9"/>
  <c r="AF144" i="9"/>
  <c r="AG165" i="9" s="1"/>
  <c r="Z147" i="8"/>
  <c r="U148" i="8"/>
  <c r="X148" i="8" s="1"/>
  <c r="Y148" i="8" s="1"/>
  <c r="R149" i="8"/>
  <c r="AF144" i="8"/>
  <c r="AG165" i="8" s="1"/>
  <c r="W231" i="8"/>
  <c r="AC145" i="8"/>
  <c r="AE145" i="8" s="1"/>
  <c r="AA146" i="8"/>
  <c r="L151" i="8" a="1"/>
  <c r="L151" i="8" s="1"/>
  <c r="T150" i="8"/>
  <c r="V232" i="8"/>
  <c r="H149" i="8"/>
  <c r="S148" i="8"/>
  <c r="AD145" i="8"/>
  <c r="AB145" i="8"/>
  <c r="Z147" i="7"/>
  <c r="AF144" i="7"/>
  <c r="AG165" i="7" s="1"/>
  <c r="R149" i="7"/>
  <c r="U148" i="7"/>
  <c r="X148" i="7" s="1"/>
  <c r="Y148" i="7" s="1"/>
  <c r="AB145" i="7"/>
  <c r="AD145" i="7"/>
  <c r="T149" i="7"/>
  <c r="L150" i="7" a="1"/>
  <c r="L150" i="7" s="1"/>
  <c r="AA146" i="7"/>
  <c r="AC145" i="7"/>
  <c r="AE145" i="7" s="1"/>
  <c r="W231" i="7"/>
  <c r="V232" i="7"/>
  <c r="H149" i="7"/>
  <c r="S148" i="7"/>
  <c r="Z147" i="6"/>
  <c r="AD145" i="6"/>
  <c r="AB145" i="6"/>
  <c r="V232" i="6"/>
  <c r="H149" i="6"/>
  <c r="S148" i="6"/>
  <c r="L151" i="6" a="1"/>
  <c r="L151" i="6" s="1"/>
  <c r="T150" i="6"/>
  <c r="W231" i="6"/>
  <c r="U148" i="6"/>
  <c r="X148" i="6" s="1"/>
  <c r="Y148" i="6" s="1"/>
  <c r="R149" i="6"/>
  <c r="AF144" i="6"/>
  <c r="AG165" i="6" s="1"/>
  <c r="AA146" i="6"/>
  <c r="AC145" i="6"/>
  <c r="AE145" i="6" s="1"/>
  <c r="Z147" i="5"/>
  <c r="AD145" i="5"/>
  <c r="AB145" i="5"/>
  <c r="L151" i="5" a="1"/>
  <c r="L151" i="5" s="1"/>
  <c r="T150" i="5"/>
  <c r="V232" i="5"/>
  <c r="H149" i="5"/>
  <c r="S148" i="5"/>
  <c r="W231" i="5"/>
  <c r="AA146" i="5"/>
  <c r="AC145" i="5"/>
  <c r="AE145" i="5" s="1"/>
  <c r="AF144" i="5"/>
  <c r="AG165" i="5" s="1"/>
  <c r="R149" i="5"/>
  <c r="U148" i="5"/>
  <c r="X148" i="5" s="1"/>
  <c r="Y148" i="5" s="1"/>
  <c r="AF144" i="4"/>
  <c r="AG165" i="4" s="1"/>
  <c r="Z147" i="4"/>
  <c r="L151" i="4" a="1"/>
  <c r="L151" i="4" s="1"/>
  <c r="T150" i="4"/>
  <c r="V232" i="4"/>
  <c r="H149" i="4"/>
  <c r="S148" i="4"/>
  <c r="W231" i="4"/>
  <c r="AB145" i="4"/>
  <c r="AD145" i="4"/>
  <c r="AC145" i="4"/>
  <c r="AE145" i="4" s="1"/>
  <c r="AA146" i="4"/>
  <c r="U148" i="4"/>
  <c r="X148" i="4" s="1"/>
  <c r="Y148" i="4" s="1"/>
  <c r="R149" i="4"/>
  <c r="Z147" i="1"/>
  <c r="AF144" i="1"/>
  <c r="AG165" i="1" s="1"/>
  <c r="AD145" i="1"/>
  <c r="AB145" i="1"/>
  <c r="W231" i="1"/>
  <c r="V232" i="1"/>
  <c r="H149" i="1"/>
  <c r="S148" i="1"/>
  <c r="R149" i="1"/>
  <c r="U148" i="1"/>
  <c r="X148" i="1" s="1"/>
  <c r="Y148" i="1" s="1"/>
  <c r="AA146" i="1"/>
  <c r="AC145" i="1"/>
  <c r="AE145" i="1" s="1"/>
  <c r="T150" i="1"/>
  <c r="L151" i="1" a="1"/>
  <c r="L151" i="1" s="1"/>
  <c r="Z148" i="11" l="1"/>
  <c r="V233" i="11"/>
  <c r="H150" i="11"/>
  <c r="S149" i="11"/>
  <c r="AF145" i="11"/>
  <c r="AD146" i="11"/>
  <c r="AB146" i="11"/>
  <c r="U149" i="11"/>
  <c r="X149" i="11" s="1"/>
  <c r="Y149" i="11" s="1"/>
  <c r="R150" i="11"/>
  <c r="L152" i="11" a="1"/>
  <c r="L152" i="11" s="1"/>
  <c r="T151" i="11"/>
  <c r="AG166" i="11"/>
  <c r="AC146" i="11"/>
  <c r="AE146" i="11" s="1"/>
  <c r="AA147" i="11"/>
  <c r="W232" i="11"/>
  <c r="Z148" i="10"/>
  <c r="AD146" i="10"/>
  <c r="AB146" i="10"/>
  <c r="AF145" i="10"/>
  <c r="T150" i="10"/>
  <c r="L151" i="10" a="1"/>
  <c r="L151" i="10" s="1"/>
  <c r="W232" i="10"/>
  <c r="AG166" i="10"/>
  <c r="AC146" i="10"/>
  <c r="AE146" i="10" s="1"/>
  <c r="AA147" i="10"/>
  <c r="R150" i="10"/>
  <c r="U149" i="10"/>
  <c r="X149" i="10" s="1"/>
  <c r="Y149" i="10" s="1"/>
  <c r="V233" i="10"/>
  <c r="H150" i="10"/>
  <c r="S149" i="10"/>
  <c r="Z148" i="9"/>
  <c r="AF145" i="9"/>
  <c r="AG166" i="9" s="1"/>
  <c r="AD146" i="9"/>
  <c r="AB146" i="9"/>
  <c r="V233" i="9"/>
  <c r="H150" i="9"/>
  <c r="S149" i="9"/>
  <c r="R150" i="9"/>
  <c r="U149" i="9"/>
  <c r="X149" i="9" s="1"/>
  <c r="Y149" i="9" s="1"/>
  <c r="W232" i="9"/>
  <c r="L151" i="9" a="1"/>
  <c r="L151" i="9" s="1"/>
  <c r="T150" i="9"/>
  <c r="AC146" i="9"/>
  <c r="AE146" i="9" s="1"/>
  <c r="AA147" i="9"/>
  <c r="Z148" i="8"/>
  <c r="V233" i="8"/>
  <c r="H150" i="8"/>
  <c r="S149" i="8"/>
  <c r="W232" i="8"/>
  <c r="U149" i="8"/>
  <c r="X149" i="8" s="1"/>
  <c r="Y149" i="8" s="1"/>
  <c r="R150" i="8"/>
  <c r="L152" i="8" a="1"/>
  <c r="L152" i="8" s="1"/>
  <c r="T151" i="8"/>
  <c r="AD146" i="8"/>
  <c r="AB146" i="8"/>
  <c r="AC146" i="8"/>
  <c r="AE146" i="8" s="1"/>
  <c r="AA147" i="8"/>
  <c r="AF145" i="8"/>
  <c r="AG166" i="8" s="1"/>
  <c r="Z148" i="7"/>
  <c r="AF145" i="7"/>
  <c r="AG166" i="7" s="1"/>
  <c r="R150" i="7"/>
  <c r="U149" i="7"/>
  <c r="X149" i="7" s="1"/>
  <c r="Y149" i="7" s="1"/>
  <c r="W232" i="7"/>
  <c r="AD146" i="7"/>
  <c r="AB146" i="7"/>
  <c r="AC146" i="7"/>
  <c r="AE146" i="7" s="1"/>
  <c r="AA147" i="7"/>
  <c r="T150" i="7"/>
  <c r="L151" i="7" a="1"/>
  <c r="L151" i="7" s="1"/>
  <c r="V233" i="7"/>
  <c r="S149" i="7"/>
  <c r="H150" i="7"/>
  <c r="Z148" i="6"/>
  <c r="R150" i="6"/>
  <c r="U149" i="6"/>
  <c r="X149" i="6" s="1"/>
  <c r="Y149" i="6" s="1"/>
  <c r="V233" i="6"/>
  <c r="H150" i="6"/>
  <c r="S149" i="6"/>
  <c r="AD146" i="6"/>
  <c r="AB146" i="6"/>
  <c r="AA147" i="6"/>
  <c r="AC146" i="6"/>
  <c r="AE146" i="6" s="1"/>
  <c r="T151" i="6"/>
  <c r="L152" i="6" a="1"/>
  <c r="L152" i="6" s="1"/>
  <c r="W232" i="6"/>
  <c r="AF145" i="6"/>
  <c r="AG166" i="6" s="1"/>
  <c r="Z148" i="5"/>
  <c r="AF145" i="5"/>
  <c r="W232" i="5"/>
  <c r="AB146" i="5"/>
  <c r="AD146" i="5"/>
  <c r="AG166" i="5"/>
  <c r="L152" i="5" a="1"/>
  <c r="L152" i="5" s="1"/>
  <c r="T151" i="5"/>
  <c r="AA147" i="5"/>
  <c r="AC146" i="5"/>
  <c r="AE146" i="5" s="1"/>
  <c r="V233" i="5"/>
  <c r="H150" i="5"/>
  <c r="S149" i="5"/>
  <c r="U149" i="5"/>
  <c r="X149" i="5" s="1"/>
  <c r="Y149" i="5" s="1"/>
  <c r="R150" i="5"/>
  <c r="AF145" i="4"/>
  <c r="AG166" i="4" s="1"/>
  <c r="Z148" i="4"/>
  <c r="AD146" i="4"/>
  <c r="AB146" i="4"/>
  <c r="T151" i="4"/>
  <c r="L152" i="4" a="1"/>
  <c r="L152" i="4" s="1"/>
  <c r="V233" i="4"/>
  <c r="H150" i="4"/>
  <c r="S149" i="4"/>
  <c r="AA147" i="4"/>
  <c r="AC146" i="4"/>
  <c r="AE146" i="4" s="1"/>
  <c r="W232" i="4"/>
  <c r="R150" i="4"/>
  <c r="U149" i="4"/>
  <c r="X149" i="4" s="1"/>
  <c r="Y149" i="4" s="1"/>
  <c r="Z148" i="1"/>
  <c r="AB146" i="1"/>
  <c r="AD146" i="1"/>
  <c r="V233" i="1"/>
  <c r="H150" i="1"/>
  <c r="S149" i="1"/>
  <c r="AF145" i="1"/>
  <c r="R150" i="1"/>
  <c r="U149" i="1"/>
  <c r="X149" i="1" s="1"/>
  <c r="Y149" i="1" s="1"/>
  <c r="W232" i="1"/>
  <c r="AG166" i="1"/>
  <c r="AA147" i="1"/>
  <c r="AC146" i="1"/>
  <c r="AE146" i="1" s="1"/>
  <c r="T151" i="1"/>
  <c r="L152" i="1" a="1"/>
  <c r="L152" i="1" s="1"/>
  <c r="Z149" i="11" l="1"/>
  <c r="AF146" i="11"/>
  <c r="U150" i="11"/>
  <c r="X150" i="11" s="1"/>
  <c r="Y150" i="11" s="1"/>
  <c r="R151" i="11"/>
  <c r="AD147" i="11"/>
  <c r="AB147" i="11"/>
  <c r="V234" i="11"/>
  <c r="H151" i="11"/>
  <c r="S150" i="11"/>
  <c r="L153" i="11" a="1"/>
  <c r="L153" i="11" s="1"/>
  <c r="T152" i="11"/>
  <c r="AG167" i="11"/>
  <c r="W233" i="11"/>
  <c r="AA148" i="11"/>
  <c r="AC147" i="11"/>
  <c r="AE147" i="11" s="1"/>
  <c r="Z149" i="10"/>
  <c r="AF146" i="10"/>
  <c r="R151" i="10"/>
  <c r="U150" i="10"/>
  <c r="X150" i="10" s="1"/>
  <c r="Y150" i="10" s="1"/>
  <c r="W233" i="10"/>
  <c r="AB147" i="10"/>
  <c r="AD147" i="10"/>
  <c r="AG167" i="10"/>
  <c r="T151" i="10"/>
  <c r="L152" i="10" a="1"/>
  <c r="L152" i="10" s="1"/>
  <c r="AA148" i="10"/>
  <c r="AC147" i="10"/>
  <c r="AE147" i="10" s="1"/>
  <c r="V234" i="10"/>
  <c r="S150" i="10"/>
  <c r="H151" i="10"/>
  <c r="Z149" i="9"/>
  <c r="L152" i="9" a="1"/>
  <c r="L152" i="9" s="1"/>
  <c r="T151" i="9"/>
  <c r="V234" i="9"/>
  <c r="S150" i="9"/>
  <c r="H151" i="9"/>
  <c r="W233" i="9"/>
  <c r="AD147" i="9"/>
  <c r="AB147" i="9"/>
  <c r="AA148" i="9"/>
  <c r="AC147" i="9"/>
  <c r="AE147" i="9" s="1"/>
  <c r="R151" i="9"/>
  <c r="U150" i="9"/>
  <c r="X150" i="9" s="1"/>
  <c r="Y150" i="9" s="1"/>
  <c r="AF146" i="9"/>
  <c r="AG167" i="9" s="1"/>
  <c r="Z149" i="8"/>
  <c r="AF146" i="8"/>
  <c r="AG167" i="8" s="1"/>
  <c r="V234" i="8"/>
  <c r="H151" i="8"/>
  <c r="S150" i="8"/>
  <c r="AB147" i="8"/>
  <c r="AD147" i="8"/>
  <c r="U150" i="8"/>
  <c r="X150" i="8" s="1"/>
  <c r="Y150" i="8" s="1"/>
  <c r="R151" i="8"/>
  <c r="W233" i="8"/>
  <c r="L153" i="8" a="1"/>
  <c r="L153" i="8" s="1"/>
  <c r="T152" i="8"/>
  <c r="AC147" i="8"/>
  <c r="AE147" i="8" s="1"/>
  <c r="AA148" i="8"/>
  <c r="Z149" i="7"/>
  <c r="T151" i="7"/>
  <c r="L152" i="7" a="1"/>
  <c r="L152" i="7" s="1"/>
  <c r="W233" i="7"/>
  <c r="AF146" i="7"/>
  <c r="AG167" i="7" s="1"/>
  <c r="V234" i="7"/>
  <c r="S150" i="7"/>
  <c r="H151" i="7"/>
  <c r="AC147" i="7"/>
  <c r="AE147" i="7" s="1"/>
  <c r="AA148" i="7"/>
  <c r="AD147" i="7"/>
  <c r="AB147" i="7"/>
  <c r="U150" i="7"/>
  <c r="X150" i="7" s="1"/>
  <c r="Y150" i="7" s="1"/>
  <c r="R151" i="7"/>
  <c r="Z149" i="6"/>
  <c r="T152" i="6"/>
  <c r="L153" i="6" a="1"/>
  <c r="L153" i="6" s="1"/>
  <c r="W233" i="6"/>
  <c r="AB147" i="6"/>
  <c r="AD147" i="6"/>
  <c r="AF146" i="6"/>
  <c r="AG167" i="6" s="1"/>
  <c r="R151" i="6"/>
  <c r="U150" i="6"/>
  <c r="X150" i="6" s="1"/>
  <c r="Y150" i="6" s="1"/>
  <c r="AA148" i="6"/>
  <c r="AC147" i="6"/>
  <c r="AE147" i="6" s="1"/>
  <c r="V234" i="6"/>
  <c r="H151" i="6"/>
  <c r="S150" i="6"/>
  <c r="Z149" i="5"/>
  <c r="W233" i="5"/>
  <c r="AD147" i="5"/>
  <c r="AB147" i="5"/>
  <c r="L153" i="5" a="1"/>
  <c r="L153" i="5" s="1"/>
  <c r="T152" i="5"/>
  <c r="V234" i="5"/>
  <c r="H151" i="5"/>
  <c r="S150" i="5"/>
  <c r="U150" i="5"/>
  <c r="X150" i="5" s="1"/>
  <c r="Y150" i="5" s="1"/>
  <c r="R151" i="5"/>
  <c r="AC147" i="5"/>
  <c r="AE147" i="5" s="1"/>
  <c r="AA148" i="5"/>
  <c r="AF146" i="5"/>
  <c r="AG167" i="5" s="1"/>
  <c r="AF146" i="4"/>
  <c r="AG167" i="4" s="1"/>
  <c r="Z149" i="4"/>
  <c r="R151" i="4"/>
  <c r="U150" i="4"/>
  <c r="X150" i="4" s="1"/>
  <c r="Y150" i="4" s="1"/>
  <c r="T152" i="4"/>
  <c r="L153" i="4" a="1"/>
  <c r="L153" i="4" s="1"/>
  <c r="V234" i="4"/>
  <c r="H151" i="4"/>
  <c r="S150" i="4"/>
  <c r="W233" i="4"/>
  <c r="AA148" i="4"/>
  <c r="AC147" i="4"/>
  <c r="AE147" i="4" s="1"/>
  <c r="AB147" i="4"/>
  <c r="AD147" i="4"/>
  <c r="Z149" i="1"/>
  <c r="AD147" i="1"/>
  <c r="AB147" i="1"/>
  <c r="R151" i="1"/>
  <c r="U150" i="1"/>
  <c r="X150" i="1" s="1"/>
  <c r="Y150" i="1" s="1"/>
  <c r="AF146" i="1"/>
  <c r="AG167" i="1" s="1"/>
  <c r="V234" i="1"/>
  <c r="S150" i="1"/>
  <c r="H151" i="1"/>
  <c r="W233" i="1"/>
  <c r="AC147" i="1"/>
  <c r="AE147" i="1" s="1"/>
  <c r="AA148" i="1"/>
  <c r="T152" i="1"/>
  <c r="L153" i="1" a="1"/>
  <c r="L153" i="1" s="1"/>
  <c r="Z150" i="11" l="1"/>
  <c r="L154" i="11" a="1"/>
  <c r="L154" i="11" s="1"/>
  <c r="T153" i="11"/>
  <c r="W234" i="11"/>
  <c r="U151" i="11"/>
  <c r="X151" i="11" s="1"/>
  <c r="Y151" i="11" s="1"/>
  <c r="R152" i="11"/>
  <c r="AF147" i="11"/>
  <c r="AG168" i="11" s="1"/>
  <c r="AC148" i="11"/>
  <c r="AE148" i="11" s="1"/>
  <c r="AA149" i="11"/>
  <c r="V235" i="11"/>
  <c r="H152" i="11"/>
  <c r="S151" i="11"/>
  <c r="AD148" i="11"/>
  <c r="AB148" i="11"/>
  <c r="Z150" i="10"/>
  <c r="W234" i="10"/>
  <c r="AD148" i="10"/>
  <c r="AB148" i="10"/>
  <c r="L153" i="10" a="1"/>
  <c r="L153" i="10" s="1"/>
  <c r="T152" i="10"/>
  <c r="U151" i="10"/>
  <c r="X151" i="10" s="1"/>
  <c r="Y151" i="10" s="1"/>
  <c r="R152" i="10"/>
  <c r="AF147" i="10"/>
  <c r="AG168" i="10" s="1"/>
  <c r="V235" i="10"/>
  <c r="H152" i="10"/>
  <c r="S151" i="10"/>
  <c r="AC148" i="10"/>
  <c r="AE148" i="10" s="1"/>
  <c r="AA149" i="10"/>
  <c r="Z150" i="9"/>
  <c r="AD148" i="9"/>
  <c r="AB148" i="9"/>
  <c r="W234" i="9"/>
  <c r="U151" i="9"/>
  <c r="X151" i="9" s="1"/>
  <c r="Y151" i="9" s="1"/>
  <c r="R152" i="9"/>
  <c r="L153" i="9" a="1"/>
  <c r="L153" i="9" s="1"/>
  <c r="T152" i="9"/>
  <c r="AF147" i="9"/>
  <c r="AG168" i="9" s="1"/>
  <c r="AA149" i="9"/>
  <c r="AC148" i="9"/>
  <c r="AE148" i="9" s="1"/>
  <c r="V235" i="9"/>
  <c r="H152" i="9"/>
  <c r="S151" i="9"/>
  <c r="Z150" i="8"/>
  <c r="L154" i="8" a="1"/>
  <c r="L154" i="8" s="1"/>
  <c r="T153" i="8"/>
  <c r="W234" i="8"/>
  <c r="AF147" i="8"/>
  <c r="AG168" i="8" s="1"/>
  <c r="V235" i="8"/>
  <c r="H152" i="8"/>
  <c r="S151" i="8"/>
  <c r="AA149" i="8"/>
  <c r="AC148" i="8"/>
  <c r="AE148" i="8" s="1"/>
  <c r="U151" i="8"/>
  <c r="X151" i="8" s="1"/>
  <c r="Y151" i="8" s="1"/>
  <c r="R152" i="8"/>
  <c r="AD148" i="8"/>
  <c r="AB148" i="8"/>
  <c r="Z150" i="7"/>
  <c r="W234" i="7"/>
  <c r="L153" i="7" a="1"/>
  <c r="L153" i="7" s="1"/>
  <c r="T152" i="7"/>
  <c r="AD148" i="7"/>
  <c r="AB148" i="7"/>
  <c r="V235" i="7"/>
  <c r="H152" i="7"/>
  <c r="S151" i="7"/>
  <c r="U151" i="7"/>
  <c r="X151" i="7" s="1"/>
  <c r="Y151" i="7" s="1"/>
  <c r="R152" i="7"/>
  <c r="AC148" i="7"/>
  <c r="AE148" i="7" s="1"/>
  <c r="AA149" i="7"/>
  <c r="AF147" i="7"/>
  <c r="AG168" i="7" s="1"/>
  <c r="Z150" i="6"/>
  <c r="W234" i="6"/>
  <c r="R152" i="6"/>
  <c r="U151" i="6"/>
  <c r="X151" i="6" s="1"/>
  <c r="Y151" i="6" s="1"/>
  <c r="AF147" i="6"/>
  <c r="T153" i="6"/>
  <c r="L154" i="6" a="1"/>
  <c r="L154" i="6" s="1"/>
  <c r="AG168" i="6"/>
  <c r="AC148" i="6"/>
  <c r="AE148" i="6" s="1"/>
  <c r="AA149" i="6"/>
  <c r="AD148" i="6"/>
  <c r="AB148" i="6"/>
  <c r="V235" i="6"/>
  <c r="S151" i="6"/>
  <c r="H152" i="6"/>
  <c r="Z150" i="5"/>
  <c r="AF147" i="5"/>
  <c r="W234" i="5"/>
  <c r="AD148" i="5"/>
  <c r="AB148" i="5"/>
  <c r="L154" i="5" a="1"/>
  <c r="L154" i="5" s="1"/>
  <c r="T153" i="5"/>
  <c r="AG168" i="5"/>
  <c r="AC148" i="5"/>
  <c r="AE148" i="5" s="1"/>
  <c r="AA149" i="5"/>
  <c r="R152" i="5"/>
  <c r="U151" i="5"/>
  <c r="X151" i="5" s="1"/>
  <c r="Y151" i="5" s="1"/>
  <c r="V235" i="5"/>
  <c r="H152" i="5"/>
  <c r="S151" i="5"/>
  <c r="AF147" i="4"/>
  <c r="AG168" i="4"/>
  <c r="Z150" i="4"/>
  <c r="V235" i="4"/>
  <c r="S151" i="4"/>
  <c r="H152" i="4"/>
  <c r="AD148" i="4"/>
  <c r="AB148" i="4"/>
  <c r="R152" i="4"/>
  <c r="U151" i="4"/>
  <c r="X151" i="4" s="1"/>
  <c r="Y151" i="4" s="1"/>
  <c r="T153" i="4"/>
  <c r="L154" i="4" a="1"/>
  <c r="L154" i="4" s="1"/>
  <c r="AC148" i="4"/>
  <c r="AE148" i="4" s="1"/>
  <c r="AA149" i="4"/>
  <c r="W234" i="4"/>
  <c r="Z150" i="1"/>
  <c r="AD148" i="1"/>
  <c r="AB148" i="1"/>
  <c r="AF147" i="1"/>
  <c r="AG168" i="1" s="1"/>
  <c r="V235" i="1"/>
  <c r="S151" i="1"/>
  <c r="H152" i="1"/>
  <c r="W234" i="1"/>
  <c r="U151" i="1"/>
  <c r="X151" i="1" s="1"/>
  <c r="Y151" i="1" s="1"/>
  <c r="R152" i="1"/>
  <c r="AC148" i="1"/>
  <c r="AE148" i="1" s="1"/>
  <c r="AA149" i="1"/>
  <c r="T153" i="1"/>
  <c r="L154" i="1" a="1"/>
  <c r="L154" i="1" s="1"/>
  <c r="Z151" i="11" l="1"/>
  <c r="V236" i="11"/>
  <c r="H153" i="11"/>
  <c r="S152" i="11"/>
  <c r="AF148" i="11"/>
  <c r="AG169" i="11" s="1"/>
  <c r="AD149" i="11"/>
  <c r="AB149" i="11"/>
  <c r="R153" i="11"/>
  <c r="U152" i="11"/>
  <c r="X152" i="11" s="1"/>
  <c r="Y152" i="11" s="1"/>
  <c r="T154" i="11"/>
  <c r="L155" i="11" a="1"/>
  <c r="L155" i="11" s="1"/>
  <c r="W235" i="11"/>
  <c r="AA150" i="11"/>
  <c r="AC149" i="11"/>
  <c r="AE149" i="11" s="1"/>
  <c r="Z151" i="10"/>
  <c r="L154" i="10" a="1"/>
  <c r="L154" i="10" s="1"/>
  <c r="T153" i="10"/>
  <c r="V236" i="10"/>
  <c r="H153" i="10"/>
  <c r="S152" i="10"/>
  <c r="W235" i="10"/>
  <c r="AD149" i="10"/>
  <c r="AB149" i="10"/>
  <c r="AC149" i="10"/>
  <c r="AE149" i="10" s="1"/>
  <c r="AA150" i="10"/>
  <c r="U152" i="10"/>
  <c r="X152" i="10" s="1"/>
  <c r="Y152" i="10" s="1"/>
  <c r="R153" i="10"/>
  <c r="AF148" i="10"/>
  <c r="AG169" i="10" s="1"/>
  <c r="Z151" i="9"/>
  <c r="AF148" i="9"/>
  <c r="AG169" i="9" s="1"/>
  <c r="W235" i="9"/>
  <c r="L154" i="9" a="1"/>
  <c r="L154" i="9" s="1"/>
  <c r="T153" i="9"/>
  <c r="AC149" i="9"/>
  <c r="AE149" i="9" s="1"/>
  <c r="AA150" i="9"/>
  <c r="AD149" i="9"/>
  <c r="AB149" i="9"/>
  <c r="R153" i="9"/>
  <c r="U152" i="9"/>
  <c r="X152" i="9" s="1"/>
  <c r="Y152" i="9" s="1"/>
  <c r="V236" i="9"/>
  <c r="H153" i="9"/>
  <c r="S152" i="9"/>
  <c r="Z151" i="8"/>
  <c r="AF148" i="8"/>
  <c r="AG169" i="8" s="1"/>
  <c r="R153" i="8"/>
  <c r="U152" i="8"/>
  <c r="X152" i="8" s="1"/>
  <c r="Y152" i="8" s="1"/>
  <c r="V236" i="8"/>
  <c r="H153" i="8"/>
  <c r="S152" i="8"/>
  <c r="T154" i="8"/>
  <c r="L155" i="8" a="1"/>
  <c r="L155" i="8" s="1"/>
  <c r="W235" i="8"/>
  <c r="AA150" i="8"/>
  <c r="AC149" i="8"/>
  <c r="AE149" i="8" s="1"/>
  <c r="AB149" i="8"/>
  <c r="AD149" i="8"/>
  <c r="Z151" i="7"/>
  <c r="AD149" i="7"/>
  <c r="AB149" i="7"/>
  <c r="AF148" i="7"/>
  <c r="AG169" i="7" s="1"/>
  <c r="V236" i="7"/>
  <c r="H153" i="7"/>
  <c r="S152" i="7"/>
  <c r="U152" i="7"/>
  <c r="X152" i="7" s="1"/>
  <c r="Y152" i="7" s="1"/>
  <c r="R153" i="7"/>
  <c r="W235" i="7"/>
  <c r="AC149" i="7"/>
  <c r="AE149" i="7" s="1"/>
  <c r="AA150" i="7"/>
  <c r="L154" i="7" a="1"/>
  <c r="L154" i="7" s="1"/>
  <c r="T153" i="7"/>
  <c r="Z151" i="6"/>
  <c r="W235" i="6"/>
  <c r="AD149" i="6"/>
  <c r="AB149" i="6"/>
  <c r="AF148" i="6"/>
  <c r="AG169" i="6" s="1"/>
  <c r="AC149" i="6"/>
  <c r="AE149" i="6" s="1"/>
  <c r="AA150" i="6"/>
  <c r="L155" i="6" a="1"/>
  <c r="L155" i="6" s="1"/>
  <c r="T154" i="6"/>
  <c r="U152" i="6"/>
  <c r="X152" i="6" s="1"/>
  <c r="Y152" i="6" s="1"/>
  <c r="R153" i="6"/>
  <c r="V236" i="6"/>
  <c r="S152" i="6"/>
  <c r="H153" i="6"/>
  <c r="Z151" i="5"/>
  <c r="W235" i="5"/>
  <c r="R153" i="5"/>
  <c r="U152" i="5"/>
  <c r="X152" i="5" s="1"/>
  <c r="Y152" i="5" s="1"/>
  <c r="AF148" i="5"/>
  <c r="AG169" i="5" s="1"/>
  <c r="T154" i="5"/>
  <c r="L155" i="5" a="1"/>
  <c r="L155" i="5" s="1"/>
  <c r="AA150" i="5"/>
  <c r="AC149" i="5"/>
  <c r="AE149" i="5" s="1"/>
  <c r="AD149" i="5"/>
  <c r="AB149" i="5"/>
  <c r="V236" i="5"/>
  <c r="H153" i="5"/>
  <c r="S152" i="5"/>
  <c r="AF148" i="4"/>
  <c r="AG169" i="4" s="1"/>
  <c r="Z151" i="4"/>
  <c r="U152" i="4"/>
  <c r="X152" i="4" s="1"/>
  <c r="Y152" i="4" s="1"/>
  <c r="R153" i="4"/>
  <c r="W235" i="4"/>
  <c r="L155" i="4" a="1"/>
  <c r="L155" i="4" s="1"/>
  <c r="T154" i="4"/>
  <c r="AC149" i="4"/>
  <c r="AE149" i="4" s="1"/>
  <c r="AA150" i="4"/>
  <c r="V236" i="4"/>
  <c r="S152" i="4"/>
  <c r="H153" i="4"/>
  <c r="AD149" i="4"/>
  <c r="AB149" i="4"/>
  <c r="Z151" i="1"/>
  <c r="AD149" i="1"/>
  <c r="AB149" i="1"/>
  <c r="AF148" i="1"/>
  <c r="AG169" i="1" s="1"/>
  <c r="U152" i="1"/>
  <c r="X152" i="1" s="1"/>
  <c r="Y152" i="1" s="1"/>
  <c r="R153" i="1"/>
  <c r="V236" i="1"/>
  <c r="H153" i="1"/>
  <c r="S152" i="1"/>
  <c r="W235" i="1"/>
  <c r="AC149" i="1"/>
  <c r="AE149" i="1" s="1"/>
  <c r="AA150" i="1"/>
  <c r="L155" i="1" a="1"/>
  <c r="L155" i="1" s="1"/>
  <c r="T154" i="1"/>
  <c r="Z152" i="11" l="1"/>
  <c r="T155" i="11"/>
  <c r="L156" i="11" a="1"/>
  <c r="L156" i="11" s="1"/>
  <c r="R154" i="11"/>
  <c r="U153" i="11"/>
  <c r="X153" i="11" s="1"/>
  <c r="Y153" i="11" s="1"/>
  <c r="V237" i="11"/>
  <c r="H154" i="11"/>
  <c r="S153" i="11"/>
  <c r="AB150" i="11"/>
  <c r="AD150" i="11"/>
  <c r="W236" i="11"/>
  <c r="AA151" i="11"/>
  <c r="AC150" i="11"/>
  <c r="AE150" i="11" s="1"/>
  <c r="AF149" i="11"/>
  <c r="AG170" i="11" s="1"/>
  <c r="Z152" i="10"/>
  <c r="U153" i="10"/>
  <c r="X153" i="10" s="1"/>
  <c r="Y153" i="10" s="1"/>
  <c r="R154" i="10"/>
  <c r="W236" i="10"/>
  <c r="AF149" i="10"/>
  <c r="AG170" i="10" s="1"/>
  <c r="V237" i="10"/>
  <c r="H154" i="10"/>
  <c r="S153" i="10"/>
  <c r="L155" i="10" a="1"/>
  <c r="L155" i="10" s="1"/>
  <c r="T154" i="10"/>
  <c r="AC150" i="10"/>
  <c r="AE150" i="10" s="1"/>
  <c r="AA151" i="10"/>
  <c r="AD150" i="10"/>
  <c r="AB150" i="10"/>
  <c r="Z152" i="9"/>
  <c r="W236" i="9"/>
  <c r="R154" i="9"/>
  <c r="U153" i="9"/>
  <c r="X153" i="9" s="1"/>
  <c r="Y153" i="9" s="1"/>
  <c r="AF149" i="9"/>
  <c r="AG170" i="9" s="1"/>
  <c r="L155" i="9" a="1"/>
  <c r="L155" i="9" s="1"/>
  <c r="T154" i="9"/>
  <c r="AA151" i="9"/>
  <c r="AC150" i="9"/>
  <c r="AE150" i="9" s="1"/>
  <c r="AD150" i="9"/>
  <c r="AB150" i="9"/>
  <c r="V237" i="9"/>
  <c r="S153" i="9"/>
  <c r="H154" i="9"/>
  <c r="Z152" i="8"/>
  <c r="AB150" i="8"/>
  <c r="AD150" i="8"/>
  <c r="R154" i="8"/>
  <c r="U153" i="8"/>
  <c r="X153" i="8" s="1"/>
  <c r="Y153" i="8" s="1"/>
  <c r="T155" i="8"/>
  <c r="L156" i="8" a="1"/>
  <c r="L156" i="8" s="1"/>
  <c r="V237" i="8"/>
  <c r="S153" i="8"/>
  <c r="H154" i="8"/>
  <c r="AF149" i="8"/>
  <c r="AG170" i="8" s="1"/>
  <c r="W236" i="8"/>
  <c r="AC150" i="8"/>
  <c r="AE150" i="8" s="1"/>
  <c r="AA151" i="8"/>
  <c r="Z152" i="7"/>
  <c r="AF149" i="7"/>
  <c r="AG170" i="7" s="1"/>
  <c r="W236" i="7"/>
  <c r="AD150" i="7"/>
  <c r="AB150" i="7"/>
  <c r="U153" i="7"/>
  <c r="X153" i="7" s="1"/>
  <c r="Y153" i="7" s="1"/>
  <c r="R154" i="7"/>
  <c r="AC150" i="7"/>
  <c r="AE150" i="7" s="1"/>
  <c r="AA151" i="7"/>
  <c r="V237" i="7"/>
  <c r="H154" i="7"/>
  <c r="S153" i="7"/>
  <c r="L155" i="7" a="1"/>
  <c r="L155" i="7" s="1"/>
  <c r="T154" i="7"/>
  <c r="Z152" i="6"/>
  <c r="U153" i="6"/>
  <c r="X153" i="6" s="1"/>
  <c r="Y153" i="6" s="1"/>
  <c r="R154" i="6"/>
  <c r="L156" i="6" a="1"/>
  <c r="L156" i="6" s="1"/>
  <c r="T155" i="6"/>
  <c r="W236" i="6"/>
  <c r="AF149" i="6"/>
  <c r="AG170" i="6" s="1"/>
  <c r="V237" i="6"/>
  <c r="H154" i="6"/>
  <c r="S153" i="6"/>
  <c r="AC150" i="6"/>
  <c r="AE150" i="6" s="1"/>
  <c r="AA151" i="6"/>
  <c r="AD150" i="6"/>
  <c r="AB150" i="6"/>
  <c r="Z152" i="5"/>
  <c r="W236" i="5"/>
  <c r="AB150" i="5"/>
  <c r="AD150" i="5"/>
  <c r="AF149" i="5"/>
  <c r="AG170" i="5" s="1"/>
  <c r="U153" i="5"/>
  <c r="X153" i="5" s="1"/>
  <c r="Y153" i="5" s="1"/>
  <c r="R154" i="5"/>
  <c r="AC150" i="5"/>
  <c r="AE150" i="5" s="1"/>
  <c r="AA151" i="5"/>
  <c r="T155" i="5"/>
  <c r="L156" i="5" a="1"/>
  <c r="L156" i="5" s="1"/>
  <c r="V237" i="5"/>
  <c r="H154" i="5"/>
  <c r="S153" i="5"/>
  <c r="AF149" i="4"/>
  <c r="AG170" i="4" s="1"/>
  <c r="Z152" i="4"/>
  <c r="W236" i="4"/>
  <c r="AD150" i="4"/>
  <c r="AB150" i="4"/>
  <c r="U153" i="4"/>
  <c r="X153" i="4" s="1"/>
  <c r="Y153" i="4" s="1"/>
  <c r="R154" i="4"/>
  <c r="L156" i="4" a="1"/>
  <c r="L156" i="4" s="1"/>
  <c r="T155" i="4"/>
  <c r="AC150" i="4"/>
  <c r="AE150" i="4" s="1"/>
  <c r="AF150" i="4" s="1"/>
  <c r="AA151" i="4"/>
  <c r="V237" i="4"/>
  <c r="H154" i="4"/>
  <c r="S153" i="4"/>
  <c r="Z152" i="1"/>
  <c r="AF149" i="1"/>
  <c r="V237" i="1"/>
  <c r="H154" i="1"/>
  <c r="S153" i="1"/>
  <c r="AD150" i="1"/>
  <c r="AB150" i="1"/>
  <c r="W236" i="1"/>
  <c r="AG170" i="1"/>
  <c r="U153" i="1"/>
  <c r="X153" i="1" s="1"/>
  <c r="Y153" i="1" s="1"/>
  <c r="R154" i="1"/>
  <c r="AC150" i="1"/>
  <c r="AE150" i="1" s="1"/>
  <c r="AA151" i="1"/>
  <c r="L156" i="1" a="1"/>
  <c r="L156" i="1" s="1"/>
  <c r="T155" i="1"/>
  <c r="Z153" i="11" l="1"/>
  <c r="W237" i="11"/>
  <c r="AF150" i="11"/>
  <c r="AG171" i="11" s="1"/>
  <c r="V238" i="11"/>
  <c r="S154" i="11"/>
  <c r="H155" i="11"/>
  <c r="R155" i="11"/>
  <c r="U154" i="11"/>
  <c r="X154" i="11" s="1"/>
  <c r="Y154" i="11" s="1"/>
  <c r="T156" i="11"/>
  <c r="L157" i="11" a="1"/>
  <c r="L157" i="11" s="1"/>
  <c r="AD151" i="11"/>
  <c r="AB151" i="11"/>
  <c r="AC151" i="11"/>
  <c r="AE151" i="11" s="1"/>
  <c r="AA152" i="11"/>
  <c r="Z153" i="10"/>
  <c r="T155" i="10"/>
  <c r="L156" i="10" a="1"/>
  <c r="L156" i="10" s="1"/>
  <c r="AD151" i="10"/>
  <c r="AB151" i="10"/>
  <c r="V238" i="10"/>
  <c r="H155" i="10"/>
  <c r="S154" i="10"/>
  <c r="W237" i="10"/>
  <c r="R155" i="10"/>
  <c r="U154" i="10"/>
  <c r="X154" i="10" s="1"/>
  <c r="Y154" i="10" s="1"/>
  <c r="AF150" i="10"/>
  <c r="AG171" i="10" s="1"/>
  <c r="AC151" i="10"/>
  <c r="AE151" i="10" s="1"/>
  <c r="AA152" i="10"/>
  <c r="Z153" i="9"/>
  <c r="AD151" i="9"/>
  <c r="AB151" i="9"/>
  <c r="AF150" i="9"/>
  <c r="AG171" i="9" s="1"/>
  <c r="R155" i="9"/>
  <c r="U154" i="9"/>
  <c r="X154" i="9" s="1"/>
  <c r="Y154" i="9" s="1"/>
  <c r="W237" i="9"/>
  <c r="T155" i="9"/>
  <c r="L156" i="9" a="1"/>
  <c r="L156" i="9" s="1"/>
  <c r="V238" i="9"/>
  <c r="H155" i="9"/>
  <c r="S154" i="9"/>
  <c r="AA152" i="9"/>
  <c r="AC151" i="9"/>
  <c r="AE151" i="9" s="1"/>
  <c r="Z153" i="8"/>
  <c r="AF150" i="8"/>
  <c r="AG171" i="8" s="1"/>
  <c r="V238" i="8"/>
  <c r="S154" i="8"/>
  <c r="H155" i="8"/>
  <c r="W237" i="8"/>
  <c r="T156" i="8"/>
  <c r="L157" i="8" a="1"/>
  <c r="L157" i="8" s="1"/>
  <c r="U154" i="8"/>
  <c r="X154" i="8" s="1"/>
  <c r="Y154" i="8" s="1"/>
  <c r="R155" i="8"/>
  <c r="AC151" i="8"/>
  <c r="AE151" i="8" s="1"/>
  <c r="AA152" i="8"/>
  <c r="AD151" i="8"/>
  <c r="AB151" i="8"/>
  <c r="Z153" i="7"/>
  <c r="W237" i="7"/>
  <c r="AD151" i="7"/>
  <c r="AB151" i="7"/>
  <c r="V238" i="7"/>
  <c r="H155" i="7"/>
  <c r="S154" i="7"/>
  <c r="AF150" i="7"/>
  <c r="AG171" i="7" s="1"/>
  <c r="U154" i="7"/>
  <c r="X154" i="7" s="1"/>
  <c r="Y154" i="7" s="1"/>
  <c r="R155" i="7"/>
  <c r="AA152" i="7"/>
  <c r="AC151" i="7"/>
  <c r="AE151" i="7" s="1"/>
  <c r="L156" i="7" a="1"/>
  <c r="L156" i="7" s="1"/>
  <c r="T155" i="7"/>
  <c r="Z153" i="6"/>
  <c r="AF150" i="6"/>
  <c r="AG171" i="6" s="1"/>
  <c r="V238" i="6"/>
  <c r="H155" i="6"/>
  <c r="S154" i="6"/>
  <c r="U154" i="6"/>
  <c r="X154" i="6" s="1"/>
  <c r="Y154" i="6" s="1"/>
  <c r="R155" i="6"/>
  <c r="AD151" i="6"/>
  <c r="AB151" i="6"/>
  <c r="W237" i="6"/>
  <c r="L157" i="6" a="1"/>
  <c r="L157" i="6" s="1"/>
  <c r="T156" i="6"/>
  <c r="AC151" i="6"/>
  <c r="AE151" i="6" s="1"/>
  <c r="AA152" i="6"/>
  <c r="Z153" i="5"/>
  <c r="W237" i="5"/>
  <c r="R155" i="5"/>
  <c r="U154" i="5"/>
  <c r="X154" i="5" s="1"/>
  <c r="Y154" i="5" s="1"/>
  <c r="AF150" i="5"/>
  <c r="T156" i="5"/>
  <c r="L157" i="5" a="1"/>
  <c r="L157" i="5" s="1"/>
  <c r="AG171" i="5"/>
  <c r="AC151" i="5"/>
  <c r="AE151" i="5" s="1"/>
  <c r="AA152" i="5"/>
  <c r="AD151" i="5"/>
  <c r="AB151" i="5"/>
  <c r="V238" i="5"/>
  <c r="H155" i="5"/>
  <c r="S154" i="5"/>
  <c r="AG171" i="4"/>
  <c r="Z153" i="4"/>
  <c r="L157" i="4" a="1"/>
  <c r="L157" i="4" s="1"/>
  <c r="T156" i="4"/>
  <c r="AD151" i="4"/>
  <c r="AB151" i="4"/>
  <c r="U154" i="4"/>
  <c r="X154" i="4" s="1"/>
  <c r="Y154" i="4" s="1"/>
  <c r="R155" i="4"/>
  <c r="V238" i="4"/>
  <c r="H155" i="4"/>
  <c r="S154" i="4"/>
  <c r="AC151" i="4"/>
  <c r="AE151" i="4" s="1"/>
  <c r="AF151" i="4" s="1"/>
  <c r="AA152" i="4"/>
  <c r="W237" i="4"/>
  <c r="Z153" i="1"/>
  <c r="U154" i="1"/>
  <c r="X154" i="1" s="1"/>
  <c r="Y154" i="1" s="1"/>
  <c r="R155" i="1"/>
  <c r="AD151" i="1"/>
  <c r="AB151" i="1"/>
  <c r="AF150" i="1"/>
  <c r="AG171" i="1" s="1"/>
  <c r="V238" i="1"/>
  <c r="H155" i="1"/>
  <c r="S154" i="1"/>
  <c r="W237" i="1"/>
  <c r="AC151" i="1"/>
  <c r="AE151" i="1" s="1"/>
  <c r="AA152" i="1"/>
  <c r="L157" i="1" a="1"/>
  <c r="L157" i="1" s="1"/>
  <c r="T156" i="1"/>
  <c r="Z154" i="11" l="1"/>
  <c r="U155" i="11"/>
  <c r="X155" i="11" s="1"/>
  <c r="Y155" i="11" s="1"/>
  <c r="R156" i="11"/>
  <c r="W238" i="11"/>
  <c r="L158" i="11" a="1"/>
  <c r="L158" i="11" s="1"/>
  <c r="T157" i="11"/>
  <c r="V239" i="11"/>
  <c r="S155" i="11"/>
  <c r="H156" i="11"/>
  <c r="AD152" i="11"/>
  <c r="AB152" i="11"/>
  <c r="AC152" i="11"/>
  <c r="AE152" i="11" s="1"/>
  <c r="AA153" i="11"/>
  <c r="AF151" i="11"/>
  <c r="AG172" i="11" s="1"/>
  <c r="Z154" i="10"/>
  <c r="W238" i="10"/>
  <c r="T156" i="10"/>
  <c r="L157" i="10" a="1"/>
  <c r="L157" i="10" s="1"/>
  <c r="AF151" i="10"/>
  <c r="AG172" i="10" s="1"/>
  <c r="V239" i="10"/>
  <c r="S155" i="10"/>
  <c r="H156" i="10"/>
  <c r="AA153" i="10"/>
  <c r="AC152" i="10"/>
  <c r="AE152" i="10" s="1"/>
  <c r="R156" i="10"/>
  <c r="U155" i="10"/>
  <c r="X155" i="10" s="1"/>
  <c r="Y155" i="10" s="1"/>
  <c r="AD152" i="10"/>
  <c r="AB152" i="10"/>
  <c r="Z154" i="9"/>
  <c r="T156" i="9"/>
  <c r="L157" i="9" a="1"/>
  <c r="L157" i="9" s="1"/>
  <c r="V239" i="9"/>
  <c r="S155" i="9"/>
  <c r="H156" i="9"/>
  <c r="W238" i="9"/>
  <c r="AF151" i="9"/>
  <c r="AG172" i="9" s="1"/>
  <c r="AC152" i="9"/>
  <c r="AE152" i="9" s="1"/>
  <c r="AA153" i="9"/>
  <c r="R156" i="9"/>
  <c r="U155" i="9"/>
  <c r="X155" i="9" s="1"/>
  <c r="Y155" i="9" s="1"/>
  <c r="AD152" i="9"/>
  <c r="AB152" i="9"/>
  <c r="Z154" i="8"/>
  <c r="AD152" i="8"/>
  <c r="AB152" i="8"/>
  <c r="AF151" i="8"/>
  <c r="AG172" i="8" s="1"/>
  <c r="W238" i="8"/>
  <c r="L158" i="8" a="1"/>
  <c r="L158" i="8" s="1"/>
  <c r="T157" i="8"/>
  <c r="AC152" i="8"/>
  <c r="AE152" i="8" s="1"/>
  <c r="AA153" i="8"/>
  <c r="U155" i="8"/>
  <c r="X155" i="8" s="1"/>
  <c r="Y155" i="8" s="1"/>
  <c r="R156" i="8"/>
  <c r="V239" i="8"/>
  <c r="H156" i="8"/>
  <c r="S155" i="8"/>
  <c r="Z154" i="7"/>
  <c r="AF151" i="7"/>
  <c r="AG172" i="7" s="1"/>
  <c r="W238" i="7"/>
  <c r="AD152" i="7"/>
  <c r="AB152" i="7"/>
  <c r="V239" i="7"/>
  <c r="H156" i="7"/>
  <c r="S155" i="7"/>
  <c r="R156" i="7"/>
  <c r="U155" i="7"/>
  <c r="X155" i="7" s="1"/>
  <c r="Y155" i="7" s="1"/>
  <c r="AA153" i="7"/>
  <c r="AC152" i="7"/>
  <c r="AE152" i="7" s="1"/>
  <c r="L157" i="7" a="1"/>
  <c r="L157" i="7" s="1"/>
  <c r="T156" i="7"/>
  <c r="Z154" i="6"/>
  <c r="L158" i="6" a="1"/>
  <c r="L158" i="6" s="1"/>
  <c r="T157" i="6"/>
  <c r="AF151" i="6"/>
  <c r="AG172" i="6" s="1"/>
  <c r="V239" i="6"/>
  <c r="H156" i="6"/>
  <c r="S155" i="6"/>
  <c r="AA153" i="6"/>
  <c r="AC152" i="6"/>
  <c r="AE152" i="6" s="1"/>
  <c r="U155" i="6"/>
  <c r="X155" i="6" s="1"/>
  <c r="Y155" i="6" s="1"/>
  <c r="R156" i="6"/>
  <c r="W238" i="6"/>
  <c r="AD152" i="6"/>
  <c r="AB152" i="6"/>
  <c r="Z154" i="5"/>
  <c r="W238" i="5"/>
  <c r="AB152" i="5"/>
  <c r="AD152" i="5"/>
  <c r="L158" i="5" a="1"/>
  <c r="L158" i="5" s="1"/>
  <c r="T157" i="5"/>
  <c r="AF151" i="5"/>
  <c r="AG172" i="5" s="1"/>
  <c r="R156" i="5"/>
  <c r="U155" i="5"/>
  <c r="X155" i="5" s="1"/>
  <c r="Y155" i="5" s="1"/>
  <c r="AA153" i="5"/>
  <c r="AC152" i="5"/>
  <c r="AE152" i="5" s="1"/>
  <c r="V239" i="5"/>
  <c r="H156" i="5"/>
  <c r="S155" i="5"/>
  <c r="AG172" i="4"/>
  <c r="Z154" i="4"/>
  <c r="V239" i="4"/>
  <c r="H156" i="4"/>
  <c r="S155" i="4"/>
  <c r="U155" i="4"/>
  <c r="X155" i="4" s="1"/>
  <c r="Y155" i="4" s="1"/>
  <c r="R156" i="4"/>
  <c r="L158" i="4" a="1"/>
  <c r="L158" i="4" s="1"/>
  <c r="T157" i="4"/>
  <c r="W238" i="4"/>
  <c r="AC152" i="4"/>
  <c r="AE152" i="4" s="1"/>
  <c r="AA153" i="4"/>
  <c r="AD152" i="4"/>
  <c r="AB152" i="4"/>
  <c r="Z154" i="1"/>
  <c r="AF151" i="1"/>
  <c r="AD152" i="1"/>
  <c r="AB152" i="1"/>
  <c r="V239" i="1"/>
  <c r="H156" i="1"/>
  <c r="S155" i="1"/>
  <c r="W238" i="1"/>
  <c r="AG172" i="1"/>
  <c r="U155" i="1"/>
  <c r="X155" i="1" s="1"/>
  <c r="Y155" i="1" s="1"/>
  <c r="R156" i="1"/>
  <c r="AC152" i="1"/>
  <c r="AE152" i="1" s="1"/>
  <c r="AA153" i="1"/>
  <c r="L158" i="1" a="1"/>
  <c r="L158" i="1" s="1"/>
  <c r="T157" i="1"/>
  <c r="Z155" i="11" l="1"/>
  <c r="L159" i="11" a="1"/>
  <c r="L159" i="11" s="1"/>
  <c r="T158" i="11"/>
  <c r="V240" i="11"/>
  <c r="H157" i="11"/>
  <c r="S156" i="11"/>
  <c r="AF152" i="11"/>
  <c r="AG173" i="11" s="1"/>
  <c r="U156" i="11"/>
  <c r="X156" i="11" s="1"/>
  <c r="Y156" i="11" s="1"/>
  <c r="R157" i="11"/>
  <c r="AD153" i="11"/>
  <c r="AB153" i="11"/>
  <c r="W239" i="11"/>
  <c r="AC153" i="11"/>
  <c r="AA154" i="11"/>
  <c r="AE153" i="11"/>
  <c r="Z155" i="10"/>
  <c r="AF152" i="10"/>
  <c r="V240" i="10"/>
  <c r="H157" i="10"/>
  <c r="S156" i="10"/>
  <c r="W239" i="10"/>
  <c r="AD153" i="10"/>
  <c r="AB153" i="10"/>
  <c r="U156" i="10"/>
  <c r="X156" i="10" s="1"/>
  <c r="Y156" i="10" s="1"/>
  <c r="R157" i="10"/>
  <c r="L158" i="10" a="1"/>
  <c r="L158" i="10" s="1"/>
  <c r="T157" i="10"/>
  <c r="AC153" i="10"/>
  <c r="AE153" i="10" s="1"/>
  <c r="AA154" i="10"/>
  <c r="AG173" i="10"/>
  <c r="Z155" i="9"/>
  <c r="W239" i="9"/>
  <c r="T157" i="9"/>
  <c r="L158" i="9" a="1"/>
  <c r="L158" i="9" s="1"/>
  <c r="AF152" i="9"/>
  <c r="AG173" i="9" s="1"/>
  <c r="V240" i="9"/>
  <c r="S156" i="9"/>
  <c r="H157" i="9"/>
  <c r="AD153" i="9"/>
  <c r="AB153" i="9"/>
  <c r="AA154" i="9"/>
  <c r="AC153" i="9"/>
  <c r="AE153" i="9" s="1"/>
  <c r="U156" i="9"/>
  <c r="X156" i="9" s="1"/>
  <c r="Y156" i="9" s="1"/>
  <c r="R157" i="9"/>
  <c r="Z155" i="8"/>
  <c r="U156" i="8"/>
  <c r="X156" i="8" s="1"/>
  <c r="Y156" i="8" s="1"/>
  <c r="R157" i="8"/>
  <c r="W239" i="8"/>
  <c r="L159" i="8" a="1"/>
  <c r="L159" i="8" s="1"/>
  <c r="T158" i="8"/>
  <c r="V240" i="8"/>
  <c r="H157" i="8"/>
  <c r="S156" i="8"/>
  <c r="AD153" i="8"/>
  <c r="AB153" i="8"/>
  <c r="AC153" i="8"/>
  <c r="AE153" i="8" s="1"/>
  <c r="AF153" i="8" s="1"/>
  <c r="AA154" i="8"/>
  <c r="AF152" i="8"/>
  <c r="AG173" i="8" s="1"/>
  <c r="Z155" i="7"/>
  <c r="AF152" i="7"/>
  <c r="AG173" i="7" s="1"/>
  <c r="V240" i="7"/>
  <c r="S156" i="7"/>
  <c r="H157" i="7"/>
  <c r="AB153" i="7"/>
  <c r="AD153" i="7"/>
  <c r="R157" i="7"/>
  <c r="U156" i="7"/>
  <c r="X156" i="7" s="1"/>
  <c r="Y156" i="7" s="1"/>
  <c r="W239" i="7"/>
  <c r="AC153" i="7"/>
  <c r="AE153" i="7" s="1"/>
  <c r="AA154" i="7"/>
  <c r="T157" i="7"/>
  <c r="L158" i="7" a="1"/>
  <c r="L158" i="7" s="1"/>
  <c r="Z155" i="6"/>
  <c r="L159" i="6" a="1"/>
  <c r="L159" i="6" s="1"/>
  <c r="T158" i="6"/>
  <c r="AF152" i="6"/>
  <c r="AG173" i="6" s="1"/>
  <c r="V240" i="6"/>
  <c r="H157" i="6"/>
  <c r="S156" i="6"/>
  <c r="AC153" i="6"/>
  <c r="AE153" i="6" s="1"/>
  <c r="AA154" i="6"/>
  <c r="U156" i="6"/>
  <c r="X156" i="6" s="1"/>
  <c r="Y156" i="6" s="1"/>
  <c r="R157" i="6"/>
  <c r="AD153" i="6"/>
  <c r="AB153" i="6"/>
  <c r="W239" i="6"/>
  <c r="Z155" i="5"/>
  <c r="W239" i="5"/>
  <c r="L159" i="5" a="1"/>
  <c r="L159" i="5" s="1"/>
  <c r="T158" i="5"/>
  <c r="AF152" i="5"/>
  <c r="AG173" i="5" s="1"/>
  <c r="U156" i="5"/>
  <c r="X156" i="5" s="1"/>
  <c r="Y156" i="5" s="1"/>
  <c r="R157" i="5"/>
  <c r="AD153" i="5"/>
  <c r="AB153" i="5"/>
  <c r="AA154" i="5"/>
  <c r="AC153" i="5"/>
  <c r="AE153" i="5"/>
  <c r="V240" i="5"/>
  <c r="H157" i="5"/>
  <c r="S156" i="5"/>
  <c r="AF152" i="4"/>
  <c r="AG173" i="4" s="1"/>
  <c r="Z155" i="4"/>
  <c r="V240" i="4"/>
  <c r="H157" i="4"/>
  <c r="S156" i="4"/>
  <c r="L159" i="4" a="1"/>
  <c r="L159" i="4" s="1"/>
  <c r="T158" i="4"/>
  <c r="W239" i="4"/>
  <c r="AC153" i="4"/>
  <c r="AE153" i="4" s="1"/>
  <c r="AA154" i="4"/>
  <c r="U156" i="4"/>
  <c r="X156" i="4" s="1"/>
  <c r="Y156" i="4" s="1"/>
  <c r="R157" i="4"/>
  <c r="AD153" i="4"/>
  <c r="AB153" i="4"/>
  <c r="Z155" i="1"/>
  <c r="AF152" i="1"/>
  <c r="AD153" i="1"/>
  <c r="AB153" i="1"/>
  <c r="R157" i="1"/>
  <c r="U156" i="1"/>
  <c r="X156" i="1" s="1"/>
  <c r="Y156" i="1" s="1"/>
  <c r="AG173" i="1"/>
  <c r="V240" i="1"/>
  <c r="H157" i="1"/>
  <c r="S156" i="1"/>
  <c r="W239" i="1"/>
  <c r="AA154" i="1"/>
  <c r="AC153" i="1"/>
  <c r="AE153" i="1" s="1"/>
  <c r="T158" i="1"/>
  <c r="L159" i="1" a="1"/>
  <c r="L159" i="1" s="1"/>
  <c r="Z156" i="11" l="1"/>
  <c r="U157" i="11"/>
  <c r="X157" i="11" s="1"/>
  <c r="Y157" i="11" s="1"/>
  <c r="R158" i="11"/>
  <c r="V241" i="11"/>
  <c r="H158" i="11"/>
  <c r="S157" i="11"/>
  <c r="W240" i="11"/>
  <c r="L160" i="11" a="1"/>
  <c r="L160" i="11" s="1"/>
  <c r="T159" i="11"/>
  <c r="AD154" i="11"/>
  <c r="AB154" i="11"/>
  <c r="AC154" i="11"/>
  <c r="AE154" i="11" s="1"/>
  <c r="AF154" i="11" s="1"/>
  <c r="AA155" i="11"/>
  <c r="AF153" i="11"/>
  <c r="AG174" i="11" s="1"/>
  <c r="Z156" i="10"/>
  <c r="L159" i="10" a="1"/>
  <c r="L159" i="10" s="1"/>
  <c r="T158" i="10"/>
  <c r="R158" i="10"/>
  <c r="U157" i="10"/>
  <c r="X157" i="10" s="1"/>
  <c r="Y157" i="10" s="1"/>
  <c r="V241" i="10"/>
  <c r="H158" i="10"/>
  <c r="S157" i="10"/>
  <c r="W240" i="10"/>
  <c r="AF153" i="10"/>
  <c r="AG174" i="10" s="1"/>
  <c r="AC154" i="10"/>
  <c r="AE154" i="10" s="1"/>
  <c r="AF154" i="10" s="1"/>
  <c r="AA155" i="10"/>
  <c r="AD154" i="10"/>
  <c r="AB154" i="10"/>
  <c r="Z156" i="9"/>
  <c r="AD154" i="9"/>
  <c r="AB154" i="9"/>
  <c r="L159" i="9" a="1"/>
  <c r="L159" i="9" s="1"/>
  <c r="T158" i="9"/>
  <c r="AF153" i="9"/>
  <c r="AG174" i="9" s="1"/>
  <c r="R158" i="9"/>
  <c r="U157" i="9"/>
  <c r="X157" i="9" s="1"/>
  <c r="Y157" i="9" s="1"/>
  <c r="AC154" i="9"/>
  <c r="AE154" i="9" s="1"/>
  <c r="AA155" i="9"/>
  <c r="V241" i="9"/>
  <c r="H158" i="9"/>
  <c r="S157" i="9"/>
  <c r="W240" i="9"/>
  <c r="AG174" i="8"/>
  <c r="Z156" i="8"/>
  <c r="L160" i="8" a="1"/>
  <c r="L160" i="8" s="1"/>
  <c r="T159" i="8"/>
  <c r="V241" i="8"/>
  <c r="H158" i="8"/>
  <c r="S157" i="8"/>
  <c r="U157" i="8"/>
  <c r="X157" i="8" s="1"/>
  <c r="Y157" i="8" s="1"/>
  <c r="R158" i="8"/>
  <c r="AD154" i="8"/>
  <c r="AB154" i="8"/>
  <c r="AC154" i="8"/>
  <c r="AE154" i="8" s="1"/>
  <c r="AA155" i="8"/>
  <c r="W240" i="8"/>
  <c r="Z156" i="7"/>
  <c r="U157" i="7"/>
  <c r="X157" i="7" s="1"/>
  <c r="Y157" i="7" s="1"/>
  <c r="R158" i="7"/>
  <c r="W240" i="7"/>
  <c r="T158" i="7"/>
  <c r="L159" i="7" a="1"/>
  <c r="L159" i="7" s="1"/>
  <c r="AF153" i="7"/>
  <c r="AG174" i="7" s="1"/>
  <c r="V241" i="7"/>
  <c r="S157" i="7"/>
  <c r="H158" i="7"/>
  <c r="AC154" i="7"/>
  <c r="AE154" i="7" s="1"/>
  <c r="AF154" i="7" s="1"/>
  <c r="AA155" i="7"/>
  <c r="AD154" i="7"/>
  <c r="AB154" i="7"/>
  <c r="Z156" i="6"/>
  <c r="R158" i="6"/>
  <c r="U157" i="6"/>
  <c r="X157" i="6" s="1"/>
  <c r="Y157" i="6" s="1"/>
  <c r="T159" i="6"/>
  <c r="L160" i="6" a="1"/>
  <c r="L160" i="6" s="1"/>
  <c r="AF153" i="6"/>
  <c r="W240" i="6"/>
  <c r="AA155" i="6"/>
  <c r="AC154" i="6"/>
  <c r="AE154" i="6" s="1"/>
  <c r="AG174" i="6"/>
  <c r="AD154" i="6"/>
  <c r="AB154" i="6"/>
  <c r="V241" i="6"/>
  <c r="S157" i="6"/>
  <c r="H158" i="6"/>
  <c r="Z156" i="5"/>
  <c r="AF153" i="5"/>
  <c r="AD154" i="5"/>
  <c r="AB154" i="5"/>
  <c r="R158" i="5"/>
  <c r="U157" i="5"/>
  <c r="X157" i="5" s="1"/>
  <c r="Y157" i="5" s="1"/>
  <c r="AG174" i="5"/>
  <c r="V241" i="5"/>
  <c r="H158" i="5"/>
  <c r="S157" i="5"/>
  <c r="AC154" i="5"/>
  <c r="AE154" i="5" s="1"/>
  <c r="AA155" i="5"/>
  <c r="L160" i="5" a="1"/>
  <c r="L160" i="5" s="1"/>
  <c r="T159" i="5"/>
  <c r="W240" i="5"/>
  <c r="AF153" i="4"/>
  <c r="AG174" i="4" s="1"/>
  <c r="Z156" i="4"/>
  <c r="AD154" i="4"/>
  <c r="AB154" i="4"/>
  <c r="R158" i="4"/>
  <c r="U157" i="4"/>
  <c r="X157" i="4" s="1"/>
  <c r="Y157" i="4" s="1"/>
  <c r="T159" i="4"/>
  <c r="L160" i="4" a="1"/>
  <c r="L160" i="4" s="1"/>
  <c r="W240" i="4"/>
  <c r="AA155" i="4"/>
  <c r="AC154" i="4"/>
  <c r="AE154" i="4" s="1"/>
  <c r="AF154" i="4" s="1"/>
  <c r="V241" i="4"/>
  <c r="H158" i="4"/>
  <c r="S157" i="4"/>
  <c r="Z156" i="1"/>
  <c r="V241" i="1"/>
  <c r="H158" i="1"/>
  <c r="S157" i="1"/>
  <c r="AF153" i="1"/>
  <c r="AB154" i="1"/>
  <c r="AD154" i="1"/>
  <c r="R158" i="1"/>
  <c r="U157" i="1"/>
  <c r="X157" i="1" s="1"/>
  <c r="Y157" i="1" s="1"/>
  <c r="W240" i="1"/>
  <c r="AG174" i="1"/>
  <c r="AA155" i="1"/>
  <c r="AC154" i="1"/>
  <c r="AE154" i="1" s="1"/>
  <c r="T159" i="1"/>
  <c r="L160" i="1" a="1"/>
  <c r="L160" i="1" s="1"/>
  <c r="AG175" i="11" l="1"/>
  <c r="Z157" i="11"/>
  <c r="V242" i="11"/>
  <c r="H159" i="11"/>
  <c r="S158" i="11"/>
  <c r="W241" i="11"/>
  <c r="L161" i="11" a="1"/>
  <c r="L161" i="11" s="1"/>
  <c r="T160" i="11"/>
  <c r="AD155" i="11"/>
  <c r="AB155" i="11"/>
  <c r="AC155" i="11"/>
  <c r="AE155" i="11" s="1"/>
  <c r="AF155" i="11" s="1"/>
  <c r="AA156" i="11"/>
  <c r="U158" i="11"/>
  <c r="X158" i="11" s="1"/>
  <c r="Y158" i="11" s="1"/>
  <c r="R159" i="11"/>
  <c r="Z157" i="10"/>
  <c r="W241" i="10"/>
  <c r="U158" i="10"/>
  <c r="X158" i="10" s="1"/>
  <c r="Y158" i="10" s="1"/>
  <c r="R159" i="10"/>
  <c r="T159" i="10"/>
  <c r="L160" i="10" a="1"/>
  <c r="L160" i="10" s="1"/>
  <c r="V242" i="10"/>
  <c r="H159" i="10"/>
  <c r="S158" i="10"/>
  <c r="AG175" i="10"/>
  <c r="AB155" i="10"/>
  <c r="AD155" i="10"/>
  <c r="AC155" i="10"/>
  <c r="AE155" i="10" s="1"/>
  <c r="AA156" i="10"/>
  <c r="Z157" i="9"/>
  <c r="AD155" i="9"/>
  <c r="AB155" i="9"/>
  <c r="W241" i="9"/>
  <c r="V242" i="9"/>
  <c r="H159" i="9"/>
  <c r="S158" i="9"/>
  <c r="AF154" i="9"/>
  <c r="AG175" i="9" s="1"/>
  <c r="L160" i="9" a="1"/>
  <c r="L160" i="9" s="1"/>
  <c r="T159" i="9"/>
  <c r="AA156" i="9"/>
  <c r="AC155" i="9"/>
  <c r="U158" i="9"/>
  <c r="X158" i="9" s="1"/>
  <c r="Y158" i="9" s="1"/>
  <c r="R159" i="9"/>
  <c r="AE155" i="9"/>
  <c r="AF154" i="8"/>
  <c r="AG175" i="8" s="1"/>
  <c r="Z157" i="8"/>
  <c r="L161" i="8" a="1"/>
  <c r="L161" i="8" s="1"/>
  <c r="T160" i="8"/>
  <c r="U158" i="8"/>
  <c r="X158" i="8" s="1"/>
  <c r="Y158" i="8" s="1"/>
  <c r="R159" i="8"/>
  <c r="V242" i="8"/>
  <c r="H159" i="8"/>
  <c r="S158" i="8"/>
  <c r="W241" i="8"/>
  <c r="AC155" i="8"/>
  <c r="AE155" i="8" s="1"/>
  <c r="AF155" i="8" s="1"/>
  <c r="AA156" i="8"/>
  <c r="AD155" i="8"/>
  <c r="AB155" i="8"/>
  <c r="Z157" i="7"/>
  <c r="W241" i="7"/>
  <c r="V242" i="7"/>
  <c r="H159" i="7"/>
  <c r="S158" i="7"/>
  <c r="U158" i="7"/>
  <c r="X158" i="7" s="1"/>
  <c r="Y158" i="7" s="1"/>
  <c r="R159" i="7"/>
  <c r="AG175" i="7"/>
  <c r="L160" i="7" a="1"/>
  <c r="L160" i="7" s="1"/>
  <c r="T159" i="7"/>
  <c r="AC155" i="7"/>
  <c r="AE155" i="7" s="1"/>
  <c r="AF155" i="7" s="1"/>
  <c r="AA156" i="7"/>
  <c r="AD155" i="7"/>
  <c r="AB155" i="7"/>
  <c r="Z157" i="6"/>
  <c r="AB155" i="6"/>
  <c r="AD155" i="6"/>
  <c r="R159" i="6"/>
  <c r="U158" i="6"/>
  <c r="X158" i="6" s="1"/>
  <c r="Y158" i="6" s="1"/>
  <c r="W241" i="6"/>
  <c r="V242" i="6"/>
  <c r="H159" i="6"/>
  <c r="S158" i="6"/>
  <c r="AA156" i="6"/>
  <c r="AC155" i="6"/>
  <c r="AE155" i="6" s="1"/>
  <c r="AF155" i="6" s="1"/>
  <c r="T160" i="6"/>
  <c r="L161" i="6" a="1"/>
  <c r="L161" i="6" s="1"/>
  <c r="AF154" i="6"/>
  <c r="AG175" i="6" s="1"/>
  <c r="Z157" i="5"/>
  <c r="L161" i="5" a="1"/>
  <c r="L161" i="5" s="1"/>
  <c r="T160" i="5"/>
  <c r="AD155" i="5"/>
  <c r="AB155" i="5"/>
  <c r="AA156" i="5"/>
  <c r="AC155" i="5"/>
  <c r="AE155" i="5" s="1"/>
  <c r="V242" i="5"/>
  <c r="S158" i="5"/>
  <c r="H159" i="5"/>
  <c r="W241" i="5"/>
  <c r="R159" i="5"/>
  <c r="U158" i="5"/>
  <c r="X158" i="5" s="1"/>
  <c r="Y158" i="5" s="1"/>
  <c r="AF154" i="5"/>
  <c r="AG175" i="5" s="1"/>
  <c r="AG175" i="4"/>
  <c r="Z157" i="4"/>
  <c r="V242" i="4"/>
  <c r="H159" i="4"/>
  <c r="S158" i="4"/>
  <c r="AB155" i="4"/>
  <c r="AD155" i="4"/>
  <c r="T160" i="4"/>
  <c r="L161" i="4" a="1"/>
  <c r="L161" i="4" s="1"/>
  <c r="AA156" i="4"/>
  <c r="AC155" i="4"/>
  <c r="AE155" i="4" s="1"/>
  <c r="AF155" i="4" s="1"/>
  <c r="W241" i="4"/>
  <c r="R159" i="4"/>
  <c r="U158" i="4"/>
  <c r="X158" i="4" s="1"/>
  <c r="Y158" i="4" s="1"/>
  <c r="Z157" i="1"/>
  <c r="AD155" i="1"/>
  <c r="AB155" i="1"/>
  <c r="AF154" i="1"/>
  <c r="AG175" i="1" s="1"/>
  <c r="W241" i="1"/>
  <c r="R159" i="1"/>
  <c r="U158" i="1"/>
  <c r="X158" i="1" s="1"/>
  <c r="Y158" i="1" s="1"/>
  <c r="V242" i="1"/>
  <c r="S158" i="1"/>
  <c r="H159" i="1"/>
  <c r="AC155" i="1"/>
  <c r="AE155" i="1" s="1"/>
  <c r="AA156" i="1"/>
  <c r="L161" i="1" a="1"/>
  <c r="L161" i="1" s="1"/>
  <c r="T160" i="1"/>
  <c r="AG176" i="11" l="1"/>
  <c r="Z158" i="11"/>
  <c r="AD156" i="11"/>
  <c r="AB156" i="11"/>
  <c r="L162" i="11" a="1"/>
  <c r="L162" i="11" s="1"/>
  <c r="T161" i="11"/>
  <c r="V243" i="11"/>
  <c r="H160" i="11"/>
  <c r="S159" i="11"/>
  <c r="W242" i="11"/>
  <c r="U159" i="11"/>
  <c r="X159" i="11" s="1"/>
  <c r="Y159" i="11" s="1"/>
  <c r="R160" i="11"/>
  <c r="AC156" i="11"/>
  <c r="AE156" i="11" s="1"/>
  <c r="AF156" i="11" s="1"/>
  <c r="AA157" i="11"/>
  <c r="AF155" i="10"/>
  <c r="AG176" i="10" s="1"/>
  <c r="Z158" i="10"/>
  <c r="V243" i="10"/>
  <c r="H160" i="10"/>
  <c r="S159" i="10"/>
  <c r="W242" i="10"/>
  <c r="AC156" i="10"/>
  <c r="AE156" i="10" s="1"/>
  <c r="AA157" i="10"/>
  <c r="L161" i="10" a="1"/>
  <c r="L161" i="10" s="1"/>
  <c r="T160" i="10"/>
  <c r="AD156" i="10"/>
  <c r="AB156" i="10"/>
  <c r="R160" i="10"/>
  <c r="U159" i="10"/>
  <c r="X159" i="10" s="1"/>
  <c r="Y159" i="10" s="1"/>
  <c r="Z158" i="9"/>
  <c r="L161" i="9" a="1"/>
  <c r="L161" i="9" s="1"/>
  <c r="T160" i="9"/>
  <c r="AF155" i="9"/>
  <c r="AG176" i="9" s="1"/>
  <c r="W242" i="9"/>
  <c r="R160" i="9"/>
  <c r="U159" i="9"/>
  <c r="X159" i="9" s="1"/>
  <c r="Y159" i="9" s="1"/>
  <c r="AA157" i="9"/>
  <c r="AC156" i="9"/>
  <c r="AE156" i="9" s="1"/>
  <c r="AF156" i="9" s="1"/>
  <c r="AB156" i="9"/>
  <c r="AD156" i="9"/>
  <c r="V243" i="9"/>
  <c r="H160" i="9"/>
  <c r="S159" i="9"/>
  <c r="AG176" i="8"/>
  <c r="Z158" i="8"/>
  <c r="L162" i="8" a="1"/>
  <c r="L162" i="8" s="1"/>
  <c r="T161" i="8"/>
  <c r="U159" i="8"/>
  <c r="X159" i="8" s="1"/>
  <c r="Y159" i="8" s="1"/>
  <c r="R160" i="8"/>
  <c r="W242" i="8"/>
  <c r="AA157" i="8"/>
  <c r="AC156" i="8"/>
  <c r="AE156" i="8" s="1"/>
  <c r="V243" i="8"/>
  <c r="H160" i="8"/>
  <c r="S159" i="8"/>
  <c r="AD156" i="8"/>
  <c r="AB156" i="8"/>
  <c r="AG176" i="7"/>
  <c r="Z158" i="7"/>
  <c r="AD156" i="7"/>
  <c r="AB156" i="7"/>
  <c r="R160" i="7"/>
  <c r="U159" i="7"/>
  <c r="X159" i="7" s="1"/>
  <c r="Y159" i="7" s="1"/>
  <c r="V243" i="7"/>
  <c r="H160" i="7"/>
  <c r="S159" i="7"/>
  <c r="L161" i="7" a="1"/>
  <c r="L161" i="7" s="1"/>
  <c r="T160" i="7"/>
  <c r="W242" i="7"/>
  <c r="AC156" i="7"/>
  <c r="AE156" i="7" s="1"/>
  <c r="AF156" i="7" s="1"/>
  <c r="AA157" i="7"/>
  <c r="Z158" i="6"/>
  <c r="AD156" i="6"/>
  <c r="AB156" i="6"/>
  <c r="W242" i="6"/>
  <c r="AG176" i="6"/>
  <c r="T161" i="6"/>
  <c r="L162" i="6" a="1"/>
  <c r="L162" i="6" s="1"/>
  <c r="AC156" i="6"/>
  <c r="AE156" i="6" s="1"/>
  <c r="AA157" i="6"/>
  <c r="V243" i="6"/>
  <c r="S159" i="6"/>
  <c r="H160" i="6"/>
  <c r="R160" i="6"/>
  <c r="U159" i="6"/>
  <c r="X159" i="6" s="1"/>
  <c r="Y159" i="6" s="1"/>
  <c r="AF155" i="5"/>
  <c r="AG176" i="5" s="1"/>
  <c r="Z158" i="5"/>
  <c r="V243" i="5"/>
  <c r="S159" i="5"/>
  <c r="H160" i="5"/>
  <c r="W242" i="5"/>
  <c r="L162" i="5" a="1"/>
  <c r="L162" i="5" s="1"/>
  <c r="T161" i="5"/>
  <c r="AC156" i="5"/>
  <c r="AE156" i="5" s="1"/>
  <c r="AF156" i="5" s="1"/>
  <c r="AA157" i="5"/>
  <c r="AD156" i="5"/>
  <c r="AB156" i="5"/>
  <c r="R160" i="5"/>
  <c r="U159" i="5"/>
  <c r="X159" i="5" s="1"/>
  <c r="Y159" i="5" s="1"/>
  <c r="AG176" i="4"/>
  <c r="Z158" i="4"/>
  <c r="T161" i="4"/>
  <c r="L162" i="4" a="1"/>
  <c r="L162" i="4" s="1"/>
  <c r="AD156" i="4"/>
  <c r="AB156" i="4"/>
  <c r="R160" i="4"/>
  <c r="U159" i="4"/>
  <c r="X159" i="4" s="1"/>
  <c r="Y159" i="4" s="1"/>
  <c r="AC156" i="4"/>
  <c r="AE156" i="4" s="1"/>
  <c r="AA157" i="4"/>
  <c r="V243" i="4"/>
  <c r="S159" i="4"/>
  <c r="H160" i="4"/>
  <c r="W242" i="4"/>
  <c r="Z158" i="1"/>
  <c r="AF155" i="1"/>
  <c r="AG176" i="1" s="1"/>
  <c r="W242" i="1"/>
  <c r="U159" i="1"/>
  <c r="X159" i="1" s="1"/>
  <c r="Y159" i="1" s="1"/>
  <c r="R160" i="1"/>
  <c r="AD156" i="1"/>
  <c r="AB156" i="1"/>
  <c r="V243" i="1"/>
  <c r="H160" i="1"/>
  <c r="S159" i="1"/>
  <c r="AC156" i="1"/>
  <c r="AE156" i="1" s="1"/>
  <c r="AA157" i="1"/>
  <c r="L162" i="1" a="1"/>
  <c r="L162" i="1" s="1"/>
  <c r="T161" i="1"/>
  <c r="Z159" i="11" l="1"/>
  <c r="T162" i="11"/>
  <c r="L163" i="11" a="1"/>
  <c r="L163" i="11" s="1"/>
  <c r="AG177" i="11"/>
  <c r="AA158" i="11"/>
  <c r="AC157" i="11"/>
  <c r="AE157" i="11" s="1"/>
  <c r="AD157" i="11"/>
  <c r="AB157" i="11"/>
  <c r="W243" i="11"/>
  <c r="V244" i="11"/>
  <c r="H161" i="11"/>
  <c r="S160" i="11"/>
  <c r="R161" i="11"/>
  <c r="U160" i="11"/>
  <c r="X160" i="11" s="1"/>
  <c r="Y160" i="11" s="1"/>
  <c r="AF156" i="10"/>
  <c r="AG177" i="10" s="1"/>
  <c r="Z159" i="10"/>
  <c r="V244" i="10"/>
  <c r="S160" i="10"/>
  <c r="H161" i="10"/>
  <c r="T161" i="10"/>
  <c r="L162" i="10" a="1"/>
  <c r="L162" i="10" s="1"/>
  <c r="W243" i="10"/>
  <c r="R161" i="10"/>
  <c r="U160" i="10"/>
  <c r="X160" i="10" s="1"/>
  <c r="Y160" i="10" s="1"/>
  <c r="AA158" i="10"/>
  <c r="AC157" i="10"/>
  <c r="AE157" i="10" s="1"/>
  <c r="AF157" i="10" s="1"/>
  <c r="AD157" i="10"/>
  <c r="AB157" i="10"/>
  <c r="Z159" i="9"/>
  <c r="R161" i="9"/>
  <c r="U160" i="9"/>
  <c r="X160" i="9" s="1"/>
  <c r="Y160" i="9" s="1"/>
  <c r="L162" i="9" a="1"/>
  <c r="L162" i="9" s="1"/>
  <c r="T161" i="9"/>
  <c r="W243" i="9"/>
  <c r="AA158" i="9"/>
  <c r="AC157" i="9"/>
  <c r="AE157" i="9" s="1"/>
  <c r="AF157" i="9" s="1"/>
  <c r="AD157" i="9"/>
  <c r="AB157" i="9"/>
  <c r="V244" i="9"/>
  <c r="H161" i="9"/>
  <c r="S160" i="9"/>
  <c r="AG177" i="9"/>
  <c r="AF156" i="8"/>
  <c r="AG177" i="8" s="1"/>
  <c r="Z159" i="8"/>
  <c r="AD157" i="8"/>
  <c r="AB157" i="8"/>
  <c r="W243" i="8"/>
  <c r="V244" i="8"/>
  <c r="H161" i="8"/>
  <c r="S160" i="8"/>
  <c r="T162" i="8"/>
  <c r="L163" i="8" a="1"/>
  <c r="L163" i="8" s="1"/>
  <c r="AA158" i="8"/>
  <c r="AC157" i="8"/>
  <c r="AE157" i="8" s="1"/>
  <c r="R161" i="8"/>
  <c r="U160" i="8"/>
  <c r="X160" i="8" s="1"/>
  <c r="Y160" i="8" s="1"/>
  <c r="AG177" i="7"/>
  <c r="Z159" i="7"/>
  <c r="T161" i="7"/>
  <c r="L162" i="7" a="1"/>
  <c r="L162" i="7" s="1"/>
  <c r="W243" i="7"/>
  <c r="AD157" i="7"/>
  <c r="AB157" i="7"/>
  <c r="AC157" i="7"/>
  <c r="AE157" i="7" s="1"/>
  <c r="AF157" i="7" s="1"/>
  <c r="AA158" i="7"/>
  <c r="V244" i="7"/>
  <c r="H161" i="7"/>
  <c r="S160" i="7"/>
  <c r="R161" i="7"/>
  <c r="U160" i="7"/>
  <c r="X160" i="7" s="1"/>
  <c r="Y160" i="7" s="1"/>
  <c r="AF156" i="6"/>
  <c r="AG177" i="6" s="1"/>
  <c r="Z159" i="6"/>
  <c r="V244" i="6"/>
  <c r="S160" i="6"/>
  <c r="H161" i="6"/>
  <c r="AD157" i="6"/>
  <c r="AB157" i="6"/>
  <c r="L163" i="6" a="1"/>
  <c r="L163" i="6" s="1"/>
  <c r="T162" i="6"/>
  <c r="W243" i="6"/>
  <c r="AC157" i="6"/>
  <c r="AE157" i="6" s="1"/>
  <c r="AA158" i="6"/>
  <c r="U160" i="6"/>
  <c r="X160" i="6" s="1"/>
  <c r="Y160" i="6" s="1"/>
  <c r="R161" i="6"/>
  <c r="AG177" i="5"/>
  <c r="Z159" i="5"/>
  <c r="AD157" i="5"/>
  <c r="AB157" i="5"/>
  <c r="V244" i="5"/>
  <c r="S160" i="5"/>
  <c r="H161" i="5"/>
  <c r="R161" i="5"/>
  <c r="U160" i="5"/>
  <c r="X160" i="5" s="1"/>
  <c r="Y160" i="5" s="1"/>
  <c r="AA158" i="5"/>
  <c r="AC157" i="5"/>
  <c r="AE157" i="5" s="1"/>
  <c r="AF157" i="5" s="1"/>
  <c r="T162" i="5"/>
  <c r="L163" i="5" a="1"/>
  <c r="L163" i="5" s="1"/>
  <c r="W243" i="5"/>
  <c r="AF156" i="4"/>
  <c r="AG177" i="4" s="1"/>
  <c r="Z159" i="4"/>
  <c r="L163" i="4" a="1"/>
  <c r="L163" i="4" s="1"/>
  <c r="T162" i="4"/>
  <c r="AD157" i="4"/>
  <c r="AB157" i="4"/>
  <c r="AC157" i="4"/>
  <c r="AE157" i="4" s="1"/>
  <c r="AA158" i="4"/>
  <c r="W243" i="4"/>
  <c r="U160" i="4"/>
  <c r="X160" i="4" s="1"/>
  <c r="Y160" i="4" s="1"/>
  <c r="R161" i="4"/>
  <c r="V244" i="4"/>
  <c r="S160" i="4"/>
  <c r="H161" i="4"/>
  <c r="Z159" i="1"/>
  <c r="V244" i="1"/>
  <c r="H161" i="1"/>
  <c r="S160" i="1"/>
  <c r="AF156" i="1"/>
  <c r="AG177" i="1" s="1"/>
  <c r="U160" i="1"/>
  <c r="X160" i="1" s="1"/>
  <c r="Y160" i="1" s="1"/>
  <c r="R161" i="1"/>
  <c r="AD157" i="1"/>
  <c r="AB157" i="1"/>
  <c r="W243" i="1"/>
  <c r="AC157" i="1"/>
  <c r="AE157" i="1" s="1"/>
  <c r="AA158" i="1"/>
  <c r="L163" i="1" a="1"/>
  <c r="L163" i="1" s="1"/>
  <c r="T162" i="1"/>
  <c r="AF157" i="11" l="1"/>
  <c r="AG178" i="11" s="1"/>
  <c r="Z160" i="11"/>
  <c r="W244" i="11"/>
  <c r="AB158" i="11"/>
  <c r="AD158" i="11"/>
  <c r="V245" i="11"/>
  <c r="H162" i="11"/>
  <c r="S161" i="11"/>
  <c r="R162" i="11"/>
  <c r="U161" i="11"/>
  <c r="X161" i="11" s="1"/>
  <c r="Y161" i="11" s="1"/>
  <c r="AA159" i="11"/>
  <c r="AC158" i="11"/>
  <c r="AE158" i="11" s="1"/>
  <c r="AF158" i="11" s="1"/>
  <c r="T163" i="11"/>
  <c r="L164" i="11" a="1"/>
  <c r="L164" i="11" s="1"/>
  <c r="AG178" i="10"/>
  <c r="Z160" i="10"/>
  <c r="AD158" i="10"/>
  <c r="AB158" i="10"/>
  <c r="W244" i="10"/>
  <c r="L163" i="10" a="1"/>
  <c r="L163" i="10" s="1"/>
  <c r="T162" i="10"/>
  <c r="U161" i="10"/>
  <c r="X161" i="10" s="1"/>
  <c r="Y161" i="10" s="1"/>
  <c r="R162" i="10"/>
  <c r="AC158" i="10"/>
  <c r="AE158" i="10" s="1"/>
  <c r="AA159" i="10"/>
  <c r="V245" i="10"/>
  <c r="H162" i="10"/>
  <c r="S161" i="10"/>
  <c r="Z160" i="9"/>
  <c r="AB158" i="9"/>
  <c r="AD158" i="9"/>
  <c r="R162" i="9"/>
  <c r="U161" i="9"/>
  <c r="X161" i="9" s="1"/>
  <c r="Y161" i="9" s="1"/>
  <c r="AG178" i="9"/>
  <c r="V245" i="9"/>
  <c r="S161" i="9"/>
  <c r="H162" i="9"/>
  <c r="AA159" i="9"/>
  <c r="AC158" i="9"/>
  <c r="AE158" i="9" s="1"/>
  <c r="L163" i="9" a="1"/>
  <c r="L163" i="9" s="1"/>
  <c r="T162" i="9"/>
  <c r="W244" i="9"/>
  <c r="AF157" i="8"/>
  <c r="AG178" i="8" s="1"/>
  <c r="Z160" i="8"/>
  <c r="AC158" i="8"/>
  <c r="AE158" i="8" s="1"/>
  <c r="AF158" i="8" s="1"/>
  <c r="AA159" i="8"/>
  <c r="T163" i="8"/>
  <c r="L164" i="8" a="1"/>
  <c r="L164" i="8" s="1"/>
  <c r="W244" i="8"/>
  <c r="AB158" i="8"/>
  <c r="AD158" i="8"/>
  <c r="R162" i="8"/>
  <c r="U161" i="8"/>
  <c r="X161" i="8" s="1"/>
  <c r="Y161" i="8" s="1"/>
  <c r="V245" i="8"/>
  <c r="S161" i="8"/>
  <c r="H162" i="8"/>
  <c r="AG178" i="7"/>
  <c r="Z160" i="7"/>
  <c r="AD158" i="7"/>
  <c r="AB158" i="7"/>
  <c r="V245" i="7"/>
  <c r="S161" i="7"/>
  <c r="H162" i="7"/>
  <c r="AC158" i="7"/>
  <c r="AE158" i="7" s="1"/>
  <c r="AA159" i="7"/>
  <c r="W244" i="7"/>
  <c r="L163" i="7" a="1"/>
  <c r="L163" i="7" s="1"/>
  <c r="T162" i="7"/>
  <c r="U161" i="7"/>
  <c r="X161" i="7" s="1"/>
  <c r="Y161" i="7" s="1"/>
  <c r="R162" i="7"/>
  <c r="AF157" i="6"/>
  <c r="AG178" i="6" s="1"/>
  <c r="Z160" i="6"/>
  <c r="AD158" i="6"/>
  <c r="AB158" i="6"/>
  <c r="L164" i="6" a="1"/>
  <c r="L164" i="6" s="1"/>
  <c r="T163" i="6"/>
  <c r="W244" i="6"/>
  <c r="V245" i="6"/>
  <c r="H162" i="6"/>
  <c r="S161" i="6"/>
  <c r="AC158" i="6"/>
  <c r="AE158" i="6" s="1"/>
  <c r="AA159" i="6"/>
  <c r="U161" i="6"/>
  <c r="X161" i="6" s="1"/>
  <c r="Y161" i="6" s="1"/>
  <c r="R162" i="6"/>
  <c r="AG178" i="5"/>
  <c r="Z160" i="5"/>
  <c r="AB158" i="5"/>
  <c r="AD158" i="5"/>
  <c r="V245" i="5"/>
  <c r="H162" i="5"/>
  <c r="S161" i="5"/>
  <c r="T163" i="5"/>
  <c r="L164" i="5" a="1"/>
  <c r="L164" i="5" s="1"/>
  <c r="R162" i="5"/>
  <c r="U161" i="5"/>
  <c r="X161" i="5" s="1"/>
  <c r="Y161" i="5" s="1"/>
  <c r="W244" i="5"/>
  <c r="AC158" i="5"/>
  <c r="AE158" i="5" s="1"/>
  <c r="AF158" i="5" s="1"/>
  <c r="AA159" i="5"/>
  <c r="AF157" i="4"/>
  <c r="AG178" i="4" s="1"/>
  <c r="Z160" i="4"/>
  <c r="AD158" i="4"/>
  <c r="AB158" i="4"/>
  <c r="U161" i="4"/>
  <c r="X161" i="4" s="1"/>
  <c r="Y161" i="4" s="1"/>
  <c r="R162" i="4"/>
  <c r="AC158" i="4"/>
  <c r="AE158" i="4" s="1"/>
  <c r="AF158" i="4" s="1"/>
  <c r="AA159" i="4"/>
  <c r="L164" i="4" a="1"/>
  <c r="L164" i="4" s="1"/>
  <c r="T163" i="4"/>
  <c r="V245" i="4"/>
  <c r="H162" i="4"/>
  <c r="S161" i="4"/>
  <c r="W244" i="4"/>
  <c r="Z160" i="1"/>
  <c r="AF157" i="1"/>
  <c r="R162" i="1"/>
  <c r="U161" i="1"/>
  <c r="X161" i="1" s="1"/>
  <c r="Y161" i="1" s="1"/>
  <c r="W244" i="1"/>
  <c r="AD158" i="1"/>
  <c r="AB158" i="1"/>
  <c r="AG178" i="1"/>
  <c r="V245" i="1"/>
  <c r="H162" i="1"/>
  <c r="S161" i="1"/>
  <c r="AC158" i="1"/>
  <c r="AE158" i="1" s="1"/>
  <c r="AA159" i="1"/>
  <c r="T163" i="1"/>
  <c r="L164" i="1" a="1"/>
  <c r="L164" i="1" s="1"/>
  <c r="AG179" i="8" l="1"/>
  <c r="AG179" i="11"/>
  <c r="Z161" i="11"/>
  <c r="W245" i="11"/>
  <c r="R163" i="11"/>
  <c r="U162" i="11"/>
  <c r="X162" i="11" s="1"/>
  <c r="Y162" i="11" s="1"/>
  <c r="AD159" i="11"/>
  <c r="AB159" i="11"/>
  <c r="V246" i="11"/>
  <c r="S162" i="11"/>
  <c r="H163" i="11"/>
  <c r="T164" i="11"/>
  <c r="L165" i="11" a="1"/>
  <c r="L165" i="11" s="1"/>
  <c r="AC159" i="11"/>
  <c r="AE159" i="11" s="1"/>
  <c r="AF159" i="11" s="1"/>
  <c r="AA160" i="11"/>
  <c r="AF158" i="10"/>
  <c r="AG179" i="10" s="1"/>
  <c r="Z161" i="10"/>
  <c r="U162" i="10"/>
  <c r="X162" i="10" s="1"/>
  <c r="Y162" i="10" s="1"/>
  <c r="R163" i="10"/>
  <c r="AD159" i="10"/>
  <c r="AB159" i="10"/>
  <c r="L164" i="10" a="1"/>
  <c r="L164" i="10" s="1"/>
  <c r="T163" i="10"/>
  <c r="V246" i="10"/>
  <c r="H163" i="10"/>
  <c r="S162" i="10"/>
  <c r="AC159" i="10"/>
  <c r="AE159" i="10" s="1"/>
  <c r="AF159" i="10" s="1"/>
  <c r="AA160" i="10"/>
  <c r="W245" i="10"/>
  <c r="AF158" i="9"/>
  <c r="AG179" i="9" s="1"/>
  <c r="Z161" i="9"/>
  <c r="AB159" i="9"/>
  <c r="AD159" i="9"/>
  <c r="R163" i="9"/>
  <c r="U162" i="9"/>
  <c r="X162" i="9" s="1"/>
  <c r="Y162" i="9" s="1"/>
  <c r="V246" i="9"/>
  <c r="H163" i="9"/>
  <c r="S162" i="9"/>
  <c r="W245" i="9"/>
  <c r="AA160" i="9"/>
  <c r="AC159" i="9"/>
  <c r="AE159" i="9" s="1"/>
  <c r="AF159" i="9" s="1"/>
  <c r="T163" i="9"/>
  <c r="L164" i="9" a="1"/>
  <c r="L164" i="9" s="1"/>
  <c r="Z161" i="8"/>
  <c r="AC159" i="8"/>
  <c r="AE159" i="8" s="1"/>
  <c r="AA160" i="8"/>
  <c r="U162" i="8"/>
  <c r="X162" i="8" s="1"/>
  <c r="Y162" i="8" s="1"/>
  <c r="R163" i="8"/>
  <c r="AD159" i="8"/>
  <c r="AB159" i="8"/>
  <c r="V246" i="8"/>
  <c r="S162" i="8"/>
  <c r="H163" i="8"/>
  <c r="T164" i="8"/>
  <c r="L165" i="8" a="1"/>
  <c r="L165" i="8" s="1"/>
  <c r="W245" i="8"/>
  <c r="AF158" i="7"/>
  <c r="AG179" i="7" s="1"/>
  <c r="Z161" i="7"/>
  <c r="L164" i="7" a="1"/>
  <c r="L164" i="7" s="1"/>
  <c r="T163" i="7"/>
  <c r="AD159" i="7"/>
  <c r="AB159" i="7"/>
  <c r="W245" i="7"/>
  <c r="AA160" i="7"/>
  <c r="AC159" i="7"/>
  <c r="AE159" i="7" s="1"/>
  <c r="V246" i="7"/>
  <c r="H163" i="7"/>
  <c r="S162" i="7"/>
  <c r="U162" i="7"/>
  <c r="X162" i="7" s="1"/>
  <c r="Y162" i="7" s="1"/>
  <c r="R163" i="7"/>
  <c r="AF158" i="6"/>
  <c r="AG179" i="6" s="1"/>
  <c r="Z161" i="6"/>
  <c r="AD159" i="6"/>
  <c r="AB159" i="6"/>
  <c r="V246" i="6"/>
  <c r="H163" i="6"/>
  <c r="S162" i="6"/>
  <c r="W245" i="6"/>
  <c r="U162" i="6"/>
  <c r="X162" i="6" s="1"/>
  <c r="Y162" i="6" s="1"/>
  <c r="R163" i="6"/>
  <c r="AC159" i="6"/>
  <c r="AE159" i="6" s="1"/>
  <c r="AA160" i="6"/>
  <c r="L165" i="6" a="1"/>
  <c r="L165" i="6" s="1"/>
  <c r="T164" i="6"/>
  <c r="AG179" i="5"/>
  <c r="Z161" i="5"/>
  <c r="V246" i="5"/>
  <c r="S162" i="5"/>
  <c r="H163" i="5"/>
  <c r="T164" i="5"/>
  <c r="L165" i="5" a="1"/>
  <c r="L165" i="5" s="1"/>
  <c r="R163" i="5"/>
  <c r="U162" i="5"/>
  <c r="X162" i="5" s="1"/>
  <c r="Y162" i="5" s="1"/>
  <c r="AD159" i="5"/>
  <c r="AB159" i="5"/>
  <c r="W245" i="5"/>
  <c r="AC159" i="5"/>
  <c r="AE159" i="5" s="1"/>
  <c r="AA160" i="5"/>
  <c r="AG179" i="4"/>
  <c r="Z161" i="4"/>
  <c r="L165" i="4" a="1"/>
  <c r="L165" i="4" s="1"/>
  <c r="T164" i="4"/>
  <c r="W245" i="4"/>
  <c r="U162" i="4"/>
  <c r="X162" i="4" s="1"/>
  <c r="Y162" i="4" s="1"/>
  <c r="R163" i="4"/>
  <c r="AC159" i="4"/>
  <c r="AE159" i="4" s="1"/>
  <c r="AF159" i="4" s="1"/>
  <c r="AA160" i="4"/>
  <c r="V246" i="4"/>
  <c r="H163" i="4"/>
  <c r="S162" i="4"/>
  <c r="AD159" i="4"/>
  <c r="AB159" i="4"/>
  <c r="Z161" i="1"/>
  <c r="V246" i="1"/>
  <c r="H163" i="1"/>
  <c r="S162" i="1"/>
  <c r="AB159" i="1"/>
  <c r="AD159" i="1"/>
  <c r="W245" i="1"/>
  <c r="AF158" i="1"/>
  <c r="AG179" i="1" s="1"/>
  <c r="R163" i="1"/>
  <c r="U162" i="1"/>
  <c r="X162" i="1" s="1"/>
  <c r="Y162" i="1" s="1"/>
  <c r="AA160" i="1"/>
  <c r="AC159" i="1"/>
  <c r="AE159" i="1" s="1"/>
  <c r="L165" i="1" a="1"/>
  <c r="L165" i="1" s="1"/>
  <c r="T164" i="1"/>
  <c r="AG180" i="4" l="1"/>
  <c r="AG180" i="11"/>
  <c r="Z162" i="11"/>
  <c r="V247" i="11"/>
  <c r="S163" i="11"/>
  <c r="H164" i="11"/>
  <c r="U163" i="11"/>
  <c r="X163" i="11" s="1"/>
  <c r="Y163" i="11" s="1"/>
  <c r="R164" i="11"/>
  <c r="W246" i="11"/>
  <c r="AD160" i="11"/>
  <c r="AB160" i="11"/>
  <c r="AC160" i="11"/>
  <c r="AE160" i="11" s="1"/>
  <c r="AA161" i="11"/>
  <c r="L166" i="11" a="1"/>
  <c r="L166" i="11" s="1"/>
  <c r="T165" i="11"/>
  <c r="AG180" i="10"/>
  <c r="Z162" i="10"/>
  <c r="AD160" i="10"/>
  <c r="AB160" i="10"/>
  <c r="R164" i="10"/>
  <c r="U163" i="10"/>
  <c r="X163" i="10" s="1"/>
  <c r="Y163" i="10" s="1"/>
  <c r="L165" i="10" a="1"/>
  <c r="L165" i="10" s="1"/>
  <c r="T164" i="10"/>
  <c r="V247" i="10"/>
  <c r="H164" i="10"/>
  <c r="S163" i="10"/>
  <c r="AC160" i="10"/>
  <c r="AE160" i="10" s="1"/>
  <c r="AA161" i="10"/>
  <c r="W246" i="10"/>
  <c r="AG180" i="9"/>
  <c r="Z162" i="9"/>
  <c r="W246" i="9"/>
  <c r="AD160" i="9"/>
  <c r="AB160" i="9"/>
  <c r="R164" i="9"/>
  <c r="U163" i="9"/>
  <c r="X163" i="9" s="1"/>
  <c r="Y163" i="9" s="1"/>
  <c r="AC160" i="9"/>
  <c r="AE160" i="9" s="1"/>
  <c r="AA161" i="9"/>
  <c r="V247" i="9"/>
  <c r="S163" i="9"/>
  <c r="H164" i="9"/>
  <c r="T164" i="9"/>
  <c r="L165" i="9" a="1"/>
  <c r="L165" i="9" s="1"/>
  <c r="AF159" i="8"/>
  <c r="AG180" i="8" s="1"/>
  <c r="Z162" i="8"/>
  <c r="AD160" i="8"/>
  <c r="AB160" i="8"/>
  <c r="V247" i="8"/>
  <c r="H164" i="8"/>
  <c r="S163" i="8"/>
  <c r="W246" i="8"/>
  <c r="U163" i="8"/>
  <c r="X163" i="8" s="1"/>
  <c r="Y163" i="8" s="1"/>
  <c r="R164" i="8"/>
  <c r="AC160" i="8"/>
  <c r="AE160" i="8" s="1"/>
  <c r="AF160" i="8" s="1"/>
  <c r="AA161" i="8"/>
  <c r="L166" i="8" a="1"/>
  <c r="L166" i="8" s="1"/>
  <c r="T165" i="8"/>
  <c r="AF159" i="7"/>
  <c r="AG180" i="7" s="1"/>
  <c r="Z162" i="7"/>
  <c r="V247" i="7"/>
  <c r="H164" i="7"/>
  <c r="S163" i="7"/>
  <c r="W246" i="7"/>
  <c r="L165" i="7" a="1"/>
  <c r="L165" i="7" s="1"/>
  <c r="T164" i="7"/>
  <c r="R164" i="7"/>
  <c r="U163" i="7"/>
  <c r="X163" i="7" s="1"/>
  <c r="Y163" i="7" s="1"/>
  <c r="AC160" i="7"/>
  <c r="AE160" i="7" s="1"/>
  <c r="AF160" i="7" s="1"/>
  <c r="AA161" i="7"/>
  <c r="AD160" i="7"/>
  <c r="AB160" i="7"/>
  <c r="AF159" i="6"/>
  <c r="AG180" i="6" s="1"/>
  <c r="Z162" i="6"/>
  <c r="AD160" i="6"/>
  <c r="AB160" i="6"/>
  <c r="V247" i="6"/>
  <c r="H164" i="6"/>
  <c r="S163" i="6"/>
  <c r="W246" i="6"/>
  <c r="U163" i="6"/>
  <c r="X163" i="6" s="1"/>
  <c r="Y163" i="6" s="1"/>
  <c r="R164" i="6"/>
  <c r="AA161" i="6"/>
  <c r="AC160" i="6"/>
  <c r="AE160" i="6" s="1"/>
  <c r="L166" i="6" a="1"/>
  <c r="L166" i="6" s="1"/>
  <c r="T165" i="6"/>
  <c r="AF159" i="5"/>
  <c r="AG180" i="5" s="1"/>
  <c r="Z162" i="5"/>
  <c r="L166" i="5" a="1"/>
  <c r="L166" i="5" s="1"/>
  <c r="T165" i="5"/>
  <c r="V247" i="5"/>
  <c r="S163" i="5"/>
  <c r="H164" i="5"/>
  <c r="W246" i="5"/>
  <c r="U163" i="5"/>
  <c r="X163" i="5" s="1"/>
  <c r="Y163" i="5" s="1"/>
  <c r="R164" i="5"/>
  <c r="AC160" i="5"/>
  <c r="AE160" i="5" s="1"/>
  <c r="AF160" i="5" s="1"/>
  <c r="AA161" i="5"/>
  <c r="AD160" i="5"/>
  <c r="AB160" i="5"/>
  <c r="Z162" i="4"/>
  <c r="V247" i="4"/>
  <c r="H164" i="4"/>
  <c r="S163" i="4"/>
  <c r="AD160" i="4"/>
  <c r="AB160" i="4"/>
  <c r="L166" i="4" a="1"/>
  <c r="L166" i="4" s="1"/>
  <c r="T165" i="4"/>
  <c r="W246" i="4"/>
  <c r="U163" i="4"/>
  <c r="X163" i="4" s="1"/>
  <c r="Y163" i="4" s="1"/>
  <c r="R164" i="4"/>
  <c r="AC160" i="4"/>
  <c r="AE160" i="4" s="1"/>
  <c r="AF160" i="4" s="1"/>
  <c r="AA161" i="4"/>
  <c r="Z162" i="1"/>
  <c r="AF159" i="1"/>
  <c r="U163" i="1"/>
  <c r="X163" i="1" s="1"/>
  <c r="Y163" i="1" s="1"/>
  <c r="R164" i="1"/>
  <c r="AG180" i="1"/>
  <c r="AD160" i="1"/>
  <c r="AB160" i="1"/>
  <c r="W246" i="1"/>
  <c r="V247" i="1"/>
  <c r="S163" i="1"/>
  <c r="H164" i="1"/>
  <c r="AA161" i="1"/>
  <c r="AC160" i="1"/>
  <c r="AE160" i="1" s="1"/>
  <c r="L166" i="1" a="1"/>
  <c r="L166" i="1" s="1"/>
  <c r="T165" i="1"/>
  <c r="AF160" i="11" l="1"/>
  <c r="AG181" i="11"/>
  <c r="Z163" i="11"/>
  <c r="W247" i="11"/>
  <c r="AD161" i="11"/>
  <c r="AB161" i="11"/>
  <c r="U164" i="11"/>
  <c r="X164" i="11" s="1"/>
  <c r="Y164" i="11" s="1"/>
  <c r="R165" i="11"/>
  <c r="AC161" i="11"/>
  <c r="AE161" i="11" s="1"/>
  <c r="AF161" i="11" s="1"/>
  <c r="AA162" i="11"/>
  <c r="L167" i="11" a="1"/>
  <c r="L167" i="11" s="1"/>
  <c r="T166" i="11"/>
  <c r="V248" i="11"/>
  <c r="H165" i="11"/>
  <c r="S164" i="11"/>
  <c r="AF160" i="10"/>
  <c r="AG181" i="10" s="1"/>
  <c r="Z163" i="10"/>
  <c r="AD161" i="10"/>
  <c r="AB161" i="10"/>
  <c r="R165" i="10"/>
  <c r="U164" i="10"/>
  <c r="X164" i="10" s="1"/>
  <c r="Y164" i="10" s="1"/>
  <c r="T165" i="10"/>
  <c r="L166" i="10" a="1"/>
  <c r="L166" i="10" s="1"/>
  <c r="W247" i="10"/>
  <c r="AA162" i="10"/>
  <c r="AC161" i="10"/>
  <c r="AE161" i="10" s="1"/>
  <c r="AF161" i="10" s="1"/>
  <c r="V248" i="10"/>
  <c r="H165" i="10"/>
  <c r="S164" i="10"/>
  <c r="AF160" i="9"/>
  <c r="AG181" i="9" s="1"/>
  <c r="Z163" i="9"/>
  <c r="V248" i="9"/>
  <c r="S164" i="9"/>
  <c r="H165" i="9"/>
  <c r="U164" i="9"/>
  <c r="X164" i="9" s="1"/>
  <c r="Y164" i="9" s="1"/>
  <c r="R165" i="9"/>
  <c r="W247" i="9"/>
  <c r="AD161" i="9"/>
  <c r="AB161" i="9"/>
  <c r="AA162" i="9"/>
  <c r="AC161" i="9"/>
  <c r="AE161" i="9" s="1"/>
  <c r="AF161" i="9" s="1"/>
  <c r="T165" i="9"/>
  <c r="L166" i="9" a="1"/>
  <c r="L166" i="9" s="1"/>
  <c r="AG181" i="8"/>
  <c r="Z163" i="8"/>
  <c r="L167" i="8" a="1"/>
  <c r="L167" i="8" s="1"/>
  <c r="T166" i="8"/>
  <c r="U164" i="8"/>
  <c r="X164" i="8" s="1"/>
  <c r="Y164" i="8" s="1"/>
  <c r="R165" i="8"/>
  <c r="AD161" i="8"/>
  <c r="AB161" i="8"/>
  <c r="V248" i="8"/>
  <c r="H165" i="8"/>
  <c r="S164" i="8"/>
  <c r="AC161" i="8"/>
  <c r="AE161" i="8" s="1"/>
  <c r="AA162" i="8"/>
  <c r="W247" i="8"/>
  <c r="AG181" i="7"/>
  <c r="Z163" i="7"/>
  <c r="AD161" i="7"/>
  <c r="AB161" i="7"/>
  <c r="R165" i="7"/>
  <c r="U164" i="7"/>
  <c r="X164" i="7" s="1"/>
  <c r="Y164" i="7" s="1"/>
  <c r="V248" i="7"/>
  <c r="S164" i="7"/>
  <c r="H165" i="7"/>
  <c r="W247" i="7"/>
  <c r="L166" i="7" a="1"/>
  <c r="L166" i="7" s="1"/>
  <c r="T165" i="7"/>
  <c r="AC161" i="7"/>
  <c r="AE161" i="7" s="1"/>
  <c r="AA162" i="7"/>
  <c r="AF160" i="6"/>
  <c r="AG181" i="6" s="1"/>
  <c r="Z163" i="6"/>
  <c r="AD161" i="6"/>
  <c r="AB161" i="6"/>
  <c r="L167" i="6" a="1"/>
  <c r="L167" i="6" s="1"/>
  <c r="T166" i="6"/>
  <c r="U164" i="6"/>
  <c r="X164" i="6" s="1"/>
  <c r="Y164" i="6" s="1"/>
  <c r="R165" i="6"/>
  <c r="W247" i="6"/>
  <c r="AC161" i="6"/>
  <c r="AE161" i="6" s="1"/>
  <c r="AF161" i="6" s="1"/>
  <c r="AA162" i="6"/>
  <c r="V248" i="6"/>
  <c r="H165" i="6"/>
  <c r="S164" i="6"/>
  <c r="AG181" i="5"/>
  <c r="Z163" i="5"/>
  <c r="L167" i="5" a="1"/>
  <c r="L167" i="5" s="1"/>
  <c r="T166" i="5"/>
  <c r="AD161" i="5"/>
  <c r="AB161" i="5"/>
  <c r="AA162" i="5"/>
  <c r="AC161" i="5"/>
  <c r="AE161" i="5" s="1"/>
  <c r="R165" i="5"/>
  <c r="U164" i="5"/>
  <c r="X164" i="5" s="1"/>
  <c r="Y164" i="5" s="1"/>
  <c r="V248" i="5"/>
  <c r="H165" i="5"/>
  <c r="S164" i="5"/>
  <c r="W247" i="5"/>
  <c r="AG181" i="4"/>
  <c r="Z163" i="4"/>
  <c r="U164" i="4"/>
  <c r="X164" i="4" s="1"/>
  <c r="Y164" i="4" s="1"/>
  <c r="R165" i="4"/>
  <c r="V248" i="4"/>
  <c r="H165" i="4"/>
  <c r="S164" i="4"/>
  <c r="L167" i="4" a="1"/>
  <c r="L167" i="4" s="1"/>
  <c r="T166" i="4"/>
  <c r="W247" i="4"/>
  <c r="AC161" i="4"/>
  <c r="AE161" i="4" s="1"/>
  <c r="AF161" i="4" s="1"/>
  <c r="AA162" i="4"/>
  <c r="AD161" i="4"/>
  <c r="AB161" i="4"/>
  <c r="Z163" i="1"/>
  <c r="V248" i="1"/>
  <c r="H165" i="1"/>
  <c r="S164" i="1"/>
  <c r="U164" i="1"/>
  <c r="X164" i="1" s="1"/>
  <c r="Y164" i="1" s="1"/>
  <c r="R165" i="1"/>
  <c r="AD161" i="1"/>
  <c r="AB161" i="1"/>
  <c r="W247" i="1"/>
  <c r="AF160" i="1"/>
  <c r="AG181" i="1" s="1"/>
  <c r="AC161" i="1"/>
  <c r="AE161" i="1" s="1"/>
  <c r="AA162" i="1"/>
  <c r="L167" i="1" a="1"/>
  <c r="L167" i="1" s="1"/>
  <c r="T166" i="1"/>
  <c r="AG182" i="11" l="1"/>
  <c r="Z164" i="11"/>
  <c r="U165" i="11"/>
  <c r="X165" i="11" s="1"/>
  <c r="Y165" i="11" s="1"/>
  <c r="R166" i="11"/>
  <c r="V249" i="11"/>
  <c r="H166" i="11"/>
  <c r="S165" i="11"/>
  <c r="W248" i="11"/>
  <c r="AD162" i="11"/>
  <c r="AB162" i="11"/>
  <c r="L168" i="11" a="1"/>
  <c r="L168" i="11" s="1"/>
  <c r="T167" i="11"/>
  <c r="AC162" i="11"/>
  <c r="AE162" i="11" s="1"/>
  <c r="AF162" i="11" s="1"/>
  <c r="AA163" i="11"/>
  <c r="AG182" i="10"/>
  <c r="Z164" i="10"/>
  <c r="W248" i="10"/>
  <c r="V249" i="10"/>
  <c r="S165" i="10"/>
  <c r="H166" i="10"/>
  <c r="U165" i="10"/>
  <c r="X165" i="10" s="1"/>
  <c r="Y165" i="10" s="1"/>
  <c r="R166" i="10"/>
  <c r="T166" i="10"/>
  <c r="L167" i="10" a="1"/>
  <c r="L167" i="10" s="1"/>
  <c r="AD162" i="10"/>
  <c r="AB162" i="10"/>
  <c r="AA163" i="10"/>
  <c r="AC162" i="10"/>
  <c r="AE162" i="10" s="1"/>
  <c r="AF162" i="10" s="1"/>
  <c r="AG182" i="9"/>
  <c r="Z164" i="9"/>
  <c r="L167" i="9" a="1"/>
  <c r="L167" i="9" s="1"/>
  <c r="T166" i="9"/>
  <c r="W248" i="9"/>
  <c r="AD162" i="9"/>
  <c r="AB162" i="9"/>
  <c r="V249" i="9"/>
  <c r="H166" i="9"/>
  <c r="S165" i="9"/>
  <c r="AC162" i="9"/>
  <c r="AE162" i="9" s="1"/>
  <c r="AF162" i="9" s="1"/>
  <c r="AA163" i="9"/>
  <c r="U165" i="9"/>
  <c r="X165" i="9" s="1"/>
  <c r="Y165" i="9" s="1"/>
  <c r="R166" i="9"/>
  <c r="AF161" i="8"/>
  <c r="AG182" i="8" s="1"/>
  <c r="Z164" i="8"/>
  <c r="AD162" i="8"/>
  <c r="AB162" i="8"/>
  <c r="V249" i="8"/>
  <c r="H166" i="8"/>
  <c r="S165" i="8"/>
  <c r="L168" i="8" a="1"/>
  <c r="L168" i="8" s="1"/>
  <c r="T167" i="8"/>
  <c r="W248" i="8"/>
  <c r="AC162" i="8"/>
  <c r="AE162" i="8" s="1"/>
  <c r="AF162" i="8" s="1"/>
  <c r="AA163" i="8"/>
  <c r="U165" i="8"/>
  <c r="X165" i="8" s="1"/>
  <c r="Y165" i="8" s="1"/>
  <c r="R166" i="8"/>
  <c r="AF161" i="7"/>
  <c r="AG182" i="7" s="1"/>
  <c r="Z164" i="7"/>
  <c r="AD162" i="7"/>
  <c r="AB162" i="7"/>
  <c r="L167" i="7" a="1"/>
  <c r="L167" i="7" s="1"/>
  <c r="T166" i="7"/>
  <c r="V249" i="7"/>
  <c r="H166" i="7"/>
  <c r="S165" i="7"/>
  <c r="AA163" i="7"/>
  <c r="AC162" i="7"/>
  <c r="AE162" i="7" s="1"/>
  <c r="AF162" i="7" s="1"/>
  <c r="W248" i="7"/>
  <c r="U165" i="7"/>
  <c r="X165" i="7" s="1"/>
  <c r="Y165" i="7" s="1"/>
  <c r="R166" i="7"/>
  <c r="AG182" i="6"/>
  <c r="Z164" i="6"/>
  <c r="W248" i="6"/>
  <c r="AD162" i="6"/>
  <c r="AB162" i="6"/>
  <c r="V249" i="6"/>
  <c r="H166" i="6"/>
  <c r="S165" i="6"/>
  <c r="L168" i="6" a="1"/>
  <c r="L168" i="6" s="1"/>
  <c r="T167" i="6"/>
  <c r="AA163" i="6"/>
  <c r="AC162" i="6"/>
  <c r="AE162" i="6" s="1"/>
  <c r="AF162" i="6" s="1"/>
  <c r="R166" i="6"/>
  <c r="U165" i="6"/>
  <c r="X165" i="6" s="1"/>
  <c r="Y165" i="6" s="1"/>
  <c r="AF161" i="5"/>
  <c r="AG182" i="5" s="1"/>
  <c r="Z164" i="5"/>
  <c r="L168" i="5" a="1"/>
  <c r="L168" i="5" s="1"/>
  <c r="T167" i="5"/>
  <c r="AC162" i="5"/>
  <c r="AE162" i="5" s="1"/>
  <c r="AF162" i="5" s="1"/>
  <c r="AA163" i="5"/>
  <c r="V249" i="5"/>
  <c r="H166" i="5"/>
  <c r="S165" i="5"/>
  <c r="W248" i="5"/>
  <c r="U165" i="5"/>
  <c r="X165" i="5" s="1"/>
  <c r="Y165" i="5" s="1"/>
  <c r="R166" i="5"/>
  <c r="AD162" i="5"/>
  <c r="AB162" i="5"/>
  <c r="AG182" i="4"/>
  <c r="Z164" i="4"/>
  <c r="R166" i="4"/>
  <c r="U165" i="4"/>
  <c r="X165" i="4" s="1"/>
  <c r="Y165" i="4" s="1"/>
  <c r="V249" i="4"/>
  <c r="H166" i="4"/>
  <c r="S165" i="4"/>
  <c r="W248" i="4"/>
  <c r="T167" i="4"/>
  <c r="L168" i="4" a="1"/>
  <c r="L168" i="4" s="1"/>
  <c r="AA163" i="4"/>
  <c r="AC162" i="4"/>
  <c r="AE162" i="4" s="1"/>
  <c r="AF162" i="4" s="1"/>
  <c r="AD162" i="4"/>
  <c r="AB162" i="4"/>
  <c r="Z164" i="1"/>
  <c r="AD162" i="1"/>
  <c r="AB162" i="1"/>
  <c r="R166" i="1"/>
  <c r="U165" i="1"/>
  <c r="X165" i="1" s="1"/>
  <c r="Y165" i="1" s="1"/>
  <c r="AF161" i="1"/>
  <c r="AG182" i="1" s="1"/>
  <c r="V249" i="1"/>
  <c r="H166" i="1"/>
  <c r="S165" i="1"/>
  <c r="W248" i="1"/>
  <c r="AC162" i="1"/>
  <c r="AE162" i="1" s="1"/>
  <c r="AA163" i="1"/>
  <c r="L168" i="1" a="1"/>
  <c r="L168" i="1" s="1"/>
  <c r="T167" i="1"/>
  <c r="AG183" i="11" l="1"/>
  <c r="Z165" i="11"/>
  <c r="AD163" i="11"/>
  <c r="AB163" i="11"/>
  <c r="H167" i="11"/>
  <c r="S166" i="11"/>
  <c r="V250" i="11"/>
  <c r="L169" i="11" a="1"/>
  <c r="L169" i="11" s="1"/>
  <c r="T168" i="11"/>
  <c r="W249" i="11"/>
  <c r="R167" i="11"/>
  <c r="U166" i="11"/>
  <c r="X166" i="11" s="1"/>
  <c r="Y166" i="11" s="1"/>
  <c r="AC163" i="11"/>
  <c r="AE163" i="11" s="1"/>
  <c r="AA164" i="11"/>
  <c r="AG183" i="10"/>
  <c r="Z165" i="10"/>
  <c r="AB163" i="10"/>
  <c r="AD163" i="10"/>
  <c r="W249" i="10"/>
  <c r="V250" i="10"/>
  <c r="H167" i="10"/>
  <c r="S166" i="10"/>
  <c r="R167" i="10"/>
  <c r="U166" i="10"/>
  <c r="X166" i="10" s="1"/>
  <c r="Y166" i="10" s="1"/>
  <c r="AC163" i="10"/>
  <c r="AE163" i="10" s="1"/>
  <c r="AA164" i="10"/>
  <c r="L168" i="10" a="1"/>
  <c r="L168" i="10" s="1"/>
  <c r="T167" i="10"/>
  <c r="AG183" i="9"/>
  <c r="Z165" i="9"/>
  <c r="U166" i="9"/>
  <c r="X166" i="9" s="1"/>
  <c r="Y166" i="9" s="1"/>
  <c r="R167" i="9"/>
  <c r="AD163" i="9"/>
  <c r="AB163" i="9"/>
  <c r="L168" i="9" a="1"/>
  <c r="L168" i="9" s="1"/>
  <c r="T167" i="9"/>
  <c r="W249" i="9"/>
  <c r="AC163" i="9"/>
  <c r="AE163" i="9" s="1"/>
  <c r="AA164" i="9"/>
  <c r="V250" i="9"/>
  <c r="H167" i="9"/>
  <c r="S166" i="9"/>
  <c r="AG183" i="8"/>
  <c r="Z165" i="8"/>
  <c r="U166" i="8"/>
  <c r="X166" i="8" s="1"/>
  <c r="Y166" i="8" s="1"/>
  <c r="R167" i="8"/>
  <c r="AD163" i="8"/>
  <c r="AB163" i="8"/>
  <c r="V250" i="8"/>
  <c r="H167" i="8"/>
  <c r="S166" i="8"/>
  <c r="W249" i="8"/>
  <c r="AC163" i="8"/>
  <c r="AE163" i="8" s="1"/>
  <c r="AA164" i="8"/>
  <c r="L169" i="8" a="1"/>
  <c r="L169" i="8" s="1"/>
  <c r="T168" i="8"/>
  <c r="AG183" i="7"/>
  <c r="Z165" i="7"/>
  <c r="R167" i="7"/>
  <c r="U166" i="7"/>
  <c r="X166" i="7" s="1"/>
  <c r="Y166" i="7" s="1"/>
  <c r="V250" i="7"/>
  <c r="H167" i="7"/>
  <c r="S166" i="7"/>
  <c r="AD163" i="7"/>
  <c r="AB163" i="7"/>
  <c r="W249" i="7"/>
  <c r="AC163" i="7"/>
  <c r="AE163" i="7" s="1"/>
  <c r="AA164" i="7"/>
  <c r="L168" i="7" a="1"/>
  <c r="L168" i="7" s="1"/>
  <c r="T167" i="7"/>
  <c r="AG183" i="6"/>
  <c r="Z165" i="6"/>
  <c r="R167" i="6"/>
  <c r="U166" i="6"/>
  <c r="X166" i="6" s="1"/>
  <c r="Y166" i="6" s="1"/>
  <c r="AB163" i="6"/>
  <c r="AD163" i="6"/>
  <c r="V250" i="6"/>
  <c r="S166" i="6"/>
  <c r="H167" i="6"/>
  <c r="W249" i="6"/>
  <c r="AA164" i="6"/>
  <c r="AC163" i="6"/>
  <c r="AE163" i="6" s="1"/>
  <c r="T168" i="6"/>
  <c r="L169" i="6" a="1"/>
  <c r="L169" i="6" s="1"/>
  <c r="AG183" i="5"/>
  <c r="Z165" i="5"/>
  <c r="L169" i="5" a="1"/>
  <c r="L169" i="5" s="1"/>
  <c r="T168" i="5"/>
  <c r="U166" i="5"/>
  <c r="X166" i="5" s="1"/>
  <c r="Y166" i="5" s="1"/>
  <c r="R167" i="5"/>
  <c r="V250" i="5"/>
  <c r="H167" i="5"/>
  <c r="S166" i="5"/>
  <c r="W249" i="5"/>
  <c r="AA164" i="5"/>
  <c r="AC163" i="5"/>
  <c r="AE163" i="5" s="1"/>
  <c r="AD163" i="5"/>
  <c r="AB163" i="5"/>
  <c r="AG183" i="4"/>
  <c r="Z165" i="4"/>
  <c r="L169" i="4" a="1"/>
  <c r="L169" i="4" s="1"/>
  <c r="T168" i="4"/>
  <c r="AB163" i="4"/>
  <c r="AD163" i="4"/>
  <c r="V250" i="4"/>
  <c r="S166" i="4"/>
  <c r="H167" i="4"/>
  <c r="R167" i="4"/>
  <c r="U166" i="4"/>
  <c r="X166" i="4" s="1"/>
  <c r="Y166" i="4" s="1"/>
  <c r="AA164" i="4"/>
  <c r="AC163" i="4"/>
  <c r="AE163" i="4" s="1"/>
  <c r="W249" i="4"/>
  <c r="Z165" i="1"/>
  <c r="AF162" i="1"/>
  <c r="W249" i="1"/>
  <c r="AD163" i="1"/>
  <c r="AB163" i="1"/>
  <c r="V250" i="1"/>
  <c r="H167" i="1"/>
  <c r="S166" i="1"/>
  <c r="R167" i="1"/>
  <c r="U166" i="1"/>
  <c r="X166" i="1" s="1"/>
  <c r="Y166" i="1" s="1"/>
  <c r="AG183" i="1"/>
  <c r="AA164" i="1"/>
  <c r="AC163" i="1"/>
  <c r="AE163" i="1" s="1"/>
  <c r="L169" i="1" a="1"/>
  <c r="L169" i="1" s="1"/>
  <c r="T168" i="1"/>
  <c r="Z166" i="11" l="1"/>
  <c r="W250" i="11"/>
  <c r="AF163" i="11"/>
  <c r="V251" i="11"/>
  <c r="H168" i="11"/>
  <c r="S167" i="11"/>
  <c r="L170" i="11" a="1"/>
  <c r="L170" i="11" s="1"/>
  <c r="T169" i="11"/>
  <c r="AG184" i="11"/>
  <c r="R168" i="11"/>
  <c r="U167" i="11"/>
  <c r="X167" i="11" s="1"/>
  <c r="Y167" i="11" s="1"/>
  <c r="AC164" i="11"/>
  <c r="AE164" i="11" s="1"/>
  <c r="AA165" i="11"/>
  <c r="AD164" i="11"/>
  <c r="AB164" i="11"/>
  <c r="Z166" i="10"/>
  <c r="AF163" i="10"/>
  <c r="AG184" i="10" s="1"/>
  <c r="V251" i="10"/>
  <c r="S167" i="10"/>
  <c r="H168" i="10"/>
  <c r="L169" i="10" a="1"/>
  <c r="L169" i="10" s="1"/>
  <c r="T168" i="10"/>
  <c r="AC164" i="10"/>
  <c r="AE164" i="10" s="1"/>
  <c r="AA165" i="10"/>
  <c r="AD164" i="10"/>
  <c r="AB164" i="10"/>
  <c r="U167" i="10"/>
  <c r="X167" i="10" s="1"/>
  <c r="Y167" i="10" s="1"/>
  <c r="R168" i="10"/>
  <c r="W250" i="10"/>
  <c r="Z166" i="9"/>
  <c r="W250" i="9"/>
  <c r="V251" i="9"/>
  <c r="H168" i="9"/>
  <c r="S167" i="9"/>
  <c r="U167" i="9"/>
  <c r="X167" i="9" s="1"/>
  <c r="Y167" i="9" s="1"/>
  <c r="R168" i="9"/>
  <c r="L169" i="9" a="1"/>
  <c r="L169" i="9" s="1"/>
  <c r="T168" i="9"/>
  <c r="AF163" i="9"/>
  <c r="AG184" i="9" s="1"/>
  <c r="AC164" i="9"/>
  <c r="AE164" i="9" s="1"/>
  <c r="AA165" i="9"/>
  <c r="AD164" i="9"/>
  <c r="AB164" i="9"/>
  <c r="Z166" i="8"/>
  <c r="U167" i="8"/>
  <c r="X167" i="8" s="1"/>
  <c r="Y167" i="8" s="1"/>
  <c r="R168" i="8"/>
  <c r="AD164" i="8"/>
  <c r="AB164" i="8"/>
  <c r="AF163" i="8"/>
  <c r="AG184" i="8" s="1"/>
  <c r="V251" i="8"/>
  <c r="H168" i="8"/>
  <c r="S167" i="8"/>
  <c r="AA165" i="8"/>
  <c r="AC164" i="8"/>
  <c r="AE164" i="8" s="1"/>
  <c r="L170" i="8" a="1"/>
  <c r="L170" i="8" s="1"/>
  <c r="T169" i="8"/>
  <c r="W250" i="8"/>
  <c r="Z166" i="7"/>
  <c r="AF163" i="7"/>
  <c r="AD164" i="7"/>
  <c r="AB164" i="7"/>
  <c r="AG184" i="7"/>
  <c r="W250" i="7"/>
  <c r="R168" i="7"/>
  <c r="U167" i="7"/>
  <c r="X167" i="7" s="1"/>
  <c r="Y167" i="7" s="1"/>
  <c r="T168" i="7"/>
  <c r="L169" i="7" a="1"/>
  <c r="L169" i="7" s="1"/>
  <c r="AA165" i="7"/>
  <c r="AC164" i="7"/>
  <c r="AE164" i="7" s="1"/>
  <c r="V251" i="7"/>
  <c r="H168" i="7"/>
  <c r="S167" i="7"/>
  <c r="Z166" i="6"/>
  <c r="L170" i="6" a="1"/>
  <c r="L170" i="6" s="1"/>
  <c r="T169" i="6"/>
  <c r="U167" i="6"/>
  <c r="X167" i="6" s="1"/>
  <c r="Y167" i="6" s="1"/>
  <c r="R168" i="6"/>
  <c r="AF163" i="6"/>
  <c r="AG184" i="6" s="1"/>
  <c r="V251" i="6"/>
  <c r="H168" i="6"/>
  <c r="S167" i="6"/>
  <c r="AC164" i="6"/>
  <c r="AE164" i="6" s="1"/>
  <c r="AA165" i="6"/>
  <c r="AD164" i="6"/>
  <c r="AB164" i="6"/>
  <c r="W250" i="6"/>
  <c r="Z166" i="5"/>
  <c r="L170" i="5" a="1"/>
  <c r="L170" i="5" s="1"/>
  <c r="T169" i="5"/>
  <c r="AF163" i="5"/>
  <c r="AG184" i="5" s="1"/>
  <c r="AA165" i="5"/>
  <c r="AC164" i="5"/>
  <c r="AE164" i="5" s="1"/>
  <c r="AD164" i="5"/>
  <c r="AB164" i="5"/>
  <c r="V251" i="5"/>
  <c r="H168" i="5"/>
  <c r="S167" i="5"/>
  <c r="W250" i="5"/>
  <c r="U167" i="5"/>
  <c r="X167" i="5" s="1"/>
  <c r="Y167" i="5" s="1"/>
  <c r="R168" i="5"/>
  <c r="AF163" i="4"/>
  <c r="AG184" i="4" s="1"/>
  <c r="Z166" i="4"/>
  <c r="V251" i="4"/>
  <c r="H168" i="4"/>
  <c r="S167" i="4"/>
  <c r="U167" i="4"/>
  <c r="X167" i="4" s="1"/>
  <c r="Y167" i="4" s="1"/>
  <c r="R168" i="4"/>
  <c r="AD164" i="4"/>
  <c r="AB164" i="4"/>
  <c r="W250" i="4"/>
  <c r="AC164" i="4"/>
  <c r="AE164" i="4" s="1"/>
  <c r="AA165" i="4"/>
  <c r="L170" i="4" a="1"/>
  <c r="L170" i="4" s="1"/>
  <c r="T169" i="4"/>
  <c r="Z166" i="1"/>
  <c r="AD164" i="1"/>
  <c r="AB164" i="1"/>
  <c r="W250" i="1"/>
  <c r="AF163" i="1"/>
  <c r="V251" i="1"/>
  <c r="H168" i="1"/>
  <c r="S167" i="1"/>
  <c r="U167" i="1"/>
  <c r="X167" i="1" s="1"/>
  <c r="Y167" i="1" s="1"/>
  <c r="R168" i="1"/>
  <c r="AG184" i="1"/>
  <c r="AA165" i="1"/>
  <c r="AC164" i="1"/>
  <c r="AE164" i="1" s="1"/>
  <c r="L170" i="1" a="1"/>
  <c r="L170" i="1" s="1"/>
  <c r="T169" i="1"/>
  <c r="Z167" i="11" l="1"/>
  <c r="R169" i="11"/>
  <c r="U168" i="11"/>
  <c r="X168" i="11" s="1"/>
  <c r="Y168" i="11" s="1"/>
  <c r="T170" i="11"/>
  <c r="L171" i="11" a="1"/>
  <c r="L171" i="11" s="1"/>
  <c r="AF164" i="11"/>
  <c r="W251" i="11"/>
  <c r="V252" i="11"/>
  <c r="H169" i="11"/>
  <c r="S168" i="11"/>
  <c r="AG185" i="11"/>
  <c r="AA166" i="11"/>
  <c r="AC165" i="11"/>
  <c r="AE165" i="11" s="1"/>
  <c r="AD165" i="11"/>
  <c r="AB165" i="11"/>
  <c r="Z167" i="10"/>
  <c r="AF164" i="10"/>
  <c r="AG185" i="10" s="1"/>
  <c r="AD165" i="10"/>
  <c r="AB165" i="10"/>
  <c r="V252" i="10"/>
  <c r="H169" i="10"/>
  <c r="S168" i="10"/>
  <c r="W251" i="10"/>
  <c r="AA166" i="10"/>
  <c r="AC165" i="10"/>
  <c r="AE165" i="10" s="1"/>
  <c r="L170" i="10" a="1"/>
  <c r="L170" i="10" s="1"/>
  <c r="T169" i="10"/>
  <c r="U168" i="10"/>
  <c r="X168" i="10" s="1"/>
  <c r="Y168" i="10" s="1"/>
  <c r="R169" i="10"/>
  <c r="Z167" i="9"/>
  <c r="L170" i="9" a="1"/>
  <c r="L170" i="9" s="1"/>
  <c r="T169" i="9"/>
  <c r="W251" i="9"/>
  <c r="AF164" i="9"/>
  <c r="V252" i="9"/>
  <c r="H169" i="9"/>
  <c r="S168" i="9"/>
  <c r="U168" i="9"/>
  <c r="X168" i="9" s="1"/>
  <c r="Y168" i="9" s="1"/>
  <c r="R169" i="9"/>
  <c r="AG185" i="9"/>
  <c r="AC165" i="9"/>
  <c r="AE165" i="9" s="1"/>
  <c r="AF165" i="9" s="1"/>
  <c r="AA166" i="9"/>
  <c r="AD165" i="9"/>
  <c r="AB165" i="9"/>
  <c r="Z167" i="8"/>
  <c r="T170" i="8"/>
  <c r="L171" i="8" a="1"/>
  <c r="L171" i="8" s="1"/>
  <c r="R169" i="8"/>
  <c r="U168" i="8"/>
  <c r="X168" i="8" s="1"/>
  <c r="Y168" i="8" s="1"/>
  <c r="AD165" i="8"/>
  <c r="AB165" i="8"/>
  <c r="V252" i="8"/>
  <c r="H169" i="8"/>
  <c r="S168" i="8"/>
  <c r="W251" i="8"/>
  <c r="AF164" i="8"/>
  <c r="AG185" i="8" s="1"/>
  <c r="AA166" i="8"/>
  <c r="AC165" i="8"/>
  <c r="AE165" i="8" s="1"/>
  <c r="Z167" i="7"/>
  <c r="R169" i="7"/>
  <c r="U168" i="7"/>
  <c r="X168" i="7" s="1"/>
  <c r="Y168" i="7" s="1"/>
  <c r="T169" i="7"/>
  <c r="L170" i="7" a="1"/>
  <c r="L170" i="7" s="1"/>
  <c r="AF164" i="7"/>
  <c r="AG185" i="7" s="1"/>
  <c r="V252" i="7"/>
  <c r="S168" i="7"/>
  <c r="H169" i="7"/>
  <c r="AA166" i="7"/>
  <c r="AC165" i="7"/>
  <c r="AE165" i="7" s="1"/>
  <c r="AF165" i="7" s="1"/>
  <c r="AB165" i="7"/>
  <c r="AD165" i="7"/>
  <c r="W251" i="7"/>
  <c r="Z167" i="6"/>
  <c r="AD165" i="6"/>
  <c r="AB165" i="6"/>
  <c r="W251" i="6"/>
  <c r="T170" i="6"/>
  <c r="L171" i="6" a="1"/>
  <c r="L171" i="6" s="1"/>
  <c r="V252" i="6"/>
  <c r="S168" i="6"/>
  <c r="H169" i="6"/>
  <c r="AC165" i="6"/>
  <c r="AE165" i="6" s="1"/>
  <c r="AF165" i="6" s="1"/>
  <c r="AA166" i="6"/>
  <c r="AF164" i="6"/>
  <c r="AG185" i="6" s="1"/>
  <c r="U168" i="6"/>
  <c r="X168" i="6" s="1"/>
  <c r="Y168" i="6" s="1"/>
  <c r="R169" i="6"/>
  <c r="Z167" i="5"/>
  <c r="V252" i="5"/>
  <c r="S168" i="5"/>
  <c r="H169" i="5"/>
  <c r="W251" i="5"/>
  <c r="AD165" i="5"/>
  <c r="AB165" i="5"/>
  <c r="AF164" i="5"/>
  <c r="AG185" i="5" s="1"/>
  <c r="AA166" i="5"/>
  <c r="AC165" i="5"/>
  <c r="AE165" i="5" s="1"/>
  <c r="AF165" i="5" s="1"/>
  <c r="T170" i="5"/>
  <c r="L171" i="5" a="1"/>
  <c r="L171" i="5" s="1"/>
  <c r="R169" i="5"/>
  <c r="U168" i="5"/>
  <c r="X168" i="5" s="1"/>
  <c r="Y168" i="5" s="1"/>
  <c r="AF164" i="4"/>
  <c r="AG185" i="4" s="1"/>
  <c r="Z167" i="4"/>
  <c r="V252" i="4"/>
  <c r="S168" i="4"/>
  <c r="H169" i="4"/>
  <c r="U168" i="4"/>
  <c r="X168" i="4" s="1"/>
  <c r="Y168" i="4" s="1"/>
  <c r="R169" i="4"/>
  <c r="W251" i="4"/>
  <c r="AC165" i="4"/>
  <c r="AE165" i="4" s="1"/>
  <c r="AF165" i="4" s="1"/>
  <c r="AA166" i="4"/>
  <c r="L171" i="4" a="1"/>
  <c r="L171" i="4" s="1"/>
  <c r="T170" i="4"/>
  <c r="AD165" i="4"/>
  <c r="AB165" i="4"/>
  <c r="Z167" i="1"/>
  <c r="R169" i="1"/>
  <c r="U168" i="1"/>
  <c r="X168" i="1" s="1"/>
  <c r="Y168" i="1" s="1"/>
  <c r="AF164" i="1"/>
  <c r="W251" i="1"/>
  <c r="AD165" i="1"/>
  <c r="AB165" i="1"/>
  <c r="S168" i="1"/>
  <c r="V252" i="1"/>
  <c r="H169" i="1"/>
  <c r="AG185" i="1"/>
  <c r="AC165" i="1"/>
  <c r="AE165" i="1" s="1"/>
  <c r="AA166" i="1"/>
  <c r="L171" i="1" a="1"/>
  <c r="L171" i="1" s="1"/>
  <c r="T170" i="1"/>
  <c r="Z168" i="11" l="1"/>
  <c r="AB166" i="11"/>
  <c r="AD166" i="11"/>
  <c r="L172" i="11" a="1"/>
  <c r="L172" i="11" s="1"/>
  <c r="T171" i="11"/>
  <c r="V253" i="11"/>
  <c r="H170" i="11"/>
  <c r="S169" i="11"/>
  <c r="W252" i="11"/>
  <c r="R170" i="11"/>
  <c r="U169" i="11"/>
  <c r="X169" i="11" s="1"/>
  <c r="Y169" i="11" s="1"/>
  <c r="AF165" i="11"/>
  <c r="AG186" i="11" s="1"/>
  <c r="AA167" i="11"/>
  <c r="AC166" i="11"/>
  <c r="AE166" i="11" s="1"/>
  <c r="AF166" i="11" s="1"/>
  <c r="Z168" i="10"/>
  <c r="L171" i="10" a="1"/>
  <c r="L171" i="10" s="1"/>
  <c r="T170" i="10"/>
  <c r="V253" i="10"/>
  <c r="H170" i="10"/>
  <c r="S169" i="10"/>
  <c r="R170" i="10"/>
  <c r="U169" i="10"/>
  <c r="X169" i="10" s="1"/>
  <c r="Y169" i="10" s="1"/>
  <c r="AB166" i="10"/>
  <c r="AD166" i="10"/>
  <c r="W252" i="10"/>
  <c r="AC166" i="10"/>
  <c r="AE166" i="10" s="1"/>
  <c r="AF166" i="10" s="1"/>
  <c r="AA167" i="10"/>
  <c r="AF165" i="10"/>
  <c r="AG186" i="10" s="1"/>
  <c r="AG186" i="9"/>
  <c r="Z168" i="9"/>
  <c r="V253" i="9"/>
  <c r="H170" i="9"/>
  <c r="S169" i="9"/>
  <c r="L171" i="9" a="1"/>
  <c r="L171" i="9" s="1"/>
  <c r="T170" i="9"/>
  <c r="AA167" i="9"/>
  <c r="AC166" i="9"/>
  <c r="AE166" i="9" s="1"/>
  <c r="R170" i="9"/>
  <c r="U169" i="9"/>
  <c r="X169" i="9" s="1"/>
  <c r="Y169" i="9" s="1"/>
  <c r="W252" i="9"/>
  <c r="AD166" i="9"/>
  <c r="AB166" i="9"/>
  <c r="AF166" i="9"/>
  <c r="Z168" i="8"/>
  <c r="L172" i="8" a="1"/>
  <c r="L172" i="8" s="1"/>
  <c r="T171" i="8"/>
  <c r="V253" i="8"/>
  <c r="S169" i="8"/>
  <c r="H170" i="8"/>
  <c r="W252" i="8"/>
  <c r="R170" i="8"/>
  <c r="U169" i="8"/>
  <c r="X169" i="8" s="1"/>
  <c r="Y169" i="8" s="1"/>
  <c r="AF165" i="8"/>
  <c r="AG186" i="8" s="1"/>
  <c r="AC166" i="8"/>
  <c r="AE166" i="8" s="1"/>
  <c r="AF166" i="8" s="1"/>
  <c r="AA167" i="8"/>
  <c r="AB166" i="8"/>
  <c r="AD166" i="8"/>
  <c r="Z168" i="7"/>
  <c r="V253" i="7"/>
  <c r="S169" i="7"/>
  <c r="H170" i="7"/>
  <c r="W252" i="7"/>
  <c r="R170" i="7"/>
  <c r="U169" i="7"/>
  <c r="X169" i="7" s="1"/>
  <c r="Y169" i="7" s="1"/>
  <c r="AD166" i="7"/>
  <c r="AB166" i="7"/>
  <c r="L171" i="7" a="1"/>
  <c r="L171" i="7" s="1"/>
  <c r="T170" i="7"/>
  <c r="AC166" i="7"/>
  <c r="AE166" i="7" s="1"/>
  <c r="AF166" i="7" s="1"/>
  <c r="AA167" i="7"/>
  <c r="AG186" i="7"/>
  <c r="AG186" i="6"/>
  <c r="Z168" i="6"/>
  <c r="AD166" i="6"/>
  <c r="AB166" i="6"/>
  <c r="W252" i="6"/>
  <c r="AC166" i="6"/>
  <c r="AE166" i="6" s="1"/>
  <c r="AA167" i="6"/>
  <c r="V253" i="6"/>
  <c r="H170" i="6"/>
  <c r="S169" i="6"/>
  <c r="L172" i="6" a="1"/>
  <c r="L172" i="6" s="1"/>
  <c r="T171" i="6"/>
  <c r="U169" i="6"/>
  <c r="X169" i="6" s="1"/>
  <c r="Y169" i="6" s="1"/>
  <c r="R170" i="6"/>
  <c r="AG186" i="5"/>
  <c r="Z168" i="5"/>
  <c r="AB166" i="5"/>
  <c r="AD166" i="5"/>
  <c r="W252" i="5"/>
  <c r="R170" i="5"/>
  <c r="U169" i="5"/>
  <c r="X169" i="5" s="1"/>
  <c r="Y169" i="5" s="1"/>
  <c r="T171" i="5"/>
  <c r="L172" i="5" a="1"/>
  <c r="L172" i="5" s="1"/>
  <c r="V253" i="5"/>
  <c r="H170" i="5"/>
  <c r="S169" i="5"/>
  <c r="AA167" i="5"/>
  <c r="AC166" i="5"/>
  <c r="AE166" i="5" s="1"/>
  <c r="AF166" i="5" s="1"/>
  <c r="AG186" i="4"/>
  <c r="Z168" i="4"/>
  <c r="U169" i="4"/>
  <c r="X169" i="4" s="1"/>
  <c r="Y169" i="4" s="1"/>
  <c r="R170" i="4"/>
  <c r="V253" i="4"/>
  <c r="H170" i="4"/>
  <c r="S169" i="4"/>
  <c r="T171" i="4"/>
  <c r="L172" i="4" a="1"/>
  <c r="L172" i="4" s="1"/>
  <c r="AC166" i="4"/>
  <c r="AE166" i="4" s="1"/>
  <c r="AF166" i="4" s="1"/>
  <c r="AA167" i="4"/>
  <c r="AD166" i="4"/>
  <c r="AB166" i="4"/>
  <c r="W252" i="4"/>
  <c r="Z168" i="1"/>
  <c r="V253" i="1"/>
  <c r="H170" i="1"/>
  <c r="S169" i="1"/>
  <c r="AD166" i="1"/>
  <c r="AB166" i="1"/>
  <c r="AF165" i="1"/>
  <c r="AG186" i="1" s="1"/>
  <c r="W252" i="1"/>
  <c r="U169" i="1"/>
  <c r="X169" i="1" s="1"/>
  <c r="Y169" i="1" s="1"/>
  <c r="R170" i="1"/>
  <c r="AA167" i="1"/>
  <c r="AC166" i="1"/>
  <c r="AE166" i="1" s="1"/>
  <c r="T171" i="1"/>
  <c r="L172" i="1" a="1"/>
  <c r="L172" i="1" s="1"/>
  <c r="AG187" i="11" l="1"/>
  <c r="Z169" i="11"/>
  <c r="R171" i="11"/>
  <c r="U170" i="11"/>
  <c r="X170" i="11" s="1"/>
  <c r="Y170" i="11" s="1"/>
  <c r="T172" i="11"/>
  <c r="L173" i="11" a="1"/>
  <c r="L173" i="11" s="1"/>
  <c r="AA168" i="11"/>
  <c r="AC167" i="11"/>
  <c r="AE167" i="11" s="1"/>
  <c r="AF167" i="11" s="1"/>
  <c r="AD167" i="11"/>
  <c r="AB167" i="11"/>
  <c r="V254" i="11"/>
  <c r="H171" i="11"/>
  <c r="S170" i="11"/>
  <c r="W253" i="11"/>
  <c r="AG187" i="10"/>
  <c r="Z169" i="10"/>
  <c r="L172" i="10" a="1"/>
  <c r="L172" i="10" s="1"/>
  <c r="T171" i="10"/>
  <c r="W253" i="10"/>
  <c r="R171" i="10"/>
  <c r="U170" i="10"/>
  <c r="X170" i="10" s="1"/>
  <c r="Y170" i="10" s="1"/>
  <c r="AB167" i="10"/>
  <c r="AD167" i="10"/>
  <c r="AA168" i="10"/>
  <c r="AC167" i="10"/>
  <c r="AE167" i="10" s="1"/>
  <c r="V254" i="10"/>
  <c r="H171" i="10"/>
  <c r="S170" i="10"/>
  <c r="AG187" i="9"/>
  <c r="Z169" i="9"/>
  <c r="AB167" i="9"/>
  <c r="AD167" i="9"/>
  <c r="V254" i="9"/>
  <c r="H171" i="9"/>
  <c r="S170" i="9"/>
  <c r="W253" i="9"/>
  <c r="R171" i="9"/>
  <c r="U170" i="9"/>
  <c r="X170" i="9" s="1"/>
  <c r="Y170" i="9" s="1"/>
  <c r="AA168" i="9"/>
  <c r="AC167" i="9"/>
  <c r="AE167" i="9" s="1"/>
  <c r="T171" i="9"/>
  <c r="L172" i="9" a="1"/>
  <c r="L172" i="9" s="1"/>
  <c r="AG187" i="8"/>
  <c r="Z169" i="8"/>
  <c r="L173" i="8" a="1"/>
  <c r="L173" i="8" s="1"/>
  <c r="T172" i="8"/>
  <c r="V254" i="8"/>
  <c r="S170" i="8"/>
  <c r="H171" i="8"/>
  <c r="W253" i="8"/>
  <c r="AC167" i="8"/>
  <c r="AE167" i="8" s="1"/>
  <c r="AA168" i="8"/>
  <c r="U170" i="8"/>
  <c r="X170" i="8" s="1"/>
  <c r="Y170" i="8" s="1"/>
  <c r="R171" i="8"/>
  <c r="AD167" i="8"/>
  <c r="AB167" i="8"/>
  <c r="AG187" i="7"/>
  <c r="Z169" i="7"/>
  <c r="U170" i="7"/>
  <c r="X170" i="7" s="1"/>
  <c r="Y170" i="7" s="1"/>
  <c r="R171" i="7"/>
  <c r="W253" i="7"/>
  <c r="L172" i="7" a="1"/>
  <c r="L172" i="7" s="1"/>
  <c r="T171" i="7"/>
  <c r="AD167" i="7"/>
  <c r="AB167" i="7"/>
  <c r="AA168" i="7"/>
  <c r="AC167" i="7"/>
  <c r="AE167" i="7" s="1"/>
  <c r="AF167" i="7" s="1"/>
  <c r="V254" i="7"/>
  <c r="S170" i="7"/>
  <c r="H171" i="7"/>
  <c r="AF166" i="6"/>
  <c r="AG187" i="6" s="1"/>
  <c r="Z169" i="6"/>
  <c r="L173" i="6" a="1"/>
  <c r="L173" i="6" s="1"/>
  <c r="T172" i="6"/>
  <c r="AD167" i="6"/>
  <c r="AB167" i="6"/>
  <c r="U170" i="6"/>
  <c r="X170" i="6" s="1"/>
  <c r="Y170" i="6" s="1"/>
  <c r="R171" i="6"/>
  <c r="V254" i="6"/>
  <c r="H171" i="6"/>
  <c r="S170" i="6"/>
  <c r="W253" i="6"/>
  <c r="AA168" i="6"/>
  <c r="AC167" i="6"/>
  <c r="AE167" i="6" s="1"/>
  <c r="Z169" i="5"/>
  <c r="AD167" i="5"/>
  <c r="AB167" i="5"/>
  <c r="W253" i="5"/>
  <c r="T172" i="5"/>
  <c r="L173" i="5" a="1"/>
  <c r="L173" i="5" s="1"/>
  <c r="V254" i="5"/>
  <c r="S170" i="5"/>
  <c r="H171" i="5"/>
  <c r="AC167" i="5"/>
  <c r="AE167" i="5" s="1"/>
  <c r="AF167" i="5" s="1"/>
  <c r="AA168" i="5"/>
  <c r="R171" i="5"/>
  <c r="U170" i="5"/>
  <c r="X170" i="5" s="1"/>
  <c r="Y170" i="5" s="1"/>
  <c r="AG187" i="5"/>
  <c r="AG187" i="4"/>
  <c r="Z169" i="4"/>
  <c r="V254" i="4"/>
  <c r="H171" i="4"/>
  <c r="S170" i="4"/>
  <c r="R171" i="4"/>
  <c r="U170" i="4"/>
  <c r="X170" i="4" s="1"/>
  <c r="Y170" i="4" s="1"/>
  <c r="L173" i="4" a="1"/>
  <c r="L173" i="4" s="1"/>
  <c r="T172" i="4"/>
  <c r="W253" i="4"/>
  <c r="AA168" i="4"/>
  <c r="AC167" i="4"/>
  <c r="AE167" i="4" s="1"/>
  <c r="AF167" i="4" s="1"/>
  <c r="AD167" i="4"/>
  <c r="AB167" i="4"/>
  <c r="Z169" i="1"/>
  <c r="AB167" i="1"/>
  <c r="AD167" i="1"/>
  <c r="V254" i="1"/>
  <c r="H171" i="1"/>
  <c r="S170" i="1"/>
  <c r="AF166" i="1"/>
  <c r="W253" i="1"/>
  <c r="R171" i="1"/>
  <c r="U170" i="1"/>
  <c r="X170" i="1" s="1"/>
  <c r="Y170" i="1" s="1"/>
  <c r="AG187" i="1"/>
  <c r="AC167" i="1"/>
  <c r="AE167" i="1" s="1"/>
  <c r="AA168" i="1"/>
  <c r="L173" i="1" a="1"/>
  <c r="L173" i="1" s="1"/>
  <c r="T172" i="1"/>
  <c r="AG188" i="11" l="1"/>
  <c r="Z170" i="11"/>
  <c r="W254" i="11"/>
  <c r="V255" i="11"/>
  <c r="S171" i="11"/>
  <c r="H172" i="11"/>
  <c r="R172" i="11"/>
  <c r="U171" i="11"/>
  <c r="X171" i="11" s="1"/>
  <c r="Y171" i="11" s="1"/>
  <c r="AD168" i="11"/>
  <c r="AB168" i="11"/>
  <c r="L174" i="11" a="1"/>
  <c r="L174" i="11" s="1"/>
  <c r="T173" i="11"/>
  <c r="AC168" i="11"/>
  <c r="AE168" i="11" s="1"/>
  <c r="AF168" i="11" s="1"/>
  <c r="AA169" i="11"/>
  <c r="AF167" i="10"/>
  <c r="AG188" i="10" s="1"/>
  <c r="Z170" i="10"/>
  <c r="V255" i="10"/>
  <c r="H172" i="10"/>
  <c r="S171" i="10"/>
  <c r="T172" i="10"/>
  <c r="L173" i="10" a="1"/>
  <c r="L173" i="10" s="1"/>
  <c r="W254" i="10"/>
  <c r="AB168" i="10"/>
  <c r="AD168" i="10"/>
  <c r="AA169" i="10"/>
  <c r="AC168" i="10"/>
  <c r="AE168" i="10" s="1"/>
  <c r="AF168" i="10" s="1"/>
  <c r="R172" i="10"/>
  <c r="U171" i="10"/>
  <c r="X171" i="10" s="1"/>
  <c r="Y171" i="10" s="1"/>
  <c r="AF167" i="9"/>
  <c r="AG188" i="9" s="1"/>
  <c r="Z170" i="9"/>
  <c r="V255" i="9"/>
  <c r="S171" i="9"/>
  <c r="H172" i="9"/>
  <c r="W254" i="9"/>
  <c r="R172" i="9"/>
  <c r="U171" i="9"/>
  <c r="X171" i="9" s="1"/>
  <c r="Y171" i="9" s="1"/>
  <c r="AD168" i="9"/>
  <c r="AB168" i="9"/>
  <c r="T172" i="9"/>
  <c r="L173" i="9" a="1"/>
  <c r="L173" i="9" s="1"/>
  <c r="AC168" i="9"/>
  <c r="AE168" i="9" s="1"/>
  <c r="AF168" i="9" s="1"/>
  <c r="AA169" i="9"/>
  <c r="AF167" i="8"/>
  <c r="AG188" i="8" s="1"/>
  <c r="Z170" i="8"/>
  <c r="T173" i="8"/>
  <c r="L174" i="8" a="1"/>
  <c r="L174" i="8" s="1"/>
  <c r="AD168" i="8"/>
  <c r="AB168" i="8"/>
  <c r="V255" i="8"/>
  <c r="H172" i="8"/>
  <c r="S171" i="8"/>
  <c r="AC168" i="8"/>
  <c r="AE168" i="8" s="1"/>
  <c r="AF168" i="8" s="1"/>
  <c r="AA169" i="8"/>
  <c r="W254" i="8"/>
  <c r="R172" i="8"/>
  <c r="U171" i="8"/>
  <c r="X171" i="8" s="1"/>
  <c r="Y171" i="8" s="1"/>
  <c r="AG188" i="7"/>
  <c r="Z170" i="7"/>
  <c r="AB168" i="7"/>
  <c r="AD168" i="7"/>
  <c r="W254" i="7"/>
  <c r="L173" i="7" a="1"/>
  <c r="L173" i="7" s="1"/>
  <c r="T172" i="7"/>
  <c r="V255" i="7"/>
  <c r="H172" i="7"/>
  <c r="S171" i="7"/>
  <c r="AC168" i="7"/>
  <c r="AE168" i="7" s="1"/>
  <c r="AF168" i="7" s="1"/>
  <c r="AA169" i="7"/>
  <c r="R172" i="7"/>
  <c r="U171" i="7"/>
  <c r="X171" i="7" s="1"/>
  <c r="Y171" i="7" s="1"/>
  <c r="AF167" i="6"/>
  <c r="AG188" i="6" s="1"/>
  <c r="Z170" i="6"/>
  <c r="AD168" i="6"/>
  <c r="AB168" i="6"/>
  <c r="V255" i="6"/>
  <c r="H172" i="6"/>
  <c r="S171" i="6"/>
  <c r="U171" i="6"/>
  <c r="X171" i="6" s="1"/>
  <c r="Y171" i="6" s="1"/>
  <c r="R172" i="6"/>
  <c r="W254" i="6"/>
  <c r="AC168" i="6"/>
  <c r="AE168" i="6" s="1"/>
  <c r="AA169" i="6"/>
  <c r="T173" i="6"/>
  <c r="L174" i="6" a="1"/>
  <c r="L174" i="6" s="1"/>
  <c r="Z170" i="5"/>
  <c r="U171" i="5"/>
  <c r="X171" i="5" s="1"/>
  <c r="Y171" i="5" s="1"/>
  <c r="R172" i="5"/>
  <c r="L174" i="5" a="1"/>
  <c r="L174" i="5" s="1"/>
  <c r="T173" i="5"/>
  <c r="AG188" i="5"/>
  <c r="AD168" i="5"/>
  <c r="AB168" i="5"/>
  <c r="V255" i="5"/>
  <c r="S171" i="5"/>
  <c r="H172" i="5"/>
  <c r="W254" i="5"/>
  <c r="AC168" i="5"/>
  <c r="AE168" i="5" s="1"/>
  <c r="AA169" i="5"/>
  <c r="AG188" i="4"/>
  <c r="Z170" i="4"/>
  <c r="T173" i="4"/>
  <c r="L174" i="4" a="1"/>
  <c r="L174" i="4" s="1"/>
  <c r="W254" i="4"/>
  <c r="U171" i="4"/>
  <c r="X171" i="4" s="1"/>
  <c r="Y171" i="4" s="1"/>
  <c r="R172" i="4"/>
  <c r="AA169" i="4"/>
  <c r="AC168" i="4"/>
  <c r="AE168" i="4" s="1"/>
  <c r="AD168" i="4"/>
  <c r="AB168" i="4"/>
  <c r="V255" i="4"/>
  <c r="S171" i="4"/>
  <c r="H172" i="4"/>
  <c r="Z170" i="1"/>
  <c r="AF167" i="1"/>
  <c r="U171" i="1"/>
  <c r="X171" i="1" s="1"/>
  <c r="Y171" i="1" s="1"/>
  <c r="R172" i="1"/>
  <c r="AG188" i="1"/>
  <c r="AD168" i="1"/>
  <c r="AB168" i="1"/>
  <c r="V255" i="1"/>
  <c r="H172" i="1"/>
  <c r="S171" i="1"/>
  <c r="W254" i="1"/>
  <c r="AC168" i="1"/>
  <c r="AE168" i="1" s="1"/>
  <c r="AA169" i="1"/>
  <c r="L174" i="1" a="1"/>
  <c r="L174" i="1" s="1"/>
  <c r="T173" i="1"/>
  <c r="AG189" i="11" l="1"/>
  <c r="Z171" i="11"/>
  <c r="V256" i="11"/>
  <c r="S172" i="11"/>
  <c r="H173" i="11"/>
  <c r="W255" i="11"/>
  <c r="L175" i="11" a="1"/>
  <c r="L175" i="11" s="1"/>
  <c r="T174" i="11"/>
  <c r="U172" i="11"/>
  <c r="X172" i="11" s="1"/>
  <c r="Y172" i="11" s="1"/>
  <c r="R173" i="11"/>
  <c r="AD169" i="11"/>
  <c r="AB169" i="11"/>
  <c r="AC169" i="11"/>
  <c r="AE169" i="11" s="1"/>
  <c r="AF169" i="11" s="1"/>
  <c r="AA170" i="11"/>
  <c r="AG189" i="10"/>
  <c r="Z171" i="10"/>
  <c r="V256" i="10"/>
  <c r="S172" i="10"/>
  <c r="H173" i="10"/>
  <c r="W255" i="10"/>
  <c r="T173" i="10"/>
  <c r="L174" i="10" a="1"/>
  <c r="L174" i="10" s="1"/>
  <c r="AD169" i="10"/>
  <c r="AB169" i="10"/>
  <c r="R173" i="10"/>
  <c r="U172" i="10"/>
  <c r="X172" i="10" s="1"/>
  <c r="Y172" i="10" s="1"/>
  <c r="AC169" i="10"/>
  <c r="AE169" i="10" s="1"/>
  <c r="AA170" i="10"/>
  <c r="AG189" i="9"/>
  <c r="Z171" i="9"/>
  <c r="W255" i="9"/>
  <c r="AC169" i="9"/>
  <c r="AE169" i="9" s="1"/>
  <c r="AA170" i="9"/>
  <c r="U172" i="9"/>
  <c r="X172" i="9" s="1"/>
  <c r="Y172" i="9" s="1"/>
  <c r="R173" i="9"/>
  <c r="AD169" i="9"/>
  <c r="AB169" i="9"/>
  <c r="V256" i="9"/>
  <c r="S172" i="9"/>
  <c r="H173" i="9"/>
  <c r="T173" i="9"/>
  <c r="L174" i="9" a="1"/>
  <c r="L174" i="9" s="1"/>
  <c r="AG189" i="8"/>
  <c r="Z171" i="8"/>
  <c r="L175" i="8" a="1"/>
  <c r="L175" i="8" s="1"/>
  <c r="T174" i="8"/>
  <c r="AD169" i="8"/>
  <c r="AB169" i="8"/>
  <c r="U172" i="8"/>
  <c r="X172" i="8" s="1"/>
  <c r="Y172" i="8" s="1"/>
  <c r="R173" i="8"/>
  <c r="V256" i="8"/>
  <c r="H173" i="8"/>
  <c r="S172" i="8"/>
  <c r="W255" i="8"/>
  <c r="AC169" i="8"/>
  <c r="AE169" i="8" s="1"/>
  <c r="AA170" i="8"/>
  <c r="AG189" i="7"/>
  <c r="Z171" i="7"/>
  <c r="T173" i="7"/>
  <c r="L174" i="7" a="1"/>
  <c r="L174" i="7" s="1"/>
  <c r="AD169" i="7"/>
  <c r="AB169" i="7"/>
  <c r="W255" i="7"/>
  <c r="AC169" i="7"/>
  <c r="AE169" i="7" s="1"/>
  <c r="AA170" i="7"/>
  <c r="V256" i="7"/>
  <c r="S172" i="7"/>
  <c r="H173" i="7"/>
  <c r="U172" i="7"/>
  <c r="X172" i="7" s="1"/>
  <c r="Y172" i="7" s="1"/>
  <c r="R173" i="7"/>
  <c r="AF168" i="6"/>
  <c r="AG189" i="6" s="1"/>
  <c r="Z171" i="6"/>
  <c r="R173" i="6"/>
  <c r="U172" i="6"/>
  <c r="X172" i="6" s="1"/>
  <c r="Y172" i="6" s="1"/>
  <c r="V256" i="6"/>
  <c r="H173" i="6"/>
  <c r="S172" i="6"/>
  <c r="W255" i="6"/>
  <c r="AC169" i="6"/>
  <c r="AE169" i="6" s="1"/>
  <c r="AA170" i="6"/>
  <c r="L175" i="6" a="1"/>
  <c r="L175" i="6" s="1"/>
  <c r="T174" i="6"/>
  <c r="AD169" i="6"/>
  <c r="AB169" i="6"/>
  <c r="AF168" i="5"/>
  <c r="AG189" i="5" s="1"/>
  <c r="Z171" i="5"/>
  <c r="H173" i="5"/>
  <c r="S172" i="5"/>
  <c r="V256" i="5"/>
  <c r="W255" i="5"/>
  <c r="AD169" i="5"/>
  <c r="AB169" i="5"/>
  <c r="L175" i="5" a="1"/>
  <c r="L175" i="5" s="1"/>
  <c r="T174" i="5"/>
  <c r="U172" i="5"/>
  <c r="X172" i="5" s="1"/>
  <c r="Y172" i="5" s="1"/>
  <c r="R173" i="5"/>
  <c r="AC169" i="5"/>
  <c r="AE169" i="5" s="1"/>
  <c r="AA170" i="5"/>
  <c r="AF168" i="4"/>
  <c r="AG189" i="4" s="1"/>
  <c r="Z171" i="4"/>
  <c r="W255" i="4"/>
  <c r="AD169" i="4"/>
  <c r="AB169" i="4"/>
  <c r="V256" i="4"/>
  <c r="H173" i="4"/>
  <c r="S172" i="4"/>
  <c r="U172" i="4"/>
  <c r="X172" i="4" s="1"/>
  <c r="Y172" i="4" s="1"/>
  <c r="R173" i="4"/>
  <c r="AC169" i="4"/>
  <c r="AE169" i="4" s="1"/>
  <c r="AA170" i="4"/>
  <c r="L175" i="4" a="1"/>
  <c r="L175" i="4" s="1"/>
  <c r="T174" i="4"/>
  <c r="Z171" i="1"/>
  <c r="AF168" i="1"/>
  <c r="AD169" i="1"/>
  <c r="AB169" i="1"/>
  <c r="R173" i="1"/>
  <c r="U172" i="1"/>
  <c r="X172" i="1" s="1"/>
  <c r="Y172" i="1" s="1"/>
  <c r="V256" i="1"/>
  <c r="H173" i="1"/>
  <c r="S172" i="1"/>
  <c r="W255" i="1"/>
  <c r="AG189" i="1"/>
  <c r="AA170" i="1"/>
  <c r="AC169" i="1"/>
  <c r="AE169" i="1" s="1"/>
  <c r="L175" i="1" a="1"/>
  <c r="L175" i="1" s="1"/>
  <c r="T174" i="1"/>
  <c r="AG190" i="11" l="1"/>
  <c r="Z172" i="11"/>
  <c r="U173" i="11"/>
  <c r="X173" i="11" s="1"/>
  <c r="Y173" i="11" s="1"/>
  <c r="R174" i="11"/>
  <c r="V257" i="11"/>
  <c r="H174" i="11"/>
  <c r="S173" i="11"/>
  <c r="AD170" i="11"/>
  <c r="AB170" i="11"/>
  <c r="W256" i="11"/>
  <c r="AA171" i="11"/>
  <c r="AC170" i="11"/>
  <c r="AE170" i="11" s="1"/>
  <c r="L176" i="11" a="1"/>
  <c r="L176" i="11" s="1"/>
  <c r="T175" i="11"/>
  <c r="AF169" i="10"/>
  <c r="AG190" i="10" s="1"/>
  <c r="Z172" i="10"/>
  <c r="V257" i="10"/>
  <c r="H174" i="10"/>
  <c r="S173" i="10"/>
  <c r="U173" i="10"/>
  <c r="X173" i="10" s="1"/>
  <c r="Y173" i="10" s="1"/>
  <c r="R174" i="10"/>
  <c r="W256" i="10"/>
  <c r="T174" i="10"/>
  <c r="L175" i="10" a="1"/>
  <c r="L175" i="10" s="1"/>
  <c r="AD170" i="10"/>
  <c r="AB170" i="10"/>
  <c r="AA171" i="10"/>
  <c r="AC170" i="10"/>
  <c r="AE170" i="10" s="1"/>
  <c r="AF169" i="9"/>
  <c r="AG190" i="9" s="1"/>
  <c r="Z172" i="9"/>
  <c r="V257" i="9"/>
  <c r="H174" i="9"/>
  <c r="S173" i="9"/>
  <c r="W256" i="9"/>
  <c r="AD170" i="9"/>
  <c r="AB170" i="9"/>
  <c r="U173" i="9"/>
  <c r="X173" i="9" s="1"/>
  <c r="Y173" i="9" s="1"/>
  <c r="R174" i="9"/>
  <c r="L175" i="9" a="1"/>
  <c r="L175" i="9" s="1"/>
  <c r="T174" i="9"/>
  <c r="AC170" i="9"/>
  <c r="AE170" i="9" s="1"/>
  <c r="AA171" i="9"/>
  <c r="AF169" i="8"/>
  <c r="AG190" i="8" s="1"/>
  <c r="Z172" i="8"/>
  <c r="L176" i="8" a="1"/>
  <c r="L176" i="8" s="1"/>
  <c r="T175" i="8"/>
  <c r="AC170" i="8"/>
  <c r="AE170" i="8" s="1"/>
  <c r="AF170" i="8" s="1"/>
  <c r="AA171" i="8"/>
  <c r="S173" i="8"/>
  <c r="V257" i="8"/>
  <c r="H174" i="8"/>
  <c r="W256" i="8"/>
  <c r="R174" i="8"/>
  <c r="U173" i="8"/>
  <c r="X173" i="8" s="1"/>
  <c r="Y173" i="8" s="1"/>
  <c r="AD170" i="8"/>
  <c r="AB170" i="8"/>
  <c r="AF169" i="7"/>
  <c r="AG190" i="7" s="1"/>
  <c r="AD170" i="7"/>
  <c r="AB170" i="7"/>
  <c r="T174" i="7"/>
  <c r="L175" i="7" a="1"/>
  <c r="L175" i="7" s="1"/>
  <c r="W256" i="7"/>
  <c r="AA171" i="7"/>
  <c r="AC170" i="7"/>
  <c r="AE170" i="7" s="1"/>
  <c r="U173" i="7"/>
  <c r="X173" i="7" s="1"/>
  <c r="Y173" i="7" s="1"/>
  <c r="R174" i="7"/>
  <c r="Z172" i="7"/>
  <c r="V257" i="7"/>
  <c r="H174" i="7"/>
  <c r="S173" i="7"/>
  <c r="AF169" i="6"/>
  <c r="AG190" i="6" s="1"/>
  <c r="Z172" i="6"/>
  <c r="AD170" i="6"/>
  <c r="AB170" i="6"/>
  <c r="V257" i="6"/>
  <c r="H174" i="6"/>
  <c r="S173" i="6"/>
  <c r="AA171" i="6"/>
  <c r="AC170" i="6"/>
  <c r="AE170" i="6" s="1"/>
  <c r="L176" i="6" a="1"/>
  <c r="L176" i="6" s="1"/>
  <c r="T175" i="6"/>
  <c r="W256" i="6"/>
  <c r="U173" i="6"/>
  <c r="X173" i="6" s="1"/>
  <c r="Y173" i="6" s="1"/>
  <c r="R174" i="6"/>
  <c r="AF169" i="5"/>
  <c r="AG190" i="5" s="1"/>
  <c r="Z172" i="5"/>
  <c r="U173" i="5"/>
  <c r="X173" i="5" s="1"/>
  <c r="Y173" i="5" s="1"/>
  <c r="R174" i="5"/>
  <c r="W256" i="5"/>
  <c r="V257" i="5"/>
  <c r="H174" i="5"/>
  <c r="S173" i="5"/>
  <c r="L176" i="5" a="1"/>
  <c r="L176" i="5" s="1"/>
  <c r="T175" i="5"/>
  <c r="AC170" i="5"/>
  <c r="AE170" i="5" s="1"/>
  <c r="AF170" i="5" s="1"/>
  <c r="AA171" i="5"/>
  <c r="AD170" i="5"/>
  <c r="AB170" i="5"/>
  <c r="AF169" i="4"/>
  <c r="AG190" i="4" s="1"/>
  <c r="Z172" i="4"/>
  <c r="R174" i="4"/>
  <c r="U173" i="4"/>
  <c r="X173" i="4" s="1"/>
  <c r="Y173" i="4" s="1"/>
  <c r="W256" i="4"/>
  <c r="L176" i="4" a="1"/>
  <c r="L176" i="4" s="1"/>
  <c r="T175" i="4"/>
  <c r="AC170" i="4"/>
  <c r="AE170" i="4" s="1"/>
  <c r="AF170" i="4" s="1"/>
  <c r="AA171" i="4"/>
  <c r="V257" i="4"/>
  <c r="H174" i="4"/>
  <c r="S173" i="4"/>
  <c r="AD170" i="4"/>
  <c r="AB170" i="4"/>
  <c r="Z172" i="1"/>
  <c r="AD170" i="1"/>
  <c r="AB170" i="1"/>
  <c r="AC170" i="1"/>
  <c r="AE170" i="1" s="1"/>
  <c r="AA171" i="1"/>
  <c r="V257" i="1"/>
  <c r="H174" i="1"/>
  <c r="S173" i="1"/>
  <c r="W256" i="1"/>
  <c r="AF169" i="1"/>
  <c r="AG190" i="1" s="1"/>
  <c r="R174" i="1"/>
  <c r="U173" i="1"/>
  <c r="X173" i="1" s="1"/>
  <c r="Y173" i="1" s="1"/>
  <c r="T175" i="1"/>
  <c r="L176" i="1" a="1"/>
  <c r="L176" i="1" s="1"/>
  <c r="AF170" i="11" l="1"/>
  <c r="Z173" i="11"/>
  <c r="AD171" i="11"/>
  <c r="AB171" i="11"/>
  <c r="V258" i="11"/>
  <c r="H175" i="11"/>
  <c r="S174" i="11"/>
  <c r="W257" i="11"/>
  <c r="U174" i="11"/>
  <c r="X174" i="11" s="1"/>
  <c r="Y174" i="11" s="1"/>
  <c r="R175" i="11"/>
  <c r="AG191" i="11"/>
  <c r="T176" i="11"/>
  <c r="L177" i="11" a="1"/>
  <c r="L177" i="11" s="1"/>
  <c r="AC171" i="11"/>
  <c r="AE171" i="11" s="1"/>
  <c r="AF171" i="11" s="1"/>
  <c r="AA172" i="11"/>
  <c r="AF170" i="10"/>
  <c r="AG191" i="10" s="1"/>
  <c r="Z173" i="10"/>
  <c r="L176" i="10" a="1"/>
  <c r="L176" i="10" s="1"/>
  <c r="T175" i="10"/>
  <c r="R175" i="10"/>
  <c r="U174" i="10"/>
  <c r="X174" i="10" s="1"/>
  <c r="Y174" i="10" s="1"/>
  <c r="V258" i="10"/>
  <c r="H175" i="10"/>
  <c r="S174" i="10"/>
  <c r="W257" i="10"/>
  <c r="AC171" i="10"/>
  <c r="AE171" i="10" s="1"/>
  <c r="AA172" i="10"/>
  <c r="AD171" i="10"/>
  <c r="AB171" i="10"/>
  <c r="AF170" i="9"/>
  <c r="AG191" i="9" s="1"/>
  <c r="Z173" i="9"/>
  <c r="V258" i="9"/>
  <c r="H175" i="9"/>
  <c r="S174" i="9"/>
  <c r="W257" i="9"/>
  <c r="U174" i="9"/>
  <c r="X174" i="9" s="1"/>
  <c r="Y174" i="9" s="1"/>
  <c r="R175" i="9"/>
  <c r="AD171" i="9"/>
  <c r="AB171" i="9"/>
  <c r="AC171" i="9"/>
  <c r="AE171" i="9" s="1"/>
  <c r="AA172" i="9"/>
  <c r="L176" i="9" a="1"/>
  <c r="L176" i="9" s="1"/>
  <c r="T175" i="9"/>
  <c r="AG191" i="8"/>
  <c r="Z173" i="8"/>
  <c r="L177" i="8" a="1"/>
  <c r="L177" i="8" s="1"/>
  <c r="T176" i="8"/>
  <c r="V258" i="8"/>
  <c r="H175" i="8"/>
  <c r="S174" i="8"/>
  <c r="W257" i="8"/>
  <c r="AA172" i="8"/>
  <c r="AC171" i="8"/>
  <c r="AE171" i="8" s="1"/>
  <c r="U174" i="8"/>
  <c r="X174" i="8" s="1"/>
  <c r="Y174" i="8" s="1"/>
  <c r="R175" i="8"/>
  <c r="AD171" i="8"/>
  <c r="AB171" i="8"/>
  <c r="AF170" i="7"/>
  <c r="AG191" i="7" s="1"/>
  <c r="Z173" i="7"/>
  <c r="L176" i="7" a="1"/>
  <c r="L176" i="7" s="1"/>
  <c r="T175" i="7"/>
  <c r="AA172" i="7"/>
  <c r="AC171" i="7"/>
  <c r="AE171" i="7" s="1"/>
  <c r="AF171" i="7" s="1"/>
  <c r="R175" i="7"/>
  <c r="U174" i="7"/>
  <c r="X174" i="7" s="1"/>
  <c r="Y174" i="7" s="1"/>
  <c r="V258" i="7"/>
  <c r="H175" i="7"/>
  <c r="S174" i="7"/>
  <c r="AD171" i="7"/>
  <c r="AB171" i="7"/>
  <c r="W257" i="7"/>
  <c r="AF170" i="6"/>
  <c r="AG191" i="6" s="1"/>
  <c r="Z173" i="6"/>
  <c r="T176" i="6"/>
  <c r="L177" i="6" a="1"/>
  <c r="L177" i="6" s="1"/>
  <c r="AB171" i="6"/>
  <c r="AD171" i="6"/>
  <c r="W257" i="6"/>
  <c r="R175" i="6"/>
  <c r="U174" i="6"/>
  <c r="X174" i="6" s="1"/>
  <c r="Y174" i="6" s="1"/>
  <c r="AA172" i="6"/>
  <c r="AC171" i="6"/>
  <c r="AE171" i="6" s="1"/>
  <c r="V258" i="6"/>
  <c r="H175" i="6"/>
  <c r="S174" i="6"/>
  <c r="AG191" i="5"/>
  <c r="Z173" i="5"/>
  <c r="AD171" i="5"/>
  <c r="AB171" i="5"/>
  <c r="W257" i="5"/>
  <c r="U174" i="5"/>
  <c r="X174" i="5" s="1"/>
  <c r="Y174" i="5" s="1"/>
  <c r="R175" i="5"/>
  <c r="V258" i="5"/>
  <c r="H175" i="5"/>
  <c r="S174" i="5"/>
  <c r="AA172" i="5"/>
  <c r="AC171" i="5"/>
  <c r="AE171" i="5" s="1"/>
  <c r="L177" i="5" a="1"/>
  <c r="L177" i="5" s="1"/>
  <c r="T176" i="5"/>
  <c r="AG191" i="4"/>
  <c r="Z173" i="4"/>
  <c r="L177" i="4" a="1"/>
  <c r="L177" i="4" s="1"/>
  <c r="T176" i="4"/>
  <c r="U174" i="4"/>
  <c r="X174" i="4" s="1"/>
  <c r="Y174" i="4" s="1"/>
  <c r="R175" i="4"/>
  <c r="V258" i="4"/>
  <c r="H175" i="4"/>
  <c r="S174" i="4"/>
  <c r="AD171" i="4"/>
  <c r="AB171" i="4"/>
  <c r="AA172" i="4"/>
  <c r="AC171" i="4"/>
  <c r="AE171" i="4" s="1"/>
  <c r="AF171" i="4" s="1"/>
  <c r="W257" i="4"/>
  <c r="Z173" i="1"/>
  <c r="R175" i="1"/>
  <c r="U174" i="1"/>
  <c r="X174" i="1" s="1"/>
  <c r="Y174" i="1" s="1"/>
  <c r="V258" i="1"/>
  <c r="S174" i="1"/>
  <c r="H175" i="1"/>
  <c r="W257" i="1"/>
  <c r="AD171" i="1"/>
  <c r="AB171" i="1"/>
  <c r="AF170" i="1"/>
  <c r="AG191" i="1" s="1"/>
  <c r="AA172" i="1"/>
  <c r="AC171" i="1"/>
  <c r="AE171" i="1" s="1"/>
  <c r="L177" i="1" a="1"/>
  <c r="L177" i="1" s="1"/>
  <c r="T176" i="1"/>
  <c r="AG192" i="11" l="1"/>
  <c r="Z174" i="11"/>
  <c r="R176" i="11"/>
  <c r="U175" i="11"/>
  <c r="X175" i="11" s="1"/>
  <c r="Y175" i="11" s="1"/>
  <c r="W258" i="11"/>
  <c r="AD172" i="11"/>
  <c r="AB172" i="11"/>
  <c r="AA173" i="11"/>
  <c r="AC172" i="11"/>
  <c r="AE172" i="11" s="1"/>
  <c r="L178" i="11" a="1"/>
  <c r="L178" i="11" s="1"/>
  <c r="T177" i="11"/>
  <c r="V259" i="11"/>
  <c r="H176" i="11"/>
  <c r="S175" i="11"/>
  <c r="AF171" i="10"/>
  <c r="AG192" i="10" s="1"/>
  <c r="Z174" i="10"/>
  <c r="L177" i="10" a="1"/>
  <c r="L177" i="10" s="1"/>
  <c r="T176" i="10"/>
  <c r="W258" i="10"/>
  <c r="AC172" i="10"/>
  <c r="AE172" i="10" s="1"/>
  <c r="AF172" i="10" s="1"/>
  <c r="AA173" i="10"/>
  <c r="V259" i="10"/>
  <c r="S175" i="10"/>
  <c r="H176" i="10"/>
  <c r="U175" i="10"/>
  <c r="X175" i="10" s="1"/>
  <c r="Y175" i="10" s="1"/>
  <c r="R176" i="10"/>
  <c r="AD172" i="10"/>
  <c r="AB172" i="10"/>
  <c r="AF171" i="9"/>
  <c r="AG192" i="9" s="1"/>
  <c r="Z174" i="9"/>
  <c r="V259" i="9"/>
  <c r="H176" i="9"/>
  <c r="S175" i="9"/>
  <c r="W258" i="9"/>
  <c r="U175" i="9"/>
  <c r="X175" i="9" s="1"/>
  <c r="Y175" i="9" s="1"/>
  <c r="R176" i="9"/>
  <c r="AC172" i="9"/>
  <c r="AE172" i="9" s="1"/>
  <c r="AF172" i="9" s="1"/>
  <c r="AA173" i="9"/>
  <c r="L177" i="9" a="1"/>
  <c r="L177" i="9" s="1"/>
  <c r="T176" i="9"/>
  <c r="AD172" i="9"/>
  <c r="AB172" i="9"/>
  <c r="AF171" i="8"/>
  <c r="AG192" i="8" s="1"/>
  <c r="Z174" i="8"/>
  <c r="AB172" i="8"/>
  <c r="AD172" i="8"/>
  <c r="L178" i="8" a="1"/>
  <c r="L178" i="8" s="1"/>
  <c r="T177" i="8"/>
  <c r="AC172" i="8"/>
  <c r="AE172" i="8" s="1"/>
  <c r="AA173" i="8"/>
  <c r="V259" i="8"/>
  <c r="H176" i="8"/>
  <c r="S175" i="8"/>
  <c r="W258" i="8"/>
  <c r="R176" i="8"/>
  <c r="U175" i="8"/>
  <c r="X175" i="8" s="1"/>
  <c r="Y175" i="8" s="1"/>
  <c r="AG192" i="7"/>
  <c r="Z174" i="7"/>
  <c r="L177" i="7" a="1"/>
  <c r="L177" i="7" s="1"/>
  <c r="T176" i="7"/>
  <c r="R176" i="7"/>
  <c r="U175" i="7"/>
  <c r="X175" i="7" s="1"/>
  <c r="Y175" i="7" s="1"/>
  <c r="AA173" i="7"/>
  <c r="AC172" i="7"/>
  <c r="AE172" i="7" s="1"/>
  <c r="V259" i="7"/>
  <c r="S175" i="7"/>
  <c r="H176" i="7"/>
  <c r="W258" i="7"/>
  <c r="AB172" i="7"/>
  <c r="AD172" i="7"/>
  <c r="AF171" i="6"/>
  <c r="AG192" i="6"/>
  <c r="Z174" i="6"/>
  <c r="V259" i="6"/>
  <c r="H176" i="6"/>
  <c r="S175" i="6"/>
  <c r="R176" i="6"/>
  <c r="U175" i="6"/>
  <c r="X175" i="6" s="1"/>
  <c r="Y175" i="6" s="1"/>
  <c r="L178" i="6" a="1"/>
  <c r="L178" i="6" s="1"/>
  <c r="T177" i="6"/>
  <c r="W258" i="6"/>
  <c r="AC172" i="6"/>
  <c r="AE172" i="6" s="1"/>
  <c r="AA173" i="6"/>
  <c r="AB172" i="6"/>
  <c r="AD172" i="6"/>
  <c r="AF171" i="5"/>
  <c r="AG192" i="5" s="1"/>
  <c r="Z174" i="5"/>
  <c r="V259" i="5"/>
  <c r="H176" i="5"/>
  <c r="S175" i="5"/>
  <c r="L178" i="5" a="1"/>
  <c r="L178" i="5" s="1"/>
  <c r="T177" i="5"/>
  <c r="W258" i="5"/>
  <c r="AC172" i="5"/>
  <c r="AE172" i="5" s="1"/>
  <c r="AF172" i="5" s="1"/>
  <c r="AA173" i="5"/>
  <c r="AD172" i="5"/>
  <c r="AB172" i="5"/>
  <c r="U175" i="5"/>
  <c r="X175" i="5" s="1"/>
  <c r="Y175" i="5" s="1"/>
  <c r="R176" i="5"/>
  <c r="AG192" i="4"/>
  <c r="Z174" i="4"/>
  <c r="V259" i="4"/>
  <c r="S175" i="4"/>
  <c r="H176" i="4"/>
  <c r="R176" i="4"/>
  <c r="U175" i="4"/>
  <c r="X175" i="4" s="1"/>
  <c r="Y175" i="4" s="1"/>
  <c r="L178" i="4" a="1"/>
  <c r="L178" i="4" s="1"/>
  <c r="T177" i="4"/>
  <c r="AC172" i="4"/>
  <c r="AE172" i="4" s="1"/>
  <c r="AF172" i="4" s="1"/>
  <c r="AA173" i="4"/>
  <c r="AD172" i="4"/>
  <c r="AB172" i="4"/>
  <c r="W258" i="4"/>
  <c r="Z174" i="1"/>
  <c r="AB172" i="1"/>
  <c r="AD172" i="1"/>
  <c r="V259" i="1"/>
  <c r="H176" i="1"/>
  <c r="S175" i="1"/>
  <c r="AF171" i="1"/>
  <c r="AG192" i="1" s="1"/>
  <c r="R176" i="1"/>
  <c r="U175" i="1"/>
  <c r="X175" i="1" s="1"/>
  <c r="Y175" i="1" s="1"/>
  <c r="W258" i="1"/>
  <c r="AA173" i="1"/>
  <c r="AC172" i="1"/>
  <c r="AE172" i="1" s="1"/>
  <c r="T177" i="1"/>
  <c r="L178" i="1" a="1"/>
  <c r="L178" i="1" s="1"/>
  <c r="AF172" i="11" l="1"/>
  <c r="AG193" i="11" s="1"/>
  <c r="Z175" i="11"/>
  <c r="T178" i="11"/>
  <c r="L179" i="11" a="1"/>
  <c r="L179" i="11" s="1"/>
  <c r="W259" i="11"/>
  <c r="R177" i="11"/>
  <c r="U176" i="11"/>
  <c r="X176" i="11" s="1"/>
  <c r="Y176" i="11" s="1"/>
  <c r="AC173" i="11"/>
  <c r="AE173" i="11" s="1"/>
  <c r="AA174" i="11"/>
  <c r="AD173" i="11"/>
  <c r="AB173" i="11"/>
  <c r="V260" i="11"/>
  <c r="S176" i="11"/>
  <c r="H177" i="11"/>
  <c r="AG193" i="10"/>
  <c r="Z175" i="10"/>
  <c r="U176" i="10"/>
  <c r="X176" i="10" s="1"/>
  <c r="Y176" i="10" s="1"/>
  <c r="R177" i="10"/>
  <c r="V260" i="10"/>
  <c r="H177" i="10"/>
  <c r="S176" i="10"/>
  <c r="AD173" i="10"/>
  <c r="AB173" i="10"/>
  <c r="L178" i="10" a="1"/>
  <c r="L178" i="10" s="1"/>
  <c r="T177" i="10"/>
  <c r="W259" i="10"/>
  <c r="AC173" i="10"/>
  <c r="AE173" i="10" s="1"/>
  <c r="AA174" i="10"/>
  <c r="AG193" i="9"/>
  <c r="Z175" i="9"/>
  <c r="U176" i="9"/>
  <c r="X176" i="9" s="1"/>
  <c r="Y176" i="9" s="1"/>
  <c r="R177" i="9"/>
  <c r="L178" i="9" a="1"/>
  <c r="L178" i="9" s="1"/>
  <c r="T177" i="9"/>
  <c r="V260" i="9"/>
  <c r="H177" i="9"/>
  <c r="S176" i="9"/>
  <c r="W259" i="9"/>
  <c r="AC173" i="9"/>
  <c r="AE173" i="9" s="1"/>
  <c r="AA174" i="9"/>
  <c r="AD173" i="9"/>
  <c r="AB173" i="9"/>
  <c r="AF172" i="8"/>
  <c r="AG193" i="8" s="1"/>
  <c r="Z175" i="8"/>
  <c r="V260" i="8"/>
  <c r="H177" i="8"/>
  <c r="S176" i="8"/>
  <c r="AD173" i="8"/>
  <c r="AB173" i="8"/>
  <c r="L179" i="8" a="1"/>
  <c r="L179" i="8" s="1"/>
  <c r="T178" i="8"/>
  <c r="AC173" i="8"/>
  <c r="AE173" i="8" s="1"/>
  <c r="AF173" i="8" s="1"/>
  <c r="AA174" i="8"/>
  <c r="W259" i="8"/>
  <c r="R177" i="8"/>
  <c r="U176" i="8"/>
  <c r="X176" i="8" s="1"/>
  <c r="Y176" i="8" s="1"/>
  <c r="AF172" i="7"/>
  <c r="AG193" i="7" s="1"/>
  <c r="Z175" i="7"/>
  <c r="T177" i="7"/>
  <c r="L178" i="7" a="1"/>
  <c r="L178" i="7" s="1"/>
  <c r="V260" i="7"/>
  <c r="S176" i="7"/>
  <c r="H177" i="7"/>
  <c r="AB173" i="7"/>
  <c r="AD173" i="7"/>
  <c r="R177" i="7"/>
  <c r="U176" i="7"/>
  <c r="X176" i="7" s="1"/>
  <c r="Y176" i="7" s="1"/>
  <c r="AA174" i="7"/>
  <c r="AC173" i="7"/>
  <c r="AE173" i="7" s="1"/>
  <c r="W259" i="7"/>
  <c r="AF172" i="6"/>
  <c r="AG193" i="6" s="1"/>
  <c r="Z175" i="6"/>
  <c r="V260" i="6"/>
  <c r="S176" i="6"/>
  <c r="H177" i="6"/>
  <c r="W259" i="6"/>
  <c r="U176" i="6"/>
  <c r="X176" i="6" s="1"/>
  <c r="Y176" i="6" s="1"/>
  <c r="R177" i="6"/>
  <c r="AC173" i="6"/>
  <c r="AE173" i="6" s="1"/>
  <c r="AA174" i="6"/>
  <c r="L179" i="6" a="1"/>
  <c r="L179" i="6" s="1"/>
  <c r="T178" i="6"/>
  <c r="AD173" i="6"/>
  <c r="AB173" i="6"/>
  <c r="AG193" i="5"/>
  <c r="Z175" i="5"/>
  <c r="T178" i="5"/>
  <c r="L179" i="5" a="1"/>
  <c r="L179" i="5" s="1"/>
  <c r="W259" i="5"/>
  <c r="AD173" i="5"/>
  <c r="AB173" i="5"/>
  <c r="V260" i="5"/>
  <c r="H177" i="5"/>
  <c r="S176" i="5"/>
  <c r="AA174" i="5"/>
  <c r="AC173" i="5"/>
  <c r="AE173" i="5" s="1"/>
  <c r="R177" i="5"/>
  <c r="U176" i="5"/>
  <c r="X176" i="5" s="1"/>
  <c r="Y176" i="5" s="1"/>
  <c r="AG193" i="4"/>
  <c r="Z175" i="4"/>
  <c r="AD173" i="4"/>
  <c r="AB173" i="4"/>
  <c r="U176" i="4"/>
  <c r="X176" i="4" s="1"/>
  <c r="Y176" i="4" s="1"/>
  <c r="R177" i="4"/>
  <c r="AC173" i="4"/>
  <c r="AE173" i="4" s="1"/>
  <c r="AA174" i="4"/>
  <c r="T178" i="4"/>
  <c r="L179" i="4" a="1"/>
  <c r="L179" i="4" s="1"/>
  <c r="S176" i="4"/>
  <c r="V260" i="4"/>
  <c r="H177" i="4"/>
  <c r="W259" i="4"/>
  <c r="Z175" i="1"/>
  <c r="R177" i="1"/>
  <c r="U176" i="1"/>
  <c r="X176" i="1" s="1"/>
  <c r="Y176" i="1" s="1"/>
  <c r="S176" i="1"/>
  <c r="V260" i="1"/>
  <c r="H177" i="1"/>
  <c r="AF172" i="1"/>
  <c r="W259" i="1"/>
  <c r="AB173" i="1"/>
  <c r="AD173" i="1"/>
  <c r="AG193" i="1"/>
  <c r="AC173" i="1"/>
  <c r="AE173" i="1" s="1"/>
  <c r="AA174" i="1"/>
  <c r="T178" i="1"/>
  <c r="L179" i="1" a="1"/>
  <c r="L179" i="1" s="1"/>
  <c r="AF173" i="11" l="1"/>
  <c r="AG194" i="11"/>
  <c r="Z176" i="11"/>
  <c r="W260" i="11"/>
  <c r="R178" i="11"/>
  <c r="U177" i="11"/>
  <c r="X177" i="11" s="1"/>
  <c r="Y177" i="11" s="1"/>
  <c r="L180" i="11" a="1"/>
  <c r="L180" i="11" s="1"/>
  <c r="T179" i="11"/>
  <c r="AB174" i="11"/>
  <c r="AD174" i="11"/>
  <c r="V261" i="11"/>
  <c r="H178" i="11"/>
  <c r="S177" i="11"/>
  <c r="AA175" i="11"/>
  <c r="AC174" i="11"/>
  <c r="AE174" i="11" s="1"/>
  <c r="AF173" i="10"/>
  <c r="AG194" i="10" s="1"/>
  <c r="Z176" i="10"/>
  <c r="U177" i="10"/>
  <c r="X177" i="10" s="1"/>
  <c r="Y177" i="10" s="1"/>
  <c r="R178" i="10"/>
  <c r="L179" i="10" a="1"/>
  <c r="L179" i="10" s="1"/>
  <c r="T178" i="10"/>
  <c r="W260" i="10"/>
  <c r="AD174" i="10"/>
  <c r="AB174" i="10"/>
  <c r="AC174" i="10"/>
  <c r="AE174" i="10" s="1"/>
  <c r="AA175" i="10"/>
  <c r="V261" i="10"/>
  <c r="H178" i="10"/>
  <c r="S177" i="10"/>
  <c r="AF173" i="9"/>
  <c r="AG194" i="9" s="1"/>
  <c r="Z176" i="9"/>
  <c r="L179" i="9" a="1"/>
  <c r="L179" i="9" s="1"/>
  <c r="T178" i="9"/>
  <c r="AD174" i="9"/>
  <c r="AB174" i="9"/>
  <c r="R178" i="9"/>
  <c r="U177" i="9"/>
  <c r="X177" i="9" s="1"/>
  <c r="Y177" i="9" s="1"/>
  <c r="V261" i="9"/>
  <c r="H178" i="9"/>
  <c r="S177" i="9"/>
  <c r="W260" i="9"/>
  <c r="AA175" i="9"/>
  <c r="AC174" i="9"/>
  <c r="AE174" i="9" s="1"/>
  <c r="AG194" i="8"/>
  <c r="Z176" i="8"/>
  <c r="W260" i="8"/>
  <c r="AD174" i="8"/>
  <c r="AB174" i="8"/>
  <c r="V261" i="8"/>
  <c r="H178" i="8"/>
  <c r="S177" i="8"/>
  <c r="U177" i="8"/>
  <c r="X177" i="8" s="1"/>
  <c r="Y177" i="8" s="1"/>
  <c r="R178" i="8"/>
  <c r="AA175" i="8"/>
  <c r="AC174" i="8"/>
  <c r="AE174" i="8" s="1"/>
  <c r="L180" i="8" a="1"/>
  <c r="L180" i="8" s="1"/>
  <c r="T179" i="8"/>
  <c r="AF173" i="7"/>
  <c r="AG194" i="7"/>
  <c r="Z176" i="7"/>
  <c r="AD174" i="7"/>
  <c r="AB174" i="7"/>
  <c r="V261" i="7"/>
  <c r="S177" i="7"/>
  <c r="H178" i="7"/>
  <c r="R178" i="7"/>
  <c r="U177" i="7"/>
  <c r="X177" i="7" s="1"/>
  <c r="Y177" i="7" s="1"/>
  <c r="T178" i="7"/>
  <c r="L179" i="7" a="1"/>
  <c r="L179" i="7" s="1"/>
  <c r="AC174" i="7"/>
  <c r="AE174" i="7" s="1"/>
  <c r="AF174" i="7" s="1"/>
  <c r="AA175" i="7"/>
  <c r="W260" i="7"/>
  <c r="AF173" i="6"/>
  <c r="AG194" i="6" s="1"/>
  <c r="Z176" i="6"/>
  <c r="AD174" i="6"/>
  <c r="AB174" i="6"/>
  <c r="L180" i="6" a="1"/>
  <c r="L180" i="6" s="1"/>
  <c r="T179" i="6"/>
  <c r="U177" i="6"/>
  <c r="X177" i="6" s="1"/>
  <c r="Y177" i="6" s="1"/>
  <c r="R178" i="6"/>
  <c r="AA175" i="6"/>
  <c r="AC174" i="6"/>
  <c r="AE174" i="6" s="1"/>
  <c r="AF174" i="6" s="1"/>
  <c r="V261" i="6"/>
  <c r="H178" i="6"/>
  <c r="S177" i="6"/>
  <c r="W260" i="6"/>
  <c r="AF173" i="5"/>
  <c r="AG194" i="5" s="1"/>
  <c r="Z176" i="5"/>
  <c r="AB174" i="5"/>
  <c r="AD174" i="5"/>
  <c r="T179" i="5"/>
  <c r="L180" i="5" a="1"/>
  <c r="L180" i="5" s="1"/>
  <c r="V261" i="5"/>
  <c r="H178" i="5"/>
  <c r="S177" i="5"/>
  <c r="R178" i="5"/>
  <c r="U177" i="5"/>
  <c r="X177" i="5" s="1"/>
  <c r="Y177" i="5" s="1"/>
  <c r="AA175" i="5"/>
  <c r="AC174" i="5"/>
  <c r="AE174" i="5" s="1"/>
  <c r="AF174" i="5" s="1"/>
  <c r="W260" i="5"/>
  <c r="AF173" i="4"/>
  <c r="AG194" i="4" s="1"/>
  <c r="Z176" i="4"/>
  <c r="U177" i="4"/>
  <c r="X177" i="4" s="1"/>
  <c r="Y177" i="4" s="1"/>
  <c r="R178" i="4"/>
  <c r="T179" i="4"/>
  <c r="L180" i="4" a="1"/>
  <c r="L180" i="4" s="1"/>
  <c r="W260" i="4"/>
  <c r="AD174" i="4"/>
  <c r="AB174" i="4"/>
  <c r="AA175" i="4"/>
  <c r="AC174" i="4"/>
  <c r="AE174" i="4" s="1"/>
  <c r="V261" i="4"/>
  <c r="H178" i="4"/>
  <c r="S177" i="4"/>
  <c r="Z176" i="1"/>
  <c r="AF173" i="1"/>
  <c r="AD174" i="1"/>
  <c r="AB174" i="1"/>
  <c r="W260" i="1"/>
  <c r="AG194" i="1"/>
  <c r="V261" i="1"/>
  <c r="S177" i="1"/>
  <c r="H178" i="1"/>
  <c r="U177" i="1"/>
  <c r="X177" i="1" s="1"/>
  <c r="Y177" i="1" s="1"/>
  <c r="R178" i="1"/>
  <c r="AC174" i="1"/>
  <c r="AE174" i="1" s="1"/>
  <c r="AA175" i="1"/>
  <c r="T179" i="1"/>
  <c r="L180" i="1" a="1"/>
  <c r="L180" i="1" s="1"/>
  <c r="AF174" i="11" l="1"/>
  <c r="AG195" i="11" s="1"/>
  <c r="Z177" i="11"/>
  <c r="V262" i="11"/>
  <c r="S178" i="11"/>
  <c r="H179" i="11"/>
  <c r="T180" i="11"/>
  <c r="L181" i="11" a="1"/>
  <c r="L181" i="11" s="1"/>
  <c r="W261" i="11"/>
  <c r="AA176" i="11"/>
  <c r="AC175" i="11"/>
  <c r="AE175" i="11" s="1"/>
  <c r="AF175" i="11" s="1"/>
  <c r="AD175" i="11"/>
  <c r="AB175" i="11"/>
  <c r="R179" i="11"/>
  <c r="U178" i="11"/>
  <c r="X178" i="11" s="1"/>
  <c r="Y178" i="11" s="1"/>
  <c r="AF174" i="10"/>
  <c r="AG195" i="10" s="1"/>
  <c r="Z177" i="10"/>
  <c r="AD175" i="10"/>
  <c r="AB175" i="10"/>
  <c r="R179" i="10"/>
  <c r="U178" i="10"/>
  <c r="X178" i="10" s="1"/>
  <c r="Y178" i="10" s="1"/>
  <c r="AA176" i="10"/>
  <c r="AC175" i="10"/>
  <c r="AE175" i="10" s="1"/>
  <c r="L180" i="10" a="1"/>
  <c r="L180" i="10" s="1"/>
  <c r="T179" i="10"/>
  <c r="V262" i="10"/>
  <c r="H179" i="10"/>
  <c r="S178" i="10"/>
  <c r="W261" i="10"/>
  <c r="AF174" i="9"/>
  <c r="AG195" i="9" s="1"/>
  <c r="Z177" i="9"/>
  <c r="V262" i="9"/>
  <c r="H179" i="9"/>
  <c r="S178" i="9"/>
  <c r="T179" i="9"/>
  <c r="L180" i="9" a="1"/>
  <c r="L180" i="9" s="1"/>
  <c r="W261" i="9"/>
  <c r="R179" i="9"/>
  <c r="U178" i="9"/>
  <c r="X178" i="9" s="1"/>
  <c r="Y178" i="9" s="1"/>
  <c r="AA176" i="9"/>
  <c r="AC175" i="9"/>
  <c r="AE175" i="9" s="1"/>
  <c r="AB175" i="9"/>
  <c r="AD175" i="9"/>
  <c r="AF174" i="8"/>
  <c r="AG195" i="8" s="1"/>
  <c r="Z177" i="8"/>
  <c r="AD175" i="8"/>
  <c r="AB175" i="8"/>
  <c r="V262" i="8"/>
  <c r="H179" i="8"/>
  <c r="S178" i="8"/>
  <c r="W261" i="8"/>
  <c r="L181" i="8" a="1"/>
  <c r="L181" i="8" s="1"/>
  <c r="T180" i="8"/>
  <c r="AC175" i="8"/>
  <c r="AE175" i="8" s="1"/>
  <c r="AA176" i="8"/>
  <c r="R179" i="8"/>
  <c r="U178" i="8"/>
  <c r="X178" i="8" s="1"/>
  <c r="Y178" i="8" s="1"/>
  <c r="AG195" i="7"/>
  <c r="Z177" i="7"/>
  <c r="AD175" i="7"/>
  <c r="AB175" i="7"/>
  <c r="W261" i="7"/>
  <c r="T179" i="7"/>
  <c r="L180" i="7" a="1"/>
  <c r="L180" i="7" s="1"/>
  <c r="V262" i="7"/>
  <c r="S178" i="7"/>
  <c r="H179" i="7"/>
  <c r="U178" i="7"/>
  <c r="X178" i="7" s="1"/>
  <c r="Y178" i="7" s="1"/>
  <c r="R179" i="7"/>
  <c r="AA176" i="7"/>
  <c r="AC175" i="7"/>
  <c r="AE175" i="7" s="1"/>
  <c r="AG195" i="6"/>
  <c r="Z177" i="6"/>
  <c r="AD175" i="6"/>
  <c r="AB175" i="6"/>
  <c r="V262" i="6"/>
  <c r="H179" i="6"/>
  <c r="S178" i="6"/>
  <c r="T180" i="6"/>
  <c r="L181" i="6" a="1"/>
  <c r="L181" i="6" s="1"/>
  <c r="AC175" i="6"/>
  <c r="AE175" i="6" s="1"/>
  <c r="AA176" i="6"/>
  <c r="W261" i="6"/>
  <c r="R179" i="6"/>
  <c r="U178" i="6"/>
  <c r="X178" i="6" s="1"/>
  <c r="Y178" i="6" s="1"/>
  <c r="AG195" i="5"/>
  <c r="Z177" i="5"/>
  <c r="R179" i="5"/>
  <c r="U178" i="5"/>
  <c r="X178" i="5" s="1"/>
  <c r="Y178" i="5" s="1"/>
  <c r="AD175" i="5"/>
  <c r="AB175" i="5"/>
  <c r="T180" i="5"/>
  <c r="L181" i="5" a="1"/>
  <c r="L181" i="5" s="1"/>
  <c r="AC175" i="5"/>
  <c r="AE175" i="5" s="1"/>
  <c r="AA176" i="5"/>
  <c r="V262" i="5"/>
  <c r="S178" i="5"/>
  <c r="H179" i="5"/>
  <c r="W261" i="5"/>
  <c r="AF174" i="4"/>
  <c r="AG195" i="4" s="1"/>
  <c r="Z177" i="4"/>
  <c r="L181" i="4" a="1"/>
  <c r="L181" i="4" s="1"/>
  <c r="T180" i="4"/>
  <c r="R179" i="4"/>
  <c r="U178" i="4"/>
  <c r="X178" i="4" s="1"/>
  <c r="Y178" i="4" s="1"/>
  <c r="AC175" i="4"/>
  <c r="AE175" i="4" s="1"/>
  <c r="AA176" i="4"/>
  <c r="AB175" i="4"/>
  <c r="AD175" i="4"/>
  <c r="V262" i="4"/>
  <c r="H179" i="4"/>
  <c r="S178" i="4"/>
  <c r="W261" i="4"/>
  <c r="Z177" i="1"/>
  <c r="AD175" i="1"/>
  <c r="AB175" i="1"/>
  <c r="AF174" i="1"/>
  <c r="V262" i="1"/>
  <c r="H179" i="1"/>
  <c r="S178" i="1"/>
  <c r="W261" i="1"/>
  <c r="U178" i="1"/>
  <c r="X178" i="1" s="1"/>
  <c r="Y178" i="1" s="1"/>
  <c r="R179" i="1"/>
  <c r="AG195" i="1"/>
  <c r="AC175" i="1"/>
  <c r="AE175" i="1" s="1"/>
  <c r="AA176" i="1"/>
  <c r="L181" i="1" a="1"/>
  <c r="L181" i="1" s="1"/>
  <c r="T180" i="1"/>
  <c r="AG196" i="11" l="1"/>
  <c r="Z178" i="11"/>
  <c r="R180" i="11"/>
  <c r="U179" i="11"/>
  <c r="X179" i="11" s="1"/>
  <c r="Y179" i="11" s="1"/>
  <c r="L182" i="11" a="1"/>
  <c r="L182" i="11" s="1"/>
  <c r="T181" i="11"/>
  <c r="AB176" i="11"/>
  <c r="AD176" i="11"/>
  <c r="V263" i="11"/>
  <c r="S179" i="11"/>
  <c r="H180" i="11"/>
  <c r="W262" i="11"/>
  <c r="AC176" i="11"/>
  <c r="AE176" i="11" s="1"/>
  <c r="AA177" i="11"/>
  <c r="AF175" i="10"/>
  <c r="AG196" i="10"/>
  <c r="Z178" i="10"/>
  <c r="V263" i="10"/>
  <c r="H180" i="10"/>
  <c r="S179" i="10"/>
  <c r="W262" i="10"/>
  <c r="R180" i="10"/>
  <c r="U179" i="10"/>
  <c r="X179" i="10" s="1"/>
  <c r="Y179" i="10" s="1"/>
  <c r="T180" i="10"/>
  <c r="L181" i="10" a="1"/>
  <c r="L181" i="10" s="1"/>
  <c r="AB176" i="10"/>
  <c r="AD176" i="10"/>
  <c r="AA177" i="10"/>
  <c r="AC176" i="10"/>
  <c r="AE176" i="10" s="1"/>
  <c r="AF176" i="10" s="1"/>
  <c r="AF175" i="9"/>
  <c r="AG196" i="9" s="1"/>
  <c r="Z178" i="9"/>
  <c r="AD176" i="9"/>
  <c r="AB176" i="9"/>
  <c r="R180" i="9"/>
  <c r="U179" i="9"/>
  <c r="X179" i="9" s="1"/>
  <c r="Y179" i="9" s="1"/>
  <c r="V263" i="9"/>
  <c r="S179" i="9"/>
  <c r="H180" i="9"/>
  <c r="W262" i="9"/>
  <c r="AC176" i="9"/>
  <c r="AE176" i="9" s="1"/>
  <c r="AA177" i="9"/>
  <c r="T180" i="9"/>
  <c r="L181" i="9" a="1"/>
  <c r="L181" i="9" s="1"/>
  <c r="AF175" i="8"/>
  <c r="AG196" i="8" s="1"/>
  <c r="Z178" i="8"/>
  <c r="AD176" i="8"/>
  <c r="AB176" i="8"/>
  <c r="W262" i="8"/>
  <c r="T181" i="8"/>
  <c r="L182" i="8" a="1"/>
  <c r="L182" i="8" s="1"/>
  <c r="AA177" i="8"/>
  <c r="AC176" i="8"/>
  <c r="AE176" i="8" s="1"/>
  <c r="AF176" i="8" s="1"/>
  <c r="V263" i="8"/>
  <c r="H180" i="8"/>
  <c r="S179" i="8"/>
  <c r="R180" i="8"/>
  <c r="U179" i="8"/>
  <c r="X179" i="8" s="1"/>
  <c r="Y179" i="8" s="1"/>
  <c r="AF175" i="7"/>
  <c r="AG196" i="7" s="1"/>
  <c r="Z178" i="7"/>
  <c r="AD176" i="7"/>
  <c r="AB176" i="7"/>
  <c r="V263" i="7"/>
  <c r="H180" i="7"/>
  <c r="S179" i="7"/>
  <c r="L181" i="7" a="1"/>
  <c r="L181" i="7" s="1"/>
  <c r="T180" i="7"/>
  <c r="AC176" i="7"/>
  <c r="AE176" i="7" s="1"/>
  <c r="AF176" i="7" s="1"/>
  <c r="AA177" i="7"/>
  <c r="U179" i="7"/>
  <c r="X179" i="7" s="1"/>
  <c r="Y179" i="7" s="1"/>
  <c r="R180" i="7"/>
  <c r="W262" i="7"/>
  <c r="AF175" i="6"/>
  <c r="AG196" i="6" s="1"/>
  <c r="Z178" i="6"/>
  <c r="L182" i="6" a="1"/>
  <c r="L182" i="6" s="1"/>
  <c r="T181" i="6"/>
  <c r="AD176" i="6"/>
  <c r="AB176" i="6"/>
  <c r="V263" i="6"/>
  <c r="H180" i="6"/>
  <c r="S179" i="6"/>
  <c r="AC176" i="6"/>
  <c r="AE176" i="6" s="1"/>
  <c r="AA177" i="6"/>
  <c r="W262" i="6"/>
  <c r="R180" i="6"/>
  <c r="U179" i="6"/>
  <c r="X179" i="6" s="1"/>
  <c r="Y179" i="6" s="1"/>
  <c r="AF175" i="5"/>
  <c r="AG196" i="5" s="1"/>
  <c r="Z178" i="5"/>
  <c r="L182" i="5" a="1"/>
  <c r="L182" i="5" s="1"/>
  <c r="T181" i="5"/>
  <c r="V263" i="5"/>
  <c r="S179" i="5"/>
  <c r="H180" i="5"/>
  <c r="AD176" i="5"/>
  <c r="AB176" i="5"/>
  <c r="U179" i="5"/>
  <c r="X179" i="5" s="1"/>
  <c r="Y179" i="5" s="1"/>
  <c r="R180" i="5"/>
  <c r="W262" i="5"/>
  <c r="AC176" i="5"/>
  <c r="AE176" i="5" s="1"/>
  <c r="AF176" i="5" s="1"/>
  <c r="AA177" i="5"/>
  <c r="AF175" i="4"/>
  <c r="AG196" i="4" s="1"/>
  <c r="Z178" i="4"/>
  <c r="V263" i="4"/>
  <c r="H180" i="4"/>
  <c r="S179" i="4"/>
  <c r="W262" i="4"/>
  <c r="AD176" i="4"/>
  <c r="AB176" i="4"/>
  <c r="R180" i="4"/>
  <c r="U179" i="4"/>
  <c r="X179" i="4" s="1"/>
  <c r="Y179" i="4" s="1"/>
  <c r="AC176" i="4"/>
  <c r="AE176" i="4" s="1"/>
  <c r="AA177" i="4"/>
  <c r="L182" i="4" a="1"/>
  <c r="L182" i="4" s="1"/>
  <c r="T181" i="4"/>
  <c r="Z178" i="1"/>
  <c r="U179" i="1"/>
  <c r="X179" i="1" s="1"/>
  <c r="Y179" i="1" s="1"/>
  <c r="R180" i="1"/>
  <c r="W262" i="1"/>
  <c r="AD176" i="1"/>
  <c r="AB176" i="1"/>
  <c r="AF175" i="1"/>
  <c r="V263" i="1"/>
  <c r="H180" i="1"/>
  <c r="S179" i="1"/>
  <c r="AG196" i="1"/>
  <c r="AC176" i="1"/>
  <c r="AE176" i="1" s="1"/>
  <c r="AA177" i="1"/>
  <c r="L182" i="1" a="1"/>
  <c r="L182" i="1" s="1"/>
  <c r="T181" i="1"/>
  <c r="AF176" i="11" l="1"/>
  <c r="AG197" i="11"/>
  <c r="Z179" i="11"/>
  <c r="L183" i="11" a="1"/>
  <c r="L183" i="11" s="1"/>
  <c r="T182" i="11"/>
  <c r="V264" i="11"/>
  <c r="S180" i="11"/>
  <c r="H181" i="11"/>
  <c r="AD177" i="11"/>
  <c r="AB177" i="11"/>
  <c r="U180" i="11"/>
  <c r="X180" i="11" s="1"/>
  <c r="Y180" i="11" s="1"/>
  <c r="R181" i="11"/>
  <c r="W263" i="11"/>
  <c r="AC177" i="11"/>
  <c r="AE177" i="11" s="1"/>
  <c r="AA178" i="11"/>
  <c r="AG197" i="10"/>
  <c r="Z179" i="10"/>
  <c r="T181" i="10"/>
  <c r="L182" i="10" a="1"/>
  <c r="L182" i="10" s="1"/>
  <c r="R181" i="10"/>
  <c r="U180" i="10"/>
  <c r="X180" i="10" s="1"/>
  <c r="Y180" i="10" s="1"/>
  <c r="V264" i="10"/>
  <c r="S180" i="10"/>
  <c r="H181" i="10"/>
  <c r="W263" i="10"/>
  <c r="AC177" i="10"/>
  <c r="AE177" i="10" s="1"/>
  <c r="AA178" i="10"/>
  <c r="AD177" i="10"/>
  <c r="AB177" i="10"/>
  <c r="AF176" i="9"/>
  <c r="AG197" i="9" s="1"/>
  <c r="Z179" i="9"/>
  <c r="AD177" i="9"/>
  <c r="AB177" i="9"/>
  <c r="U180" i="9"/>
  <c r="X180" i="9" s="1"/>
  <c r="Y180" i="9" s="1"/>
  <c r="R181" i="9"/>
  <c r="V264" i="9"/>
  <c r="S180" i="9"/>
  <c r="H181" i="9"/>
  <c r="W263" i="9"/>
  <c r="AC177" i="9"/>
  <c r="AE177" i="9" s="1"/>
  <c r="AF177" i="9" s="1"/>
  <c r="AA178" i="9"/>
  <c r="L182" i="9" a="1"/>
  <c r="L182" i="9" s="1"/>
  <c r="T181" i="9"/>
  <c r="AG197" i="8"/>
  <c r="Z179" i="8"/>
  <c r="W263" i="8"/>
  <c r="V264" i="8"/>
  <c r="H181" i="8"/>
  <c r="S180" i="8"/>
  <c r="AA178" i="8"/>
  <c r="AC177" i="8"/>
  <c r="AE177" i="8" s="1"/>
  <c r="L183" i="8" a="1"/>
  <c r="L183" i="8" s="1"/>
  <c r="T182" i="8"/>
  <c r="AB177" i="8"/>
  <c r="AD177" i="8"/>
  <c r="U180" i="8"/>
  <c r="X180" i="8" s="1"/>
  <c r="Y180" i="8" s="1"/>
  <c r="R181" i="8"/>
  <c r="AG197" i="7"/>
  <c r="Z179" i="7"/>
  <c r="W263" i="7"/>
  <c r="AD177" i="7"/>
  <c r="AB177" i="7"/>
  <c r="L182" i="7" a="1"/>
  <c r="L182" i="7" s="1"/>
  <c r="T181" i="7"/>
  <c r="AC177" i="7"/>
  <c r="AE177" i="7" s="1"/>
  <c r="AA178" i="7"/>
  <c r="U180" i="7"/>
  <c r="X180" i="7" s="1"/>
  <c r="Y180" i="7" s="1"/>
  <c r="R181" i="7"/>
  <c r="V264" i="7"/>
  <c r="H181" i="7"/>
  <c r="S180" i="7"/>
  <c r="AF176" i="6"/>
  <c r="AG197" i="6"/>
  <c r="Z179" i="6"/>
  <c r="AD177" i="6"/>
  <c r="AB177" i="6"/>
  <c r="V264" i="6"/>
  <c r="S180" i="6"/>
  <c r="H181" i="6"/>
  <c r="W263" i="6"/>
  <c r="T182" i="6"/>
  <c r="L183" i="6" a="1"/>
  <c r="L183" i="6" s="1"/>
  <c r="AA178" i="6"/>
  <c r="AC177" i="6"/>
  <c r="AE177" i="6" s="1"/>
  <c r="AF177" i="6" s="1"/>
  <c r="R181" i="6"/>
  <c r="U180" i="6"/>
  <c r="X180" i="6" s="1"/>
  <c r="Y180" i="6" s="1"/>
  <c r="AG197" i="5"/>
  <c r="Z179" i="5"/>
  <c r="U180" i="5"/>
  <c r="X180" i="5" s="1"/>
  <c r="Y180" i="5" s="1"/>
  <c r="R181" i="5"/>
  <c r="V264" i="5"/>
  <c r="H181" i="5"/>
  <c r="S180" i="5"/>
  <c r="W263" i="5"/>
  <c r="L183" i="5" a="1"/>
  <c r="L183" i="5" s="1"/>
  <c r="T182" i="5"/>
  <c r="AD177" i="5"/>
  <c r="AB177" i="5"/>
  <c r="AC177" i="5"/>
  <c r="AE177" i="5" s="1"/>
  <c r="AA178" i="5"/>
  <c r="AF176" i="4"/>
  <c r="AG197" i="4" s="1"/>
  <c r="Z179" i="4"/>
  <c r="U180" i="4"/>
  <c r="X180" i="4" s="1"/>
  <c r="Y180" i="4" s="1"/>
  <c r="R181" i="4"/>
  <c r="V264" i="4"/>
  <c r="S180" i="4"/>
  <c r="H181" i="4"/>
  <c r="W263" i="4"/>
  <c r="AC177" i="4"/>
  <c r="AE177" i="4" s="1"/>
  <c r="AA178" i="4"/>
  <c r="L183" i="4" a="1"/>
  <c r="L183" i="4" s="1"/>
  <c r="T182" i="4"/>
  <c r="AD177" i="4"/>
  <c r="AB177" i="4"/>
  <c r="Z179" i="1"/>
  <c r="AD177" i="1"/>
  <c r="AB177" i="1"/>
  <c r="V264" i="1"/>
  <c r="H181" i="1"/>
  <c r="S180" i="1"/>
  <c r="AF176" i="1"/>
  <c r="AG197" i="1" s="1"/>
  <c r="W263" i="1"/>
  <c r="U180" i="1"/>
  <c r="X180" i="1" s="1"/>
  <c r="Y180" i="1" s="1"/>
  <c r="R181" i="1"/>
  <c r="AA178" i="1"/>
  <c r="AC177" i="1"/>
  <c r="AE177" i="1" s="1"/>
  <c r="L183" i="1" a="1"/>
  <c r="L183" i="1" s="1"/>
  <c r="T182" i="1"/>
  <c r="AF177" i="11" l="1"/>
  <c r="AG198" i="11" s="1"/>
  <c r="Z180" i="11"/>
  <c r="W264" i="11"/>
  <c r="U181" i="11"/>
  <c r="X181" i="11" s="1"/>
  <c r="Y181" i="11" s="1"/>
  <c r="R182" i="11"/>
  <c r="L184" i="11" a="1"/>
  <c r="L184" i="11" s="1"/>
  <c r="T183" i="11"/>
  <c r="AA179" i="11"/>
  <c r="AC178" i="11"/>
  <c r="AE178" i="11" s="1"/>
  <c r="AF178" i="11" s="1"/>
  <c r="AD178" i="11"/>
  <c r="AB178" i="11"/>
  <c r="V265" i="11"/>
  <c r="H182" i="11"/>
  <c r="S181" i="11"/>
  <c r="AF177" i="10"/>
  <c r="AG198" i="10" s="1"/>
  <c r="Z180" i="10"/>
  <c r="T182" i="10"/>
  <c r="L183" i="10" a="1"/>
  <c r="L183" i="10" s="1"/>
  <c r="AA179" i="10"/>
  <c r="AC178" i="10"/>
  <c r="AE178" i="10" s="1"/>
  <c r="V265" i="10"/>
  <c r="S181" i="10"/>
  <c r="H182" i="10"/>
  <c r="W264" i="10"/>
  <c r="U181" i="10"/>
  <c r="X181" i="10" s="1"/>
  <c r="Y181" i="10" s="1"/>
  <c r="R182" i="10"/>
  <c r="AD178" i="10"/>
  <c r="AB178" i="10"/>
  <c r="AG198" i="9"/>
  <c r="Z180" i="9"/>
  <c r="V265" i="9"/>
  <c r="H182" i="9"/>
  <c r="S181" i="9"/>
  <c r="W264" i="9"/>
  <c r="U181" i="9"/>
  <c r="X181" i="9" s="1"/>
  <c r="Y181" i="9" s="1"/>
  <c r="R182" i="9"/>
  <c r="L183" i="9" a="1"/>
  <c r="L183" i="9" s="1"/>
  <c r="T182" i="9"/>
  <c r="AC178" i="9"/>
  <c r="AE178" i="9" s="1"/>
  <c r="AA179" i="9"/>
  <c r="AD178" i="9"/>
  <c r="AB178" i="9"/>
  <c r="AF177" i="8"/>
  <c r="AG198" i="8" s="1"/>
  <c r="Z180" i="8"/>
  <c r="T183" i="8"/>
  <c r="L184" i="8" a="1"/>
  <c r="L184" i="8" s="1"/>
  <c r="V265" i="8"/>
  <c r="S181" i="8"/>
  <c r="H182" i="8"/>
  <c r="AC178" i="8"/>
  <c r="AE178" i="8" s="1"/>
  <c r="AF178" i="8" s="1"/>
  <c r="AA179" i="8"/>
  <c r="AD178" i="8"/>
  <c r="AB178" i="8"/>
  <c r="W264" i="8"/>
  <c r="R182" i="8"/>
  <c r="U181" i="8"/>
  <c r="X181" i="8" s="1"/>
  <c r="Y181" i="8" s="1"/>
  <c r="AF177" i="7"/>
  <c r="AG198" i="7" s="1"/>
  <c r="Z180" i="7"/>
  <c r="AD178" i="7"/>
  <c r="AB178" i="7"/>
  <c r="U181" i="7"/>
  <c r="X181" i="7" s="1"/>
  <c r="Y181" i="7" s="1"/>
  <c r="R182" i="7"/>
  <c r="L183" i="7" a="1"/>
  <c r="L183" i="7" s="1"/>
  <c r="T182" i="7"/>
  <c r="V265" i="7"/>
  <c r="H182" i="7"/>
  <c r="S181" i="7"/>
  <c r="AC178" i="7"/>
  <c r="AE178" i="7" s="1"/>
  <c r="AF178" i="7" s="1"/>
  <c r="AA179" i="7"/>
  <c r="W264" i="7"/>
  <c r="AG198" i="6"/>
  <c r="Z180" i="6"/>
  <c r="AD178" i="6"/>
  <c r="AB178" i="6"/>
  <c r="T183" i="6"/>
  <c r="L184" i="6" a="1"/>
  <c r="L184" i="6" s="1"/>
  <c r="AC178" i="6"/>
  <c r="AE178" i="6" s="1"/>
  <c r="AA179" i="6"/>
  <c r="V265" i="6"/>
  <c r="S181" i="6"/>
  <c r="H182" i="6"/>
  <c r="W264" i="6"/>
  <c r="R182" i="6"/>
  <c r="U181" i="6"/>
  <c r="X181" i="6" s="1"/>
  <c r="Y181" i="6" s="1"/>
  <c r="AF177" i="5"/>
  <c r="AG198" i="5" s="1"/>
  <c r="Z180" i="5"/>
  <c r="L184" i="5" a="1"/>
  <c r="L184" i="5" s="1"/>
  <c r="T183" i="5"/>
  <c r="V265" i="5"/>
  <c r="H182" i="5"/>
  <c r="S181" i="5"/>
  <c r="AC178" i="5"/>
  <c r="AE178" i="5" s="1"/>
  <c r="AA179" i="5"/>
  <c r="W264" i="5"/>
  <c r="U181" i="5"/>
  <c r="X181" i="5" s="1"/>
  <c r="Y181" i="5" s="1"/>
  <c r="R182" i="5"/>
  <c r="AD178" i="5"/>
  <c r="AB178" i="5"/>
  <c r="AF177" i="4"/>
  <c r="AG198" i="4" s="1"/>
  <c r="Z180" i="4"/>
  <c r="AD178" i="4"/>
  <c r="AB178" i="4"/>
  <c r="R182" i="4"/>
  <c r="U181" i="4"/>
  <c r="X181" i="4" s="1"/>
  <c r="Y181" i="4" s="1"/>
  <c r="L184" i="4" a="1"/>
  <c r="L184" i="4" s="1"/>
  <c r="T183" i="4"/>
  <c r="V265" i="4"/>
  <c r="H182" i="4"/>
  <c r="S181" i="4"/>
  <c r="AA179" i="4"/>
  <c r="AC178" i="4"/>
  <c r="AE178" i="4" s="1"/>
  <c r="W264" i="4"/>
  <c r="Z180" i="1"/>
  <c r="AF177" i="1"/>
  <c r="V265" i="1"/>
  <c r="H182" i="1"/>
  <c r="S181" i="1"/>
  <c r="AD178" i="1"/>
  <c r="AB178" i="1"/>
  <c r="U181" i="1"/>
  <c r="X181" i="1" s="1"/>
  <c r="Y181" i="1" s="1"/>
  <c r="R182" i="1"/>
  <c r="W264" i="1"/>
  <c r="AG198" i="1"/>
  <c r="AC178" i="1"/>
  <c r="AE178" i="1" s="1"/>
  <c r="AA179" i="1"/>
  <c r="L184" i="1" a="1"/>
  <c r="L184" i="1" s="1"/>
  <c r="T183" i="1"/>
  <c r="AG199" i="11" l="1"/>
  <c r="Z181" i="11"/>
  <c r="AD179" i="11"/>
  <c r="AB179" i="11"/>
  <c r="T184" i="11"/>
  <c r="L185" i="11" a="1"/>
  <c r="L185" i="11" s="1"/>
  <c r="V266" i="11"/>
  <c r="H183" i="11"/>
  <c r="S182" i="11"/>
  <c r="R183" i="11"/>
  <c r="U182" i="11"/>
  <c r="X182" i="11" s="1"/>
  <c r="Y182" i="11" s="1"/>
  <c r="W265" i="11"/>
  <c r="AA180" i="11"/>
  <c r="AC179" i="11"/>
  <c r="AE179" i="11" s="1"/>
  <c r="AF178" i="10"/>
  <c r="AG199" i="10" s="1"/>
  <c r="Z181" i="10"/>
  <c r="R183" i="10"/>
  <c r="U182" i="10"/>
  <c r="X182" i="10" s="1"/>
  <c r="Y182" i="10" s="1"/>
  <c r="AD179" i="10"/>
  <c r="AB179" i="10"/>
  <c r="L184" i="10" a="1"/>
  <c r="L184" i="10" s="1"/>
  <c r="T183" i="10"/>
  <c r="V266" i="10"/>
  <c r="H183" i="10"/>
  <c r="S182" i="10"/>
  <c r="AC179" i="10"/>
  <c r="AE179" i="10" s="1"/>
  <c r="AA180" i="10"/>
  <c r="W265" i="10"/>
  <c r="AF178" i="9"/>
  <c r="AG199" i="9" s="1"/>
  <c r="Z181" i="9"/>
  <c r="AD179" i="9"/>
  <c r="AB179" i="9"/>
  <c r="L184" i="9" a="1"/>
  <c r="L184" i="9" s="1"/>
  <c r="T183" i="9"/>
  <c r="V266" i="9"/>
  <c r="H183" i="9"/>
  <c r="S182" i="9"/>
  <c r="W265" i="9"/>
  <c r="R183" i="9"/>
  <c r="U182" i="9"/>
  <c r="X182" i="9" s="1"/>
  <c r="Y182" i="9" s="1"/>
  <c r="AC179" i="9"/>
  <c r="AE179" i="9" s="1"/>
  <c r="AF179" i="9" s="1"/>
  <c r="AA180" i="9"/>
  <c r="AG199" i="8"/>
  <c r="Z181" i="8"/>
  <c r="L185" i="8" a="1"/>
  <c r="L185" i="8" s="1"/>
  <c r="T184" i="8"/>
  <c r="AA180" i="8"/>
  <c r="AC179" i="8"/>
  <c r="AE179" i="8" s="1"/>
  <c r="AD179" i="8"/>
  <c r="AB179" i="8"/>
  <c r="V266" i="8"/>
  <c r="S182" i="8"/>
  <c r="H183" i="8"/>
  <c r="U182" i="8"/>
  <c r="X182" i="8" s="1"/>
  <c r="Y182" i="8" s="1"/>
  <c r="R183" i="8"/>
  <c r="W265" i="8"/>
  <c r="AG199" i="7"/>
  <c r="Z181" i="7"/>
  <c r="V266" i="7"/>
  <c r="H183" i="7"/>
  <c r="S182" i="7"/>
  <c r="AB179" i="7"/>
  <c r="AD179" i="7"/>
  <c r="W265" i="7"/>
  <c r="AC179" i="7"/>
  <c r="AE179" i="7" s="1"/>
  <c r="AA180" i="7"/>
  <c r="L184" i="7" a="1"/>
  <c r="L184" i="7" s="1"/>
  <c r="T183" i="7"/>
  <c r="U182" i="7"/>
  <c r="X182" i="7" s="1"/>
  <c r="Y182" i="7" s="1"/>
  <c r="R183" i="7"/>
  <c r="AF178" i="6"/>
  <c r="AG199" i="6" s="1"/>
  <c r="Z181" i="6"/>
  <c r="W265" i="6"/>
  <c r="T184" i="6"/>
  <c r="L185" i="6" a="1"/>
  <c r="L185" i="6" s="1"/>
  <c r="AC179" i="6"/>
  <c r="AE179" i="6" s="1"/>
  <c r="AA180" i="6"/>
  <c r="V266" i="6"/>
  <c r="S182" i="6"/>
  <c r="H183" i="6"/>
  <c r="AD179" i="6"/>
  <c r="AB179" i="6"/>
  <c r="U182" i="6"/>
  <c r="X182" i="6" s="1"/>
  <c r="Y182" i="6" s="1"/>
  <c r="R183" i="6"/>
  <c r="AF178" i="5"/>
  <c r="AG199" i="5" s="1"/>
  <c r="Z181" i="5"/>
  <c r="AD179" i="5"/>
  <c r="AB179" i="5"/>
  <c r="W265" i="5"/>
  <c r="L185" i="5" a="1"/>
  <c r="L185" i="5" s="1"/>
  <c r="T184" i="5"/>
  <c r="V266" i="5"/>
  <c r="H183" i="5"/>
  <c r="S182" i="5"/>
  <c r="AC179" i="5"/>
  <c r="AE179" i="5" s="1"/>
  <c r="AA180" i="5"/>
  <c r="U182" i="5"/>
  <c r="X182" i="5" s="1"/>
  <c r="Y182" i="5" s="1"/>
  <c r="R183" i="5"/>
  <c r="AF178" i="4"/>
  <c r="AG199" i="4" s="1"/>
  <c r="Z181" i="4"/>
  <c r="L185" i="4" a="1"/>
  <c r="L185" i="4" s="1"/>
  <c r="T184" i="4"/>
  <c r="AD179" i="4"/>
  <c r="AB179" i="4"/>
  <c r="W265" i="4"/>
  <c r="AA180" i="4"/>
  <c r="AC179" i="4"/>
  <c r="AE179" i="4" s="1"/>
  <c r="V266" i="4"/>
  <c r="S182" i="4"/>
  <c r="H183" i="4"/>
  <c r="R183" i="4"/>
  <c r="U182" i="4"/>
  <c r="X182" i="4" s="1"/>
  <c r="Y182" i="4" s="1"/>
  <c r="Z181" i="1"/>
  <c r="AF178" i="1"/>
  <c r="AD179" i="1"/>
  <c r="AB179" i="1"/>
  <c r="V266" i="1"/>
  <c r="S182" i="1"/>
  <c r="H183" i="1"/>
  <c r="U182" i="1"/>
  <c r="X182" i="1" s="1"/>
  <c r="Y182" i="1" s="1"/>
  <c r="R183" i="1"/>
  <c r="AG199" i="1"/>
  <c r="W265" i="1"/>
  <c r="AA180" i="1"/>
  <c r="AC179" i="1"/>
  <c r="AE179" i="1" s="1"/>
  <c r="L185" i="1" a="1"/>
  <c r="L185" i="1" s="1"/>
  <c r="T184" i="1"/>
  <c r="AF179" i="11" l="1"/>
  <c r="AG200" i="11" s="1"/>
  <c r="Z182" i="11"/>
  <c r="AD180" i="11"/>
  <c r="AB180" i="11"/>
  <c r="V267" i="11"/>
  <c r="S183" i="11"/>
  <c r="H184" i="11"/>
  <c r="T185" i="11"/>
  <c r="L186" i="11" a="1"/>
  <c r="L186" i="11" s="1"/>
  <c r="U183" i="11"/>
  <c r="X183" i="11" s="1"/>
  <c r="Y183" i="11" s="1"/>
  <c r="R184" i="11"/>
  <c r="W266" i="11"/>
  <c r="AC180" i="11"/>
  <c r="AE180" i="11" s="1"/>
  <c r="AF180" i="11" s="1"/>
  <c r="AA181" i="11"/>
  <c r="AF179" i="10"/>
  <c r="AG200" i="10" s="1"/>
  <c r="Z182" i="10"/>
  <c r="V267" i="10"/>
  <c r="S183" i="10"/>
  <c r="H184" i="10"/>
  <c r="U183" i="10"/>
  <c r="X183" i="10" s="1"/>
  <c r="Y183" i="10" s="1"/>
  <c r="R184" i="10"/>
  <c r="W266" i="10"/>
  <c r="AC180" i="10"/>
  <c r="AE180" i="10" s="1"/>
  <c r="AF180" i="10" s="1"/>
  <c r="AA181" i="10"/>
  <c r="L185" i="10" a="1"/>
  <c r="L185" i="10" s="1"/>
  <c r="T184" i="10"/>
  <c r="AD180" i="10"/>
  <c r="AB180" i="10"/>
  <c r="AG200" i="9"/>
  <c r="Z182" i="9"/>
  <c r="V267" i="9"/>
  <c r="H184" i="9"/>
  <c r="S183" i="9"/>
  <c r="W266" i="9"/>
  <c r="R184" i="9"/>
  <c r="U183" i="9"/>
  <c r="X183" i="9" s="1"/>
  <c r="Y183" i="9" s="1"/>
  <c r="L185" i="9" a="1"/>
  <c r="L185" i="9" s="1"/>
  <c r="T184" i="9"/>
  <c r="AC180" i="9"/>
  <c r="AE180" i="9" s="1"/>
  <c r="AA181" i="9"/>
  <c r="AD180" i="9"/>
  <c r="AB180" i="9"/>
  <c r="AF179" i="8"/>
  <c r="AG200" i="8" s="1"/>
  <c r="Z182" i="8"/>
  <c r="R184" i="8"/>
  <c r="U183" i="8"/>
  <c r="X183" i="8" s="1"/>
  <c r="Y183" i="8" s="1"/>
  <c r="V267" i="8"/>
  <c r="H184" i="8"/>
  <c r="S183" i="8"/>
  <c r="W266" i="8"/>
  <c r="T185" i="8"/>
  <c r="L186" i="8" a="1"/>
  <c r="L186" i="8" s="1"/>
  <c r="AC180" i="8"/>
  <c r="AE180" i="8" s="1"/>
  <c r="AA181" i="8"/>
  <c r="AB180" i="8"/>
  <c r="AD180" i="8"/>
  <c r="AF179" i="7"/>
  <c r="AG200" i="7" s="1"/>
  <c r="Z182" i="7"/>
  <c r="AD180" i="7"/>
  <c r="AB180" i="7"/>
  <c r="L185" i="7" a="1"/>
  <c r="L185" i="7" s="1"/>
  <c r="T184" i="7"/>
  <c r="V267" i="7"/>
  <c r="S183" i="7"/>
  <c r="H184" i="7"/>
  <c r="W266" i="7"/>
  <c r="R184" i="7"/>
  <c r="U183" i="7"/>
  <c r="X183" i="7" s="1"/>
  <c r="Y183" i="7" s="1"/>
  <c r="AA181" i="7"/>
  <c r="AC180" i="7"/>
  <c r="AE180" i="7" s="1"/>
  <c r="AF179" i="6"/>
  <c r="AG200" i="6" s="1"/>
  <c r="Z182" i="6"/>
  <c r="V267" i="6"/>
  <c r="H184" i="6"/>
  <c r="S183" i="6"/>
  <c r="L186" i="6" a="1"/>
  <c r="L186" i="6" s="1"/>
  <c r="T185" i="6"/>
  <c r="W266" i="6"/>
  <c r="AC180" i="6"/>
  <c r="AE180" i="6" s="1"/>
  <c r="AA181" i="6"/>
  <c r="AD180" i="6"/>
  <c r="AB180" i="6"/>
  <c r="U183" i="6"/>
  <c r="X183" i="6" s="1"/>
  <c r="Y183" i="6" s="1"/>
  <c r="R184" i="6"/>
  <c r="AF179" i="5"/>
  <c r="AG200" i="5" s="1"/>
  <c r="Z182" i="5"/>
  <c r="AD180" i="5"/>
  <c r="AB180" i="5"/>
  <c r="W266" i="5"/>
  <c r="V267" i="5"/>
  <c r="H184" i="5"/>
  <c r="S183" i="5"/>
  <c r="U183" i="5"/>
  <c r="X183" i="5" s="1"/>
  <c r="Y183" i="5" s="1"/>
  <c r="R184" i="5"/>
  <c r="AC180" i="5"/>
  <c r="AE180" i="5" s="1"/>
  <c r="AA181" i="5"/>
  <c r="L186" i="5" a="1"/>
  <c r="L186" i="5" s="1"/>
  <c r="T185" i="5"/>
  <c r="AF179" i="4"/>
  <c r="AG200" i="4" s="1"/>
  <c r="Z182" i="4"/>
  <c r="W266" i="4"/>
  <c r="T185" i="4"/>
  <c r="L186" i="4" a="1"/>
  <c r="L186" i="4" s="1"/>
  <c r="AA181" i="4"/>
  <c r="AC180" i="4"/>
  <c r="AE180" i="4" s="1"/>
  <c r="AD180" i="4"/>
  <c r="AB180" i="4"/>
  <c r="R184" i="4"/>
  <c r="U183" i="4"/>
  <c r="X183" i="4" s="1"/>
  <c r="Y183" i="4" s="1"/>
  <c r="V267" i="4"/>
  <c r="H184" i="4"/>
  <c r="S183" i="4"/>
  <c r="Z182" i="1"/>
  <c r="AD180" i="1"/>
  <c r="AB180" i="1"/>
  <c r="R184" i="1"/>
  <c r="U183" i="1"/>
  <c r="X183" i="1" s="1"/>
  <c r="Y183" i="1" s="1"/>
  <c r="V267" i="1"/>
  <c r="H184" i="1"/>
  <c r="S183" i="1"/>
  <c r="W266" i="1"/>
  <c r="AF179" i="1"/>
  <c r="AG200" i="1" s="1"/>
  <c r="AA181" i="1"/>
  <c r="AC180" i="1"/>
  <c r="AE180" i="1" s="1"/>
  <c r="T185" i="1"/>
  <c r="L186" i="1" a="1"/>
  <c r="L186" i="1" s="1"/>
  <c r="AG201" i="11" l="1"/>
  <c r="Z183" i="11"/>
  <c r="V268" i="11"/>
  <c r="H185" i="11"/>
  <c r="S184" i="11"/>
  <c r="W267" i="11"/>
  <c r="T186" i="11"/>
  <c r="L187" i="11" a="1"/>
  <c r="L187" i="11" s="1"/>
  <c r="AD181" i="11"/>
  <c r="AB181" i="11"/>
  <c r="AA182" i="11"/>
  <c r="AC181" i="11"/>
  <c r="AE181" i="11" s="1"/>
  <c r="R185" i="11"/>
  <c r="U184" i="11"/>
  <c r="X184" i="11" s="1"/>
  <c r="Y184" i="11" s="1"/>
  <c r="AG201" i="10"/>
  <c r="Z183" i="10"/>
  <c r="V268" i="10"/>
  <c r="H185" i="10"/>
  <c r="S184" i="10"/>
  <c r="L186" i="10" a="1"/>
  <c r="L186" i="10" s="1"/>
  <c r="T185" i="10"/>
  <c r="AD181" i="10"/>
  <c r="AB181" i="10"/>
  <c r="W267" i="10"/>
  <c r="AC181" i="10"/>
  <c r="AE181" i="10" s="1"/>
  <c r="AA182" i="10"/>
  <c r="U184" i="10"/>
  <c r="X184" i="10" s="1"/>
  <c r="Y184" i="10" s="1"/>
  <c r="R185" i="10"/>
  <c r="AF180" i="9"/>
  <c r="AG201" i="9" s="1"/>
  <c r="Z183" i="9"/>
  <c r="L186" i="9" a="1"/>
  <c r="L186" i="9" s="1"/>
  <c r="T185" i="9"/>
  <c r="V268" i="9"/>
  <c r="H185" i="9"/>
  <c r="S184" i="9"/>
  <c r="W267" i="9"/>
  <c r="U184" i="9"/>
  <c r="X184" i="9" s="1"/>
  <c r="Y184" i="9" s="1"/>
  <c r="R185" i="9"/>
  <c r="AA182" i="9"/>
  <c r="AC181" i="9"/>
  <c r="AE181" i="9" s="1"/>
  <c r="AF181" i="9" s="1"/>
  <c r="AD181" i="9"/>
  <c r="AB181" i="9"/>
  <c r="AF180" i="8"/>
  <c r="AG201" i="8" s="1"/>
  <c r="Z183" i="8"/>
  <c r="AD181" i="8"/>
  <c r="AB181" i="8"/>
  <c r="L187" i="8" a="1"/>
  <c r="L187" i="8" s="1"/>
  <c r="T186" i="8"/>
  <c r="V268" i="8"/>
  <c r="S184" i="8"/>
  <c r="H185" i="8"/>
  <c r="U184" i="8"/>
  <c r="X184" i="8" s="1"/>
  <c r="Y184" i="8" s="1"/>
  <c r="R185" i="8"/>
  <c r="AC181" i="8"/>
  <c r="AE181" i="8" s="1"/>
  <c r="AF181" i="8" s="1"/>
  <c r="AA182" i="8"/>
  <c r="W267" i="8"/>
  <c r="AF180" i="7"/>
  <c r="AG201" i="7" s="1"/>
  <c r="Z183" i="7"/>
  <c r="T185" i="7"/>
  <c r="L186" i="7" a="1"/>
  <c r="L186" i="7" s="1"/>
  <c r="R185" i="7"/>
  <c r="U184" i="7"/>
  <c r="X184" i="7" s="1"/>
  <c r="Y184" i="7" s="1"/>
  <c r="V268" i="7"/>
  <c r="H185" i="7"/>
  <c r="S184" i="7"/>
  <c r="W267" i="7"/>
  <c r="AA182" i="7"/>
  <c r="AC181" i="7"/>
  <c r="AE181" i="7" s="1"/>
  <c r="AF181" i="7" s="1"/>
  <c r="AB181" i="7"/>
  <c r="AD181" i="7"/>
  <c r="AF180" i="6"/>
  <c r="AG201" i="6" s="1"/>
  <c r="Z183" i="6"/>
  <c r="L187" i="6" a="1"/>
  <c r="L187" i="6" s="1"/>
  <c r="T186" i="6"/>
  <c r="V268" i="6"/>
  <c r="H185" i="6"/>
  <c r="S184" i="6"/>
  <c r="U184" i="6"/>
  <c r="X184" i="6" s="1"/>
  <c r="Y184" i="6" s="1"/>
  <c r="R185" i="6"/>
  <c r="AC181" i="6"/>
  <c r="AE181" i="6" s="1"/>
  <c r="AA182" i="6"/>
  <c r="AD181" i="6"/>
  <c r="AB181" i="6"/>
  <c r="W267" i="6"/>
  <c r="AF180" i="5"/>
  <c r="AG201" i="5"/>
  <c r="Z183" i="5"/>
  <c r="R185" i="5"/>
  <c r="U184" i="5"/>
  <c r="X184" i="5" s="1"/>
  <c r="Y184" i="5" s="1"/>
  <c r="AA182" i="5"/>
  <c r="AC181" i="5"/>
  <c r="AE181" i="5" s="1"/>
  <c r="V268" i="5"/>
  <c r="H185" i="5"/>
  <c r="S184" i="5"/>
  <c r="AD181" i="5"/>
  <c r="AB181" i="5"/>
  <c r="W267" i="5"/>
  <c r="T186" i="5"/>
  <c r="L187" i="5" a="1"/>
  <c r="L187" i="5" s="1"/>
  <c r="AF180" i="4"/>
  <c r="AG201" i="4" s="1"/>
  <c r="Z183" i="4"/>
  <c r="R185" i="4"/>
  <c r="U184" i="4"/>
  <c r="X184" i="4" s="1"/>
  <c r="Y184" i="4" s="1"/>
  <c r="AB181" i="4"/>
  <c r="AD181" i="4"/>
  <c r="AC181" i="4"/>
  <c r="AE181" i="4" s="1"/>
  <c r="AA182" i="4"/>
  <c r="T186" i="4"/>
  <c r="L187" i="4" a="1"/>
  <c r="L187" i="4" s="1"/>
  <c r="V268" i="4"/>
  <c r="S184" i="4"/>
  <c r="H185" i="4"/>
  <c r="W267" i="4"/>
  <c r="Z183" i="1"/>
  <c r="AB181" i="1"/>
  <c r="AD181" i="1"/>
  <c r="AF180" i="1"/>
  <c r="AG201" i="1" s="1"/>
  <c r="V268" i="1"/>
  <c r="S184" i="1"/>
  <c r="H185" i="1"/>
  <c r="W267" i="1"/>
  <c r="R185" i="1"/>
  <c r="U184" i="1"/>
  <c r="X184" i="1" s="1"/>
  <c r="Y184" i="1" s="1"/>
  <c r="AC181" i="1"/>
  <c r="AE181" i="1" s="1"/>
  <c r="AA182" i="1"/>
  <c r="T186" i="1"/>
  <c r="L187" i="1" a="1"/>
  <c r="L187" i="1" s="1"/>
  <c r="AF181" i="11" l="1"/>
  <c r="AG202" i="11" s="1"/>
  <c r="Z184" i="11"/>
  <c r="AB182" i="11"/>
  <c r="AD182" i="11"/>
  <c r="V269" i="11"/>
  <c r="H186" i="11"/>
  <c r="S185" i="11"/>
  <c r="R186" i="11"/>
  <c r="U185" i="11"/>
  <c r="X185" i="11" s="1"/>
  <c r="Y185" i="11" s="1"/>
  <c r="W268" i="11"/>
  <c r="AA183" i="11"/>
  <c r="AC182" i="11"/>
  <c r="AE182" i="11" s="1"/>
  <c r="T187" i="11"/>
  <c r="L188" i="11" a="1"/>
  <c r="L188" i="11" s="1"/>
  <c r="AF181" i="10"/>
  <c r="AG202" i="10" s="1"/>
  <c r="Z184" i="10"/>
  <c r="V269" i="10"/>
  <c r="H186" i="10"/>
  <c r="S185" i="10"/>
  <c r="W268" i="10"/>
  <c r="L187" i="10" a="1"/>
  <c r="L187" i="10" s="1"/>
  <c r="T186" i="10"/>
  <c r="U185" i="10"/>
  <c r="X185" i="10" s="1"/>
  <c r="Y185" i="10" s="1"/>
  <c r="R186" i="10"/>
  <c r="AC182" i="10"/>
  <c r="AE182" i="10" s="1"/>
  <c r="AA183" i="10"/>
  <c r="AD182" i="10"/>
  <c r="AB182" i="10"/>
  <c r="AG202" i="9"/>
  <c r="Z184" i="9"/>
  <c r="R186" i="9"/>
  <c r="U185" i="9"/>
  <c r="X185" i="9" s="1"/>
  <c r="Y185" i="9" s="1"/>
  <c r="L187" i="9" a="1"/>
  <c r="L187" i="9" s="1"/>
  <c r="T186" i="9"/>
  <c r="V269" i="9"/>
  <c r="H186" i="9"/>
  <c r="S185" i="9"/>
  <c r="W268" i="9"/>
  <c r="AA183" i="9"/>
  <c r="AC182" i="9"/>
  <c r="AE182" i="9" s="1"/>
  <c r="AD182" i="9"/>
  <c r="AB182" i="9"/>
  <c r="AG202" i="8"/>
  <c r="Z184" i="8"/>
  <c r="U185" i="8"/>
  <c r="X185" i="8" s="1"/>
  <c r="Y185" i="8" s="1"/>
  <c r="R186" i="8"/>
  <c r="V269" i="8"/>
  <c r="S185" i="8"/>
  <c r="H186" i="8"/>
  <c r="W268" i="8"/>
  <c r="L188" i="8" a="1"/>
  <c r="L188" i="8" s="1"/>
  <c r="T187" i="8"/>
  <c r="AA183" i="8"/>
  <c r="AC182" i="8"/>
  <c r="AE182" i="8" s="1"/>
  <c r="AD182" i="8"/>
  <c r="AB182" i="8"/>
  <c r="AG202" i="7"/>
  <c r="Z184" i="7"/>
  <c r="AD182" i="7"/>
  <c r="AB182" i="7"/>
  <c r="V269" i="7"/>
  <c r="S185" i="7"/>
  <c r="H186" i="7"/>
  <c r="T186" i="7"/>
  <c r="L187" i="7" a="1"/>
  <c r="L187" i="7" s="1"/>
  <c r="AC182" i="7"/>
  <c r="AE182" i="7" s="1"/>
  <c r="AA183" i="7"/>
  <c r="W268" i="7"/>
  <c r="R186" i="7"/>
  <c r="U185" i="7"/>
  <c r="X185" i="7" s="1"/>
  <c r="Y185" i="7" s="1"/>
  <c r="AF181" i="6"/>
  <c r="AG202" i="6" s="1"/>
  <c r="Z184" i="6"/>
  <c r="L188" i="6" a="1"/>
  <c r="L188" i="6" s="1"/>
  <c r="T187" i="6"/>
  <c r="AD182" i="6"/>
  <c r="AB182" i="6"/>
  <c r="W268" i="6"/>
  <c r="U185" i="6"/>
  <c r="X185" i="6" s="1"/>
  <c r="Y185" i="6" s="1"/>
  <c r="R186" i="6"/>
  <c r="AA183" i="6"/>
  <c r="AC182" i="6"/>
  <c r="AE182" i="6" s="1"/>
  <c r="V269" i="6"/>
  <c r="H186" i="6"/>
  <c r="S185" i="6"/>
  <c r="AF181" i="5"/>
  <c r="AG202" i="5" s="1"/>
  <c r="Z184" i="5"/>
  <c r="V269" i="5"/>
  <c r="H186" i="5"/>
  <c r="S185" i="5"/>
  <c r="W268" i="5"/>
  <c r="AB182" i="5"/>
  <c r="AD182" i="5"/>
  <c r="R186" i="5"/>
  <c r="U185" i="5"/>
  <c r="X185" i="5" s="1"/>
  <c r="Y185" i="5" s="1"/>
  <c r="T187" i="5"/>
  <c r="L188" i="5" a="1"/>
  <c r="L188" i="5" s="1"/>
  <c r="AA183" i="5"/>
  <c r="AC182" i="5"/>
  <c r="AE182" i="5" s="1"/>
  <c r="AF181" i="4"/>
  <c r="AG202" i="4" s="1"/>
  <c r="Z184" i="4"/>
  <c r="W268" i="4"/>
  <c r="T187" i="4"/>
  <c r="L188" i="4" a="1"/>
  <c r="L188" i="4" s="1"/>
  <c r="AD182" i="4"/>
  <c r="AB182" i="4"/>
  <c r="AC182" i="4"/>
  <c r="AE182" i="4" s="1"/>
  <c r="AA183" i="4"/>
  <c r="U185" i="4"/>
  <c r="X185" i="4" s="1"/>
  <c r="Y185" i="4" s="1"/>
  <c r="R186" i="4"/>
  <c r="V269" i="4"/>
  <c r="S185" i="4"/>
  <c r="H186" i="4"/>
  <c r="Z184" i="1"/>
  <c r="AF181" i="1"/>
  <c r="AD182" i="1"/>
  <c r="AB182" i="1"/>
  <c r="V269" i="1"/>
  <c r="S185" i="1"/>
  <c r="H186" i="1"/>
  <c r="W268" i="1"/>
  <c r="U185" i="1"/>
  <c r="X185" i="1" s="1"/>
  <c r="Y185" i="1" s="1"/>
  <c r="R186" i="1"/>
  <c r="AG202" i="1"/>
  <c r="AC182" i="1"/>
  <c r="AE182" i="1" s="1"/>
  <c r="AA183" i="1"/>
  <c r="T187" i="1"/>
  <c r="L188" i="1" a="1"/>
  <c r="L188" i="1" s="1"/>
  <c r="AF182" i="11" l="1"/>
  <c r="AG203" i="11"/>
  <c r="Z185" i="11"/>
  <c r="AD183" i="11"/>
  <c r="AB183" i="11"/>
  <c r="V270" i="11"/>
  <c r="S186" i="11"/>
  <c r="H187" i="11"/>
  <c r="W269" i="11"/>
  <c r="R187" i="11"/>
  <c r="U186" i="11"/>
  <c r="X186" i="11" s="1"/>
  <c r="Y186" i="11" s="1"/>
  <c r="AA184" i="11"/>
  <c r="AC183" i="11"/>
  <c r="AE183" i="11" s="1"/>
  <c r="AF183" i="11" s="1"/>
  <c r="T188" i="11"/>
  <c r="L189" i="11" a="1"/>
  <c r="L189" i="11" s="1"/>
  <c r="AF182" i="10"/>
  <c r="AG203" i="10" s="1"/>
  <c r="Z185" i="10"/>
  <c r="L188" i="10" a="1"/>
  <c r="L188" i="10" s="1"/>
  <c r="T187" i="10"/>
  <c r="R187" i="10"/>
  <c r="U186" i="10"/>
  <c r="X186" i="10" s="1"/>
  <c r="Y186" i="10" s="1"/>
  <c r="V270" i="10"/>
  <c r="H187" i="10"/>
  <c r="S186" i="10"/>
  <c r="AD183" i="10"/>
  <c r="AB183" i="10"/>
  <c r="W269" i="10"/>
  <c r="AA184" i="10"/>
  <c r="AC183" i="10"/>
  <c r="AE183" i="10" s="1"/>
  <c r="AF183" i="10" s="1"/>
  <c r="AF182" i="9"/>
  <c r="AG203" i="9" s="1"/>
  <c r="Z185" i="9"/>
  <c r="AB183" i="9"/>
  <c r="AD183" i="9"/>
  <c r="V270" i="9"/>
  <c r="H187" i="9"/>
  <c r="S186" i="9"/>
  <c r="W269" i="9"/>
  <c r="U186" i="9"/>
  <c r="X186" i="9" s="1"/>
  <c r="Y186" i="9" s="1"/>
  <c r="R187" i="9"/>
  <c r="T187" i="9"/>
  <c r="L188" i="9" a="1"/>
  <c r="L188" i="9" s="1"/>
  <c r="AC183" i="9"/>
  <c r="AE183" i="9" s="1"/>
  <c r="AA184" i="9"/>
  <c r="AF182" i="8"/>
  <c r="AG203" i="8" s="1"/>
  <c r="Z185" i="8"/>
  <c r="AD183" i="8"/>
  <c r="AB183" i="8"/>
  <c r="R187" i="8"/>
  <c r="U186" i="8"/>
  <c r="X186" i="8" s="1"/>
  <c r="Y186" i="8" s="1"/>
  <c r="T188" i="8"/>
  <c r="L189" i="8" a="1"/>
  <c r="L189" i="8" s="1"/>
  <c r="V270" i="8"/>
  <c r="H187" i="8"/>
  <c r="S186" i="8"/>
  <c r="W269" i="8"/>
  <c r="AA184" i="8"/>
  <c r="AC183" i="8"/>
  <c r="AE183" i="8" s="1"/>
  <c r="AF183" i="8" s="1"/>
  <c r="AF182" i="7"/>
  <c r="AG203" i="7" s="1"/>
  <c r="Z185" i="7"/>
  <c r="U186" i="7"/>
  <c r="X186" i="7" s="1"/>
  <c r="Y186" i="7" s="1"/>
  <c r="R187" i="7"/>
  <c r="T187" i="7"/>
  <c r="L188" i="7" a="1"/>
  <c r="L188" i="7" s="1"/>
  <c r="V270" i="7"/>
  <c r="S186" i="7"/>
  <c r="H187" i="7"/>
  <c r="W269" i="7"/>
  <c r="AC183" i="7"/>
  <c r="AE183" i="7" s="1"/>
  <c r="AA184" i="7"/>
  <c r="AD183" i="7"/>
  <c r="AB183" i="7"/>
  <c r="AF182" i="6"/>
  <c r="AG203" i="6"/>
  <c r="Z185" i="6"/>
  <c r="W269" i="6"/>
  <c r="V270" i="6"/>
  <c r="H187" i="6"/>
  <c r="S186" i="6"/>
  <c r="U186" i="6"/>
  <c r="X186" i="6" s="1"/>
  <c r="Y186" i="6" s="1"/>
  <c r="R187" i="6"/>
  <c r="AD183" i="6"/>
  <c r="AB183" i="6"/>
  <c r="AA184" i="6"/>
  <c r="AC183" i="6"/>
  <c r="AE183" i="6" s="1"/>
  <c r="AF183" i="6" s="1"/>
  <c r="L189" i="6" a="1"/>
  <c r="L189" i="6" s="1"/>
  <c r="T188" i="6"/>
  <c r="AF182" i="5"/>
  <c r="AG203" i="5" s="1"/>
  <c r="Z185" i="5"/>
  <c r="R187" i="5"/>
  <c r="U186" i="5"/>
  <c r="X186" i="5" s="1"/>
  <c r="Y186" i="5" s="1"/>
  <c r="AC183" i="5"/>
  <c r="AE183" i="5" s="1"/>
  <c r="AA184" i="5"/>
  <c r="W269" i="5"/>
  <c r="V270" i="5"/>
  <c r="S186" i="5"/>
  <c r="H187" i="5"/>
  <c r="AD183" i="5"/>
  <c r="AB183" i="5"/>
  <c r="T188" i="5"/>
  <c r="L189" i="5" a="1"/>
  <c r="L189" i="5" s="1"/>
  <c r="AF182" i="4"/>
  <c r="AG203" i="4" s="1"/>
  <c r="Z185" i="4"/>
  <c r="U186" i="4"/>
  <c r="X186" i="4" s="1"/>
  <c r="Y186" i="4" s="1"/>
  <c r="R187" i="4"/>
  <c r="AB183" i="4"/>
  <c r="AD183" i="4"/>
  <c r="L189" i="4" a="1"/>
  <c r="L189" i="4" s="1"/>
  <c r="T188" i="4"/>
  <c r="V270" i="4"/>
  <c r="H187" i="4"/>
  <c r="S186" i="4"/>
  <c r="AA184" i="4"/>
  <c r="AC183" i="4"/>
  <c r="AE183" i="4" s="1"/>
  <c r="W269" i="4"/>
  <c r="Z185" i="1"/>
  <c r="AD183" i="1"/>
  <c r="AB183" i="1"/>
  <c r="U186" i="1"/>
  <c r="X186" i="1" s="1"/>
  <c r="Y186" i="1" s="1"/>
  <c r="R187" i="1"/>
  <c r="V270" i="1"/>
  <c r="H187" i="1"/>
  <c r="S186" i="1"/>
  <c r="AF182" i="1"/>
  <c r="AG203" i="1" s="1"/>
  <c r="W269" i="1"/>
  <c r="AC183" i="1"/>
  <c r="AE183" i="1" s="1"/>
  <c r="AA184" i="1"/>
  <c r="L189" i="1" a="1"/>
  <c r="L189" i="1" s="1"/>
  <c r="T188" i="1"/>
  <c r="AG204" i="11" l="1"/>
  <c r="Z186" i="11"/>
  <c r="U187" i="11"/>
  <c r="X187" i="11" s="1"/>
  <c r="Y187" i="11" s="1"/>
  <c r="R188" i="11"/>
  <c r="AD184" i="11"/>
  <c r="AB184" i="11"/>
  <c r="W270" i="11"/>
  <c r="V271" i="11"/>
  <c r="S187" i="11"/>
  <c r="H188" i="11"/>
  <c r="AC184" i="11"/>
  <c r="AE184" i="11" s="1"/>
  <c r="AA185" i="11"/>
  <c r="L190" i="11" a="1"/>
  <c r="L190" i="11" s="1"/>
  <c r="T189" i="11"/>
  <c r="AG204" i="10"/>
  <c r="Z186" i="10"/>
  <c r="R188" i="10"/>
  <c r="U187" i="10"/>
  <c r="X187" i="10" s="1"/>
  <c r="Y187" i="10" s="1"/>
  <c r="T188" i="10"/>
  <c r="L189" i="10" a="1"/>
  <c r="L189" i="10" s="1"/>
  <c r="AC184" i="10"/>
  <c r="AE184" i="10" s="1"/>
  <c r="AA185" i="10"/>
  <c r="V271" i="10"/>
  <c r="H188" i="10"/>
  <c r="S187" i="10"/>
  <c r="W270" i="10"/>
  <c r="AB184" i="10"/>
  <c r="AD184" i="10"/>
  <c r="AF183" i="9"/>
  <c r="AG204" i="9" s="1"/>
  <c r="Z186" i="9"/>
  <c r="R188" i="9"/>
  <c r="U187" i="9"/>
  <c r="X187" i="9" s="1"/>
  <c r="Y187" i="9" s="1"/>
  <c r="AC184" i="9"/>
  <c r="AE184" i="9" s="1"/>
  <c r="AA185" i="9"/>
  <c r="L189" i="9" a="1"/>
  <c r="L189" i="9" s="1"/>
  <c r="T188" i="9"/>
  <c r="V271" i="9"/>
  <c r="S187" i="9"/>
  <c r="H188" i="9"/>
  <c r="AD184" i="9"/>
  <c r="AB184" i="9"/>
  <c r="W270" i="9"/>
  <c r="AG204" i="8"/>
  <c r="Z186" i="8"/>
  <c r="R188" i="8"/>
  <c r="U187" i="8"/>
  <c r="X187" i="8" s="1"/>
  <c r="Y187" i="8" s="1"/>
  <c r="V271" i="8"/>
  <c r="H188" i="8"/>
  <c r="S187" i="8"/>
  <c r="W270" i="8"/>
  <c r="T189" i="8"/>
  <c r="L190" i="8" a="1"/>
  <c r="L190" i="8" s="1"/>
  <c r="AA185" i="8"/>
  <c r="AC184" i="8"/>
  <c r="AE184" i="8" s="1"/>
  <c r="AB184" i="8"/>
  <c r="AD184" i="8"/>
  <c r="AF183" i="7"/>
  <c r="AG204" i="7" s="1"/>
  <c r="Z186" i="7"/>
  <c r="L189" i="7" a="1"/>
  <c r="L189" i="7" s="1"/>
  <c r="T188" i="7"/>
  <c r="U187" i="7"/>
  <c r="X187" i="7" s="1"/>
  <c r="Y187" i="7" s="1"/>
  <c r="R188" i="7"/>
  <c r="AD184" i="7"/>
  <c r="AB184" i="7"/>
  <c r="V271" i="7"/>
  <c r="H188" i="7"/>
  <c r="S187" i="7"/>
  <c r="W270" i="7"/>
  <c r="AC184" i="7"/>
  <c r="AE184" i="7" s="1"/>
  <c r="AA185" i="7"/>
  <c r="AG204" i="6"/>
  <c r="Z186" i="6"/>
  <c r="AD184" i="6"/>
  <c r="AB184" i="6"/>
  <c r="T189" i="6"/>
  <c r="L190" i="6" a="1"/>
  <c r="L190" i="6" s="1"/>
  <c r="V271" i="6"/>
  <c r="H188" i="6"/>
  <c r="S187" i="6"/>
  <c r="AA185" i="6"/>
  <c r="AC184" i="6"/>
  <c r="AE184" i="6" s="1"/>
  <c r="U187" i="6"/>
  <c r="X187" i="6" s="1"/>
  <c r="Y187" i="6" s="1"/>
  <c r="R188" i="6"/>
  <c r="W270" i="6"/>
  <c r="AF183" i="5"/>
  <c r="AG204" i="5" s="1"/>
  <c r="Z186" i="5"/>
  <c r="W270" i="5"/>
  <c r="U187" i="5"/>
  <c r="X187" i="5" s="1"/>
  <c r="Y187" i="5" s="1"/>
  <c r="R188" i="5"/>
  <c r="V271" i="5"/>
  <c r="S187" i="5"/>
  <c r="H188" i="5"/>
  <c r="AD184" i="5"/>
  <c r="AB184" i="5"/>
  <c r="AC184" i="5"/>
  <c r="AE184" i="5" s="1"/>
  <c r="AF184" i="5" s="1"/>
  <c r="AA185" i="5"/>
  <c r="L190" i="5" a="1"/>
  <c r="L190" i="5" s="1"/>
  <c r="T189" i="5"/>
  <c r="AF183" i="4"/>
  <c r="AG204" i="4" s="1"/>
  <c r="Z186" i="4"/>
  <c r="AD184" i="4"/>
  <c r="AB184" i="4"/>
  <c r="T189" i="4"/>
  <c r="L190" i="4" a="1"/>
  <c r="L190" i="4" s="1"/>
  <c r="V271" i="4"/>
  <c r="H188" i="4"/>
  <c r="S187" i="4"/>
  <c r="W270" i="4"/>
  <c r="U187" i="4"/>
  <c r="X187" i="4" s="1"/>
  <c r="Y187" i="4" s="1"/>
  <c r="R188" i="4"/>
  <c r="AC184" i="4"/>
  <c r="AE184" i="4" s="1"/>
  <c r="AA185" i="4"/>
  <c r="Z186" i="1"/>
  <c r="AF183" i="1"/>
  <c r="W270" i="1"/>
  <c r="AD184" i="1"/>
  <c r="AB184" i="1"/>
  <c r="U187" i="1"/>
  <c r="X187" i="1" s="1"/>
  <c r="Y187" i="1" s="1"/>
  <c r="R188" i="1"/>
  <c r="V271" i="1"/>
  <c r="H188" i="1"/>
  <c r="S187" i="1"/>
  <c r="AG204" i="1"/>
  <c r="AC184" i="1"/>
  <c r="AE184" i="1" s="1"/>
  <c r="AA185" i="1"/>
  <c r="L190" i="1" a="1"/>
  <c r="L190" i="1" s="1"/>
  <c r="T189" i="1"/>
  <c r="AF184" i="11" l="1"/>
  <c r="AG205" i="11" s="1"/>
  <c r="Z187" i="11"/>
  <c r="V272" i="11"/>
  <c r="H189" i="11"/>
  <c r="S188" i="11"/>
  <c r="W271" i="11"/>
  <c r="U188" i="11"/>
  <c r="X188" i="11" s="1"/>
  <c r="Y188" i="11" s="1"/>
  <c r="R189" i="11"/>
  <c r="L191" i="11" a="1"/>
  <c r="L191" i="11" s="1"/>
  <c r="T190" i="11"/>
  <c r="AC185" i="11"/>
  <c r="AE185" i="11" s="1"/>
  <c r="AA186" i="11"/>
  <c r="AD185" i="11"/>
  <c r="AB185" i="11"/>
  <c r="AF184" i="10"/>
  <c r="AG205" i="10" s="1"/>
  <c r="Z187" i="10"/>
  <c r="AD185" i="10"/>
  <c r="AB185" i="10"/>
  <c r="V272" i="10"/>
  <c r="S188" i="10"/>
  <c r="H189" i="10"/>
  <c r="R189" i="10"/>
  <c r="U188" i="10"/>
  <c r="X188" i="10" s="1"/>
  <c r="Y188" i="10" s="1"/>
  <c r="T189" i="10"/>
  <c r="L190" i="10" a="1"/>
  <c r="L190" i="10" s="1"/>
  <c r="AC185" i="10"/>
  <c r="AE185" i="10" s="1"/>
  <c r="AF185" i="10" s="1"/>
  <c r="AA186" i="10"/>
  <c r="W271" i="10"/>
  <c r="AF184" i="9"/>
  <c r="AG205" i="9" s="1"/>
  <c r="Z187" i="9"/>
  <c r="T189" i="9"/>
  <c r="L190" i="9" a="1"/>
  <c r="L190" i="9" s="1"/>
  <c r="U188" i="9"/>
  <c r="X188" i="9" s="1"/>
  <c r="Y188" i="9" s="1"/>
  <c r="R189" i="9"/>
  <c r="W271" i="9"/>
  <c r="AA186" i="9"/>
  <c r="AC185" i="9"/>
  <c r="AE185" i="9" s="1"/>
  <c r="AF185" i="9" s="1"/>
  <c r="V272" i="9"/>
  <c r="S188" i="9"/>
  <c r="H189" i="9"/>
  <c r="AB185" i="9"/>
  <c r="AD185" i="9"/>
  <c r="AF184" i="8"/>
  <c r="AG205" i="8" s="1"/>
  <c r="Z187" i="8"/>
  <c r="AB185" i="8"/>
  <c r="AD185" i="8"/>
  <c r="V272" i="8"/>
  <c r="S188" i="8"/>
  <c r="H189" i="8"/>
  <c r="AA186" i="8"/>
  <c r="AC185" i="8"/>
  <c r="AE185" i="8" s="1"/>
  <c r="AF185" i="8" s="1"/>
  <c r="T190" i="8"/>
  <c r="L191" i="8" a="1"/>
  <c r="L191" i="8" s="1"/>
  <c r="W271" i="8"/>
  <c r="R189" i="8"/>
  <c r="U188" i="8"/>
  <c r="X188" i="8" s="1"/>
  <c r="Y188" i="8" s="1"/>
  <c r="AF184" i="7"/>
  <c r="AG205" i="7" s="1"/>
  <c r="Z187" i="7"/>
  <c r="W271" i="7"/>
  <c r="U188" i="7"/>
  <c r="X188" i="7" s="1"/>
  <c r="Y188" i="7" s="1"/>
  <c r="R189" i="7"/>
  <c r="L190" i="7" a="1"/>
  <c r="L190" i="7" s="1"/>
  <c r="T189" i="7"/>
  <c r="AD185" i="7"/>
  <c r="AB185" i="7"/>
  <c r="AC185" i="7"/>
  <c r="AE185" i="7" s="1"/>
  <c r="AA186" i="7"/>
  <c r="V272" i="7"/>
  <c r="H189" i="7"/>
  <c r="S188" i="7"/>
  <c r="AF184" i="6"/>
  <c r="AG205" i="6" s="1"/>
  <c r="Z187" i="6"/>
  <c r="W271" i="6"/>
  <c r="AD185" i="6"/>
  <c r="AB185" i="6"/>
  <c r="T190" i="6"/>
  <c r="L191" i="6" a="1"/>
  <c r="L191" i="6" s="1"/>
  <c r="AA186" i="6"/>
  <c r="AC185" i="6"/>
  <c r="AE185" i="6" s="1"/>
  <c r="V272" i="6"/>
  <c r="H189" i="6"/>
  <c r="S188" i="6"/>
  <c r="R189" i="6"/>
  <c r="U188" i="6"/>
  <c r="X188" i="6" s="1"/>
  <c r="Y188" i="6" s="1"/>
  <c r="AG205" i="5"/>
  <c r="Z187" i="5"/>
  <c r="U188" i="5"/>
  <c r="X188" i="5" s="1"/>
  <c r="Y188" i="5" s="1"/>
  <c r="R189" i="5"/>
  <c r="W271" i="5"/>
  <c r="V272" i="5"/>
  <c r="H189" i="5"/>
  <c r="S188" i="5"/>
  <c r="AD185" i="5"/>
  <c r="AB185" i="5"/>
  <c r="AC185" i="5"/>
  <c r="AE185" i="5" s="1"/>
  <c r="AA186" i="5"/>
  <c r="L191" i="5" a="1"/>
  <c r="L191" i="5" s="1"/>
  <c r="T190" i="5"/>
  <c r="AF184" i="4"/>
  <c r="AG205" i="4" s="1"/>
  <c r="Z187" i="4"/>
  <c r="V272" i="4"/>
  <c r="H189" i="4"/>
  <c r="S188" i="4"/>
  <c r="W271" i="4"/>
  <c r="AD185" i="4"/>
  <c r="AB185" i="4"/>
  <c r="AC185" i="4"/>
  <c r="AE185" i="4" s="1"/>
  <c r="AA186" i="4"/>
  <c r="L191" i="4" a="1"/>
  <c r="L191" i="4" s="1"/>
  <c r="T190" i="4"/>
  <c r="U188" i="4"/>
  <c r="X188" i="4" s="1"/>
  <c r="Y188" i="4" s="1"/>
  <c r="R189" i="4"/>
  <c r="Z187" i="1"/>
  <c r="U188" i="1"/>
  <c r="X188" i="1" s="1"/>
  <c r="Y188" i="1" s="1"/>
  <c r="R189" i="1"/>
  <c r="AF184" i="1"/>
  <c r="V272" i="1"/>
  <c r="H189" i="1"/>
  <c r="S188" i="1"/>
  <c r="W271" i="1"/>
  <c r="AG205" i="1"/>
  <c r="AD185" i="1"/>
  <c r="AB185" i="1"/>
  <c r="AC185" i="1"/>
  <c r="AE185" i="1" s="1"/>
  <c r="AA186" i="1"/>
  <c r="L191" i="1" a="1"/>
  <c r="L191" i="1" s="1"/>
  <c r="T190" i="1"/>
  <c r="AF185" i="11" l="1"/>
  <c r="AG206" i="11" s="1"/>
  <c r="Z188" i="11"/>
  <c r="AB186" i="11"/>
  <c r="AD186" i="11"/>
  <c r="U189" i="11"/>
  <c r="X189" i="11" s="1"/>
  <c r="Y189" i="11" s="1"/>
  <c r="R190" i="11"/>
  <c r="V273" i="11"/>
  <c r="H190" i="11"/>
  <c r="S189" i="11"/>
  <c r="L192" i="11" a="1"/>
  <c r="L192" i="11" s="1"/>
  <c r="T191" i="11"/>
  <c r="W272" i="11"/>
  <c r="AA187" i="11"/>
  <c r="AC186" i="11"/>
  <c r="AE186" i="11" s="1"/>
  <c r="AG206" i="10"/>
  <c r="Z188" i="10"/>
  <c r="W272" i="10"/>
  <c r="AD186" i="10"/>
  <c r="AB186" i="10"/>
  <c r="U189" i="10"/>
  <c r="X189" i="10" s="1"/>
  <c r="Y189" i="10" s="1"/>
  <c r="R190" i="10"/>
  <c r="AA187" i="10"/>
  <c r="AC186" i="10"/>
  <c r="AE186" i="10" s="1"/>
  <c r="T190" i="10"/>
  <c r="L191" i="10" a="1"/>
  <c r="L191" i="10" s="1"/>
  <c r="V273" i="10"/>
  <c r="S189" i="10"/>
  <c r="H190" i="10"/>
  <c r="AG206" i="9"/>
  <c r="Z188" i="9"/>
  <c r="W272" i="9"/>
  <c r="AD186" i="9"/>
  <c r="AB186" i="9"/>
  <c r="U189" i="9"/>
  <c r="X189" i="9" s="1"/>
  <c r="Y189" i="9" s="1"/>
  <c r="R190" i="9"/>
  <c r="L191" i="9" a="1"/>
  <c r="L191" i="9" s="1"/>
  <c r="T190" i="9"/>
  <c r="AA187" i="9"/>
  <c r="AC186" i="9"/>
  <c r="AE186" i="9" s="1"/>
  <c r="V273" i="9"/>
  <c r="H190" i="9"/>
  <c r="S189" i="9"/>
  <c r="AG206" i="8"/>
  <c r="Z188" i="8"/>
  <c r="T191" i="8"/>
  <c r="L192" i="8" a="1"/>
  <c r="L192" i="8" s="1"/>
  <c r="AD186" i="8"/>
  <c r="AB186" i="8"/>
  <c r="AC186" i="8"/>
  <c r="AE186" i="8" s="1"/>
  <c r="AA187" i="8"/>
  <c r="S189" i="8"/>
  <c r="V273" i="8"/>
  <c r="H190" i="8"/>
  <c r="W272" i="8"/>
  <c r="R190" i="8"/>
  <c r="U189" i="8"/>
  <c r="X189" i="8" s="1"/>
  <c r="Y189" i="8" s="1"/>
  <c r="AF185" i="7"/>
  <c r="AG206" i="7" s="1"/>
  <c r="Z188" i="7"/>
  <c r="W272" i="7"/>
  <c r="AD186" i="7"/>
  <c r="AB186" i="7"/>
  <c r="U189" i="7"/>
  <c r="X189" i="7" s="1"/>
  <c r="Y189" i="7" s="1"/>
  <c r="R190" i="7"/>
  <c r="AA187" i="7"/>
  <c r="AC186" i="7"/>
  <c r="AE186" i="7" s="1"/>
  <c r="AF186" i="7" s="1"/>
  <c r="L191" i="7" a="1"/>
  <c r="L191" i="7" s="1"/>
  <c r="T190" i="7"/>
  <c r="V273" i="7"/>
  <c r="H190" i="7"/>
  <c r="S189" i="7"/>
  <c r="AF185" i="6"/>
  <c r="AG206" i="6" s="1"/>
  <c r="Z188" i="6"/>
  <c r="V273" i="6"/>
  <c r="S189" i="6"/>
  <c r="H190" i="6"/>
  <c r="AB186" i="6"/>
  <c r="AD186" i="6"/>
  <c r="T191" i="6"/>
  <c r="L192" i="6" a="1"/>
  <c r="L192" i="6" s="1"/>
  <c r="W272" i="6"/>
  <c r="AC186" i="6"/>
  <c r="AE186" i="6" s="1"/>
  <c r="AA187" i="6"/>
  <c r="R190" i="6"/>
  <c r="U189" i="6"/>
  <c r="X189" i="6" s="1"/>
  <c r="Y189" i="6" s="1"/>
  <c r="AF185" i="5"/>
  <c r="AG206" i="5" s="1"/>
  <c r="Z188" i="5"/>
  <c r="W272" i="5"/>
  <c r="L192" i="5" a="1"/>
  <c r="L192" i="5" s="1"/>
  <c r="T191" i="5"/>
  <c r="AC186" i="5"/>
  <c r="AE186" i="5" s="1"/>
  <c r="AF186" i="5" s="1"/>
  <c r="AA187" i="5"/>
  <c r="V273" i="5"/>
  <c r="H190" i="5"/>
  <c r="S189" i="5"/>
  <c r="U189" i="5"/>
  <c r="X189" i="5" s="1"/>
  <c r="Y189" i="5" s="1"/>
  <c r="R190" i="5"/>
  <c r="AD186" i="5"/>
  <c r="AB186" i="5"/>
  <c r="AF185" i="4"/>
  <c r="AG206" i="4" s="1"/>
  <c r="Z188" i="4"/>
  <c r="L192" i="4" a="1"/>
  <c r="L192" i="4" s="1"/>
  <c r="T191" i="4"/>
  <c r="U189" i="4"/>
  <c r="X189" i="4" s="1"/>
  <c r="Y189" i="4" s="1"/>
  <c r="R190" i="4"/>
  <c r="V273" i="4"/>
  <c r="H190" i="4"/>
  <c r="S189" i="4"/>
  <c r="W272" i="4"/>
  <c r="AC186" i="4"/>
  <c r="AE186" i="4" s="1"/>
  <c r="AA187" i="4"/>
  <c r="AD186" i="4"/>
  <c r="AB186" i="4"/>
  <c r="Z188" i="1"/>
  <c r="V273" i="1"/>
  <c r="H190" i="1"/>
  <c r="S189" i="1"/>
  <c r="W272" i="1"/>
  <c r="U189" i="1"/>
  <c r="X189" i="1" s="1"/>
  <c r="Y189" i="1" s="1"/>
  <c r="R190" i="1"/>
  <c r="AD186" i="1"/>
  <c r="AB186" i="1"/>
  <c r="AF185" i="1"/>
  <c r="AG206" i="1" s="1"/>
  <c r="AC186" i="1"/>
  <c r="AE186" i="1" s="1"/>
  <c r="AA187" i="1"/>
  <c r="L192" i="1" a="1"/>
  <c r="L192" i="1" s="1"/>
  <c r="T191" i="1"/>
  <c r="AF186" i="11" l="1"/>
  <c r="AG207" i="11" s="1"/>
  <c r="Z189" i="11"/>
  <c r="AD187" i="11"/>
  <c r="AB187" i="11"/>
  <c r="W273" i="11"/>
  <c r="U190" i="11"/>
  <c r="X190" i="11" s="1"/>
  <c r="Y190" i="11" s="1"/>
  <c r="R191" i="11"/>
  <c r="L193" i="11" a="1"/>
  <c r="L193" i="11" s="1"/>
  <c r="T192" i="11"/>
  <c r="V274" i="11"/>
  <c r="H191" i="11"/>
  <c r="S190" i="11"/>
  <c r="AA188" i="11"/>
  <c r="AC187" i="11"/>
  <c r="AE187" i="11" s="1"/>
  <c r="AF187" i="11" s="1"/>
  <c r="AF186" i="10"/>
  <c r="AG207" i="10" s="1"/>
  <c r="Z189" i="10"/>
  <c r="AD187" i="10"/>
  <c r="AB187" i="10"/>
  <c r="W273" i="10"/>
  <c r="L192" i="10" a="1"/>
  <c r="L192" i="10" s="1"/>
  <c r="T191" i="10"/>
  <c r="R191" i="10"/>
  <c r="U190" i="10"/>
  <c r="X190" i="10" s="1"/>
  <c r="Y190" i="10" s="1"/>
  <c r="V274" i="10"/>
  <c r="H191" i="10"/>
  <c r="S190" i="10"/>
  <c r="AC187" i="10"/>
  <c r="AE187" i="10" s="1"/>
  <c r="AA188" i="10"/>
  <c r="AF186" i="9"/>
  <c r="AG207" i="9" s="1"/>
  <c r="Z189" i="9"/>
  <c r="AC187" i="9"/>
  <c r="AE187" i="9" s="1"/>
  <c r="AA188" i="9"/>
  <c r="T191" i="9"/>
  <c r="L192" i="9" a="1"/>
  <c r="L192" i="9" s="1"/>
  <c r="V274" i="9"/>
  <c r="S190" i="9"/>
  <c r="H191" i="9"/>
  <c r="AD187" i="9"/>
  <c r="AB187" i="9"/>
  <c r="U190" i="9"/>
  <c r="X190" i="9" s="1"/>
  <c r="Y190" i="9" s="1"/>
  <c r="R191" i="9"/>
  <c r="W273" i="9"/>
  <c r="AF186" i="8"/>
  <c r="AG207" i="8" s="1"/>
  <c r="Z189" i="8"/>
  <c r="V274" i="8"/>
  <c r="S190" i="8"/>
  <c r="H191" i="8"/>
  <c r="AD187" i="8"/>
  <c r="AB187" i="8"/>
  <c r="W273" i="8"/>
  <c r="U190" i="8"/>
  <c r="X190" i="8" s="1"/>
  <c r="Y190" i="8" s="1"/>
  <c r="R191" i="8"/>
  <c r="AA188" i="8"/>
  <c r="AC187" i="8"/>
  <c r="AE187" i="8" s="1"/>
  <c r="AF187" i="8" s="1"/>
  <c r="L193" i="8" a="1"/>
  <c r="L193" i="8" s="1"/>
  <c r="T192" i="8"/>
  <c r="AG207" i="7"/>
  <c r="Z189" i="7"/>
  <c r="W273" i="7"/>
  <c r="U190" i="7"/>
  <c r="X190" i="7" s="1"/>
  <c r="Y190" i="7" s="1"/>
  <c r="R191" i="7"/>
  <c r="L192" i="7" a="1"/>
  <c r="L192" i="7" s="1"/>
  <c r="T191" i="7"/>
  <c r="AC187" i="7"/>
  <c r="AE187" i="7" s="1"/>
  <c r="AA188" i="7"/>
  <c r="AB187" i="7"/>
  <c r="AD187" i="7"/>
  <c r="V274" i="7"/>
  <c r="H191" i="7"/>
  <c r="S190" i="7"/>
  <c r="AF186" i="6"/>
  <c r="AG207" i="6" s="1"/>
  <c r="Z189" i="6"/>
  <c r="T192" i="6"/>
  <c r="L193" i="6" a="1"/>
  <c r="L193" i="6" s="1"/>
  <c r="AD187" i="6"/>
  <c r="AB187" i="6"/>
  <c r="V274" i="6"/>
  <c r="S190" i="6"/>
  <c r="H191" i="6"/>
  <c r="W273" i="6"/>
  <c r="AC187" i="6"/>
  <c r="AE187" i="6" s="1"/>
  <c r="AF187" i="6" s="1"/>
  <c r="AA188" i="6"/>
  <c r="U190" i="6"/>
  <c r="X190" i="6" s="1"/>
  <c r="Y190" i="6" s="1"/>
  <c r="R191" i="6"/>
  <c r="AG207" i="5"/>
  <c r="Z189" i="5"/>
  <c r="V274" i="5"/>
  <c r="H191" i="5"/>
  <c r="S190" i="5"/>
  <c r="W273" i="5"/>
  <c r="AD187" i="5"/>
  <c r="AB187" i="5"/>
  <c r="L193" i="5" a="1"/>
  <c r="L193" i="5" s="1"/>
  <c r="T192" i="5"/>
  <c r="AC187" i="5"/>
  <c r="AE187" i="5" s="1"/>
  <c r="AA188" i="5"/>
  <c r="U190" i="5"/>
  <c r="X190" i="5" s="1"/>
  <c r="Y190" i="5" s="1"/>
  <c r="R191" i="5"/>
  <c r="AF186" i="4"/>
  <c r="AG207" i="4" s="1"/>
  <c r="Z189" i="4"/>
  <c r="V274" i="4"/>
  <c r="H191" i="4"/>
  <c r="S190" i="4"/>
  <c r="AD187" i="4"/>
  <c r="AB187" i="4"/>
  <c r="W273" i="4"/>
  <c r="R191" i="4"/>
  <c r="U190" i="4"/>
  <c r="X190" i="4" s="1"/>
  <c r="Y190" i="4" s="1"/>
  <c r="AA188" i="4"/>
  <c r="AC187" i="4"/>
  <c r="AE187" i="4" s="1"/>
  <c r="L193" i="4" a="1"/>
  <c r="L193" i="4" s="1"/>
  <c r="T192" i="4"/>
  <c r="Z189" i="1"/>
  <c r="AD187" i="1"/>
  <c r="AB187" i="1"/>
  <c r="AF186" i="1"/>
  <c r="AG207" i="1" s="1"/>
  <c r="W273" i="1"/>
  <c r="U190" i="1"/>
  <c r="X190" i="1" s="1"/>
  <c r="Y190" i="1" s="1"/>
  <c r="R191" i="1"/>
  <c r="V274" i="1"/>
  <c r="H191" i="1"/>
  <c r="S190" i="1"/>
  <c r="AA188" i="1"/>
  <c r="AC187" i="1"/>
  <c r="AE187" i="1" s="1"/>
  <c r="L193" i="1" a="1"/>
  <c r="L193" i="1" s="1"/>
  <c r="T192" i="1"/>
  <c r="AG208" i="11" l="1"/>
  <c r="Z190" i="11"/>
  <c r="U191" i="11"/>
  <c r="X191" i="11" s="1"/>
  <c r="Y191" i="11" s="1"/>
  <c r="R192" i="11"/>
  <c r="AD188" i="11"/>
  <c r="AB188" i="11"/>
  <c r="V275" i="11"/>
  <c r="H192" i="11"/>
  <c r="S191" i="11"/>
  <c r="W274" i="11"/>
  <c r="AC188" i="11"/>
  <c r="AE188" i="11" s="1"/>
  <c r="AA189" i="11"/>
  <c r="L194" i="11" a="1"/>
  <c r="L194" i="11" s="1"/>
  <c r="T193" i="11"/>
  <c r="AF187" i="10"/>
  <c r="AG208" i="10" s="1"/>
  <c r="Z190" i="10"/>
  <c r="W274" i="10"/>
  <c r="V275" i="10"/>
  <c r="S191" i="10"/>
  <c r="H192" i="10"/>
  <c r="AC188" i="10"/>
  <c r="AE188" i="10" s="1"/>
  <c r="AA189" i="10"/>
  <c r="U191" i="10"/>
  <c r="X191" i="10" s="1"/>
  <c r="Y191" i="10" s="1"/>
  <c r="R192" i="10"/>
  <c r="L193" i="10" a="1"/>
  <c r="L193" i="10" s="1"/>
  <c r="T192" i="10"/>
  <c r="AD188" i="10"/>
  <c r="AB188" i="10"/>
  <c r="AF187" i="9"/>
  <c r="AG208" i="9" s="1"/>
  <c r="Z190" i="9"/>
  <c r="U191" i="9"/>
  <c r="X191" i="9" s="1"/>
  <c r="Y191" i="9" s="1"/>
  <c r="R192" i="9"/>
  <c r="V275" i="9"/>
  <c r="H192" i="9"/>
  <c r="S191" i="9"/>
  <c r="AB188" i="9"/>
  <c r="AD188" i="9"/>
  <c r="W274" i="9"/>
  <c r="L193" i="9" a="1"/>
  <c r="L193" i="9" s="1"/>
  <c r="T192" i="9"/>
  <c r="AC188" i="9"/>
  <c r="AE188" i="9" s="1"/>
  <c r="AF188" i="9" s="1"/>
  <c r="AA189" i="9"/>
  <c r="AG208" i="8"/>
  <c r="Z190" i="8"/>
  <c r="L194" i="8" a="1"/>
  <c r="L194" i="8" s="1"/>
  <c r="T193" i="8"/>
  <c r="W274" i="8"/>
  <c r="U191" i="8"/>
  <c r="X191" i="8" s="1"/>
  <c r="Y191" i="8" s="1"/>
  <c r="R192" i="8"/>
  <c r="AA189" i="8"/>
  <c r="AC188" i="8"/>
  <c r="AE188" i="8" s="1"/>
  <c r="AD188" i="8"/>
  <c r="AB188" i="8"/>
  <c r="V275" i="8"/>
  <c r="H192" i="8"/>
  <c r="S191" i="8"/>
  <c r="AF187" i="7"/>
  <c r="AG208" i="7" s="1"/>
  <c r="Z190" i="7"/>
  <c r="AD188" i="7"/>
  <c r="AB188" i="7"/>
  <c r="R192" i="7"/>
  <c r="U191" i="7"/>
  <c r="X191" i="7" s="1"/>
  <c r="Y191" i="7" s="1"/>
  <c r="W274" i="7"/>
  <c r="L193" i="7" a="1"/>
  <c r="L193" i="7" s="1"/>
  <c r="T192" i="7"/>
  <c r="AA189" i="7"/>
  <c r="AC188" i="7"/>
  <c r="AE188" i="7" s="1"/>
  <c r="AF188" i="7" s="1"/>
  <c r="V275" i="7"/>
  <c r="H192" i="7"/>
  <c r="S191" i="7"/>
  <c r="AG208" i="6"/>
  <c r="Z190" i="6"/>
  <c r="AD188" i="6"/>
  <c r="AB188" i="6"/>
  <c r="L194" i="6" a="1"/>
  <c r="L194" i="6" s="1"/>
  <c r="T193" i="6"/>
  <c r="W274" i="6"/>
  <c r="U191" i="6"/>
  <c r="X191" i="6" s="1"/>
  <c r="Y191" i="6" s="1"/>
  <c r="R192" i="6"/>
  <c r="AC188" i="6"/>
  <c r="AE188" i="6" s="1"/>
  <c r="AA189" i="6"/>
  <c r="V275" i="6"/>
  <c r="H192" i="6"/>
  <c r="S191" i="6"/>
  <c r="AF187" i="5"/>
  <c r="AG208" i="5" s="1"/>
  <c r="Z190" i="5"/>
  <c r="AD188" i="5"/>
  <c r="AB188" i="5"/>
  <c r="L194" i="5" a="1"/>
  <c r="L194" i="5" s="1"/>
  <c r="T193" i="5"/>
  <c r="W274" i="5"/>
  <c r="AC188" i="5"/>
  <c r="AE188" i="5" s="1"/>
  <c r="AA189" i="5"/>
  <c r="V275" i="5"/>
  <c r="H192" i="5"/>
  <c r="S191" i="5"/>
  <c r="U191" i="5"/>
  <c r="X191" i="5" s="1"/>
  <c r="Y191" i="5" s="1"/>
  <c r="R192" i="5"/>
  <c r="AF187" i="4"/>
  <c r="AG208" i="4" s="1"/>
  <c r="Z190" i="4"/>
  <c r="R192" i="4"/>
  <c r="U191" i="4"/>
  <c r="X191" i="4" s="1"/>
  <c r="Y191" i="4" s="1"/>
  <c r="V275" i="4"/>
  <c r="H192" i="4"/>
  <c r="S191" i="4"/>
  <c r="W274" i="4"/>
  <c r="T193" i="4"/>
  <c r="L194" i="4" a="1"/>
  <c r="L194" i="4" s="1"/>
  <c r="AB188" i="4"/>
  <c r="AD188" i="4"/>
  <c r="AA189" i="4"/>
  <c r="AC188" i="4"/>
  <c r="AE188" i="4" s="1"/>
  <c r="Z190" i="1"/>
  <c r="V275" i="1"/>
  <c r="H192" i="1"/>
  <c r="S191" i="1"/>
  <c r="AD188" i="1"/>
  <c r="AB188" i="1"/>
  <c r="W274" i="1"/>
  <c r="AF187" i="1"/>
  <c r="R192" i="1"/>
  <c r="U191" i="1"/>
  <c r="X191" i="1" s="1"/>
  <c r="Y191" i="1" s="1"/>
  <c r="AG208" i="1"/>
  <c r="AA189" i="1"/>
  <c r="AC188" i="1"/>
  <c r="AE188" i="1" s="1"/>
  <c r="T193" i="1"/>
  <c r="L194" i="1" a="1"/>
  <c r="L194" i="1" s="1"/>
  <c r="AF188" i="11" l="1"/>
  <c r="AG209" i="11" s="1"/>
  <c r="Z191" i="11"/>
  <c r="AD189" i="11"/>
  <c r="AB189" i="11"/>
  <c r="W275" i="11"/>
  <c r="R193" i="11"/>
  <c r="U192" i="11"/>
  <c r="X192" i="11" s="1"/>
  <c r="Y192" i="11" s="1"/>
  <c r="V276" i="11"/>
  <c r="H193" i="11"/>
  <c r="S192" i="11"/>
  <c r="AA190" i="11"/>
  <c r="AC189" i="11"/>
  <c r="AE189" i="11" s="1"/>
  <c r="AF189" i="11" s="1"/>
  <c r="T194" i="11"/>
  <c r="L195" i="11" a="1"/>
  <c r="L195" i="11" s="1"/>
  <c r="AF188" i="10"/>
  <c r="AG209" i="10" s="1"/>
  <c r="Z191" i="10"/>
  <c r="L194" i="10" a="1"/>
  <c r="L194" i="10" s="1"/>
  <c r="T193" i="10"/>
  <c r="V276" i="10"/>
  <c r="H193" i="10"/>
  <c r="S192" i="10"/>
  <c r="U192" i="10"/>
  <c r="X192" i="10" s="1"/>
  <c r="Y192" i="10" s="1"/>
  <c r="R193" i="10"/>
  <c r="W275" i="10"/>
  <c r="AD189" i="10"/>
  <c r="AB189" i="10"/>
  <c r="AC189" i="10"/>
  <c r="AE189" i="10" s="1"/>
  <c r="AF189" i="10" s="1"/>
  <c r="AA190" i="10"/>
  <c r="AG209" i="9"/>
  <c r="Z191" i="9"/>
  <c r="V276" i="9"/>
  <c r="H193" i="9"/>
  <c r="S192" i="9"/>
  <c r="R193" i="9"/>
  <c r="U192" i="9"/>
  <c r="X192" i="9" s="1"/>
  <c r="Y192" i="9" s="1"/>
  <c r="AA190" i="9"/>
  <c r="AC189" i="9"/>
  <c r="AE189" i="9" s="1"/>
  <c r="L194" i="9" a="1"/>
  <c r="L194" i="9" s="1"/>
  <c r="T193" i="9"/>
  <c r="W275" i="9"/>
  <c r="AD189" i="9"/>
  <c r="AB189" i="9"/>
  <c r="AF188" i="8"/>
  <c r="AG209" i="8" s="1"/>
  <c r="Z191" i="8"/>
  <c r="W275" i="8"/>
  <c r="AD189" i="8"/>
  <c r="AB189" i="8"/>
  <c r="U192" i="8"/>
  <c r="X192" i="8" s="1"/>
  <c r="Y192" i="8" s="1"/>
  <c r="R193" i="8"/>
  <c r="L195" i="8" a="1"/>
  <c r="L195" i="8" s="1"/>
  <c r="T194" i="8"/>
  <c r="AC189" i="8"/>
  <c r="AE189" i="8" s="1"/>
  <c r="AF189" i="8" s="1"/>
  <c r="AA190" i="8"/>
  <c r="V276" i="8"/>
  <c r="H193" i="8"/>
  <c r="S192" i="8"/>
  <c r="AG209" i="7"/>
  <c r="Z191" i="7"/>
  <c r="W275" i="7"/>
  <c r="AB189" i="7"/>
  <c r="AD189" i="7"/>
  <c r="R193" i="7"/>
  <c r="U192" i="7"/>
  <c r="X192" i="7" s="1"/>
  <c r="Y192" i="7" s="1"/>
  <c r="T193" i="7"/>
  <c r="L194" i="7" a="1"/>
  <c r="L194" i="7" s="1"/>
  <c r="AA190" i="7"/>
  <c r="AC189" i="7"/>
  <c r="AE189" i="7" s="1"/>
  <c r="V276" i="7"/>
  <c r="H193" i="7"/>
  <c r="S192" i="7"/>
  <c r="AF188" i="6"/>
  <c r="AG209" i="6" s="1"/>
  <c r="Z191" i="6"/>
  <c r="AD189" i="6"/>
  <c r="AB189" i="6"/>
  <c r="W275" i="6"/>
  <c r="U192" i="6"/>
  <c r="X192" i="6" s="1"/>
  <c r="Y192" i="6" s="1"/>
  <c r="R193" i="6"/>
  <c r="L195" i="6" a="1"/>
  <c r="L195" i="6" s="1"/>
  <c r="T194" i="6"/>
  <c r="AC189" i="6"/>
  <c r="AE189" i="6" s="1"/>
  <c r="AA190" i="6"/>
  <c r="V276" i="6"/>
  <c r="H193" i="6"/>
  <c r="S192" i="6"/>
  <c r="AF188" i="5"/>
  <c r="AG209" i="5" s="1"/>
  <c r="Z191" i="5"/>
  <c r="AD189" i="5"/>
  <c r="AB189" i="5"/>
  <c r="V276" i="5"/>
  <c r="H193" i="5"/>
  <c r="S192" i="5"/>
  <c r="W275" i="5"/>
  <c r="AA190" i="5"/>
  <c r="AC189" i="5"/>
  <c r="AE189" i="5" s="1"/>
  <c r="T194" i="5"/>
  <c r="L195" i="5" a="1"/>
  <c r="L195" i="5" s="1"/>
  <c r="R193" i="5"/>
  <c r="U192" i="5"/>
  <c r="X192" i="5" s="1"/>
  <c r="Y192" i="5" s="1"/>
  <c r="AF188" i="4"/>
  <c r="AG209" i="4" s="1"/>
  <c r="Z191" i="4"/>
  <c r="T194" i="4"/>
  <c r="L195" i="4" a="1"/>
  <c r="L195" i="4" s="1"/>
  <c r="W275" i="4"/>
  <c r="V276" i="4"/>
  <c r="S192" i="4"/>
  <c r="H193" i="4"/>
  <c r="R193" i="4"/>
  <c r="U192" i="4"/>
  <c r="X192" i="4" s="1"/>
  <c r="Y192" i="4" s="1"/>
  <c r="AB189" i="4"/>
  <c r="AD189" i="4"/>
  <c r="AC189" i="4"/>
  <c r="AE189" i="4" s="1"/>
  <c r="AF189" i="4" s="1"/>
  <c r="AA190" i="4"/>
  <c r="Z191" i="1"/>
  <c r="AF188" i="1"/>
  <c r="AB189" i="1"/>
  <c r="AD189" i="1"/>
  <c r="R193" i="1"/>
  <c r="U192" i="1"/>
  <c r="X192" i="1" s="1"/>
  <c r="Y192" i="1" s="1"/>
  <c r="V276" i="1"/>
  <c r="S192" i="1"/>
  <c r="H193" i="1"/>
  <c r="AG209" i="1"/>
  <c r="W275" i="1"/>
  <c r="AC189" i="1"/>
  <c r="AE189" i="1" s="1"/>
  <c r="AA190" i="1"/>
  <c r="T194" i="1"/>
  <c r="L195" i="1" a="1"/>
  <c r="L195" i="1" s="1"/>
  <c r="AG210" i="4" l="1"/>
  <c r="AG210" i="11"/>
  <c r="Z192" i="11"/>
  <c r="AB190" i="11"/>
  <c r="AD190" i="11"/>
  <c r="V277" i="11"/>
  <c r="H194" i="11"/>
  <c r="S193" i="11"/>
  <c r="W276" i="11"/>
  <c r="AA191" i="11"/>
  <c r="AC190" i="11"/>
  <c r="AE190" i="11" s="1"/>
  <c r="T195" i="11"/>
  <c r="L196" i="11" a="1"/>
  <c r="L196" i="11" s="1"/>
  <c r="R194" i="11"/>
  <c r="U193" i="11"/>
  <c r="X193" i="11" s="1"/>
  <c r="Y193" i="11" s="1"/>
  <c r="AG210" i="10"/>
  <c r="Z192" i="10"/>
  <c r="V277" i="10"/>
  <c r="H194" i="10"/>
  <c r="S193" i="10"/>
  <c r="W276" i="10"/>
  <c r="U193" i="10"/>
  <c r="X193" i="10" s="1"/>
  <c r="Y193" i="10" s="1"/>
  <c r="R194" i="10"/>
  <c r="L195" i="10" a="1"/>
  <c r="L195" i="10" s="1"/>
  <c r="T194" i="10"/>
  <c r="AD190" i="10"/>
  <c r="AB190" i="10"/>
  <c r="AC190" i="10"/>
  <c r="AE190" i="10" s="1"/>
  <c r="AA191" i="10"/>
  <c r="AF189" i="9"/>
  <c r="AG210" i="9" s="1"/>
  <c r="Z192" i="9"/>
  <c r="AD190" i="9"/>
  <c r="AB190" i="9"/>
  <c r="V277" i="9"/>
  <c r="S193" i="9"/>
  <c r="H194" i="9"/>
  <c r="R194" i="9"/>
  <c r="U193" i="9"/>
  <c r="X193" i="9" s="1"/>
  <c r="Y193" i="9" s="1"/>
  <c r="W276" i="9"/>
  <c r="AA191" i="9"/>
  <c r="AC190" i="9"/>
  <c r="AE190" i="9" s="1"/>
  <c r="AF190" i="9" s="1"/>
  <c r="L195" i="9" a="1"/>
  <c r="L195" i="9" s="1"/>
  <c r="T194" i="9"/>
  <c r="AG210" i="8"/>
  <c r="Z192" i="8"/>
  <c r="AB190" i="8"/>
  <c r="AD190" i="8"/>
  <c r="W276" i="8"/>
  <c r="L196" i="8" a="1"/>
  <c r="L196" i="8" s="1"/>
  <c r="T195" i="8"/>
  <c r="AA191" i="8"/>
  <c r="AC190" i="8"/>
  <c r="AE190" i="8" s="1"/>
  <c r="U193" i="8"/>
  <c r="X193" i="8" s="1"/>
  <c r="Y193" i="8" s="1"/>
  <c r="R194" i="8"/>
  <c r="V277" i="8"/>
  <c r="H194" i="8"/>
  <c r="S193" i="8"/>
  <c r="AF189" i="7"/>
  <c r="AG210" i="7" s="1"/>
  <c r="Z192" i="7"/>
  <c r="W276" i="7"/>
  <c r="T194" i="7"/>
  <c r="L195" i="7" a="1"/>
  <c r="L195" i="7" s="1"/>
  <c r="AD190" i="7"/>
  <c r="AB190" i="7"/>
  <c r="R194" i="7"/>
  <c r="U193" i="7"/>
  <c r="X193" i="7" s="1"/>
  <c r="Y193" i="7" s="1"/>
  <c r="AC190" i="7"/>
  <c r="AE190" i="7" s="1"/>
  <c r="AF190" i="7" s="1"/>
  <c r="AA191" i="7"/>
  <c r="V277" i="7"/>
  <c r="S193" i="7"/>
  <c r="H194" i="7"/>
  <c r="AF189" i="6"/>
  <c r="AG210" i="6" s="1"/>
  <c r="Z192" i="6"/>
  <c r="AD190" i="6"/>
  <c r="AB190" i="6"/>
  <c r="W276" i="6"/>
  <c r="U193" i="6"/>
  <c r="X193" i="6" s="1"/>
  <c r="Y193" i="6" s="1"/>
  <c r="R194" i="6"/>
  <c r="AC190" i="6"/>
  <c r="AE190" i="6" s="1"/>
  <c r="AA191" i="6"/>
  <c r="L196" i="6" a="1"/>
  <c r="L196" i="6" s="1"/>
  <c r="T195" i="6"/>
  <c r="V277" i="6"/>
  <c r="H194" i="6"/>
  <c r="S193" i="6"/>
  <c r="AF189" i="5"/>
  <c r="AG210" i="5" s="1"/>
  <c r="Z192" i="5"/>
  <c r="T195" i="5"/>
  <c r="L196" i="5" a="1"/>
  <c r="L196" i="5" s="1"/>
  <c r="R194" i="5"/>
  <c r="U193" i="5"/>
  <c r="X193" i="5" s="1"/>
  <c r="Y193" i="5" s="1"/>
  <c r="AB190" i="5"/>
  <c r="AD190" i="5"/>
  <c r="V277" i="5"/>
  <c r="H194" i="5"/>
  <c r="S193" i="5"/>
  <c r="AA191" i="5"/>
  <c r="AC190" i="5"/>
  <c r="AE190" i="5" s="1"/>
  <c r="W276" i="5"/>
  <c r="Z192" i="4"/>
  <c r="V277" i="4"/>
  <c r="H194" i="4"/>
  <c r="S193" i="4"/>
  <c r="W276" i="4"/>
  <c r="L196" i="4" a="1"/>
  <c r="L196" i="4" s="1"/>
  <c r="T195" i="4"/>
  <c r="AC190" i="4"/>
  <c r="AE190" i="4" s="1"/>
  <c r="AA191" i="4"/>
  <c r="U193" i="4"/>
  <c r="X193" i="4" s="1"/>
  <c r="Y193" i="4" s="1"/>
  <c r="R194" i="4"/>
  <c r="AD190" i="4"/>
  <c r="AB190" i="4"/>
  <c r="Z192" i="1"/>
  <c r="AD190" i="1"/>
  <c r="AB190" i="1"/>
  <c r="V277" i="1"/>
  <c r="H194" i="1"/>
  <c r="S193" i="1"/>
  <c r="AF189" i="1"/>
  <c r="U193" i="1"/>
  <c r="X193" i="1" s="1"/>
  <c r="Y193" i="1" s="1"/>
  <c r="R194" i="1"/>
  <c r="W276" i="1"/>
  <c r="AG210" i="1"/>
  <c r="AC190" i="1"/>
  <c r="AE190" i="1" s="1"/>
  <c r="AA191" i="1"/>
  <c r="L196" i="1" a="1"/>
  <c r="L196" i="1" s="1"/>
  <c r="T195" i="1"/>
  <c r="AF190" i="11" l="1"/>
  <c r="AG211" i="11" s="1"/>
  <c r="Z193" i="11"/>
  <c r="V278" i="11"/>
  <c r="S194" i="11"/>
  <c r="H195" i="11"/>
  <c r="R195" i="11"/>
  <c r="U194" i="11"/>
  <c r="X194" i="11" s="1"/>
  <c r="Y194" i="11" s="1"/>
  <c r="W277" i="11"/>
  <c r="AD191" i="11"/>
  <c r="AB191" i="11"/>
  <c r="AC191" i="11"/>
  <c r="AE191" i="11" s="1"/>
  <c r="AA192" i="11"/>
  <c r="T196" i="11"/>
  <c r="L197" i="11" a="1"/>
  <c r="L197" i="11" s="1"/>
  <c r="AF190" i="10"/>
  <c r="AG211" i="10" s="1"/>
  <c r="Z193" i="10"/>
  <c r="L196" i="10" a="1"/>
  <c r="L196" i="10" s="1"/>
  <c r="T195" i="10"/>
  <c r="R195" i="10"/>
  <c r="U194" i="10"/>
  <c r="X194" i="10" s="1"/>
  <c r="Y194" i="10" s="1"/>
  <c r="V278" i="10"/>
  <c r="H195" i="10"/>
  <c r="S194" i="10"/>
  <c r="W277" i="10"/>
  <c r="AA192" i="10"/>
  <c r="AC191" i="10"/>
  <c r="AE191" i="10" s="1"/>
  <c r="AD191" i="10"/>
  <c r="AB191" i="10"/>
  <c r="AG211" i="9"/>
  <c r="Z193" i="9"/>
  <c r="AB191" i="9"/>
  <c r="AD191" i="9"/>
  <c r="V278" i="9"/>
  <c r="S194" i="9"/>
  <c r="H195" i="9"/>
  <c r="T195" i="9"/>
  <c r="L196" i="9" a="1"/>
  <c r="L196" i="9" s="1"/>
  <c r="R195" i="9"/>
  <c r="U194" i="9"/>
  <c r="X194" i="9" s="1"/>
  <c r="Y194" i="9" s="1"/>
  <c r="AC191" i="9"/>
  <c r="AE191" i="9" s="1"/>
  <c r="AA192" i="9"/>
  <c r="W277" i="9"/>
  <c r="AF190" i="8"/>
  <c r="AG211" i="8" s="1"/>
  <c r="Z193" i="8"/>
  <c r="R195" i="8"/>
  <c r="U194" i="8"/>
  <c r="X194" i="8" s="1"/>
  <c r="Y194" i="8" s="1"/>
  <c r="L197" i="8" a="1"/>
  <c r="L197" i="8" s="1"/>
  <c r="T196" i="8"/>
  <c r="V278" i="8"/>
  <c r="H195" i="8"/>
  <c r="S194" i="8"/>
  <c r="AA192" i="8"/>
  <c r="AC191" i="8"/>
  <c r="AE191" i="8" s="1"/>
  <c r="AD191" i="8"/>
  <c r="AB191" i="8"/>
  <c r="W277" i="8"/>
  <c r="AG211" i="7"/>
  <c r="Z193" i="7"/>
  <c r="W277" i="7"/>
  <c r="AD191" i="7"/>
  <c r="AB191" i="7"/>
  <c r="L196" i="7" a="1"/>
  <c r="L196" i="7" s="1"/>
  <c r="T195" i="7"/>
  <c r="V278" i="7"/>
  <c r="H195" i="7"/>
  <c r="S194" i="7"/>
  <c r="AC191" i="7"/>
  <c r="AE191" i="7" s="1"/>
  <c r="AA192" i="7"/>
  <c r="U194" i="7"/>
  <c r="X194" i="7" s="1"/>
  <c r="Y194" i="7" s="1"/>
  <c r="R195" i="7"/>
  <c r="AF190" i="6"/>
  <c r="AG211" i="6" s="1"/>
  <c r="Z193" i="6"/>
  <c r="L197" i="6" a="1"/>
  <c r="L197" i="6" s="1"/>
  <c r="T196" i="6"/>
  <c r="AD191" i="6"/>
  <c r="AB191" i="6"/>
  <c r="W277" i="6"/>
  <c r="AC191" i="6"/>
  <c r="AE191" i="6" s="1"/>
  <c r="AA192" i="6"/>
  <c r="U194" i="6"/>
  <c r="X194" i="6" s="1"/>
  <c r="Y194" i="6" s="1"/>
  <c r="R195" i="6"/>
  <c r="V278" i="6"/>
  <c r="H195" i="6"/>
  <c r="S194" i="6"/>
  <c r="AF190" i="5"/>
  <c r="AG211" i="5" s="1"/>
  <c r="Z193" i="5"/>
  <c r="AD191" i="5"/>
  <c r="AB191" i="5"/>
  <c r="V278" i="5"/>
  <c r="S194" i="5"/>
  <c r="H195" i="5"/>
  <c r="W277" i="5"/>
  <c r="T196" i="5"/>
  <c r="L197" i="5" a="1"/>
  <c r="L197" i="5" s="1"/>
  <c r="AC191" i="5"/>
  <c r="AE191" i="5" s="1"/>
  <c r="AF191" i="5" s="1"/>
  <c r="AA192" i="5"/>
  <c r="R195" i="5"/>
  <c r="U194" i="5"/>
  <c r="X194" i="5" s="1"/>
  <c r="Y194" i="5" s="1"/>
  <c r="AF190" i="4"/>
  <c r="AG211" i="4" s="1"/>
  <c r="Z193" i="4"/>
  <c r="L197" i="4" a="1"/>
  <c r="L197" i="4" s="1"/>
  <c r="T196" i="4"/>
  <c r="AD191" i="4"/>
  <c r="AB191" i="4"/>
  <c r="V278" i="4"/>
  <c r="H195" i="4"/>
  <c r="S194" i="4"/>
  <c r="AC191" i="4"/>
  <c r="AE191" i="4" s="1"/>
  <c r="AA192" i="4"/>
  <c r="W277" i="4"/>
  <c r="U194" i="4"/>
  <c r="X194" i="4" s="1"/>
  <c r="Y194" i="4" s="1"/>
  <c r="R195" i="4"/>
  <c r="Z193" i="1"/>
  <c r="AD191" i="1"/>
  <c r="AB191" i="1"/>
  <c r="V278" i="1"/>
  <c r="H195" i="1"/>
  <c r="S194" i="1"/>
  <c r="U194" i="1"/>
  <c r="X194" i="1" s="1"/>
  <c r="Y194" i="1" s="1"/>
  <c r="R195" i="1"/>
  <c r="AF190" i="1"/>
  <c r="AG211" i="1" s="1"/>
  <c r="W277" i="1"/>
  <c r="AC191" i="1"/>
  <c r="AE191" i="1" s="1"/>
  <c r="AA192" i="1"/>
  <c r="L197" i="1" a="1"/>
  <c r="L197" i="1" s="1"/>
  <c r="T196" i="1"/>
  <c r="AF191" i="11" l="1"/>
  <c r="AG212" i="11" s="1"/>
  <c r="Z194" i="11"/>
  <c r="U195" i="11"/>
  <c r="X195" i="11" s="1"/>
  <c r="Y195" i="11" s="1"/>
  <c r="R196" i="11"/>
  <c r="V279" i="11"/>
  <c r="S195" i="11"/>
  <c r="H196" i="11"/>
  <c r="L198" i="11" a="1"/>
  <c r="L198" i="11" s="1"/>
  <c r="T197" i="11"/>
  <c r="W278" i="11"/>
  <c r="AC192" i="11"/>
  <c r="AE192" i="11" s="1"/>
  <c r="AF192" i="11" s="1"/>
  <c r="AA193" i="11"/>
  <c r="AD192" i="11"/>
  <c r="AB192" i="11"/>
  <c r="AF191" i="10"/>
  <c r="AG212" i="10" s="1"/>
  <c r="Z194" i="10"/>
  <c r="V279" i="10"/>
  <c r="H196" i="10"/>
  <c r="S195" i="10"/>
  <c r="W278" i="10"/>
  <c r="R196" i="10"/>
  <c r="U195" i="10"/>
  <c r="X195" i="10" s="1"/>
  <c r="Y195" i="10" s="1"/>
  <c r="T196" i="10"/>
  <c r="L197" i="10" a="1"/>
  <c r="L197" i="10" s="1"/>
  <c r="AB192" i="10"/>
  <c r="AD192" i="10"/>
  <c r="AC192" i="10"/>
  <c r="AE192" i="10" s="1"/>
  <c r="AF192" i="10" s="1"/>
  <c r="AA193" i="10"/>
  <c r="AF191" i="9"/>
  <c r="AG212" i="9" s="1"/>
  <c r="Z194" i="9"/>
  <c r="W278" i="9"/>
  <c r="R196" i="9"/>
  <c r="U195" i="9"/>
  <c r="X195" i="9" s="1"/>
  <c r="Y195" i="9" s="1"/>
  <c r="AD192" i="9"/>
  <c r="AB192" i="9"/>
  <c r="V279" i="9"/>
  <c r="S195" i="9"/>
  <c r="H196" i="9"/>
  <c r="AC192" i="9"/>
  <c r="AE192" i="9" s="1"/>
  <c r="AA193" i="9"/>
  <c r="L197" i="9" a="1"/>
  <c r="L197" i="9" s="1"/>
  <c r="T196" i="9"/>
  <c r="AF191" i="8"/>
  <c r="AG212" i="8" s="1"/>
  <c r="Z194" i="8"/>
  <c r="R196" i="8"/>
  <c r="U195" i="8"/>
  <c r="X195" i="8" s="1"/>
  <c r="Y195" i="8" s="1"/>
  <c r="AA193" i="8"/>
  <c r="AC192" i="8"/>
  <c r="AE192" i="8" s="1"/>
  <c r="AD192" i="8"/>
  <c r="AB192" i="8"/>
  <c r="V279" i="8"/>
  <c r="H196" i="8"/>
  <c r="S195" i="8"/>
  <c r="W278" i="8"/>
  <c r="T197" i="8"/>
  <c r="L198" i="8" a="1"/>
  <c r="L198" i="8" s="1"/>
  <c r="AF191" i="7"/>
  <c r="AG212" i="7" s="1"/>
  <c r="Z194" i="7"/>
  <c r="V279" i="7"/>
  <c r="H196" i="7"/>
  <c r="S195" i="7"/>
  <c r="AD192" i="7"/>
  <c r="AB192" i="7"/>
  <c r="W278" i="7"/>
  <c r="U195" i="7"/>
  <c r="X195" i="7" s="1"/>
  <c r="Y195" i="7" s="1"/>
  <c r="R196" i="7"/>
  <c r="AC192" i="7"/>
  <c r="AE192" i="7" s="1"/>
  <c r="AA193" i="7"/>
  <c r="L197" i="7" a="1"/>
  <c r="L197" i="7" s="1"/>
  <c r="T196" i="7"/>
  <c r="AF191" i="6"/>
  <c r="AG212" i="6" s="1"/>
  <c r="Z194" i="6"/>
  <c r="W278" i="6"/>
  <c r="AD192" i="6"/>
  <c r="AB192" i="6"/>
  <c r="U195" i="6"/>
  <c r="X195" i="6" s="1"/>
  <c r="Y195" i="6" s="1"/>
  <c r="R196" i="6"/>
  <c r="L198" i="6" a="1"/>
  <c r="L198" i="6" s="1"/>
  <c r="T197" i="6"/>
  <c r="AA193" i="6"/>
  <c r="AC192" i="6"/>
  <c r="AE192" i="6" s="1"/>
  <c r="V279" i="6"/>
  <c r="H196" i="6"/>
  <c r="S195" i="6"/>
  <c r="AG212" i="5"/>
  <c r="Z194" i="5"/>
  <c r="V279" i="5"/>
  <c r="H196" i="5"/>
  <c r="S195" i="5"/>
  <c r="AD192" i="5"/>
  <c r="AB192" i="5"/>
  <c r="L198" i="5" a="1"/>
  <c r="L198" i="5" s="1"/>
  <c r="T197" i="5"/>
  <c r="W278" i="5"/>
  <c r="AC192" i="5"/>
  <c r="AE192" i="5" s="1"/>
  <c r="AA193" i="5"/>
  <c r="U195" i="5"/>
  <c r="X195" i="5" s="1"/>
  <c r="Y195" i="5" s="1"/>
  <c r="R196" i="5"/>
  <c r="AF191" i="4"/>
  <c r="AG212" i="4" s="1"/>
  <c r="Z194" i="4"/>
  <c r="L198" i="4" a="1"/>
  <c r="L198" i="4" s="1"/>
  <c r="T197" i="4"/>
  <c r="AD192" i="4"/>
  <c r="AB192" i="4"/>
  <c r="V279" i="4"/>
  <c r="H196" i="4"/>
  <c r="S195" i="4"/>
  <c r="U195" i="4"/>
  <c r="X195" i="4" s="1"/>
  <c r="Y195" i="4" s="1"/>
  <c r="R196" i="4"/>
  <c r="AC192" i="4"/>
  <c r="AE192" i="4" s="1"/>
  <c r="AA193" i="4"/>
  <c r="W278" i="4"/>
  <c r="L198" i="1" a="1"/>
  <c r="L198" i="1" s="1"/>
  <c r="T197" i="1"/>
  <c r="U195" i="1"/>
  <c r="X195" i="1" s="1"/>
  <c r="R196" i="1"/>
  <c r="AD192" i="1"/>
  <c r="AB192" i="1"/>
  <c r="AF191" i="1"/>
  <c r="AG212" i="1" s="1"/>
  <c r="Y195" i="1"/>
  <c r="Z194" i="1"/>
  <c r="V279" i="1"/>
  <c r="H196" i="1"/>
  <c r="S195" i="1"/>
  <c r="W278" i="1"/>
  <c r="AC192" i="1"/>
  <c r="AE192" i="1" s="1"/>
  <c r="AA193" i="1"/>
  <c r="AG213" i="11" l="1"/>
  <c r="Z195" i="11"/>
  <c r="W279" i="11"/>
  <c r="U196" i="11"/>
  <c r="X196" i="11" s="1"/>
  <c r="Y196" i="11" s="1"/>
  <c r="R197" i="11"/>
  <c r="L199" i="11" a="1"/>
  <c r="L199" i="11" s="1"/>
  <c r="T198" i="11"/>
  <c r="AC193" i="11"/>
  <c r="AE193" i="11" s="1"/>
  <c r="AA194" i="11"/>
  <c r="V280" i="11"/>
  <c r="H197" i="11"/>
  <c r="S196" i="11"/>
  <c r="AD193" i="11"/>
  <c r="AB193" i="11"/>
  <c r="AG213" i="10"/>
  <c r="Z195" i="10"/>
  <c r="T197" i="10"/>
  <c r="L198" i="10" a="1"/>
  <c r="L198" i="10" s="1"/>
  <c r="V280" i="10"/>
  <c r="S196" i="10"/>
  <c r="H197" i="10"/>
  <c r="W279" i="10"/>
  <c r="R197" i="10"/>
  <c r="U196" i="10"/>
  <c r="X196" i="10" s="1"/>
  <c r="Y196" i="10" s="1"/>
  <c r="AC193" i="10"/>
  <c r="AE193" i="10" s="1"/>
  <c r="AA194" i="10"/>
  <c r="AD193" i="10"/>
  <c r="AB193" i="10"/>
  <c r="AF192" i="9"/>
  <c r="AG213" i="9" s="1"/>
  <c r="Z195" i="9"/>
  <c r="AB193" i="9"/>
  <c r="AD193" i="9"/>
  <c r="T197" i="9"/>
  <c r="L198" i="9" a="1"/>
  <c r="L198" i="9" s="1"/>
  <c r="V280" i="9"/>
  <c r="S196" i="9"/>
  <c r="H197" i="9"/>
  <c r="W279" i="9"/>
  <c r="U196" i="9"/>
  <c r="X196" i="9" s="1"/>
  <c r="Y196" i="9" s="1"/>
  <c r="R197" i="9"/>
  <c r="AA194" i="9"/>
  <c r="AC193" i="9"/>
  <c r="AE193" i="9" s="1"/>
  <c r="AF193" i="9" s="1"/>
  <c r="AF192" i="8"/>
  <c r="AG213" i="8" s="1"/>
  <c r="Z195" i="8"/>
  <c r="AB193" i="8"/>
  <c r="AD193" i="8"/>
  <c r="V280" i="8"/>
  <c r="H197" i="8"/>
  <c r="S196" i="8"/>
  <c r="W279" i="8"/>
  <c r="R197" i="8"/>
  <c r="U196" i="8"/>
  <c r="X196" i="8" s="1"/>
  <c r="Y196" i="8" s="1"/>
  <c r="T198" i="8"/>
  <c r="L199" i="8" a="1"/>
  <c r="L199" i="8" s="1"/>
  <c r="AA194" i="8"/>
  <c r="AC193" i="8"/>
  <c r="AE193" i="8" s="1"/>
  <c r="AF192" i="7"/>
  <c r="AG213" i="7" s="1"/>
  <c r="Z195" i="7"/>
  <c r="U196" i="7"/>
  <c r="X196" i="7" s="1"/>
  <c r="Y196" i="7" s="1"/>
  <c r="R197" i="7"/>
  <c r="AD193" i="7"/>
  <c r="AB193" i="7"/>
  <c r="V280" i="7"/>
  <c r="H197" i="7"/>
  <c r="S196" i="7"/>
  <c r="W279" i="7"/>
  <c r="AC193" i="7"/>
  <c r="AE193" i="7" s="1"/>
  <c r="AA194" i="7"/>
  <c r="L198" i="7" a="1"/>
  <c r="L198" i="7" s="1"/>
  <c r="T197" i="7"/>
  <c r="AF192" i="6"/>
  <c r="AG213" i="6" s="1"/>
  <c r="Z195" i="6"/>
  <c r="W279" i="6"/>
  <c r="AD193" i="6"/>
  <c r="AB193" i="6"/>
  <c r="R197" i="6"/>
  <c r="U196" i="6"/>
  <c r="X196" i="6" s="1"/>
  <c r="Y196" i="6" s="1"/>
  <c r="T198" i="6"/>
  <c r="L199" i="6" a="1"/>
  <c r="L199" i="6" s="1"/>
  <c r="AA194" i="6"/>
  <c r="AC193" i="6"/>
  <c r="AE193" i="6" s="1"/>
  <c r="V280" i="6"/>
  <c r="H197" i="6"/>
  <c r="S196" i="6"/>
  <c r="AF192" i="5"/>
  <c r="AG213" i="5" s="1"/>
  <c r="Z195" i="5"/>
  <c r="AD193" i="5"/>
  <c r="AB193" i="5"/>
  <c r="W279" i="5"/>
  <c r="T198" i="5"/>
  <c r="L199" i="5" a="1"/>
  <c r="L199" i="5" s="1"/>
  <c r="U196" i="5"/>
  <c r="X196" i="5" s="1"/>
  <c r="Y196" i="5" s="1"/>
  <c r="R197" i="5"/>
  <c r="AC193" i="5"/>
  <c r="AE193" i="5" s="1"/>
  <c r="AA194" i="5"/>
  <c r="V280" i="5"/>
  <c r="H197" i="5"/>
  <c r="S196" i="5"/>
  <c r="AF192" i="4"/>
  <c r="AG213" i="4" s="1"/>
  <c r="Z195" i="4"/>
  <c r="AD193" i="4"/>
  <c r="AB193" i="4"/>
  <c r="V280" i="4"/>
  <c r="H197" i="4"/>
  <c r="S196" i="4"/>
  <c r="R197" i="4"/>
  <c r="U196" i="4"/>
  <c r="X196" i="4" s="1"/>
  <c r="Y196" i="4" s="1"/>
  <c r="W279" i="4"/>
  <c r="AC193" i="4"/>
  <c r="AE193" i="4" s="1"/>
  <c r="AA194" i="4"/>
  <c r="T198" i="4"/>
  <c r="L199" i="4" a="1"/>
  <c r="L199" i="4" s="1"/>
  <c r="AF192" i="1"/>
  <c r="AG213" i="1" s="1"/>
  <c r="Z195" i="1"/>
  <c r="V280" i="1"/>
  <c r="H197" i="1"/>
  <c r="S196" i="1"/>
  <c r="W279" i="1"/>
  <c r="AC193" i="1"/>
  <c r="AE193" i="1" s="1"/>
  <c r="AA194" i="1"/>
  <c r="R197" i="1"/>
  <c r="U196" i="1"/>
  <c r="X196" i="1" s="1"/>
  <c r="Y196" i="1" s="1"/>
  <c r="AD193" i="1"/>
  <c r="AB193" i="1"/>
  <c r="T198" i="1"/>
  <c r="L199" i="1" a="1"/>
  <c r="L199" i="1" s="1"/>
  <c r="AF193" i="11" l="1"/>
  <c r="AG214" i="11" s="1"/>
  <c r="Z196" i="11"/>
  <c r="L200" i="11" a="1"/>
  <c r="L200" i="11" s="1"/>
  <c r="T199" i="11"/>
  <c r="U197" i="11"/>
  <c r="X197" i="11" s="1"/>
  <c r="Y197" i="11" s="1"/>
  <c r="R198" i="11"/>
  <c r="V281" i="11"/>
  <c r="H198" i="11"/>
  <c r="S197" i="11"/>
  <c r="W280" i="11"/>
  <c r="AD194" i="11"/>
  <c r="AB194" i="11"/>
  <c r="AC194" i="11"/>
  <c r="AE194" i="11" s="1"/>
  <c r="AA195" i="11"/>
  <c r="AF193" i="10"/>
  <c r="AG214" i="10" s="1"/>
  <c r="Z196" i="10"/>
  <c r="T198" i="10"/>
  <c r="L199" i="10" a="1"/>
  <c r="L199" i="10" s="1"/>
  <c r="U197" i="10"/>
  <c r="X197" i="10" s="1"/>
  <c r="Y197" i="10" s="1"/>
  <c r="R198" i="10"/>
  <c r="AC194" i="10"/>
  <c r="AE194" i="10" s="1"/>
  <c r="AA195" i="10"/>
  <c r="AD194" i="10"/>
  <c r="AB194" i="10"/>
  <c r="V281" i="10"/>
  <c r="S197" i="10"/>
  <c r="H198" i="10"/>
  <c r="W280" i="10"/>
  <c r="AG214" i="9"/>
  <c r="Z196" i="9"/>
  <c r="L199" i="9" a="1"/>
  <c r="L199" i="9" s="1"/>
  <c r="T198" i="9"/>
  <c r="V281" i="9"/>
  <c r="H198" i="9"/>
  <c r="S197" i="9"/>
  <c r="W280" i="9"/>
  <c r="R198" i="9"/>
  <c r="U197" i="9"/>
  <c r="X197" i="9" s="1"/>
  <c r="Y197" i="9" s="1"/>
  <c r="AD194" i="9"/>
  <c r="AB194" i="9"/>
  <c r="AC194" i="9"/>
  <c r="AE194" i="9" s="1"/>
  <c r="AA195" i="9"/>
  <c r="AF193" i="8"/>
  <c r="AG214" i="8" s="1"/>
  <c r="Z196" i="8"/>
  <c r="T199" i="8"/>
  <c r="L200" i="8" a="1"/>
  <c r="L200" i="8" s="1"/>
  <c r="AD194" i="8"/>
  <c r="AB194" i="8"/>
  <c r="AC194" i="8"/>
  <c r="AE194" i="8" s="1"/>
  <c r="AA195" i="8"/>
  <c r="R198" i="8"/>
  <c r="U197" i="8"/>
  <c r="X197" i="8" s="1"/>
  <c r="Y197" i="8" s="1"/>
  <c r="W280" i="8"/>
  <c r="V281" i="8"/>
  <c r="S197" i="8"/>
  <c r="H198" i="8"/>
  <c r="AF193" i="7"/>
  <c r="AG214" i="7" s="1"/>
  <c r="Z196" i="7"/>
  <c r="AD194" i="7"/>
  <c r="AB194" i="7"/>
  <c r="V281" i="7"/>
  <c r="H198" i="7"/>
  <c r="S197" i="7"/>
  <c r="R198" i="7"/>
  <c r="U197" i="7"/>
  <c r="X197" i="7" s="1"/>
  <c r="Y197" i="7" s="1"/>
  <c r="W280" i="7"/>
  <c r="AC194" i="7"/>
  <c r="AE194" i="7" s="1"/>
  <c r="AA195" i="7"/>
  <c r="T198" i="7"/>
  <c r="L199" i="7" a="1"/>
  <c r="L199" i="7" s="1"/>
  <c r="AF193" i="6"/>
  <c r="AG214" i="6"/>
  <c r="Z196" i="6"/>
  <c r="AB194" i="6"/>
  <c r="AD194" i="6"/>
  <c r="W280" i="6"/>
  <c r="R198" i="6"/>
  <c r="U197" i="6"/>
  <c r="X197" i="6" s="1"/>
  <c r="Y197" i="6" s="1"/>
  <c r="AC194" i="6"/>
  <c r="AE194" i="6" s="1"/>
  <c r="AA195" i="6"/>
  <c r="T199" i="6"/>
  <c r="L200" i="6" a="1"/>
  <c r="L200" i="6" s="1"/>
  <c r="V281" i="6"/>
  <c r="S197" i="6"/>
  <c r="H198" i="6"/>
  <c r="AF193" i="5"/>
  <c r="AG214" i="5" s="1"/>
  <c r="Z196" i="5"/>
  <c r="AD194" i="5"/>
  <c r="AB194" i="5"/>
  <c r="R198" i="5"/>
  <c r="U197" i="5"/>
  <c r="X197" i="5" s="1"/>
  <c r="Y197" i="5" s="1"/>
  <c r="L200" i="5" a="1"/>
  <c r="L200" i="5" s="1"/>
  <c r="T199" i="5"/>
  <c r="AC194" i="5"/>
  <c r="AE194" i="5" s="1"/>
  <c r="AA195" i="5"/>
  <c r="V281" i="5"/>
  <c r="S197" i="5"/>
  <c r="H198" i="5"/>
  <c r="W280" i="5"/>
  <c r="AF193" i="4"/>
  <c r="AG214" i="4" s="1"/>
  <c r="Z196" i="4"/>
  <c r="W280" i="4"/>
  <c r="R198" i="4"/>
  <c r="U197" i="4"/>
  <c r="X197" i="4" s="1"/>
  <c r="Y197" i="4" s="1"/>
  <c r="V281" i="4"/>
  <c r="S197" i="4"/>
  <c r="H198" i="4"/>
  <c r="AA195" i="4"/>
  <c r="AC194" i="4"/>
  <c r="AE194" i="4" s="1"/>
  <c r="L200" i="4" a="1"/>
  <c r="L200" i="4" s="1"/>
  <c r="T199" i="4"/>
  <c r="AD194" i="4"/>
  <c r="AB194" i="4"/>
  <c r="Z196" i="1"/>
  <c r="AD194" i="1"/>
  <c r="AB194" i="1"/>
  <c r="R198" i="1"/>
  <c r="U197" i="1"/>
  <c r="X197" i="1" s="1"/>
  <c r="Y197" i="1" s="1"/>
  <c r="L200" i="1" a="1"/>
  <c r="L200" i="1" s="1"/>
  <c r="T199" i="1"/>
  <c r="AF193" i="1"/>
  <c r="AG214" i="1" s="1"/>
  <c r="V281" i="1"/>
  <c r="S197" i="1"/>
  <c r="H198" i="1"/>
  <c r="W280" i="1"/>
  <c r="AA195" i="1"/>
  <c r="AC194" i="1"/>
  <c r="AE194" i="1" s="1"/>
  <c r="AF194" i="11" l="1"/>
  <c r="AG215" i="11"/>
  <c r="Z197" i="11"/>
  <c r="U198" i="11"/>
  <c r="X198" i="11" s="1"/>
  <c r="Y198" i="11" s="1"/>
  <c r="R199" i="11"/>
  <c r="L201" i="11" a="1"/>
  <c r="L201" i="11" s="1"/>
  <c r="T200" i="11"/>
  <c r="W281" i="11"/>
  <c r="AD195" i="11"/>
  <c r="AB195" i="11"/>
  <c r="AC195" i="11"/>
  <c r="AE195" i="11" s="1"/>
  <c r="AF195" i="11" s="1"/>
  <c r="AA196" i="11"/>
  <c r="V282" i="11"/>
  <c r="H199" i="11"/>
  <c r="S198" i="11"/>
  <c r="AF194" i="10"/>
  <c r="AG215" i="10" s="1"/>
  <c r="Z197" i="10"/>
  <c r="V282" i="10"/>
  <c r="H199" i="10"/>
  <c r="S198" i="10"/>
  <c r="W281" i="10"/>
  <c r="L200" i="10" a="1"/>
  <c r="L200" i="10" s="1"/>
  <c r="T199" i="10"/>
  <c r="AD195" i="10"/>
  <c r="AB195" i="10"/>
  <c r="AC195" i="10"/>
  <c r="AE195" i="10" s="1"/>
  <c r="AF195" i="10" s="1"/>
  <c r="AA196" i="10"/>
  <c r="U198" i="10"/>
  <c r="X198" i="10" s="1"/>
  <c r="Y198" i="10" s="1"/>
  <c r="R199" i="10"/>
  <c r="AF194" i="9"/>
  <c r="AG215" i="9" s="1"/>
  <c r="Z197" i="9"/>
  <c r="W281" i="9"/>
  <c r="L200" i="9" a="1"/>
  <c r="L200" i="9" s="1"/>
  <c r="T199" i="9"/>
  <c r="V282" i="9"/>
  <c r="S198" i="9"/>
  <c r="H199" i="9"/>
  <c r="U198" i="9"/>
  <c r="X198" i="9" s="1"/>
  <c r="Y198" i="9" s="1"/>
  <c r="R199" i="9"/>
  <c r="AC195" i="9"/>
  <c r="AE195" i="9" s="1"/>
  <c r="AF195" i="9" s="1"/>
  <c r="AA196" i="9"/>
  <c r="AD195" i="9"/>
  <c r="AB195" i="9"/>
  <c r="AF194" i="8"/>
  <c r="AG215" i="8" s="1"/>
  <c r="Z197" i="8"/>
  <c r="W281" i="8"/>
  <c r="L201" i="8" a="1"/>
  <c r="L201" i="8" s="1"/>
  <c r="T200" i="8"/>
  <c r="U198" i="8"/>
  <c r="X198" i="8" s="1"/>
  <c r="Y198" i="8" s="1"/>
  <c r="R199" i="8"/>
  <c r="AC195" i="8"/>
  <c r="AE195" i="8" s="1"/>
  <c r="AA196" i="8"/>
  <c r="AD195" i="8"/>
  <c r="AB195" i="8"/>
  <c r="V282" i="8"/>
  <c r="S198" i="8"/>
  <c r="H199" i="8"/>
  <c r="AF194" i="7"/>
  <c r="AG215" i="7" s="1"/>
  <c r="Z197" i="7"/>
  <c r="R199" i="7"/>
  <c r="U198" i="7"/>
  <c r="X198" i="7" s="1"/>
  <c r="Y198" i="7" s="1"/>
  <c r="V282" i="7"/>
  <c r="S198" i="7"/>
  <c r="H199" i="7"/>
  <c r="AD195" i="7"/>
  <c r="AB195" i="7"/>
  <c r="L200" i="7" a="1"/>
  <c r="L200" i="7" s="1"/>
  <c r="T199" i="7"/>
  <c r="AA196" i="7"/>
  <c r="AC195" i="7"/>
  <c r="AE195" i="7" s="1"/>
  <c r="W281" i="7"/>
  <c r="AF194" i="6"/>
  <c r="AG215" i="6" s="1"/>
  <c r="Z197" i="6"/>
  <c r="W281" i="6"/>
  <c r="AD195" i="6"/>
  <c r="AB195" i="6"/>
  <c r="T200" i="6"/>
  <c r="L201" i="6" a="1"/>
  <c r="L201" i="6" s="1"/>
  <c r="U198" i="6"/>
  <c r="X198" i="6" s="1"/>
  <c r="Y198" i="6" s="1"/>
  <c r="R199" i="6"/>
  <c r="V282" i="6"/>
  <c r="S198" i="6"/>
  <c r="H199" i="6"/>
  <c r="AC195" i="6"/>
  <c r="AE195" i="6" s="1"/>
  <c r="AA196" i="6"/>
  <c r="AF194" i="5"/>
  <c r="AG215" i="5" s="1"/>
  <c r="Z197" i="5"/>
  <c r="W281" i="5"/>
  <c r="L201" i="5" a="1"/>
  <c r="L201" i="5" s="1"/>
  <c r="T200" i="5"/>
  <c r="AD195" i="5"/>
  <c r="AB195" i="5"/>
  <c r="U198" i="5"/>
  <c r="X198" i="5" s="1"/>
  <c r="Y198" i="5" s="1"/>
  <c r="R199" i="5"/>
  <c r="V282" i="5"/>
  <c r="S198" i="5"/>
  <c r="H199" i="5"/>
  <c r="AA196" i="5"/>
  <c r="AC195" i="5"/>
  <c r="AE195" i="5" s="1"/>
  <c r="AF195" i="5" s="1"/>
  <c r="AF194" i="4"/>
  <c r="AG215" i="4" s="1"/>
  <c r="Z197" i="4"/>
  <c r="L201" i="4" a="1"/>
  <c r="L201" i="4" s="1"/>
  <c r="T200" i="4"/>
  <c r="AB195" i="4"/>
  <c r="AD195" i="4"/>
  <c r="W281" i="4"/>
  <c r="U198" i="4"/>
  <c r="X198" i="4" s="1"/>
  <c r="Y198" i="4" s="1"/>
  <c r="R199" i="4"/>
  <c r="AC195" i="4"/>
  <c r="AE195" i="4" s="1"/>
  <c r="AF195" i="4" s="1"/>
  <c r="AA196" i="4"/>
  <c r="V282" i="4"/>
  <c r="H199" i="4"/>
  <c r="S198" i="4"/>
  <c r="Z197" i="1"/>
  <c r="T200" i="1"/>
  <c r="L201" i="1" a="1"/>
  <c r="L201" i="1" s="1"/>
  <c r="V282" i="1"/>
  <c r="H199" i="1"/>
  <c r="S198" i="1"/>
  <c r="W281" i="1"/>
  <c r="AC195" i="1"/>
  <c r="AE195" i="1" s="1"/>
  <c r="AA196" i="1"/>
  <c r="R199" i="1"/>
  <c r="U198" i="1"/>
  <c r="X198" i="1" s="1"/>
  <c r="Y198" i="1" s="1"/>
  <c r="AF194" i="1"/>
  <c r="AG215" i="1" s="1"/>
  <c r="AB195" i="1"/>
  <c r="AD195" i="1"/>
  <c r="AG216" i="11" l="1"/>
  <c r="Z198" i="11"/>
  <c r="U199" i="11"/>
  <c r="X199" i="11" s="1"/>
  <c r="Y199" i="11" s="1"/>
  <c r="R200" i="11"/>
  <c r="AD196" i="11"/>
  <c r="AB196" i="11"/>
  <c r="L202" i="11" a="1"/>
  <c r="L202" i="11" s="1"/>
  <c r="T201" i="11"/>
  <c r="W282" i="11"/>
  <c r="AC196" i="11"/>
  <c r="AE196" i="11" s="1"/>
  <c r="AA197" i="11"/>
  <c r="V283" i="11"/>
  <c r="H200" i="11"/>
  <c r="S199" i="11"/>
  <c r="AG216" i="10"/>
  <c r="Z198" i="10"/>
  <c r="AD196" i="10"/>
  <c r="AB196" i="10"/>
  <c r="L201" i="10" a="1"/>
  <c r="L201" i="10" s="1"/>
  <c r="T200" i="10"/>
  <c r="V283" i="10"/>
  <c r="H200" i="10"/>
  <c r="S199" i="10"/>
  <c r="W282" i="10"/>
  <c r="U199" i="10"/>
  <c r="X199" i="10" s="1"/>
  <c r="Y199" i="10" s="1"/>
  <c r="R200" i="10"/>
  <c r="AC196" i="10"/>
  <c r="AE196" i="10" s="1"/>
  <c r="AA197" i="10"/>
  <c r="AG216" i="9"/>
  <c r="Z198" i="9"/>
  <c r="L201" i="9" a="1"/>
  <c r="L201" i="9" s="1"/>
  <c r="T200" i="9"/>
  <c r="V283" i="9"/>
  <c r="H200" i="9"/>
  <c r="S199" i="9"/>
  <c r="W282" i="9"/>
  <c r="AA197" i="9"/>
  <c r="AC196" i="9"/>
  <c r="AE196" i="9" s="1"/>
  <c r="AD196" i="9"/>
  <c r="AB196" i="9"/>
  <c r="U199" i="9"/>
  <c r="X199" i="9" s="1"/>
  <c r="Y199" i="9" s="1"/>
  <c r="R200" i="9"/>
  <c r="AF195" i="8"/>
  <c r="AG216" i="8" s="1"/>
  <c r="Z198" i="8"/>
  <c r="AD196" i="8"/>
  <c r="AB196" i="8"/>
  <c r="U199" i="8"/>
  <c r="X199" i="8" s="1"/>
  <c r="Y199" i="8" s="1"/>
  <c r="R200" i="8"/>
  <c r="V283" i="8"/>
  <c r="H200" i="8"/>
  <c r="S199" i="8"/>
  <c r="AC196" i="8"/>
  <c r="AE196" i="8" s="1"/>
  <c r="AA197" i="8"/>
  <c r="L202" i="8" a="1"/>
  <c r="L202" i="8" s="1"/>
  <c r="T201" i="8"/>
  <c r="W282" i="8"/>
  <c r="AF195" i="7"/>
  <c r="AG216" i="7" s="1"/>
  <c r="Z198" i="7"/>
  <c r="AD196" i="7"/>
  <c r="AB196" i="7"/>
  <c r="W282" i="7"/>
  <c r="V283" i="7"/>
  <c r="H200" i="7"/>
  <c r="S199" i="7"/>
  <c r="AA197" i="7"/>
  <c r="AC196" i="7"/>
  <c r="AE196" i="7" s="1"/>
  <c r="L201" i="7" a="1"/>
  <c r="L201" i="7" s="1"/>
  <c r="T200" i="7"/>
  <c r="U199" i="7"/>
  <c r="X199" i="7" s="1"/>
  <c r="Y199" i="7" s="1"/>
  <c r="R200" i="7"/>
  <c r="AF195" i="6"/>
  <c r="AG216" i="6" s="1"/>
  <c r="Z198" i="6"/>
  <c r="V283" i="6"/>
  <c r="H200" i="6"/>
  <c r="S199" i="6"/>
  <c r="W282" i="6"/>
  <c r="U199" i="6"/>
  <c r="X199" i="6" s="1"/>
  <c r="Y199" i="6" s="1"/>
  <c r="R200" i="6"/>
  <c r="AD196" i="6"/>
  <c r="AB196" i="6"/>
  <c r="AC196" i="6"/>
  <c r="AE196" i="6" s="1"/>
  <c r="AA197" i="6"/>
  <c r="L202" i="6" a="1"/>
  <c r="L202" i="6" s="1"/>
  <c r="T201" i="6"/>
  <c r="AG216" i="5"/>
  <c r="Z198" i="5"/>
  <c r="AB196" i="5"/>
  <c r="AD196" i="5"/>
  <c r="T201" i="5"/>
  <c r="L202" i="5" a="1"/>
  <c r="L202" i="5" s="1"/>
  <c r="V283" i="5"/>
  <c r="H200" i="5"/>
  <c r="S199" i="5"/>
  <c r="W282" i="5"/>
  <c r="AA197" i="5"/>
  <c r="AC196" i="5"/>
  <c r="AE196" i="5" s="1"/>
  <c r="U199" i="5"/>
  <c r="X199" i="5" s="1"/>
  <c r="Y199" i="5" s="1"/>
  <c r="R200" i="5"/>
  <c r="AG216" i="4"/>
  <c r="Z198" i="4"/>
  <c r="V283" i="4"/>
  <c r="H200" i="4"/>
  <c r="S199" i="4"/>
  <c r="W282" i="4"/>
  <c r="U199" i="4"/>
  <c r="X199" i="4" s="1"/>
  <c r="Y199" i="4" s="1"/>
  <c r="R200" i="4"/>
  <c r="AD196" i="4"/>
  <c r="AB196" i="4"/>
  <c r="AC196" i="4"/>
  <c r="AE196" i="4" s="1"/>
  <c r="AA197" i="4"/>
  <c r="L202" i="4" a="1"/>
  <c r="L202" i="4" s="1"/>
  <c r="T201" i="4"/>
  <c r="Z198" i="1"/>
  <c r="AF195" i="1"/>
  <c r="AG216" i="1" s="1"/>
  <c r="L202" i="1" a="1"/>
  <c r="L202" i="1" s="1"/>
  <c r="T201" i="1"/>
  <c r="AC196" i="1"/>
  <c r="AE196" i="1" s="1"/>
  <c r="AA197" i="1"/>
  <c r="U199" i="1"/>
  <c r="X199" i="1" s="1"/>
  <c r="Y199" i="1" s="1"/>
  <c r="R200" i="1"/>
  <c r="AB196" i="1"/>
  <c r="AD196" i="1"/>
  <c r="V283" i="1"/>
  <c r="H200" i="1"/>
  <c r="S199" i="1"/>
  <c r="W282" i="1"/>
  <c r="AF196" i="11" l="1"/>
  <c r="AG217" i="11" s="1"/>
  <c r="Z199" i="11"/>
  <c r="W283" i="11"/>
  <c r="AD197" i="11"/>
  <c r="AB197" i="11"/>
  <c r="R201" i="11"/>
  <c r="U200" i="11"/>
  <c r="X200" i="11" s="1"/>
  <c r="Y200" i="11" s="1"/>
  <c r="T202" i="11"/>
  <c r="L203" i="11" a="1"/>
  <c r="L203" i="11" s="1"/>
  <c r="AA198" i="11"/>
  <c r="AC197" i="11"/>
  <c r="AE197" i="11" s="1"/>
  <c r="AF197" i="11" s="1"/>
  <c r="V284" i="11"/>
  <c r="H201" i="11"/>
  <c r="S200" i="11"/>
  <c r="AF196" i="10"/>
  <c r="AG217" i="10" s="1"/>
  <c r="Z199" i="10"/>
  <c r="W283" i="10"/>
  <c r="L202" i="10" a="1"/>
  <c r="L202" i="10" s="1"/>
  <c r="T201" i="10"/>
  <c r="V284" i="10"/>
  <c r="H201" i="10"/>
  <c r="S200" i="10"/>
  <c r="AD197" i="10"/>
  <c r="AB197" i="10"/>
  <c r="AC197" i="10"/>
  <c r="AE197" i="10" s="1"/>
  <c r="AA198" i="10"/>
  <c r="U200" i="10"/>
  <c r="X200" i="10" s="1"/>
  <c r="Y200" i="10" s="1"/>
  <c r="R201" i="10"/>
  <c r="AF196" i="9"/>
  <c r="AG217" i="9" s="1"/>
  <c r="Z199" i="9"/>
  <c r="V284" i="9"/>
  <c r="H201" i="9"/>
  <c r="S200" i="9"/>
  <c r="AB197" i="9"/>
  <c r="AD197" i="9"/>
  <c r="W283" i="9"/>
  <c r="U200" i="9"/>
  <c r="X200" i="9" s="1"/>
  <c r="Y200" i="9" s="1"/>
  <c r="R201" i="9"/>
  <c r="L202" i="9" a="1"/>
  <c r="L202" i="9" s="1"/>
  <c r="T201" i="9"/>
  <c r="AC197" i="9"/>
  <c r="AE197" i="9" s="1"/>
  <c r="AA198" i="9"/>
  <c r="AF196" i="8"/>
  <c r="AG217" i="8" s="1"/>
  <c r="Z199" i="8"/>
  <c r="L203" i="8" a="1"/>
  <c r="L203" i="8" s="1"/>
  <c r="T202" i="8"/>
  <c r="AD197" i="8"/>
  <c r="AB197" i="8"/>
  <c r="V284" i="8"/>
  <c r="H201" i="8"/>
  <c r="S200" i="8"/>
  <c r="U200" i="8"/>
  <c r="X200" i="8" s="1"/>
  <c r="Y200" i="8" s="1"/>
  <c r="R201" i="8"/>
  <c r="W283" i="8"/>
  <c r="AC197" i="8"/>
  <c r="AE197" i="8" s="1"/>
  <c r="AF197" i="8" s="1"/>
  <c r="AA198" i="8"/>
  <c r="AF196" i="7"/>
  <c r="AG217" i="7" s="1"/>
  <c r="AC197" i="7"/>
  <c r="AE197" i="7" s="1"/>
  <c r="AA198" i="7"/>
  <c r="Z199" i="7"/>
  <c r="T201" i="7"/>
  <c r="L202" i="7" a="1"/>
  <c r="L202" i="7" s="1"/>
  <c r="V284" i="7"/>
  <c r="H201" i="7"/>
  <c r="S200" i="7"/>
  <c r="AD197" i="7"/>
  <c r="AB197" i="7"/>
  <c r="W283" i="7"/>
  <c r="R201" i="7"/>
  <c r="U200" i="7"/>
  <c r="X200" i="7" s="1"/>
  <c r="Y200" i="7" s="1"/>
  <c r="AF196" i="6"/>
  <c r="AG217" i="6" s="1"/>
  <c r="Z199" i="6"/>
  <c r="AD197" i="6"/>
  <c r="AB197" i="6"/>
  <c r="V284" i="6"/>
  <c r="H201" i="6"/>
  <c r="S200" i="6"/>
  <c r="U200" i="6"/>
  <c r="X200" i="6" s="1"/>
  <c r="Y200" i="6" s="1"/>
  <c r="R201" i="6"/>
  <c r="W283" i="6"/>
  <c r="AC197" i="6"/>
  <c r="AE197" i="6" s="1"/>
  <c r="AA198" i="6"/>
  <c r="L203" i="6" a="1"/>
  <c r="L203" i="6" s="1"/>
  <c r="T202" i="6"/>
  <c r="AF196" i="5"/>
  <c r="AG217" i="5"/>
  <c r="Z199" i="5"/>
  <c r="V284" i="5"/>
  <c r="H201" i="5"/>
  <c r="S200" i="5"/>
  <c r="AD197" i="5"/>
  <c r="AB197" i="5"/>
  <c r="W283" i="5"/>
  <c r="AC197" i="5"/>
  <c r="AE197" i="5" s="1"/>
  <c r="AA198" i="5"/>
  <c r="L203" i="5" a="1"/>
  <c r="L203" i="5" s="1"/>
  <c r="T202" i="5"/>
  <c r="R201" i="5"/>
  <c r="U200" i="5"/>
  <c r="X200" i="5" s="1"/>
  <c r="Y200" i="5" s="1"/>
  <c r="AF196" i="4"/>
  <c r="AG217" i="4" s="1"/>
  <c r="Z199" i="4"/>
  <c r="R201" i="4"/>
  <c r="U200" i="4"/>
  <c r="X200" i="4" s="1"/>
  <c r="Y200" i="4" s="1"/>
  <c r="T202" i="4"/>
  <c r="L203" i="4" a="1"/>
  <c r="L203" i="4" s="1"/>
  <c r="AC197" i="4"/>
  <c r="AE197" i="4" s="1"/>
  <c r="AA198" i="4"/>
  <c r="V284" i="4"/>
  <c r="H201" i="4"/>
  <c r="S200" i="4"/>
  <c r="W283" i="4"/>
  <c r="AD197" i="4"/>
  <c r="AB197" i="4"/>
  <c r="Z199" i="1"/>
  <c r="R201" i="1"/>
  <c r="U200" i="1"/>
  <c r="X200" i="1" s="1"/>
  <c r="Y200" i="1" s="1"/>
  <c r="AD197" i="1"/>
  <c r="AB197" i="1"/>
  <c r="T202" i="1"/>
  <c r="L203" i="1" a="1"/>
  <c r="L203" i="1" s="1"/>
  <c r="AC197" i="1"/>
  <c r="AE197" i="1" s="1"/>
  <c r="AA198" i="1"/>
  <c r="V284" i="1"/>
  <c r="H201" i="1"/>
  <c r="S200" i="1"/>
  <c r="W283" i="1"/>
  <c r="AF196" i="1"/>
  <c r="AG217" i="1" s="1"/>
  <c r="AG218" i="11" l="1"/>
  <c r="Z200" i="11"/>
  <c r="R202" i="11"/>
  <c r="U201" i="11"/>
  <c r="X201" i="11" s="1"/>
  <c r="Y201" i="11" s="1"/>
  <c r="W284" i="11"/>
  <c r="AB198" i="11"/>
  <c r="AD198" i="11"/>
  <c r="AA199" i="11"/>
  <c r="AC198" i="11"/>
  <c r="AE198" i="11" s="1"/>
  <c r="T203" i="11"/>
  <c r="L204" i="11" a="1"/>
  <c r="L204" i="11" s="1"/>
  <c r="V285" i="11"/>
  <c r="H202" i="11"/>
  <c r="S201" i="11"/>
  <c r="AF197" i="10"/>
  <c r="AG218" i="10" s="1"/>
  <c r="Z200" i="10"/>
  <c r="L203" i="10" a="1"/>
  <c r="L203" i="10" s="1"/>
  <c r="T202" i="10"/>
  <c r="V285" i="10"/>
  <c r="H202" i="10"/>
  <c r="S201" i="10"/>
  <c r="AD198" i="10"/>
  <c r="AB198" i="10"/>
  <c r="W284" i="10"/>
  <c r="U201" i="10"/>
  <c r="X201" i="10" s="1"/>
  <c r="Y201" i="10" s="1"/>
  <c r="R202" i="10"/>
  <c r="AC198" i="10"/>
  <c r="AE198" i="10" s="1"/>
  <c r="AA199" i="10"/>
  <c r="AF197" i="9"/>
  <c r="AG218" i="9" s="1"/>
  <c r="Z200" i="9"/>
  <c r="AD198" i="9"/>
  <c r="AB198" i="9"/>
  <c r="L203" i="9" a="1"/>
  <c r="L203" i="9" s="1"/>
  <c r="T202" i="9"/>
  <c r="V285" i="9"/>
  <c r="S201" i="9"/>
  <c r="H202" i="9"/>
  <c r="W284" i="9"/>
  <c r="AA199" i="9"/>
  <c r="AC198" i="9"/>
  <c r="AE198" i="9" s="1"/>
  <c r="AF198" i="9" s="1"/>
  <c r="R202" i="9"/>
  <c r="U201" i="9"/>
  <c r="X201" i="9" s="1"/>
  <c r="Y201" i="9" s="1"/>
  <c r="AG218" i="8"/>
  <c r="Z200" i="8"/>
  <c r="L204" i="8" a="1"/>
  <c r="L204" i="8" s="1"/>
  <c r="T203" i="8"/>
  <c r="AC198" i="8"/>
  <c r="AE198" i="8" s="1"/>
  <c r="AA199" i="8"/>
  <c r="U201" i="8"/>
  <c r="X201" i="8" s="1"/>
  <c r="Y201" i="8" s="1"/>
  <c r="R202" i="8"/>
  <c r="W284" i="8"/>
  <c r="V285" i="8"/>
  <c r="H202" i="8"/>
  <c r="S201" i="8"/>
  <c r="AD198" i="8"/>
  <c r="AB198" i="8"/>
  <c r="AF197" i="7"/>
  <c r="AG218" i="7" s="1"/>
  <c r="Z200" i="7"/>
  <c r="L203" i="7" a="1"/>
  <c r="L203" i="7" s="1"/>
  <c r="T202" i="7"/>
  <c r="AD198" i="7"/>
  <c r="AB198" i="7"/>
  <c r="R202" i="7"/>
  <c r="U201" i="7"/>
  <c r="X201" i="7" s="1"/>
  <c r="Y201" i="7" s="1"/>
  <c r="V285" i="7"/>
  <c r="S201" i="7"/>
  <c r="H202" i="7"/>
  <c r="W284" i="7"/>
  <c r="AC198" i="7"/>
  <c r="AE198" i="7" s="1"/>
  <c r="AA199" i="7"/>
  <c r="AF197" i="6"/>
  <c r="AG218" i="6" s="1"/>
  <c r="Z200" i="6"/>
  <c r="AD198" i="6"/>
  <c r="AB198" i="6"/>
  <c r="U201" i="6"/>
  <c r="X201" i="6" s="1"/>
  <c r="Y201" i="6" s="1"/>
  <c r="R202" i="6"/>
  <c r="V285" i="6"/>
  <c r="H202" i="6"/>
  <c r="S201" i="6"/>
  <c r="W284" i="6"/>
  <c r="AC198" i="6"/>
  <c r="AE198" i="6" s="1"/>
  <c r="AA199" i="6"/>
  <c r="L204" i="6" a="1"/>
  <c r="L204" i="6" s="1"/>
  <c r="T203" i="6"/>
  <c r="AF197" i="5"/>
  <c r="AG218" i="5" s="1"/>
  <c r="Z200" i="5"/>
  <c r="L204" i="5" a="1"/>
  <c r="L204" i="5" s="1"/>
  <c r="T203" i="5"/>
  <c r="W284" i="5"/>
  <c r="AA199" i="5"/>
  <c r="AC198" i="5"/>
  <c r="AE198" i="5" s="1"/>
  <c r="AF198" i="5" s="1"/>
  <c r="AD198" i="5"/>
  <c r="AB198" i="5"/>
  <c r="V285" i="5"/>
  <c r="S201" i="5"/>
  <c r="H202" i="5"/>
  <c r="R202" i="5"/>
  <c r="U201" i="5"/>
  <c r="X201" i="5" s="1"/>
  <c r="Y201" i="5" s="1"/>
  <c r="AF197" i="4"/>
  <c r="AG218" i="4" s="1"/>
  <c r="Z200" i="4"/>
  <c r="T203" i="4"/>
  <c r="L204" i="4" a="1"/>
  <c r="L204" i="4" s="1"/>
  <c r="V285" i="4"/>
  <c r="H202" i="4"/>
  <c r="S201" i="4"/>
  <c r="AB198" i="4"/>
  <c r="AD198" i="4"/>
  <c r="AC198" i="4"/>
  <c r="AE198" i="4" s="1"/>
  <c r="AA199" i="4"/>
  <c r="W284" i="4"/>
  <c r="R202" i="4"/>
  <c r="U201" i="4"/>
  <c r="X201" i="4" s="1"/>
  <c r="Y201" i="4" s="1"/>
  <c r="Z200" i="1"/>
  <c r="V285" i="1"/>
  <c r="S201" i="1"/>
  <c r="H202" i="1"/>
  <c r="W284" i="1"/>
  <c r="T203" i="1"/>
  <c r="L204" i="1" a="1"/>
  <c r="L204" i="1" s="1"/>
  <c r="AF197" i="1"/>
  <c r="AG218" i="1" s="1"/>
  <c r="AA199" i="1"/>
  <c r="AC198" i="1"/>
  <c r="AE198" i="1" s="1"/>
  <c r="AD198" i="1"/>
  <c r="AB198" i="1"/>
  <c r="R202" i="1"/>
  <c r="U201" i="1"/>
  <c r="X201" i="1" s="1"/>
  <c r="Y201" i="1" s="1"/>
  <c r="AF198" i="11" l="1"/>
  <c r="AG219" i="11" s="1"/>
  <c r="Z201" i="11"/>
  <c r="T204" i="11"/>
  <c r="L205" i="11" a="1"/>
  <c r="L205" i="11" s="1"/>
  <c r="R203" i="11"/>
  <c r="U202" i="11"/>
  <c r="X202" i="11" s="1"/>
  <c r="Y202" i="11" s="1"/>
  <c r="AC199" i="11"/>
  <c r="AE199" i="11" s="1"/>
  <c r="AA200" i="11"/>
  <c r="AD199" i="11"/>
  <c r="AB199" i="11"/>
  <c r="V286" i="11"/>
  <c r="S202" i="11"/>
  <c r="H203" i="11"/>
  <c r="W285" i="11"/>
  <c r="AF198" i="10"/>
  <c r="AG219" i="10" s="1"/>
  <c r="Z201" i="10"/>
  <c r="R203" i="10"/>
  <c r="U202" i="10"/>
  <c r="X202" i="10" s="1"/>
  <c r="Y202" i="10" s="1"/>
  <c r="L204" i="10" a="1"/>
  <c r="L204" i="10" s="1"/>
  <c r="T203" i="10"/>
  <c r="W285" i="10"/>
  <c r="V286" i="10"/>
  <c r="H203" i="10"/>
  <c r="S202" i="10"/>
  <c r="AD199" i="10"/>
  <c r="AB199" i="10"/>
  <c r="AA200" i="10"/>
  <c r="AC199" i="10"/>
  <c r="AE199" i="10" s="1"/>
  <c r="AF199" i="10" s="1"/>
  <c r="AG219" i="9"/>
  <c r="T203" i="9"/>
  <c r="L204" i="9" a="1"/>
  <c r="L204" i="9" s="1"/>
  <c r="V286" i="9"/>
  <c r="S202" i="9"/>
  <c r="H203" i="9"/>
  <c r="W285" i="9"/>
  <c r="Z201" i="9"/>
  <c r="AB199" i="9"/>
  <c r="AD199" i="9"/>
  <c r="R203" i="9"/>
  <c r="U202" i="9"/>
  <c r="X202" i="9" s="1"/>
  <c r="Y202" i="9" s="1"/>
  <c r="AA200" i="9"/>
  <c r="AC199" i="9"/>
  <c r="AE199" i="9" s="1"/>
  <c r="AF198" i="8"/>
  <c r="AG219" i="8" s="1"/>
  <c r="Z201" i="8"/>
  <c r="L205" i="8" a="1"/>
  <c r="L205" i="8" s="1"/>
  <c r="T204" i="8"/>
  <c r="W285" i="8"/>
  <c r="V286" i="8"/>
  <c r="H203" i="8"/>
  <c r="S202" i="8"/>
  <c r="AC199" i="8"/>
  <c r="AE199" i="8" s="1"/>
  <c r="AF199" i="8" s="1"/>
  <c r="AA200" i="8"/>
  <c r="U202" i="8"/>
  <c r="X202" i="8" s="1"/>
  <c r="Y202" i="8" s="1"/>
  <c r="R203" i="8"/>
  <c r="AD199" i="8"/>
  <c r="AB199" i="8"/>
  <c r="AF198" i="7"/>
  <c r="AG219" i="7" s="1"/>
  <c r="Z201" i="7"/>
  <c r="L204" i="7" a="1"/>
  <c r="L204" i="7" s="1"/>
  <c r="T203" i="7"/>
  <c r="U202" i="7"/>
  <c r="X202" i="7" s="1"/>
  <c r="Y202" i="7" s="1"/>
  <c r="R203" i="7"/>
  <c r="AA200" i="7"/>
  <c r="AC199" i="7"/>
  <c r="AE199" i="7" s="1"/>
  <c r="V286" i="7"/>
  <c r="H203" i="7"/>
  <c r="S202" i="7"/>
  <c r="W285" i="7"/>
  <c r="AD199" i="7"/>
  <c r="AB199" i="7"/>
  <c r="AF198" i="6"/>
  <c r="AG219" i="6" s="1"/>
  <c r="Z201" i="6"/>
  <c r="V286" i="6"/>
  <c r="H203" i="6"/>
  <c r="S202" i="6"/>
  <c r="W285" i="6"/>
  <c r="AC199" i="6"/>
  <c r="AE199" i="6" s="1"/>
  <c r="AA200" i="6"/>
  <c r="U202" i="6"/>
  <c r="X202" i="6" s="1"/>
  <c r="Y202" i="6" s="1"/>
  <c r="R203" i="6"/>
  <c r="L205" i="6" a="1"/>
  <c r="L205" i="6" s="1"/>
  <c r="T204" i="6"/>
  <c r="AD199" i="6"/>
  <c r="AB199" i="6"/>
  <c r="AG219" i="5"/>
  <c r="Z201" i="5"/>
  <c r="V286" i="5"/>
  <c r="H203" i="5"/>
  <c r="S202" i="5"/>
  <c r="T204" i="5"/>
  <c r="L205" i="5" a="1"/>
  <c r="L205" i="5" s="1"/>
  <c r="R203" i="5"/>
  <c r="U202" i="5"/>
  <c r="X202" i="5" s="1"/>
  <c r="Y202" i="5" s="1"/>
  <c r="AA200" i="5"/>
  <c r="AC199" i="5"/>
  <c r="AE199" i="5" s="1"/>
  <c r="W285" i="5"/>
  <c r="AB199" i="5"/>
  <c r="AD199" i="5"/>
  <c r="AF198" i="4"/>
  <c r="AG219" i="4" s="1"/>
  <c r="Z201" i="4"/>
  <c r="AD199" i="4"/>
  <c r="AB199" i="4"/>
  <c r="V286" i="4"/>
  <c r="S202" i="4"/>
  <c r="H203" i="4"/>
  <c r="W285" i="4"/>
  <c r="AA200" i="4"/>
  <c r="AC199" i="4"/>
  <c r="AE199" i="4" s="1"/>
  <c r="T204" i="4"/>
  <c r="L205" i="4" a="1"/>
  <c r="L205" i="4" s="1"/>
  <c r="R203" i="4"/>
  <c r="U202" i="4"/>
  <c r="X202" i="4" s="1"/>
  <c r="Y202" i="4" s="1"/>
  <c r="Z201" i="1"/>
  <c r="AF198" i="1"/>
  <c r="AG219" i="1" s="1"/>
  <c r="AB199" i="1"/>
  <c r="AD199" i="1"/>
  <c r="AA200" i="1"/>
  <c r="AC199" i="1"/>
  <c r="AE199" i="1" s="1"/>
  <c r="T204" i="1"/>
  <c r="L205" i="1" a="1"/>
  <c r="L205" i="1" s="1"/>
  <c r="V286" i="1"/>
  <c r="H203" i="1"/>
  <c r="S202" i="1"/>
  <c r="W285" i="1"/>
  <c r="U202" i="1"/>
  <c r="X202" i="1" s="1"/>
  <c r="Y202" i="1" s="1"/>
  <c r="R203" i="1"/>
  <c r="AF199" i="11" l="1"/>
  <c r="AG220" i="11"/>
  <c r="Z202" i="11"/>
  <c r="U203" i="11"/>
  <c r="X203" i="11" s="1"/>
  <c r="Y203" i="11" s="1"/>
  <c r="R204" i="11"/>
  <c r="L206" i="11" a="1"/>
  <c r="L206" i="11" s="1"/>
  <c r="T205" i="11"/>
  <c r="AD200" i="11"/>
  <c r="AB200" i="11"/>
  <c r="W286" i="11"/>
  <c r="AC200" i="11"/>
  <c r="AE200" i="11" s="1"/>
  <c r="AF200" i="11" s="1"/>
  <c r="AA201" i="11"/>
  <c r="V287" i="11"/>
  <c r="S203" i="11"/>
  <c r="H204" i="11"/>
  <c r="AG220" i="10"/>
  <c r="Z202" i="10"/>
  <c r="V287" i="10"/>
  <c r="H204" i="10"/>
  <c r="S203" i="10"/>
  <c r="W286" i="10"/>
  <c r="R204" i="10"/>
  <c r="U203" i="10"/>
  <c r="X203" i="10" s="1"/>
  <c r="Y203" i="10" s="1"/>
  <c r="T204" i="10"/>
  <c r="L205" i="10" a="1"/>
  <c r="L205" i="10" s="1"/>
  <c r="AA201" i="10"/>
  <c r="AC200" i="10"/>
  <c r="AE200" i="10" s="1"/>
  <c r="AB200" i="10"/>
  <c r="AD200" i="10"/>
  <c r="AF199" i="9"/>
  <c r="AG220" i="9" s="1"/>
  <c r="R204" i="9"/>
  <c r="U203" i="9"/>
  <c r="X203" i="9" s="1"/>
  <c r="Y203" i="9" s="1"/>
  <c r="W286" i="9"/>
  <c r="AC200" i="9"/>
  <c r="AE200" i="9" s="1"/>
  <c r="AA201" i="9"/>
  <c r="V287" i="9"/>
  <c r="S203" i="9"/>
  <c r="H204" i="9"/>
  <c r="T204" i="9"/>
  <c r="L205" i="9" a="1"/>
  <c r="L205" i="9" s="1"/>
  <c r="Z202" i="9"/>
  <c r="AD200" i="9"/>
  <c r="AB200" i="9"/>
  <c r="AG220" i="8"/>
  <c r="Z202" i="8"/>
  <c r="AD200" i="8"/>
  <c r="AB200" i="8"/>
  <c r="R204" i="8"/>
  <c r="U203" i="8"/>
  <c r="X203" i="8" s="1"/>
  <c r="Y203" i="8" s="1"/>
  <c r="T205" i="8"/>
  <c r="L206" i="8" a="1"/>
  <c r="L206" i="8" s="1"/>
  <c r="AA201" i="8"/>
  <c r="AC200" i="8"/>
  <c r="AE200" i="8" s="1"/>
  <c r="V287" i="8"/>
  <c r="H204" i="8"/>
  <c r="S203" i="8"/>
  <c r="W286" i="8"/>
  <c r="AF199" i="7"/>
  <c r="AG220" i="7" s="1"/>
  <c r="Z202" i="7"/>
  <c r="V287" i="7"/>
  <c r="H204" i="7"/>
  <c r="S203" i="7"/>
  <c r="AB200" i="7"/>
  <c r="AD200" i="7"/>
  <c r="R204" i="7"/>
  <c r="U203" i="7"/>
  <c r="X203" i="7" s="1"/>
  <c r="Y203" i="7" s="1"/>
  <c r="W286" i="7"/>
  <c r="AC200" i="7"/>
  <c r="AE200" i="7" s="1"/>
  <c r="AA201" i="7"/>
  <c r="T204" i="7"/>
  <c r="L205" i="7" a="1"/>
  <c r="L205" i="7" s="1"/>
  <c r="AF199" i="6"/>
  <c r="AG220" i="6" s="1"/>
  <c r="Z202" i="6"/>
  <c r="T205" i="6"/>
  <c r="L206" i="6" a="1"/>
  <c r="L206" i="6" s="1"/>
  <c r="AD200" i="6"/>
  <c r="AB200" i="6"/>
  <c r="W286" i="6"/>
  <c r="AA201" i="6"/>
  <c r="AC200" i="6"/>
  <c r="AE200" i="6" s="1"/>
  <c r="R204" i="6"/>
  <c r="U203" i="6"/>
  <c r="X203" i="6" s="1"/>
  <c r="Y203" i="6" s="1"/>
  <c r="V287" i="6"/>
  <c r="H204" i="6"/>
  <c r="S203" i="6"/>
  <c r="AF199" i="5"/>
  <c r="AG220" i="5" s="1"/>
  <c r="Z202" i="5"/>
  <c r="L206" i="5" a="1"/>
  <c r="L206" i="5" s="1"/>
  <c r="T205" i="5"/>
  <c r="W286" i="5"/>
  <c r="AB200" i="5"/>
  <c r="AD200" i="5"/>
  <c r="AC200" i="5"/>
  <c r="AE200" i="5" s="1"/>
  <c r="AF200" i="5" s="1"/>
  <c r="AA201" i="5"/>
  <c r="R204" i="5"/>
  <c r="U203" i="5"/>
  <c r="X203" i="5" s="1"/>
  <c r="Y203" i="5" s="1"/>
  <c r="V287" i="5"/>
  <c r="H204" i="5"/>
  <c r="S203" i="5"/>
  <c r="AF199" i="4"/>
  <c r="AG220" i="4" s="1"/>
  <c r="Z202" i="4"/>
  <c r="L206" i="4" a="1"/>
  <c r="L206" i="4" s="1"/>
  <c r="T205" i="4"/>
  <c r="U203" i="4"/>
  <c r="X203" i="4" s="1"/>
  <c r="Y203" i="4" s="1"/>
  <c r="R204" i="4"/>
  <c r="V287" i="4"/>
  <c r="H204" i="4"/>
  <c r="S203" i="4"/>
  <c r="W286" i="4"/>
  <c r="AC200" i="4"/>
  <c r="AE200" i="4" s="1"/>
  <c r="AA201" i="4"/>
  <c r="AB200" i="4"/>
  <c r="AD200" i="4"/>
  <c r="Z202" i="1"/>
  <c r="W286" i="1"/>
  <c r="V287" i="1"/>
  <c r="H204" i="1"/>
  <c r="S203" i="1"/>
  <c r="AF199" i="1"/>
  <c r="AG220" i="1" s="1"/>
  <c r="AC200" i="1"/>
  <c r="AE200" i="1" s="1"/>
  <c r="AA201" i="1"/>
  <c r="L206" i="1" a="1"/>
  <c r="L206" i="1" s="1"/>
  <c r="T205" i="1"/>
  <c r="AD200" i="1"/>
  <c r="AB200" i="1"/>
  <c r="R204" i="1"/>
  <c r="U203" i="1"/>
  <c r="X203" i="1" s="1"/>
  <c r="Y203" i="1" s="1"/>
  <c r="AG221" i="11" l="1"/>
  <c r="Z203" i="11"/>
  <c r="W287" i="11"/>
  <c r="L207" i="11" a="1"/>
  <c r="L207" i="11" s="1"/>
  <c r="T206" i="11"/>
  <c r="U204" i="11"/>
  <c r="X204" i="11" s="1"/>
  <c r="Y204" i="11" s="1"/>
  <c r="R205" i="11"/>
  <c r="V288" i="11"/>
  <c r="H205" i="11"/>
  <c r="S204" i="11"/>
  <c r="AC201" i="11"/>
  <c r="AE201" i="11" s="1"/>
  <c r="AA202" i="11"/>
  <c r="AD201" i="11"/>
  <c r="AB201" i="11"/>
  <c r="AF200" i="10"/>
  <c r="AG221" i="10" s="1"/>
  <c r="Z203" i="10"/>
  <c r="AD201" i="10"/>
  <c r="AB201" i="10"/>
  <c r="R205" i="10"/>
  <c r="U204" i="10"/>
  <c r="X204" i="10" s="1"/>
  <c r="Y204" i="10" s="1"/>
  <c r="V288" i="10"/>
  <c r="H205" i="10"/>
  <c r="S204" i="10"/>
  <c r="W287" i="10"/>
  <c r="L206" i="10" a="1"/>
  <c r="L206" i="10" s="1"/>
  <c r="T205" i="10"/>
  <c r="AC201" i="10"/>
  <c r="AE201" i="10" s="1"/>
  <c r="AA202" i="10"/>
  <c r="AF200" i="9"/>
  <c r="AG221" i="9" s="1"/>
  <c r="Z203" i="9"/>
  <c r="V288" i="9"/>
  <c r="S204" i="9"/>
  <c r="H205" i="9"/>
  <c r="T205" i="9"/>
  <c r="L206" i="9" a="1"/>
  <c r="L206" i="9" s="1"/>
  <c r="U204" i="9"/>
  <c r="X204" i="9" s="1"/>
  <c r="Y204" i="9" s="1"/>
  <c r="R205" i="9"/>
  <c r="AD201" i="9"/>
  <c r="AB201" i="9"/>
  <c r="W287" i="9"/>
  <c r="AC201" i="9"/>
  <c r="AE201" i="9" s="1"/>
  <c r="AF201" i="9" s="1"/>
  <c r="AA202" i="9"/>
  <c r="AF200" i="8"/>
  <c r="AG221" i="8" s="1"/>
  <c r="Z203" i="8"/>
  <c r="W287" i="8"/>
  <c r="T206" i="8"/>
  <c r="L207" i="8" a="1"/>
  <c r="L207" i="8" s="1"/>
  <c r="R205" i="8"/>
  <c r="U204" i="8"/>
  <c r="X204" i="8" s="1"/>
  <c r="Y204" i="8" s="1"/>
  <c r="AA202" i="8"/>
  <c r="AC201" i="8"/>
  <c r="AE201" i="8" s="1"/>
  <c r="V288" i="8"/>
  <c r="H205" i="8"/>
  <c r="S204" i="8"/>
  <c r="AB201" i="8"/>
  <c r="AD201" i="8"/>
  <c r="AF200" i="7"/>
  <c r="AG221" i="7" s="1"/>
  <c r="Z203" i="7"/>
  <c r="V288" i="7"/>
  <c r="H205" i="7"/>
  <c r="S204" i="7"/>
  <c r="AD201" i="7"/>
  <c r="AB201" i="7"/>
  <c r="U204" i="7"/>
  <c r="X204" i="7" s="1"/>
  <c r="Y204" i="7" s="1"/>
  <c r="R205" i="7"/>
  <c r="W287" i="7"/>
  <c r="T205" i="7"/>
  <c r="L206" i="7" a="1"/>
  <c r="L206" i="7" s="1"/>
  <c r="AC201" i="7"/>
  <c r="AE201" i="7" s="1"/>
  <c r="AA202" i="7"/>
  <c r="AF200" i="6"/>
  <c r="AG221" i="6" s="1"/>
  <c r="Z203" i="6"/>
  <c r="R205" i="6"/>
  <c r="U204" i="6"/>
  <c r="X204" i="6" s="1"/>
  <c r="Y204" i="6" s="1"/>
  <c r="L207" i="6" a="1"/>
  <c r="L207" i="6" s="1"/>
  <c r="T206" i="6"/>
  <c r="AD201" i="6"/>
  <c r="AB201" i="6"/>
  <c r="V288" i="6"/>
  <c r="H205" i="6"/>
  <c r="S204" i="6"/>
  <c r="AA202" i="6"/>
  <c r="AC201" i="6"/>
  <c r="AE201" i="6" s="1"/>
  <c r="W287" i="6"/>
  <c r="AG221" i="5"/>
  <c r="Z203" i="5"/>
  <c r="V288" i="5"/>
  <c r="H205" i="5"/>
  <c r="S204" i="5"/>
  <c r="R205" i="5"/>
  <c r="U204" i="5"/>
  <c r="X204" i="5" s="1"/>
  <c r="Y204" i="5" s="1"/>
  <c r="W287" i="5"/>
  <c r="AD201" i="5"/>
  <c r="AB201" i="5"/>
  <c r="L207" i="5" a="1"/>
  <c r="L207" i="5" s="1"/>
  <c r="T206" i="5"/>
  <c r="AA202" i="5"/>
  <c r="AC201" i="5"/>
  <c r="AE201" i="5" s="1"/>
  <c r="AF200" i="4"/>
  <c r="AG221" i="4" s="1"/>
  <c r="Z203" i="4"/>
  <c r="U204" i="4"/>
  <c r="X204" i="4" s="1"/>
  <c r="Y204" i="4" s="1"/>
  <c r="R205" i="4"/>
  <c r="V288" i="4"/>
  <c r="H205" i="4"/>
  <c r="S204" i="4"/>
  <c r="W287" i="4"/>
  <c r="AD201" i="4"/>
  <c r="AB201" i="4"/>
  <c r="AC201" i="4"/>
  <c r="AE201" i="4" s="1"/>
  <c r="AA202" i="4"/>
  <c r="T206" i="4"/>
  <c r="L207" i="4" a="1"/>
  <c r="L207" i="4" s="1"/>
  <c r="Z203" i="1"/>
  <c r="L207" i="1" a="1"/>
  <c r="L207" i="1" s="1"/>
  <c r="T206" i="1"/>
  <c r="W287" i="1"/>
  <c r="AF200" i="1"/>
  <c r="AG221" i="1" s="1"/>
  <c r="V288" i="1"/>
  <c r="H205" i="1"/>
  <c r="S204" i="1"/>
  <c r="AA202" i="1"/>
  <c r="AC201" i="1"/>
  <c r="AE201" i="1" s="1"/>
  <c r="AD201" i="1"/>
  <c r="AB201" i="1"/>
  <c r="R205" i="1"/>
  <c r="U204" i="1"/>
  <c r="X204" i="1" s="1"/>
  <c r="Y204" i="1" s="1"/>
  <c r="AF201" i="11" l="1"/>
  <c r="AG222" i="11" s="1"/>
  <c r="Z204" i="11"/>
  <c r="V289" i="11"/>
  <c r="H206" i="11"/>
  <c r="S205" i="11"/>
  <c r="L208" i="11" a="1"/>
  <c r="L208" i="11" s="1"/>
  <c r="T207" i="11"/>
  <c r="AD202" i="11"/>
  <c r="AB202" i="11"/>
  <c r="W288" i="11"/>
  <c r="U205" i="11"/>
  <c r="X205" i="11" s="1"/>
  <c r="Y205" i="11" s="1"/>
  <c r="R206" i="11"/>
  <c r="AC202" i="11"/>
  <c r="AE202" i="11" s="1"/>
  <c r="AA203" i="11"/>
  <c r="AF201" i="10"/>
  <c r="AG222" i="10" s="1"/>
  <c r="Z204" i="10"/>
  <c r="V289" i="10"/>
  <c r="H206" i="10"/>
  <c r="S205" i="10"/>
  <c r="T206" i="10"/>
  <c r="L207" i="10" a="1"/>
  <c r="L207" i="10" s="1"/>
  <c r="R206" i="10"/>
  <c r="U205" i="10"/>
  <c r="X205" i="10" s="1"/>
  <c r="Y205" i="10" s="1"/>
  <c r="AC202" i="10"/>
  <c r="AE202" i="10" s="1"/>
  <c r="AF202" i="10" s="1"/>
  <c r="AA203" i="10"/>
  <c r="W288" i="10"/>
  <c r="AD202" i="10"/>
  <c r="AB202" i="10"/>
  <c r="AG222" i="9"/>
  <c r="Z204" i="9"/>
  <c r="U205" i="9"/>
  <c r="X205" i="9" s="1"/>
  <c r="Y205" i="9" s="1"/>
  <c r="R206" i="9"/>
  <c r="W288" i="9"/>
  <c r="AC202" i="9"/>
  <c r="AE202" i="9" s="1"/>
  <c r="AA203" i="9"/>
  <c r="L207" i="9" a="1"/>
  <c r="L207" i="9" s="1"/>
  <c r="T206" i="9"/>
  <c r="V289" i="9"/>
  <c r="H206" i="9"/>
  <c r="S205" i="9"/>
  <c r="AD202" i="9"/>
  <c r="AB202" i="9"/>
  <c r="AF201" i="8"/>
  <c r="AG222" i="8" s="1"/>
  <c r="Z204" i="8"/>
  <c r="W288" i="8"/>
  <c r="V289" i="8"/>
  <c r="S205" i="8"/>
  <c r="H206" i="8"/>
  <c r="AD202" i="8"/>
  <c r="AB202" i="8"/>
  <c r="R206" i="8"/>
  <c r="U205" i="8"/>
  <c r="X205" i="8" s="1"/>
  <c r="Y205" i="8" s="1"/>
  <c r="T207" i="8"/>
  <c r="L208" i="8" a="1"/>
  <c r="L208" i="8" s="1"/>
  <c r="AC202" i="8"/>
  <c r="AE202" i="8" s="1"/>
  <c r="AA203" i="8"/>
  <c r="AF201" i="7"/>
  <c r="AG222" i="7" s="1"/>
  <c r="Z204" i="7"/>
  <c r="R206" i="7"/>
  <c r="U205" i="7"/>
  <c r="X205" i="7" s="1"/>
  <c r="Y205" i="7" s="1"/>
  <c r="AA203" i="7"/>
  <c r="AC202" i="7"/>
  <c r="AE202" i="7" s="1"/>
  <c r="L207" i="7" a="1"/>
  <c r="L207" i="7" s="1"/>
  <c r="T206" i="7"/>
  <c r="H206" i="7"/>
  <c r="S205" i="7"/>
  <c r="V289" i="7"/>
  <c r="W288" i="7"/>
  <c r="AD202" i="7"/>
  <c r="AB202" i="7"/>
  <c r="AF201" i="6"/>
  <c r="AG222" i="6" s="1"/>
  <c r="Z204" i="6"/>
  <c r="V289" i="6"/>
  <c r="H206" i="6"/>
  <c r="S205" i="6"/>
  <c r="AB202" i="6"/>
  <c r="AD202" i="6"/>
  <c r="U205" i="6"/>
  <c r="X205" i="6" s="1"/>
  <c r="Y205" i="6" s="1"/>
  <c r="R206" i="6"/>
  <c r="W288" i="6"/>
  <c r="AC202" i="6"/>
  <c r="AE202" i="6" s="1"/>
  <c r="AA203" i="6"/>
  <c r="T207" i="6"/>
  <c r="L208" i="6" a="1"/>
  <c r="L208" i="6" s="1"/>
  <c r="AF201" i="5"/>
  <c r="AG222" i="5" s="1"/>
  <c r="Z204" i="5"/>
  <c r="AD202" i="5"/>
  <c r="AB202" i="5"/>
  <c r="W288" i="5"/>
  <c r="AA203" i="5"/>
  <c r="AC202" i="5"/>
  <c r="AE202" i="5" s="1"/>
  <c r="L208" i="5" a="1"/>
  <c r="L208" i="5" s="1"/>
  <c r="T207" i="5"/>
  <c r="U205" i="5"/>
  <c r="X205" i="5" s="1"/>
  <c r="Y205" i="5" s="1"/>
  <c r="R206" i="5"/>
  <c r="V289" i="5"/>
  <c r="H206" i="5"/>
  <c r="S205" i="5"/>
  <c r="AF201" i="4"/>
  <c r="AG222" i="4" s="1"/>
  <c r="Z204" i="4"/>
  <c r="AD202" i="4"/>
  <c r="AB202" i="4"/>
  <c r="R206" i="4"/>
  <c r="U205" i="4"/>
  <c r="X205" i="4" s="1"/>
  <c r="Y205" i="4" s="1"/>
  <c r="V289" i="4"/>
  <c r="H206" i="4"/>
  <c r="S205" i="4"/>
  <c r="W288" i="4"/>
  <c r="AC202" i="4"/>
  <c r="AE202" i="4" s="1"/>
  <c r="AF202" i="4" s="1"/>
  <c r="AA203" i="4"/>
  <c r="L208" i="4" a="1"/>
  <c r="L208" i="4" s="1"/>
  <c r="T207" i="4"/>
  <c r="Z204" i="1"/>
  <c r="T207" i="1"/>
  <c r="L208" i="1" a="1"/>
  <c r="L208" i="1" s="1"/>
  <c r="AD202" i="1"/>
  <c r="AB202" i="1"/>
  <c r="V289" i="1"/>
  <c r="H206" i="1"/>
  <c r="S205" i="1"/>
  <c r="W288" i="1"/>
  <c r="AA203" i="1"/>
  <c r="AC202" i="1"/>
  <c r="AE202" i="1" s="1"/>
  <c r="AF201" i="1"/>
  <c r="AG222" i="1" s="1"/>
  <c r="U205" i="1"/>
  <c r="X205" i="1" s="1"/>
  <c r="Y205" i="1" s="1"/>
  <c r="R206" i="1"/>
  <c r="AF202" i="11" l="1"/>
  <c r="AG223" i="11"/>
  <c r="Z205" i="11"/>
  <c r="U206" i="11"/>
  <c r="X206" i="11" s="1"/>
  <c r="Y206" i="11" s="1"/>
  <c r="R207" i="11"/>
  <c r="L209" i="11" a="1"/>
  <c r="L209" i="11" s="1"/>
  <c r="T208" i="11"/>
  <c r="V290" i="11"/>
  <c r="H207" i="11"/>
  <c r="S206" i="11"/>
  <c r="W289" i="11"/>
  <c r="AD203" i="11"/>
  <c r="AB203" i="11"/>
  <c r="AC203" i="11"/>
  <c r="AE203" i="11" s="1"/>
  <c r="AF203" i="11" s="1"/>
  <c r="AA204" i="11"/>
  <c r="AG223" i="10"/>
  <c r="Z205" i="10"/>
  <c r="U206" i="10"/>
  <c r="X206" i="10" s="1"/>
  <c r="Y206" i="10" s="1"/>
  <c r="R207" i="10"/>
  <c r="T207" i="10"/>
  <c r="L208" i="10" a="1"/>
  <c r="L208" i="10" s="1"/>
  <c r="AD203" i="10"/>
  <c r="AB203" i="10"/>
  <c r="V290" i="10"/>
  <c r="H207" i="10"/>
  <c r="S206" i="10"/>
  <c r="W289" i="10"/>
  <c r="AC203" i="10"/>
  <c r="AE203" i="10" s="1"/>
  <c r="AA204" i="10"/>
  <c r="AF202" i="9"/>
  <c r="AG223" i="9" s="1"/>
  <c r="W289" i="9"/>
  <c r="AD203" i="9"/>
  <c r="AB203" i="9"/>
  <c r="U206" i="9"/>
  <c r="X206" i="9" s="1"/>
  <c r="Y206" i="9" s="1"/>
  <c r="R207" i="9"/>
  <c r="L208" i="9" a="1"/>
  <c r="L208" i="9" s="1"/>
  <c r="T207" i="9"/>
  <c r="V290" i="9"/>
  <c r="H207" i="9"/>
  <c r="S206" i="9"/>
  <c r="AC203" i="9"/>
  <c r="AE203" i="9" s="1"/>
  <c r="AF203" i="9" s="1"/>
  <c r="AA204" i="9"/>
  <c r="Z205" i="9"/>
  <c r="AF202" i="8"/>
  <c r="AG223" i="8" s="1"/>
  <c r="Z205" i="8"/>
  <c r="U206" i="8"/>
  <c r="X206" i="8" s="1"/>
  <c r="Y206" i="8" s="1"/>
  <c r="R207" i="8"/>
  <c r="AD203" i="8"/>
  <c r="AB203" i="8"/>
  <c r="V290" i="8"/>
  <c r="S206" i="8"/>
  <c r="H207" i="8"/>
  <c r="W289" i="8"/>
  <c r="AC203" i="8"/>
  <c r="AE203" i="8" s="1"/>
  <c r="AF203" i="8" s="1"/>
  <c r="AA204" i="8"/>
  <c r="L209" i="8" a="1"/>
  <c r="L209" i="8" s="1"/>
  <c r="T208" i="8"/>
  <c r="AF202" i="7"/>
  <c r="AG223" i="7" s="1"/>
  <c r="Z205" i="7"/>
  <c r="L208" i="7" a="1"/>
  <c r="L208" i="7" s="1"/>
  <c r="T207" i="7"/>
  <c r="V290" i="7"/>
  <c r="S206" i="7"/>
  <c r="H207" i="7"/>
  <c r="U206" i="7"/>
  <c r="X206" i="7" s="1"/>
  <c r="Y206" i="7" s="1"/>
  <c r="R207" i="7"/>
  <c r="W289" i="7"/>
  <c r="AC203" i="7"/>
  <c r="AE203" i="7" s="1"/>
  <c r="AA204" i="7"/>
  <c r="AD203" i="7"/>
  <c r="AB203" i="7"/>
  <c r="AF202" i="6"/>
  <c r="AG223" i="6" s="1"/>
  <c r="Z205" i="6"/>
  <c r="R207" i="6"/>
  <c r="U206" i="6"/>
  <c r="X206" i="6" s="1"/>
  <c r="Y206" i="6" s="1"/>
  <c r="V290" i="6"/>
  <c r="H207" i="6"/>
  <c r="S206" i="6"/>
  <c r="AD203" i="6"/>
  <c r="AB203" i="6"/>
  <c r="L209" i="6" a="1"/>
  <c r="L209" i="6" s="1"/>
  <c r="T208" i="6"/>
  <c r="AC203" i="6"/>
  <c r="AE203" i="6" s="1"/>
  <c r="AA204" i="6"/>
  <c r="W289" i="6"/>
  <c r="AF202" i="5"/>
  <c r="AG223" i="5" s="1"/>
  <c r="Z205" i="5"/>
  <c r="U206" i="5"/>
  <c r="X206" i="5" s="1"/>
  <c r="Y206" i="5" s="1"/>
  <c r="R207" i="5"/>
  <c r="T208" i="5"/>
  <c r="L209" i="5" a="1"/>
  <c r="L209" i="5" s="1"/>
  <c r="V290" i="5"/>
  <c r="S206" i="5"/>
  <c r="H207" i="5"/>
  <c r="AC203" i="5"/>
  <c r="AE203" i="5" s="1"/>
  <c r="AF203" i="5" s="1"/>
  <c r="AA204" i="5"/>
  <c r="AD203" i="5"/>
  <c r="AB203" i="5"/>
  <c r="W289" i="5"/>
  <c r="AG223" i="4"/>
  <c r="Z205" i="4"/>
  <c r="U206" i="4"/>
  <c r="X206" i="4" s="1"/>
  <c r="Y206" i="4" s="1"/>
  <c r="R207" i="4"/>
  <c r="W289" i="4"/>
  <c r="V290" i="4"/>
  <c r="H207" i="4"/>
  <c r="S206" i="4"/>
  <c r="AA204" i="4"/>
  <c r="AC203" i="4"/>
  <c r="AE203" i="4" s="1"/>
  <c r="L209" i="4" a="1"/>
  <c r="L209" i="4" s="1"/>
  <c r="T208" i="4"/>
  <c r="AD203" i="4"/>
  <c r="AB203" i="4"/>
  <c r="Z205" i="1"/>
  <c r="AF202" i="1"/>
  <c r="AG223" i="1" s="1"/>
  <c r="AD203" i="1"/>
  <c r="AB203" i="1"/>
  <c r="V290" i="1"/>
  <c r="H207" i="1"/>
  <c r="S206" i="1"/>
  <c r="W289" i="1"/>
  <c r="AC203" i="1"/>
  <c r="AE203" i="1" s="1"/>
  <c r="AA204" i="1"/>
  <c r="T208" i="1"/>
  <c r="L209" i="1" a="1"/>
  <c r="L209" i="1" s="1"/>
  <c r="R207" i="1"/>
  <c r="U206" i="1"/>
  <c r="X206" i="1" s="1"/>
  <c r="Y206" i="1" s="1"/>
  <c r="AG224" i="11" l="1"/>
  <c r="Z206" i="11"/>
  <c r="T209" i="11"/>
  <c r="L210" i="11" a="1"/>
  <c r="L210" i="11" s="1"/>
  <c r="U207" i="11"/>
  <c r="X207" i="11" s="1"/>
  <c r="Y207" i="11" s="1"/>
  <c r="R208" i="11"/>
  <c r="V291" i="11"/>
  <c r="H208" i="11"/>
  <c r="S207" i="11"/>
  <c r="AC204" i="11"/>
  <c r="AE204" i="11" s="1"/>
  <c r="AA205" i="11"/>
  <c r="AD204" i="11"/>
  <c r="AB204" i="11"/>
  <c r="W290" i="11"/>
  <c r="AF203" i="10"/>
  <c r="AG224" i="10" s="1"/>
  <c r="Z206" i="10"/>
  <c r="W290" i="10"/>
  <c r="T208" i="10"/>
  <c r="L209" i="10" a="1"/>
  <c r="L209" i="10" s="1"/>
  <c r="V291" i="10"/>
  <c r="H208" i="10"/>
  <c r="S207" i="10"/>
  <c r="R208" i="10"/>
  <c r="U207" i="10"/>
  <c r="X207" i="10" s="1"/>
  <c r="Y207" i="10" s="1"/>
  <c r="AD204" i="10"/>
  <c r="AB204" i="10"/>
  <c r="AC204" i="10"/>
  <c r="AE204" i="10" s="1"/>
  <c r="AF204" i="10" s="1"/>
  <c r="AA205" i="10"/>
  <c r="AG224" i="9"/>
  <c r="Z206" i="9"/>
  <c r="W290" i="9"/>
  <c r="L209" i="9" a="1"/>
  <c r="L209" i="9" s="1"/>
  <c r="T208" i="9"/>
  <c r="U207" i="9"/>
  <c r="X207" i="9" s="1"/>
  <c r="Y207" i="9" s="1"/>
  <c r="R208" i="9"/>
  <c r="V291" i="9"/>
  <c r="H208" i="9"/>
  <c r="S207" i="9"/>
  <c r="AC204" i="9"/>
  <c r="AE204" i="9" s="1"/>
  <c r="AA205" i="9"/>
  <c r="AD204" i="9"/>
  <c r="AB204" i="9"/>
  <c r="AG224" i="8"/>
  <c r="Z206" i="8"/>
  <c r="U207" i="8"/>
  <c r="X207" i="8" s="1"/>
  <c r="Y207" i="8" s="1"/>
  <c r="R208" i="8"/>
  <c r="V291" i="8"/>
  <c r="H208" i="8"/>
  <c r="S207" i="8"/>
  <c r="W290" i="8"/>
  <c r="L210" i="8" a="1"/>
  <c r="L210" i="8" s="1"/>
  <c r="T209" i="8"/>
  <c r="AC204" i="8"/>
  <c r="AE204" i="8" s="1"/>
  <c r="AA205" i="8"/>
  <c r="AD204" i="8"/>
  <c r="AB204" i="8"/>
  <c r="AF203" i="7"/>
  <c r="AG224" i="7" s="1"/>
  <c r="Z206" i="7"/>
  <c r="AD204" i="7"/>
  <c r="AB204" i="7"/>
  <c r="W290" i="7"/>
  <c r="L209" i="7" a="1"/>
  <c r="L209" i="7" s="1"/>
  <c r="T208" i="7"/>
  <c r="AA205" i="7"/>
  <c r="AC204" i="7"/>
  <c r="AE204" i="7" s="1"/>
  <c r="AF204" i="7" s="1"/>
  <c r="U207" i="7"/>
  <c r="X207" i="7" s="1"/>
  <c r="Y207" i="7" s="1"/>
  <c r="R208" i="7"/>
  <c r="V291" i="7"/>
  <c r="H208" i="7"/>
  <c r="S207" i="7"/>
  <c r="AF203" i="6"/>
  <c r="AG224" i="6" s="1"/>
  <c r="Z206" i="6"/>
  <c r="AD204" i="6"/>
  <c r="AB204" i="6"/>
  <c r="U207" i="6"/>
  <c r="X207" i="6" s="1"/>
  <c r="Y207" i="6" s="1"/>
  <c r="R208" i="6"/>
  <c r="L210" i="6" a="1"/>
  <c r="L210" i="6" s="1"/>
  <c r="T209" i="6"/>
  <c r="V291" i="6"/>
  <c r="S207" i="6"/>
  <c r="H208" i="6"/>
  <c r="W290" i="6"/>
  <c r="AC204" i="6"/>
  <c r="AE204" i="6" s="1"/>
  <c r="AA205" i="6"/>
  <c r="AG224" i="5"/>
  <c r="Z206" i="5"/>
  <c r="AD204" i="5"/>
  <c r="AB204" i="5"/>
  <c r="V291" i="5"/>
  <c r="H208" i="5"/>
  <c r="S207" i="5"/>
  <c r="W290" i="5"/>
  <c r="U207" i="5"/>
  <c r="X207" i="5" s="1"/>
  <c r="Y207" i="5" s="1"/>
  <c r="R208" i="5"/>
  <c r="AC204" i="5"/>
  <c r="AE204" i="5" s="1"/>
  <c r="AA205" i="5"/>
  <c r="L210" i="5" a="1"/>
  <c r="L210" i="5" s="1"/>
  <c r="T209" i="5"/>
  <c r="AF203" i="4"/>
  <c r="AG224" i="4" s="1"/>
  <c r="Z206" i="4"/>
  <c r="T209" i="4"/>
  <c r="L210" i="4" a="1"/>
  <c r="L210" i="4" s="1"/>
  <c r="AB204" i="4"/>
  <c r="AD204" i="4"/>
  <c r="W290" i="4"/>
  <c r="V291" i="4"/>
  <c r="H208" i="4"/>
  <c r="S207" i="4"/>
  <c r="U207" i="4"/>
  <c r="X207" i="4" s="1"/>
  <c r="Y207" i="4" s="1"/>
  <c r="R208" i="4"/>
  <c r="AC204" i="4"/>
  <c r="AE204" i="4" s="1"/>
  <c r="AA205" i="4"/>
  <c r="Z206" i="1"/>
  <c r="AF203" i="1"/>
  <c r="W290" i="1"/>
  <c r="AB204" i="1"/>
  <c r="AD204" i="1"/>
  <c r="V291" i="1"/>
  <c r="H208" i="1"/>
  <c r="S207" i="1"/>
  <c r="AG224" i="1"/>
  <c r="AA205" i="1"/>
  <c r="AC204" i="1"/>
  <c r="AE204" i="1" s="1"/>
  <c r="L210" i="1" a="1"/>
  <c r="L210" i="1" s="1"/>
  <c r="T209" i="1"/>
  <c r="U207" i="1"/>
  <c r="X207" i="1" s="1"/>
  <c r="Y207" i="1" s="1"/>
  <c r="R208" i="1"/>
  <c r="AF204" i="11" l="1"/>
  <c r="AG225" i="11" s="1"/>
  <c r="Z207" i="11"/>
  <c r="AD205" i="11"/>
  <c r="AB205" i="11"/>
  <c r="V292" i="11"/>
  <c r="S208" i="11"/>
  <c r="H209" i="11"/>
  <c r="W291" i="11"/>
  <c r="R209" i="11"/>
  <c r="U208" i="11"/>
  <c r="X208" i="11" s="1"/>
  <c r="Y208" i="11" s="1"/>
  <c r="L211" i="11" a="1"/>
  <c r="L211" i="11" s="1"/>
  <c r="T210" i="11"/>
  <c r="AA206" i="11"/>
  <c r="AC205" i="11"/>
  <c r="AE205" i="11" s="1"/>
  <c r="AF205" i="11" s="1"/>
  <c r="AG225" i="10"/>
  <c r="Z207" i="10"/>
  <c r="L210" i="10" a="1"/>
  <c r="L210" i="10" s="1"/>
  <c r="T209" i="10"/>
  <c r="V292" i="10"/>
  <c r="H209" i="10"/>
  <c r="S208" i="10"/>
  <c r="W291" i="10"/>
  <c r="AA206" i="10"/>
  <c r="AC205" i="10"/>
  <c r="AE205" i="10" s="1"/>
  <c r="U208" i="10"/>
  <c r="X208" i="10" s="1"/>
  <c r="Y208" i="10" s="1"/>
  <c r="R209" i="10"/>
  <c r="AD205" i="10"/>
  <c r="AB205" i="10"/>
  <c r="AF204" i="9"/>
  <c r="AG225" i="9" s="1"/>
  <c r="Z207" i="9"/>
  <c r="L210" i="9" a="1"/>
  <c r="L210" i="9" s="1"/>
  <c r="T209" i="9"/>
  <c r="U208" i="9"/>
  <c r="X208" i="9" s="1"/>
  <c r="Y208" i="9" s="1"/>
  <c r="R209" i="9"/>
  <c r="AC205" i="9"/>
  <c r="AE205" i="9" s="1"/>
  <c r="AA206" i="9"/>
  <c r="AD205" i="9"/>
  <c r="AB205" i="9"/>
  <c r="V292" i="9"/>
  <c r="H209" i="9"/>
  <c r="S208" i="9"/>
  <c r="W291" i="9"/>
  <c r="AF204" i="8"/>
  <c r="AG225" i="8" s="1"/>
  <c r="Z207" i="8"/>
  <c r="V292" i="8"/>
  <c r="H209" i="8"/>
  <c r="S208" i="8"/>
  <c r="U208" i="8"/>
  <c r="X208" i="8" s="1"/>
  <c r="Y208" i="8" s="1"/>
  <c r="R209" i="8"/>
  <c r="L211" i="8" a="1"/>
  <c r="L211" i="8" s="1"/>
  <c r="T210" i="8"/>
  <c r="W291" i="8"/>
  <c r="AC205" i="8"/>
  <c r="AE205" i="8" s="1"/>
  <c r="AF205" i="8" s="1"/>
  <c r="AA206" i="8"/>
  <c r="AD205" i="8"/>
  <c r="AB205" i="8"/>
  <c r="AG225" i="7"/>
  <c r="Z207" i="7"/>
  <c r="W291" i="7"/>
  <c r="U208" i="7"/>
  <c r="X208" i="7" s="1"/>
  <c r="Y208" i="7" s="1"/>
  <c r="R209" i="7"/>
  <c r="L210" i="7" a="1"/>
  <c r="L210" i="7" s="1"/>
  <c r="T209" i="7"/>
  <c r="V292" i="7"/>
  <c r="S208" i="7"/>
  <c r="H209" i="7"/>
  <c r="AA206" i="7"/>
  <c r="AC205" i="7"/>
  <c r="AE205" i="7" s="1"/>
  <c r="AD205" i="7"/>
  <c r="AB205" i="7"/>
  <c r="AF204" i="6"/>
  <c r="AG225" i="6" s="1"/>
  <c r="Z207" i="6"/>
  <c r="V292" i="6"/>
  <c r="S208" i="6"/>
  <c r="H209" i="6"/>
  <c r="L211" i="6" a="1"/>
  <c r="L211" i="6" s="1"/>
  <c r="T210" i="6"/>
  <c r="AA206" i="6"/>
  <c r="AC205" i="6"/>
  <c r="AE205" i="6" s="1"/>
  <c r="W291" i="6"/>
  <c r="U208" i="6"/>
  <c r="X208" i="6" s="1"/>
  <c r="Y208" i="6" s="1"/>
  <c r="R209" i="6"/>
  <c r="AD205" i="6"/>
  <c r="AB205" i="6"/>
  <c r="AF204" i="5"/>
  <c r="AG225" i="5" s="1"/>
  <c r="Z207" i="5"/>
  <c r="W291" i="5"/>
  <c r="L211" i="5" a="1"/>
  <c r="L211" i="5" s="1"/>
  <c r="T210" i="5"/>
  <c r="AA206" i="5"/>
  <c r="AC205" i="5"/>
  <c r="AE205" i="5" s="1"/>
  <c r="U208" i="5"/>
  <c r="X208" i="5" s="1"/>
  <c r="Y208" i="5" s="1"/>
  <c r="R209" i="5"/>
  <c r="V292" i="5"/>
  <c r="H209" i="5"/>
  <c r="S208" i="5"/>
  <c r="AD205" i="5"/>
  <c r="AB205" i="5"/>
  <c r="AF204" i="4"/>
  <c r="AG225" i="4" s="1"/>
  <c r="Z207" i="4"/>
  <c r="V292" i="4"/>
  <c r="H209" i="4"/>
  <c r="S208" i="4"/>
  <c r="W291" i="4"/>
  <c r="T210" i="4"/>
  <c r="L211" i="4" a="1"/>
  <c r="L211" i="4" s="1"/>
  <c r="AC205" i="4"/>
  <c r="AE205" i="4" s="1"/>
  <c r="AF205" i="4" s="1"/>
  <c r="AA206" i="4"/>
  <c r="AD205" i="4"/>
  <c r="AB205" i="4"/>
  <c r="R209" i="4"/>
  <c r="U208" i="4"/>
  <c r="X208" i="4" s="1"/>
  <c r="Y208" i="4" s="1"/>
  <c r="Z207" i="1"/>
  <c r="T210" i="1"/>
  <c r="L211" i="1" a="1"/>
  <c r="L211" i="1" s="1"/>
  <c r="AF204" i="1"/>
  <c r="V292" i="1"/>
  <c r="H209" i="1"/>
  <c r="S208" i="1"/>
  <c r="AD205" i="1"/>
  <c r="AB205" i="1"/>
  <c r="W291" i="1"/>
  <c r="AA206" i="1"/>
  <c r="AC205" i="1"/>
  <c r="AE205" i="1" s="1"/>
  <c r="AG225" i="1"/>
  <c r="R209" i="1"/>
  <c r="U208" i="1"/>
  <c r="X208" i="1" s="1"/>
  <c r="Y208" i="1" s="1"/>
  <c r="AG226" i="11" l="1"/>
  <c r="Z208" i="11"/>
  <c r="V293" i="11"/>
  <c r="H210" i="11"/>
  <c r="S209" i="11"/>
  <c r="W292" i="11"/>
  <c r="L212" i="11" a="1"/>
  <c r="L212" i="11" s="1"/>
  <c r="T211" i="11"/>
  <c r="AB206" i="11"/>
  <c r="AD206" i="11"/>
  <c r="AA207" i="11"/>
  <c r="AC206" i="11"/>
  <c r="AE206" i="11" s="1"/>
  <c r="U209" i="11"/>
  <c r="X209" i="11" s="1"/>
  <c r="Y209" i="11" s="1"/>
  <c r="R210" i="11"/>
  <c r="AF205" i="10"/>
  <c r="AG226" i="10" s="1"/>
  <c r="Z208" i="10"/>
  <c r="AD206" i="10"/>
  <c r="AB206" i="10"/>
  <c r="W292" i="10"/>
  <c r="L211" i="10" a="1"/>
  <c r="L211" i="10" s="1"/>
  <c r="T210" i="10"/>
  <c r="V293" i="10"/>
  <c r="H210" i="10"/>
  <c r="S209" i="10"/>
  <c r="AC206" i="10"/>
  <c r="AE206" i="10" s="1"/>
  <c r="AA207" i="10"/>
  <c r="R210" i="10"/>
  <c r="U209" i="10"/>
  <c r="X209" i="10" s="1"/>
  <c r="Y209" i="10" s="1"/>
  <c r="AF205" i="9"/>
  <c r="AG226" i="9" s="1"/>
  <c r="Z208" i="9"/>
  <c r="V293" i="9"/>
  <c r="H210" i="9"/>
  <c r="S209" i="9"/>
  <c r="AD206" i="9"/>
  <c r="AB206" i="9"/>
  <c r="W292" i="9"/>
  <c r="R210" i="9"/>
  <c r="U209" i="9"/>
  <c r="X209" i="9" s="1"/>
  <c r="Y209" i="9" s="1"/>
  <c r="AA207" i="9"/>
  <c r="AC206" i="9"/>
  <c r="AE206" i="9" s="1"/>
  <c r="AF206" i="9" s="1"/>
  <c r="L211" i="9" a="1"/>
  <c r="L211" i="9" s="1"/>
  <c r="T210" i="9"/>
  <c r="AG226" i="8"/>
  <c r="Z208" i="8"/>
  <c r="U209" i="8"/>
  <c r="X209" i="8" s="1"/>
  <c r="Y209" i="8" s="1"/>
  <c r="R210" i="8"/>
  <c r="W292" i="8"/>
  <c r="AD206" i="8"/>
  <c r="AB206" i="8"/>
  <c r="V293" i="8"/>
  <c r="H210" i="8"/>
  <c r="S209" i="8"/>
  <c r="AC206" i="8"/>
  <c r="AE206" i="8" s="1"/>
  <c r="AA207" i="8"/>
  <c r="L212" i="8" a="1"/>
  <c r="L212" i="8" s="1"/>
  <c r="T211" i="8"/>
  <c r="AF205" i="7"/>
  <c r="AG226" i="7" s="1"/>
  <c r="Z208" i="7"/>
  <c r="AD206" i="7"/>
  <c r="AB206" i="7"/>
  <c r="L211" i="7" a="1"/>
  <c r="L211" i="7" s="1"/>
  <c r="T210" i="7"/>
  <c r="V293" i="7"/>
  <c r="S209" i="7"/>
  <c r="H210" i="7"/>
  <c r="R210" i="7"/>
  <c r="U209" i="7"/>
  <c r="X209" i="7" s="1"/>
  <c r="Y209" i="7" s="1"/>
  <c r="AC206" i="7"/>
  <c r="AE206" i="7" s="1"/>
  <c r="AA207" i="7"/>
  <c r="W292" i="7"/>
  <c r="AF205" i="6"/>
  <c r="AG226" i="6" s="1"/>
  <c r="Z208" i="6"/>
  <c r="AD206" i="6"/>
  <c r="AB206" i="6"/>
  <c r="AC206" i="6"/>
  <c r="AE206" i="6" s="1"/>
  <c r="AF206" i="6" s="1"/>
  <c r="AA207" i="6"/>
  <c r="V293" i="6"/>
  <c r="H210" i="6"/>
  <c r="S209" i="6"/>
  <c r="W292" i="6"/>
  <c r="L212" i="6" a="1"/>
  <c r="L212" i="6" s="1"/>
  <c r="T211" i="6"/>
  <c r="R210" i="6"/>
  <c r="U209" i="6"/>
  <c r="X209" i="6" s="1"/>
  <c r="Y209" i="6" s="1"/>
  <c r="AF205" i="5"/>
  <c r="AG226" i="5" s="1"/>
  <c r="Z208" i="5"/>
  <c r="H210" i="5"/>
  <c r="S209" i="5"/>
  <c r="V293" i="5"/>
  <c r="W292" i="5"/>
  <c r="U209" i="5"/>
  <c r="X209" i="5" s="1"/>
  <c r="Y209" i="5" s="1"/>
  <c r="R210" i="5"/>
  <c r="L212" i="5" a="1"/>
  <c r="L212" i="5" s="1"/>
  <c r="T211" i="5"/>
  <c r="AC206" i="5"/>
  <c r="AE206" i="5" s="1"/>
  <c r="AA207" i="5"/>
  <c r="AD206" i="5"/>
  <c r="AB206" i="5"/>
  <c r="AG226" i="4"/>
  <c r="Z208" i="4"/>
  <c r="L212" i="4" a="1"/>
  <c r="L212" i="4" s="1"/>
  <c r="T211" i="4"/>
  <c r="AB206" i="4"/>
  <c r="AD206" i="4"/>
  <c r="W292" i="4"/>
  <c r="V293" i="4"/>
  <c r="S209" i="4"/>
  <c r="H210" i="4"/>
  <c r="AC206" i="4"/>
  <c r="AE206" i="4" s="1"/>
  <c r="AA207" i="4"/>
  <c r="R210" i="4"/>
  <c r="U209" i="4"/>
  <c r="X209" i="4" s="1"/>
  <c r="Y209" i="4" s="1"/>
  <c r="Z208" i="1"/>
  <c r="AB206" i="1"/>
  <c r="AD206" i="1"/>
  <c r="V293" i="1"/>
  <c r="H210" i="1"/>
  <c r="S209" i="1"/>
  <c r="T211" i="1"/>
  <c r="L212" i="1" a="1"/>
  <c r="L212" i="1" s="1"/>
  <c r="AC206" i="1"/>
  <c r="AE206" i="1" s="1"/>
  <c r="AA207" i="1"/>
  <c r="AF205" i="1"/>
  <c r="AG226" i="1" s="1"/>
  <c r="W292" i="1"/>
  <c r="R210" i="1"/>
  <c r="U209" i="1"/>
  <c r="X209" i="1" s="1"/>
  <c r="Y209" i="1" s="1"/>
  <c r="AF206" i="11" l="1"/>
  <c r="AG227" i="11" s="1"/>
  <c r="Z209" i="11"/>
  <c r="AD207" i="11"/>
  <c r="AB207" i="11"/>
  <c r="V294" i="11"/>
  <c r="H211" i="11"/>
  <c r="S210" i="11"/>
  <c r="U210" i="11"/>
  <c r="X210" i="11" s="1"/>
  <c r="Y210" i="11" s="1"/>
  <c r="R211" i="11"/>
  <c r="W293" i="11"/>
  <c r="T212" i="11"/>
  <c r="L213" i="11" a="1"/>
  <c r="L213" i="11" s="1"/>
  <c r="AC207" i="11"/>
  <c r="AE207" i="11" s="1"/>
  <c r="AA208" i="11"/>
  <c r="AF206" i="10"/>
  <c r="AG227" i="10" s="1"/>
  <c r="Z209" i="10"/>
  <c r="L212" i="10" a="1"/>
  <c r="L212" i="10" s="1"/>
  <c r="T211" i="10"/>
  <c r="W293" i="10"/>
  <c r="V294" i="10"/>
  <c r="H211" i="10"/>
  <c r="S210" i="10"/>
  <c r="R211" i="10"/>
  <c r="U210" i="10"/>
  <c r="X210" i="10" s="1"/>
  <c r="Y210" i="10" s="1"/>
  <c r="AC207" i="10"/>
  <c r="AE207" i="10" s="1"/>
  <c r="AA208" i="10"/>
  <c r="AD207" i="10"/>
  <c r="AB207" i="10"/>
  <c r="AG227" i="9"/>
  <c r="Z209" i="9"/>
  <c r="AB207" i="9"/>
  <c r="AD207" i="9"/>
  <c r="V294" i="9"/>
  <c r="H211" i="9"/>
  <c r="S210" i="9"/>
  <c r="R211" i="9"/>
  <c r="U210" i="9"/>
  <c r="X210" i="9" s="1"/>
  <c r="Y210" i="9" s="1"/>
  <c r="W293" i="9"/>
  <c r="T211" i="9"/>
  <c r="L212" i="9" a="1"/>
  <c r="L212" i="9" s="1"/>
  <c r="AA208" i="9"/>
  <c r="AC207" i="9"/>
  <c r="AE207" i="9" s="1"/>
  <c r="AF206" i="8"/>
  <c r="AG227" i="8" s="1"/>
  <c r="Z209" i="8"/>
  <c r="U210" i="8"/>
  <c r="X210" i="8" s="1"/>
  <c r="Y210" i="8" s="1"/>
  <c r="R211" i="8"/>
  <c r="V294" i="8"/>
  <c r="H211" i="8"/>
  <c r="S210" i="8"/>
  <c r="W293" i="8"/>
  <c r="AC207" i="8"/>
  <c r="AE207" i="8" s="1"/>
  <c r="AA208" i="8"/>
  <c r="L213" i="8" a="1"/>
  <c r="L213" i="8" s="1"/>
  <c r="T212" i="8"/>
  <c r="AD207" i="8"/>
  <c r="AB207" i="8"/>
  <c r="AF206" i="7"/>
  <c r="AG227" i="7" s="1"/>
  <c r="Z209" i="7"/>
  <c r="W293" i="7"/>
  <c r="AB207" i="7"/>
  <c r="AD207" i="7"/>
  <c r="V294" i="7"/>
  <c r="S210" i="7"/>
  <c r="H211" i="7"/>
  <c r="U210" i="7"/>
  <c r="X210" i="7" s="1"/>
  <c r="Y210" i="7" s="1"/>
  <c r="R211" i="7"/>
  <c r="AC207" i="7"/>
  <c r="AE207" i="7" s="1"/>
  <c r="AA208" i="7"/>
  <c r="T211" i="7"/>
  <c r="L212" i="7" a="1"/>
  <c r="L212" i="7" s="1"/>
  <c r="AG227" i="6"/>
  <c r="Z209" i="6"/>
  <c r="R211" i="6"/>
  <c r="U210" i="6"/>
  <c r="X210" i="6" s="1"/>
  <c r="Y210" i="6" s="1"/>
  <c r="V294" i="6"/>
  <c r="S210" i="6"/>
  <c r="H211" i="6"/>
  <c r="W293" i="6"/>
  <c r="AD207" i="6"/>
  <c r="AB207" i="6"/>
  <c r="AA208" i="6"/>
  <c r="AC207" i="6"/>
  <c r="AE207" i="6" s="1"/>
  <c r="L213" i="6" a="1"/>
  <c r="L213" i="6" s="1"/>
  <c r="T212" i="6"/>
  <c r="AF206" i="5"/>
  <c r="AG227" i="5" s="1"/>
  <c r="Z209" i="5"/>
  <c r="T212" i="5"/>
  <c r="L213" i="5" a="1"/>
  <c r="L213" i="5" s="1"/>
  <c r="AD207" i="5"/>
  <c r="AB207" i="5"/>
  <c r="AC207" i="5"/>
  <c r="AE207" i="5" s="1"/>
  <c r="AF207" i="5" s="1"/>
  <c r="AA208" i="5"/>
  <c r="R211" i="5"/>
  <c r="U210" i="5"/>
  <c r="X210" i="5" s="1"/>
  <c r="Y210" i="5" s="1"/>
  <c r="W293" i="5"/>
  <c r="V294" i="5"/>
  <c r="H211" i="5"/>
  <c r="S210" i="5"/>
  <c r="AF206" i="4"/>
  <c r="AG227" i="4" s="1"/>
  <c r="Z209" i="4"/>
  <c r="W293" i="4"/>
  <c r="V294" i="4"/>
  <c r="H211" i="4"/>
  <c r="S210" i="4"/>
  <c r="AD207" i="4"/>
  <c r="AB207" i="4"/>
  <c r="R211" i="4"/>
  <c r="U210" i="4"/>
  <c r="X210" i="4" s="1"/>
  <c r="Y210" i="4" s="1"/>
  <c r="AA208" i="4"/>
  <c r="AC207" i="4"/>
  <c r="AE207" i="4" s="1"/>
  <c r="AF207" i="4" s="1"/>
  <c r="T212" i="4"/>
  <c r="L213" i="4" a="1"/>
  <c r="L213" i="4" s="1"/>
  <c r="Z209" i="1"/>
  <c r="T212" i="1"/>
  <c r="L213" i="1" a="1"/>
  <c r="L213" i="1" s="1"/>
  <c r="V294" i="1"/>
  <c r="H211" i="1"/>
  <c r="S210" i="1"/>
  <c r="AD207" i="1"/>
  <c r="AB207" i="1"/>
  <c r="AA208" i="1"/>
  <c r="AC207" i="1"/>
  <c r="AE207" i="1" s="1"/>
  <c r="AF206" i="1"/>
  <c r="AG227" i="1" s="1"/>
  <c r="W293" i="1"/>
  <c r="U210" i="1"/>
  <c r="X210" i="1" s="1"/>
  <c r="Y210" i="1" s="1"/>
  <c r="R211" i="1"/>
  <c r="AF207" i="11" l="1"/>
  <c r="AG228" i="11"/>
  <c r="Z210" i="11"/>
  <c r="V295" i="11"/>
  <c r="H212" i="11"/>
  <c r="S211" i="11"/>
  <c r="AD208" i="11"/>
  <c r="AB208" i="11"/>
  <c r="W294" i="11"/>
  <c r="T213" i="11"/>
  <c r="L214" i="11" a="1"/>
  <c r="L214" i="11" s="1"/>
  <c r="AC208" i="11"/>
  <c r="AE208" i="11" s="1"/>
  <c r="AF208" i="11" s="1"/>
  <c r="AA209" i="11"/>
  <c r="R212" i="11"/>
  <c r="U211" i="11"/>
  <c r="X211" i="11" s="1"/>
  <c r="Y211" i="11" s="1"/>
  <c r="AF207" i="10"/>
  <c r="AG228" i="10" s="1"/>
  <c r="Z210" i="10"/>
  <c r="W294" i="10"/>
  <c r="R212" i="10"/>
  <c r="U211" i="10"/>
  <c r="X211" i="10" s="1"/>
  <c r="Y211" i="10" s="1"/>
  <c r="V295" i="10"/>
  <c r="S211" i="10"/>
  <c r="H212" i="10"/>
  <c r="L213" i="10" a="1"/>
  <c r="L213" i="10" s="1"/>
  <c r="T212" i="10"/>
  <c r="AA209" i="10"/>
  <c r="AC208" i="10"/>
  <c r="AE208" i="10" s="1"/>
  <c r="AF208" i="10" s="1"/>
  <c r="AD208" i="10"/>
  <c r="AB208" i="10"/>
  <c r="AF207" i="9"/>
  <c r="AG228" i="9" s="1"/>
  <c r="Z210" i="9"/>
  <c r="R212" i="9"/>
  <c r="U211" i="9"/>
  <c r="X211" i="9" s="1"/>
  <c r="Y211" i="9" s="1"/>
  <c r="V295" i="9"/>
  <c r="S211" i="9"/>
  <c r="H212" i="9"/>
  <c r="W294" i="9"/>
  <c r="AD208" i="9"/>
  <c r="AB208" i="9"/>
  <c r="AC208" i="9"/>
  <c r="AE208" i="9" s="1"/>
  <c r="AA209" i="9"/>
  <c r="T212" i="9"/>
  <c r="L213" i="9" a="1"/>
  <c r="L213" i="9" s="1"/>
  <c r="AF207" i="8"/>
  <c r="AG228" i="8" s="1"/>
  <c r="Z210" i="8"/>
  <c r="AD208" i="8"/>
  <c r="AB208" i="8"/>
  <c r="W294" i="8"/>
  <c r="T213" i="8"/>
  <c r="L214" i="8" a="1"/>
  <c r="L214" i="8" s="1"/>
  <c r="R212" i="8"/>
  <c r="U211" i="8"/>
  <c r="X211" i="8" s="1"/>
  <c r="Y211" i="8" s="1"/>
  <c r="V295" i="8"/>
  <c r="H212" i="8"/>
  <c r="S211" i="8"/>
  <c r="AA209" i="8"/>
  <c r="AC208" i="8"/>
  <c r="AE208" i="8" s="1"/>
  <c r="AF208" i="8" s="1"/>
  <c r="AF207" i="7"/>
  <c r="AG228" i="7" s="1"/>
  <c r="Z210" i="7"/>
  <c r="V295" i="7"/>
  <c r="H212" i="7"/>
  <c r="S211" i="7"/>
  <c r="W294" i="7"/>
  <c r="T212" i="7"/>
  <c r="L213" i="7" a="1"/>
  <c r="L213" i="7" s="1"/>
  <c r="AC208" i="7"/>
  <c r="AE208" i="7" s="1"/>
  <c r="AF208" i="7" s="1"/>
  <c r="AA209" i="7"/>
  <c r="U211" i="7"/>
  <c r="X211" i="7" s="1"/>
  <c r="Y211" i="7" s="1"/>
  <c r="R212" i="7"/>
  <c r="AD208" i="7"/>
  <c r="AB208" i="7"/>
  <c r="AF207" i="6"/>
  <c r="AG228" i="6" s="1"/>
  <c r="Z210" i="6"/>
  <c r="T213" i="6"/>
  <c r="L214" i="6" a="1"/>
  <c r="L214" i="6" s="1"/>
  <c r="AD208" i="6"/>
  <c r="AB208" i="6"/>
  <c r="R212" i="6"/>
  <c r="U211" i="6"/>
  <c r="X211" i="6" s="1"/>
  <c r="Y211" i="6" s="1"/>
  <c r="V295" i="6"/>
  <c r="S211" i="6"/>
  <c r="H212" i="6"/>
  <c r="W294" i="6"/>
  <c r="AC208" i="6"/>
  <c r="AE208" i="6" s="1"/>
  <c r="AA209" i="6"/>
  <c r="AG228" i="5"/>
  <c r="Z210" i="5"/>
  <c r="W294" i="5"/>
  <c r="U211" i="5"/>
  <c r="X211" i="5" s="1"/>
  <c r="Y211" i="5" s="1"/>
  <c r="R212" i="5"/>
  <c r="V295" i="5"/>
  <c r="H212" i="5"/>
  <c r="S211" i="5"/>
  <c r="AB208" i="5"/>
  <c r="AD208" i="5"/>
  <c r="T213" i="5"/>
  <c r="L214" i="5" a="1"/>
  <c r="L214" i="5" s="1"/>
  <c r="AA209" i="5"/>
  <c r="AC208" i="5"/>
  <c r="AE208" i="5" s="1"/>
  <c r="AG228" i="4"/>
  <c r="Z210" i="4"/>
  <c r="AB208" i="4"/>
  <c r="AD208" i="4"/>
  <c r="R212" i="4"/>
  <c r="U211" i="4"/>
  <c r="X211" i="4" s="1"/>
  <c r="Y211" i="4" s="1"/>
  <c r="V295" i="4"/>
  <c r="H212" i="4"/>
  <c r="S211" i="4"/>
  <c r="W294" i="4"/>
  <c r="AA209" i="4"/>
  <c r="AC208" i="4"/>
  <c r="AE208" i="4" s="1"/>
  <c r="L214" i="4" a="1"/>
  <c r="L214" i="4" s="1"/>
  <c r="T213" i="4"/>
  <c r="Z210" i="1"/>
  <c r="AF207" i="1"/>
  <c r="L214" i="1" a="1"/>
  <c r="L214" i="1" s="1"/>
  <c r="T213" i="1"/>
  <c r="AA209" i="1"/>
  <c r="AC208" i="1"/>
  <c r="AE208" i="1" s="1"/>
  <c r="AD208" i="1"/>
  <c r="AB208" i="1"/>
  <c r="AG228" i="1"/>
  <c r="V295" i="1"/>
  <c r="S211" i="1"/>
  <c r="H212" i="1"/>
  <c r="W294" i="1"/>
  <c r="R212" i="1"/>
  <c r="U211" i="1"/>
  <c r="X211" i="1" s="1"/>
  <c r="Y211" i="1" s="1"/>
  <c r="AG229" i="11" l="1"/>
  <c r="Z211" i="11"/>
  <c r="AB209" i="11"/>
  <c r="AD209" i="11"/>
  <c r="V296" i="11"/>
  <c r="H213" i="11"/>
  <c r="S212" i="11"/>
  <c r="L215" i="11" a="1"/>
  <c r="L215" i="11" s="1"/>
  <c r="T214" i="11"/>
  <c r="W295" i="11"/>
  <c r="AA210" i="11"/>
  <c r="AC209" i="11"/>
  <c r="AE209" i="11" s="1"/>
  <c r="U212" i="11"/>
  <c r="X212" i="11" s="1"/>
  <c r="Y212" i="11" s="1"/>
  <c r="R213" i="11"/>
  <c r="AG229" i="10"/>
  <c r="Z211" i="10"/>
  <c r="T213" i="10"/>
  <c r="L214" i="10" a="1"/>
  <c r="L214" i="10" s="1"/>
  <c r="W295" i="10"/>
  <c r="R213" i="10"/>
  <c r="U212" i="10"/>
  <c r="X212" i="10" s="1"/>
  <c r="Y212" i="10" s="1"/>
  <c r="AD209" i="10"/>
  <c r="AB209" i="10"/>
  <c r="V296" i="10"/>
  <c r="S212" i="10"/>
  <c r="H213" i="10"/>
  <c r="AC209" i="10"/>
  <c r="AE209" i="10" s="1"/>
  <c r="AA210" i="10"/>
  <c r="AF208" i="9"/>
  <c r="AG229" i="9" s="1"/>
  <c r="Z211" i="9"/>
  <c r="W295" i="9"/>
  <c r="U212" i="9"/>
  <c r="X212" i="9" s="1"/>
  <c r="Y212" i="9" s="1"/>
  <c r="R213" i="9"/>
  <c r="T213" i="9"/>
  <c r="L214" i="9" a="1"/>
  <c r="L214" i="9" s="1"/>
  <c r="V296" i="9"/>
  <c r="S212" i="9"/>
  <c r="H213" i="9"/>
  <c r="AC209" i="9"/>
  <c r="AE209" i="9" s="1"/>
  <c r="AF209" i="9" s="1"/>
  <c r="AA210" i="9"/>
  <c r="AD209" i="9"/>
  <c r="AB209" i="9"/>
  <c r="AG229" i="8"/>
  <c r="Z211" i="8"/>
  <c r="W295" i="8"/>
  <c r="AB209" i="8"/>
  <c r="AD209" i="8"/>
  <c r="R213" i="8"/>
  <c r="U212" i="8"/>
  <c r="X212" i="8" s="1"/>
  <c r="Y212" i="8" s="1"/>
  <c r="V296" i="8"/>
  <c r="H213" i="8"/>
  <c r="S212" i="8"/>
  <c r="T214" i="8"/>
  <c r="L215" i="8" a="1"/>
  <c r="L215" i="8" s="1"/>
  <c r="AA210" i="8"/>
  <c r="AC209" i="8"/>
  <c r="AE209" i="8" s="1"/>
  <c r="AG229" i="7"/>
  <c r="Z211" i="7"/>
  <c r="AD209" i="7"/>
  <c r="AB209" i="7"/>
  <c r="W295" i="7"/>
  <c r="AC209" i="7"/>
  <c r="AE209" i="7" s="1"/>
  <c r="AA210" i="7"/>
  <c r="T213" i="7"/>
  <c r="L214" i="7" a="1"/>
  <c r="L214" i="7" s="1"/>
  <c r="V296" i="7"/>
  <c r="H213" i="7"/>
  <c r="S212" i="7"/>
  <c r="U212" i="7"/>
  <c r="X212" i="7" s="1"/>
  <c r="Y212" i="7" s="1"/>
  <c r="R213" i="7"/>
  <c r="AF208" i="6"/>
  <c r="AG229" i="6" s="1"/>
  <c r="Z211" i="6"/>
  <c r="V296" i="6"/>
  <c r="S212" i="6"/>
  <c r="H213" i="6"/>
  <c r="W295" i="6"/>
  <c r="L215" i="6" a="1"/>
  <c r="L215" i="6" s="1"/>
  <c r="T214" i="6"/>
  <c r="AC209" i="6"/>
  <c r="AE209" i="6" s="1"/>
  <c r="AF209" i="6" s="1"/>
  <c r="AA210" i="6"/>
  <c r="R213" i="6"/>
  <c r="U212" i="6"/>
  <c r="X212" i="6" s="1"/>
  <c r="Y212" i="6" s="1"/>
  <c r="AB209" i="6"/>
  <c r="AD209" i="6"/>
  <c r="AF208" i="5"/>
  <c r="AG229" i="5" s="1"/>
  <c r="Z211" i="5"/>
  <c r="AD209" i="5"/>
  <c r="AB209" i="5"/>
  <c r="T214" i="5"/>
  <c r="L215" i="5" a="1"/>
  <c r="L215" i="5" s="1"/>
  <c r="R213" i="5"/>
  <c r="U212" i="5"/>
  <c r="X212" i="5" s="1"/>
  <c r="Y212" i="5" s="1"/>
  <c r="AA210" i="5"/>
  <c r="AC209" i="5"/>
  <c r="AE209" i="5" s="1"/>
  <c r="V296" i="5"/>
  <c r="S212" i="5"/>
  <c r="H213" i="5"/>
  <c r="W295" i="5"/>
  <c r="AF208" i="4"/>
  <c r="AG229" i="4"/>
  <c r="Z211" i="4"/>
  <c r="V296" i="4"/>
  <c r="H213" i="4"/>
  <c r="S212" i="4"/>
  <c r="L215" i="4" a="1"/>
  <c r="L215" i="4" s="1"/>
  <c r="T214" i="4"/>
  <c r="AC209" i="4"/>
  <c r="AE209" i="4" s="1"/>
  <c r="AA210" i="4"/>
  <c r="AD209" i="4"/>
  <c r="AB209" i="4"/>
  <c r="W295" i="4"/>
  <c r="U212" i="4"/>
  <c r="X212" i="4" s="1"/>
  <c r="Y212" i="4" s="1"/>
  <c r="R213" i="4"/>
  <c r="Z211" i="1"/>
  <c r="AD209" i="1"/>
  <c r="AB209" i="1"/>
  <c r="V296" i="1"/>
  <c r="S212" i="1"/>
  <c r="H213" i="1"/>
  <c r="T214" i="1"/>
  <c r="L215" i="1" a="1"/>
  <c r="L215" i="1" s="1"/>
  <c r="AC209" i="1"/>
  <c r="AE209" i="1" s="1"/>
  <c r="AA210" i="1"/>
  <c r="W295" i="1"/>
  <c r="AF208" i="1"/>
  <c r="AG229" i="1" s="1"/>
  <c r="U212" i="1"/>
  <c r="X212" i="1" s="1"/>
  <c r="Y212" i="1" s="1"/>
  <c r="R213" i="1"/>
  <c r="AF209" i="11" l="1"/>
  <c r="AG230" i="11"/>
  <c r="Z212" i="11"/>
  <c r="T215" i="11"/>
  <c r="L216" i="11" a="1"/>
  <c r="L216" i="11" s="1"/>
  <c r="V297" i="11"/>
  <c r="H214" i="11"/>
  <c r="S213" i="11"/>
  <c r="W296" i="11"/>
  <c r="AD210" i="11"/>
  <c r="AB210" i="11"/>
  <c r="AA211" i="11"/>
  <c r="AC210" i="11"/>
  <c r="AE210" i="11" s="1"/>
  <c r="AF210" i="11" s="1"/>
  <c r="R214" i="11"/>
  <c r="U213" i="11"/>
  <c r="X213" i="11" s="1"/>
  <c r="Y213" i="11" s="1"/>
  <c r="AF209" i="10"/>
  <c r="AG230" i="10" s="1"/>
  <c r="Z212" i="10"/>
  <c r="R214" i="10"/>
  <c r="U213" i="10"/>
  <c r="X213" i="10" s="1"/>
  <c r="Y213" i="10" s="1"/>
  <c r="V297" i="10"/>
  <c r="S213" i="10"/>
  <c r="H214" i="10"/>
  <c r="W296" i="10"/>
  <c r="T214" i="10"/>
  <c r="L215" i="10" a="1"/>
  <c r="L215" i="10" s="1"/>
  <c r="AB210" i="10"/>
  <c r="AD210" i="10"/>
  <c r="AA211" i="10"/>
  <c r="AC210" i="10"/>
  <c r="AE210" i="10" s="1"/>
  <c r="AG230" i="9"/>
  <c r="Z212" i="9"/>
  <c r="V297" i="9"/>
  <c r="H214" i="9"/>
  <c r="S213" i="9"/>
  <c r="U213" i="9"/>
  <c r="X213" i="9" s="1"/>
  <c r="Y213" i="9" s="1"/>
  <c r="R214" i="9"/>
  <c r="AD210" i="9"/>
  <c r="AB210" i="9"/>
  <c r="W296" i="9"/>
  <c r="AC210" i="9"/>
  <c r="AE210" i="9" s="1"/>
  <c r="AA211" i="9"/>
  <c r="L215" i="9" a="1"/>
  <c r="L215" i="9" s="1"/>
  <c r="T214" i="9"/>
  <c r="AF209" i="8"/>
  <c r="AG230" i="8" s="1"/>
  <c r="Z212" i="8"/>
  <c r="V297" i="8"/>
  <c r="S213" i="8"/>
  <c r="H214" i="8"/>
  <c r="W296" i="8"/>
  <c r="R214" i="8"/>
  <c r="U213" i="8"/>
  <c r="X213" i="8" s="1"/>
  <c r="Y213" i="8" s="1"/>
  <c r="AD210" i="8"/>
  <c r="AB210" i="8"/>
  <c r="AC210" i="8"/>
  <c r="AE210" i="8" s="1"/>
  <c r="AA211" i="8"/>
  <c r="T215" i="8"/>
  <c r="L216" i="8" a="1"/>
  <c r="L216" i="8" s="1"/>
  <c r="AF209" i="7"/>
  <c r="AG230" i="7" s="1"/>
  <c r="Z212" i="7"/>
  <c r="W296" i="7"/>
  <c r="V297" i="7"/>
  <c r="H214" i="7"/>
  <c r="S213" i="7"/>
  <c r="L215" i="7" a="1"/>
  <c r="L215" i="7" s="1"/>
  <c r="T214" i="7"/>
  <c r="R214" i="7"/>
  <c r="U213" i="7"/>
  <c r="X213" i="7" s="1"/>
  <c r="Y213" i="7" s="1"/>
  <c r="AD210" i="7"/>
  <c r="AB210" i="7"/>
  <c r="AC210" i="7"/>
  <c r="AE210" i="7" s="1"/>
  <c r="AA211" i="7"/>
  <c r="AG230" i="6"/>
  <c r="Z212" i="6"/>
  <c r="U213" i="6"/>
  <c r="X213" i="6" s="1"/>
  <c r="Y213" i="6" s="1"/>
  <c r="R214" i="6"/>
  <c r="T215" i="6"/>
  <c r="L216" i="6" a="1"/>
  <c r="L216" i="6" s="1"/>
  <c r="AD210" i="6"/>
  <c r="AB210" i="6"/>
  <c r="W296" i="6"/>
  <c r="V297" i="6"/>
  <c r="S213" i="6"/>
  <c r="H214" i="6"/>
  <c r="AA211" i="6"/>
  <c r="AC210" i="6"/>
  <c r="AE210" i="6" s="1"/>
  <c r="AF209" i="5"/>
  <c r="AG230" i="5" s="1"/>
  <c r="Z212" i="5"/>
  <c r="AD210" i="5"/>
  <c r="AB210" i="5"/>
  <c r="U213" i="5"/>
  <c r="X213" i="5" s="1"/>
  <c r="Y213" i="5" s="1"/>
  <c r="R214" i="5"/>
  <c r="W296" i="5"/>
  <c r="AC210" i="5"/>
  <c r="AE210" i="5" s="1"/>
  <c r="AF210" i="5" s="1"/>
  <c r="AA211" i="5"/>
  <c r="L216" i="5" a="1"/>
  <c r="L216" i="5" s="1"/>
  <c r="T215" i="5"/>
  <c r="V297" i="5"/>
  <c r="S213" i="5"/>
  <c r="H214" i="5"/>
  <c r="AF209" i="4"/>
  <c r="AG230" i="4" s="1"/>
  <c r="Z212" i="4"/>
  <c r="AD210" i="4"/>
  <c r="AB210" i="4"/>
  <c r="W296" i="4"/>
  <c r="R214" i="4"/>
  <c r="U213" i="4"/>
  <c r="X213" i="4" s="1"/>
  <c r="Y213" i="4" s="1"/>
  <c r="L216" i="4" a="1"/>
  <c r="L216" i="4" s="1"/>
  <c r="T215" i="4"/>
  <c r="V297" i="4"/>
  <c r="H214" i="4"/>
  <c r="S213" i="4"/>
  <c r="AC210" i="4"/>
  <c r="AE210" i="4" s="1"/>
  <c r="AA211" i="4"/>
  <c r="Z212" i="1"/>
  <c r="L216" i="1" a="1"/>
  <c r="L216" i="1" s="1"/>
  <c r="T215" i="1"/>
  <c r="AD210" i="1"/>
  <c r="AB210" i="1"/>
  <c r="AF209" i="1"/>
  <c r="AG230" i="1" s="1"/>
  <c r="V297" i="1"/>
  <c r="H214" i="1"/>
  <c r="S213" i="1"/>
  <c r="W296" i="1"/>
  <c r="R214" i="1"/>
  <c r="U213" i="1"/>
  <c r="X213" i="1" s="1"/>
  <c r="Y213" i="1" s="1"/>
  <c r="AA211" i="1"/>
  <c r="AC210" i="1"/>
  <c r="AE210" i="1" s="1"/>
  <c r="AG231" i="11" l="1"/>
  <c r="Z213" i="11"/>
  <c r="V298" i="11"/>
  <c r="H215" i="11"/>
  <c r="S214" i="11"/>
  <c r="W297" i="11"/>
  <c r="L217" i="11" a="1"/>
  <c r="L217" i="11" s="1"/>
  <c r="T216" i="11"/>
  <c r="AB211" i="11"/>
  <c r="AD211" i="11"/>
  <c r="R215" i="11"/>
  <c r="U214" i="11"/>
  <c r="X214" i="11" s="1"/>
  <c r="Y214" i="11" s="1"/>
  <c r="AC211" i="11"/>
  <c r="AE211" i="11" s="1"/>
  <c r="AA212" i="11"/>
  <c r="AF210" i="10"/>
  <c r="AG231" i="10" s="1"/>
  <c r="Z213" i="10"/>
  <c r="AD211" i="10"/>
  <c r="AB211" i="10"/>
  <c r="V298" i="10"/>
  <c r="S214" i="10"/>
  <c r="H215" i="10"/>
  <c r="W297" i="10"/>
  <c r="T215" i="10"/>
  <c r="L216" i="10" a="1"/>
  <c r="L216" i="10" s="1"/>
  <c r="U214" i="10"/>
  <c r="X214" i="10" s="1"/>
  <c r="Y214" i="10" s="1"/>
  <c r="R215" i="10"/>
  <c r="AA212" i="10"/>
  <c r="AC211" i="10"/>
  <c r="AE211" i="10" s="1"/>
  <c r="AE213" i="10" s="1"/>
  <c r="AF210" i="9"/>
  <c r="AG231" i="9"/>
  <c r="Z213" i="9"/>
  <c r="V298" i="9"/>
  <c r="H215" i="9"/>
  <c r="S214" i="9"/>
  <c r="W297" i="9"/>
  <c r="U214" i="9"/>
  <c r="X214" i="9" s="1"/>
  <c r="Y214" i="9" s="1"/>
  <c r="R215" i="9"/>
  <c r="L216" i="9" a="1"/>
  <c r="L216" i="9" s="1"/>
  <c r="T215" i="9"/>
  <c r="AC211" i="9"/>
  <c r="AE211" i="9" s="1"/>
  <c r="AF211" i="9" s="1"/>
  <c r="AA212" i="9"/>
  <c r="AD211" i="9"/>
  <c r="AB211" i="9"/>
  <c r="AF210" i="8"/>
  <c r="AG231" i="8" s="1"/>
  <c r="Z213" i="8"/>
  <c r="W297" i="8"/>
  <c r="U214" i="8"/>
  <c r="X214" i="8" s="1"/>
  <c r="Y214" i="8" s="1"/>
  <c r="R215" i="8"/>
  <c r="V298" i="8"/>
  <c r="S214" i="8"/>
  <c r="H215" i="8"/>
  <c r="L217" i="8" a="1"/>
  <c r="L217" i="8" s="1"/>
  <c r="T216" i="8"/>
  <c r="AC211" i="8"/>
  <c r="AE211" i="8" s="1"/>
  <c r="AF211" i="8" s="1"/>
  <c r="AA212" i="8"/>
  <c r="AD211" i="8"/>
  <c r="AB211" i="8"/>
  <c r="AF210" i="7"/>
  <c r="AG231" i="7" s="1"/>
  <c r="Z213" i="7"/>
  <c r="AD211" i="7"/>
  <c r="AB211" i="7"/>
  <c r="U214" i="7"/>
  <c r="X214" i="7" s="1"/>
  <c r="Y214" i="7" s="1"/>
  <c r="R215" i="7"/>
  <c r="W297" i="7"/>
  <c r="AC211" i="7"/>
  <c r="AE211" i="7" s="1"/>
  <c r="AF211" i="7" s="1"/>
  <c r="AA212" i="7"/>
  <c r="L216" i="7" a="1"/>
  <c r="L216" i="7" s="1"/>
  <c r="T215" i="7"/>
  <c r="V298" i="7"/>
  <c r="H215" i="7"/>
  <c r="S214" i="7"/>
  <c r="AF210" i="6"/>
  <c r="AG231" i="6"/>
  <c r="Z213" i="6"/>
  <c r="V298" i="6"/>
  <c r="H215" i="6"/>
  <c r="S214" i="6"/>
  <c r="W297" i="6"/>
  <c r="R215" i="6"/>
  <c r="U214" i="6"/>
  <c r="X214" i="6" s="1"/>
  <c r="Y214" i="6" s="1"/>
  <c r="AB211" i="6"/>
  <c r="AD211" i="6"/>
  <c r="AA212" i="6"/>
  <c r="AC211" i="6"/>
  <c r="AE211" i="6" s="1"/>
  <c r="L217" i="6" a="1"/>
  <c r="L217" i="6" s="1"/>
  <c r="T216" i="6"/>
  <c r="AG231" i="5"/>
  <c r="Z213" i="5"/>
  <c r="AD211" i="5"/>
  <c r="AB211" i="5"/>
  <c r="V298" i="5"/>
  <c r="H215" i="5"/>
  <c r="S214" i="5"/>
  <c r="L217" i="5" a="1"/>
  <c r="L217" i="5" s="1"/>
  <c r="T216" i="5"/>
  <c r="AC211" i="5"/>
  <c r="AE211" i="5" s="1"/>
  <c r="AA212" i="5"/>
  <c r="U214" i="5"/>
  <c r="X214" i="5" s="1"/>
  <c r="Y214" i="5" s="1"/>
  <c r="R215" i="5"/>
  <c r="W297" i="5"/>
  <c r="AF210" i="4"/>
  <c r="AG231" i="4" s="1"/>
  <c r="Z213" i="4"/>
  <c r="V298" i="4"/>
  <c r="S214" i="4"/>
  <c r="H215" i="4"/>
  <c r="U214" i="4"/>
  <c r="X214" i="4" s="1"/>
  <c r="Y214" i="4" s="1"/>
  <c r="R215" i="4"/>
  <c r="W297" i="4"/>
  <c r="L217" i="4" a="1"/>
  <c r="L217" i="4" s="1"/>
  <c r="T216" i="4"/>
  <c r="AC211" i="4"/>
  <c r="AE211" i="4" s="1"/>
  <c r="AA212" i="4"/>
  <c r="AD211" i="4"/>
  <c r="AB211" i="4"/>
  <c r="Z213" i="1"/>
  <c r="V298" i="1"/>
  <c r="H215" i="1"/>
  <c r="S214" i="1"/>
  <c r="R215" i="1"/>
  <c r="U214" i="1"/>
  <c r="X214" i="1" s="1"/>
  <c r="Y214" i="1" s="1"/>
  <c r="W297" i="1"/>
  <c r="AF210" i="1"/>
  <c r="AG231" i="1" s="1"/>
  <c r="AC211" i="1"/>
  <c r="AE211" i="1" s="1"/>
  <c r="AA212" i="1"/>
  <c r="T216" i="1"/>
  <c r="L217" i="1" a="1"/>
  <c r="L217" i="1" s="1"/>
  <c r="AD211" i="1"/>
  <c r="AB211" i="1"/>
  <c r="AF211" i="11" l="1"/>
  <c r="AE213" i="11"/>
  <c r="AF213" i="11" s="1"/>
  <c r="AG232" i="11"/>
  <c r="AF211" i="10"/>
  <c r="AG232" i="10"/>
  <c r="AE215" i="11"/>
  <c r="Z214" i="11"/>
  <c r="U215" i="11"/>
  <c r="X215" i="11" s="1"/>
  <c r="Y215" i="11" s="1"/>
  <c r="R216" i="11"/>
  <c r="V299" i="11"/>
  <c r="H216" i="11"/>
  <c r="S215" i="11"/>
  <c r="W298" i="11"/>
  <c r="L218" i="11" a="1"/>
  <c r="L218" i="11" s="1"/>
  <c r="T217" i="11"/>
  <c r="AC212" i="11"/>
  <c r="AE212" i="11" s="1"/>
  <c r="AF212" i="11" s="1"/>
  <c r="AA213" i="11"/>
  <c r="AD212" i="11"/>
  <c r="AG233" i="11" s="1"/>
  <c r="AB212" i="11"/>
  <c r="AF212" i="10"/>
  <c r="AE214" i="10"/>
  <c r="AF214" i="10" s="1"/>
  <c r="AF213" i="10"/>
  <c r="AE215" i="10"/>
  <c r="Z214" i="10"/>
  <c r="W298" i="10"/>
  <c r="L217" i="10" a="1"/>
  <c r="L217" i="10" s="1"/>
  <c r="T216" i="10"/>
  <c r="V299" i="10"/>
  <c r="H216" i="10"/>
  <c r="S215" i="10"/>
  <c r="AD212" i="10"/>
  <c r="AB212" i="10"/>
  <c r="AC212" i="10"/>
  <c r="AE212" i="10" s="1"/>
  <c r="AA213" i="10"/>
  <c r="R216" i="10"/>
  <c r="U215" i="10"/>
  <c r="X215" i="10" s="1"/>
  <c r="Y215" i="10" s="1"/>
  <c r="AG232" i="9"/>
  <c r="Z214" i="9"/>
  <c r="V299" i="9"/>
  <c r="H216" i="9"/>
  <c r="S215" i="9"/>
  <c r="W298" i="9"/>
  <c r="U215" i="9"/>
  <c r="X215" i="9" s="1"/>
  <c r="Y215" i="9" s="1"/>
  <c r="R216" i="9"/>
  <c r="L217" i="9" a="1"/>
  <c r="L217" i="9" s="1"/>
  <c r="T216" i="9"/>
  <c r="AC212" i="9"/>
  <c r="AE212" i="9" s="1"/>
  <c r="AE214" i="9" s="1"/>
  <c r="AF214" i="9" s="1"/>
  <c r="AA213" i="9"/>
  <c r="AD212" i="9"/>
  <c r="AB212" i="9"/>
  <c r="AG232" i="8"/>
  <c r="Z214" i="8"/>
  <c r="W298" i="8"/>
  <c r="U215" i="8"/>
  <c r="X215" i="8" s="1"/>
  <c r="Y215" i="8" s="1"/>
  <c r="R216" i="8"/>
  <c r="L218" i="8" a="1"/>
  <c r="L218" i="8" s="1"/>
  <c r="T217" i="8"/>
  <c r="AD212" i="8"/>
  <c r="AB212" i="8"/>
  <c r="V299" i="8"/>
  <c r="H216" i="8"/>
  <c r="S215" i="8"/>
  <c r="AC212" i="8"/>
  <c r="AE212" i="8" s="1"/>
  <c r="AA213" i="8"/>
  <c r="AG232" i="7"/>
  <c r="Z214" i="7"/>
  <c r="W298" i="7"/>
  <c r="V299" i="7"/>
  <c r="H216" i="7"/>
  <c r="S215" i="7"/>
  <c r="AD212" i="7"/>
  <c r="AB212" i="7"/>
  <c r="U215" i="7"/>
  <c r="X215" i="7" s="1"/>
  <c r="Y215" i="7" s="1"/>
  <c r="R216" i="7"/>
  <c r="AA213" i="7"/>
  <c r="AC212" i="7"/>
  <c r="AE212" i="7" s="1"/>
  <c r="L217" i="7" a="1"/>
  <c r="L217" i="7" s="1"/>
  <c r="T216" i="7"/>
  <c r="AF211" i="6"/>
  <c r="AG232" i="6" s="1"/>
  <c r="Z214" i="6"/>
  <c r="AD212" i="6"/>
  <c r="AB212" i="6"/>
  <c r="L218" i="6" a="1"/>
  <c r="L218" i="6" s="1"/>
  <c r="T217" i="6"/>
  <c r="V299" i="6"/>
  <c r="S215" i="6"/>
  <c r="H216" i="6"/>
  <c r="W298" i="6"/>
  <c r="AC212" i="6"/>
  <c r="AE212" i="6" s="1"/>
  <c r="AA213" i="6"/>
  <c r="U215" i="6"/>
  <c r="X215" i="6" s="1"/>
  <c r="Y215" i="6" s="1"/>
  <c r="R216" i="6"/>
  <c r="AF211" i="5"/>
  <c r="AG232" i="5" s="1"/>
  <c r="Z214" i="5"/>
  <c r="AD212" i="5"/>
  <c r="AB212" i="5"/>
  <c r="L218" i="5" a="1"/>
  <c r="L218" i="5" s="1"/>
  <c r="T217" i="5"/>
  <c r="AA213" i="5"/>
  <c r="AC212" i="5"/>
  <c r="AE212" i="5" s="1"/>
  <c r="H216" i="5"/>
  <c r="V299" i="5"/>
  <c r="S215" i="5"/>
  <c r="W298" i="5"/>
  <c r="U215" i="5"/>
  <c r="X215" i="5" s="1"/>
  <c r="Y215" i="5" s="1"/>
  <c r="R216" i="5"/>
  <c r="AF211" i="4"/>
  <c r="AG232" i="4" s="1"/>
  <c r="Z214" i="4"/>
  <c r="AD212" i="4"/>
  <c r="AB212" i="4"/>
  <c r="U215" i="4"/>
  <c r="X215" i="4" s="1"/>
  <c r="Y215" i="4" s="1"/>
  <c r="R216" i="4"/>
  <c r="V299" i="4"/>
  <c r="H216" i="4"/>
  <c r="S215" i="4"/>
  <c r="AC212" i="4"/>
  <c r="AE212" i="4" s="1"/>
  <c r="AA213" i="4"/>
  <c r="L218" i="4" a="1"/>
  <c r="L218" i="4" s="1"/>
  <c r="T217" i="4"/>
  <c r="W298" i="4"/>
  <c r="Z214" i="1"/>
  <c r="AF211" i="1"/>
  <c r="AG232" i="1" s="1"/>
  <c r="AB212" i="1"/>
  <c r="AD212" i="1"/>
  <c r="AA213" i="1"/>
  <c r="AC212" i="1"/>
  <c r="AE212" i="1" s="1"/>
  <c r="T217" i="1"/>
  <c r="L218" i="1" a="1"/>
  <c r="L218" i="1" s="1"/>
  <c r="R216" i="1"/>
  <c r="U215" i="1"/>
  <c r="X215" i="1" s="1"/>
  <c r="Y215" i="1" s="1"/>
  <c r="V299" i="1"/>
  <c r="H216" i="1"/>
  <c r="S215" i="1"/>
  <c r="W298" i="1"/>
  <c r="AE214" i="11" l="1"/>
  <c r="AG233" i="10"/>
  <c r="AF212" i="9"/>
  <c r="AG233" i="9"/>
  <c r="AF215" i="11"/>
  <c r="AE217" i="11"/>
  <c r="Z215" i="11"/>
  <c r="V300" i="11"/>
  <c r="H217" i="11"/>
  <c r="S216" i="11"/>
  <c r="W299" i="11"/>
  <c r="R217" i="11"/>
  <c r="U216" i="11"/>
  <c r="X216" i="11" s="1"/>
  <c r="Y216" i="11" s="1"/>
  <c r="L219" i="11" a="1"/>
  <c r="L219" i="11" s="1"/>
  <c r="T218" i="11"/>
  <c r="AA214" i="11"/>
  <c r="AC213" i="11"/>
  <c r="AD213" i="11"/>
  <c r="AG234" i="11" s="1"/>
  <c r="AB213" i="11"/>
  <c r="AE216" i="10"/>
  <c r="AE217" i="10"/>
  <c r="AF217" i="10" s="1"/>
  <c r="AF215" i="10"/>
  <c r="Z215" i="10"/>
  <c r="L218" i="10" a="1"/>
  <c r="L218" i="10" s="1"/>
  <c r="T217" i="10"/>
  <c r="V300" i="10"/>
  <c r="S216" i="10"/>
  <c r="H217" i="10"/>
  <c r="U216" i="10"/>
  <c r="X216" i="10" s="1"/>
  <c r="Y216" i="10" s="1"/>
  <c r="R217" i="10"/>
  <c r="AC213" i="10"/>
  <c r="AA214" i="10"/>
  <c r="W299" i="10"/>
  <c r="AD213" i="10"/>
  <c r="AG234" i="10" s="1"/>
  <c r="AB213" i="10"/>
  <c r="AF213" i="9"/>
  <c r="AE215" i="9"/>
  <c r="Z215" i="9"/>
  <c r="T217" i="9"/>
  <c r="L218" i="9" a="1"/>
  <c r="L218" i="9" s="1"/>
  <c r="V300" i="9"/>
  <c r="H217" i="9"/>
  <c r="S216" i="9"/>
  <c r="AD213" i="9"/>
  <c r="AG234" i="9" s="1"/>
  <c r="AB213" i="9"/>
  <c r="R217" i="9"/>
  <c r="U216" i="9"/>
  <c r="X216" i="9" s="1"/>
  <c r="Y216" i="9" s="1"/>
  <c r="W299" i="9"/>
  <c r="AA214" i="9"/>
  <c r="AC213" i="9"/>
  <c r="AE213" i="9" s="1"/>
  <c r="AF212" i="8"/>
  <c r="AG233" i="8" s="1"/>
  <c r="Z215" i="8"/>
  <c r="V300" i="8"/>
  <c r="H217" i="8"/>
  <c r="S216" i="8"/>
  <c r="W299" i="8"/>
  <c r="L219" i="8" a="1"/>
  <c r="L219" i="8" s="1"/>
  <c r="T218" i="8"/>
  <c r="U216" i="8"/>
  <c r="X216" i="8" s="1"/>
  <c r="Y216" i="8" s="1"/>
  <c r="R217" i="8"/>
  <c r="AC213" i="8"/>
  <c r="AE213" i="8" s="1"/>
  <c r="AA214" i="8"/>
  <c r="AD213" i="8"/>
  <c r="AB213" i="8"/>
  <c r="AF212" i="7"/>
  <c r="AG233" i="7" s="1"/>
  <c r="Z215" i="7"/>
  <c r="R217" i="7"/>
  <c r="U216" i="7"/>
  <c r="X216" i="7" s="1"/>
  <c r="Y216" i="7" s="1"/>
  <c r="AD213" i="7"/>
  <c r="AB213" i="7"/>
  <c r="V300" i="7"/>
  <c r="H217" i="7"/>
  <c r="S216" i="7"/>
  <c r="W299" i="7"/>
  <c r="L218" i="7" a="1"/>
  <c r="L218" i="7" s="1"/>
  <c r="T217" i="7"/>
  <c r="AA214" i="7"/>
  <c r="AC213" i="7"/>
  <c r="AE213" i="7" s="1"/>
  <c r="AF212" i="6"/>
  <c r="AG233" i="6" s="1"/>
  <c r="Z215" i="6"/>
  <c r="V300" i="6"/>
  <c r="S216" i="6"/>
  <c r="H217" i="6"/>
  <c r="AD213" i="6"/>
  <c r="AB213" i="6"/>
  <c r="W299" i="6"/>
  <c r="AA214" i="6"/>
  <c r="AC213" i="6"/>
  <c r="AE213" i="6" s="1"/>
  <c r="L219" i="6" a="1"/>
  <c r="L219" i="6" s="1"/>
  <c r="T218" i="6"/>
  <c r="U216" i="6"/>
  <c r="X216" i="6" s="1"/>
  <c r="Y216" i="6" s="1"/>
  <c r="R217" i="6"/>
  <c r="AF212" i="5"/>
  <c r="AG233" i="5" s="1"/>
  <c r="Z215" i="5"/>
  <c r="W299" i="5"/>
  <c r="AD213" i="5"/>
  <c r="AB213" i="5"/>
  <c r="U216" i="5"/>
  <c r="X216" i="5" s="1"/>
  <c r="Y216" i="5" s="1"/>
  <c r="R217" i="5"/>
  <c r="V300" i="5"/>
  <c r="H217" i="5"/>
  <c r="S216" i="5"/>
  <c r="AA214" i="5"/>
  <c r="AC213" i="5"/>
  <c r="AE213" i="5" s="1"/>
  <c r="AF213" i="5" s="1"/>
  <c r="L219" i="5" a="1"/>
  <c r="L219" i="5" s="1"/>
  <c r="T218" i="5"/>
  <c r="AF212" i="4"/>
  <c r="AG233" i="4" s="1"/>
  <c r="Z215" i="4"/>
  <c r="AD213" i="4"/>
  <c r="AB213" i="4"/>
  <c r="T218" i="4"/>
  <c r="L219" i="4" a="1"/>
  <c r="L219" i="4" s="1"/>
  <c r="V300" i="4"/>
  <c r="S216" i="4"/>
  <c r="H217" i="4"/>
  <c r="W299" i="4"/>
  <c r="AA214" i="4"/>
  <c r="AC213" i="4"/>
  <c r="AE213" i="4" s="1"/>
  <c r="R217" i="4"/>
  <c r="U216" i="4"/>
  <c r="X216" i="4" s="1"/>
  <c r="Y216" i="4" s="1"/>
  <c r="Z215" i="1"/>
  <c r="T218" i="1"/>
  <c r="L219" i="1" a="1"/>
  <c r="L219" i="1" s="1"/>
  <c r="R217" i="1"/>
  <c r="U216" i="1"/>
  <c r="X216" i="1" s="1"/>
  <c r="Y216" i="1" s="1"/>
  <c r="V300" i="1"/>
  <c r="S216" i="1"/>
  <c r="H217" i="1"/>
  <c r="W299" i="1"/>
  <c r="AF212" i="1"/>
  <c r="AG233" i="1" s="1"/>
  <c r="AC213" i="1"/>
  <c r="AE213" i="1" s="1"/>
  <c r="AA214" i="1"/>
  <c r="AD213" i="1"/>
  <c r="AB213" i="1"/>
  <c r="AE216" i="11" l="1"/>
  <c r="AF214" i="11"/>
  <c r="AF217" i="11"/>
  <c r="AE219" i="11"/>
  <c r="AF219" i="11" s="1"/>
  <c r="Z216" i="11"/>
  <c r="L220" i="11" a="1"/>
  <c r="L220" i="11" s="1"/>
  <c r="T219" i="11"/>
  <c r="AD214" i="11"/>
  <c r="AG235" i="11" s="1"/>
  <c r="AB214" i="11"/>
  <c r="V301" i="11"/>
  <c r="S217" i="11"/>
  <c r="H218" i="11"/>
  <c r="W300" i="11"/>
  <c r="R218" i="11"/>
  <c r="U217" i="11"/>
  <c r="X217" i="11" s="1"/>
  <c r="Y217" i="11" s="1"/>
  <c r="AC214" i="11"/>
  <c r="AA215" i="11"/>
  <c r="AF216" i="10"/>
  <c r="AE218" i="10"/>
  <c r="Z216" i="10"/>
  <c r="W300" i="10"/>
  <c r="U217" i="10"/>
  <c r="X217" i="10" s="1"/>
  <c r="Y217" i="10" s="1"/>
  <c r="R218" i="10"/>
  <c r="L219" i="10" a="1"/>
  <c r="L219" i="10" s="1"/>
  <c r="T218" i="10"/>
  <c r="AD214" i="10"/>
  <c r="AG235" i="10" s="1"/>
  <c r="AB214" i="10"/>
  <c r="AA215" i="10"/>
  <c r="AC214" i="10"/>
  <c r="V301" i="10"/>
  <c r="H218" i="10"/>
  <c r="S217" i="10"/>
  <c r="AE216" i="9"/>
  <c r="AF216" i="9" s="1"/>
  <c r="AF215" i="9"/>
  <c r="AE217" i="9"/>
  <c r="Z216" i="9"/>
  <c r="AD214" i="9"/>
  <c r="AG235" i="9" s="1"/>
  <c r="AB214" i="9"/>
  <c r="W300" i="9"/>
  <c r="L219" i="9" a="1"/>
  <c r="L219" i="9" s="1"/>
  <c r="T218" i="9"/>
  <c r="H218" i="9"/>
  <c r="S217" i="9"/>
  <c r="V301" i="9"/>
  <c r="R218" i="9"/>
  <c r="U217" i="9"/>
  <c r="X217" i="9" s="1"/>
  <c r="Y217" i="9" s="1"/>
  <c r="AA215" i="9"/>
  <c r="AC214" i="9"/>
  <c r="AF213" i="8"/>
  <c r="AG234" i="8" s="1"/>
  <c r="Z216" i="8"/>
  <c r="AD214" i="8"/>
  <c r="AB214" i="8"/>
  <c r="U217" i="8"/>
  <c r="X217" i="8" s="1"/>
  <c r="Y217" i="8" s="1"/>
  <c r="R218" i="8"/>
  <c r="V301" i="8"/>
  <c r="H218" i="8"/>
  <c r="S217" i="8"/>
  <c r="L220" i="8" a="1"/>
  <c r="L220" i="8" s="1"/>
  <c r="T219" i="8"/>
  <c r="W300" i="8"/>
  <c r="AC214" i="8"/>
  <c r="AE214" i="8" s="1"/>
  <c r="AF214" i="8" s="1"/>
  <c r="AA215" i="8"/>
  <c r="AF213" i="7"/>
  <c r="AG234" i="7" s="1"/>
  <c r="Z216" i="7"/>
  <c r="W300" i="7"/>
  <c r="R218" i="7"/>
  <c r="U217" i="7"/>
  <c r="X217" i="7" s="1"/>
  <c r="Y217" i="7" s="1"/>
  <c r="T218" i="7"/>
  <c r="L219" i="7" a="1"/>
  <c r="L219" i="7" s="1"/>
  <c r="V301" i="7"/>
  <c r="S217" i="7"/>
  <c r="H218" i="7"/>
  <c r="AD214" i="7"/>
  <c r="AB214" i="7"/>
  <c r="AC214" i="7"/>
  <c r="AE214" i="7" s="1"/>
  <c r="AF214" i="7" s="1"/>
  <c r="AA215" i="7"/>
  <c r="AF213" i="6"/>
  <c r="AG234" i="6" s="1"/>
  <c r="Z216" i="6"/>
  <c r="L220" i="6" a="1"/>
  <c r="L220" i="6" s="1"/>
  <c r="T219" i="6"/>
  <c r="AD214" i="6"/>
  <c r="AB214" i="6"/>
  <c r="V301" i="6"/>
  <c r="H218" i="6"/>
  <c r="S217" i="6"/>
  <c r="R218" i="6"/>
  <c r="U217" i="6"/>
  <c r="X217" i="6" s="1"/>
  <c r="Y217" i="6" s="1"/>
  <c r="AA215" i="6"/>
  <c r="AC214" i="6"/>
  <c r="AE214" i="6" s="1"/>
  <c r="AF214" i="6" s="1"/>
  <c r="W300" i="6"/>
  <c r="AG234" i="5"/>
  <c r="Z216" i="5"/>
  <c r="L220" i="5" a="1"/>
  <c r="L220" i="5" s="1"/>
  <c r="T219" i="5"/>
  <c r="W300" i="5"/>
  <c r="V301" i="5"/>
  <c r="H218" i="5"/>
  <c r="S217" i="5"/>
  <c r="AC214" i="5"/>
  <c r="AE214" i="5" s="1"/>
  <c r="AA215" i="5"/>
  <c r="AB214" i="5"/>
  <c r="AD214" i="5"/>
  <c r="R218" i="5"/>
  <c r="U217" i="5"/>
  <c r="X217" i="5" s="1"/>
  <c r="Y217" i="5" s="1"/>
  <c r="AF213" i="4"/>
  <c r="AG234" i="4" s="1"/>
  <c r="Z216" i="4"/>
  <c r="V301" i="4"/>
  <c r="H218" i="4"/>
  <c r="S217" i="4"/>
  <c r="AB214" i="4"/>
  <c r="AD214" i="4"/>
  <c r="W300" i="4"/>
  <c r="T219" i="4"/>
  <c r="L220" i="4" a="1"/>
  <c r="L220" i="4" s="1"/>
  <c r="R218" i="4"/>
  <c r="U217" i="4"/>
  <c r="X217" i="4" s="1"/>
  <c r="Y217" i="4" s="1"/>
  <c r="AA215" i="4"/>
  <c r="AC214" i="4"/>
  <c r="AE214" i="4" s="1"/>
  <c r="Z216" i="1"/>
  <c r="AB214" i="1"/>
  <c r="AD214" i="1"/>
  <c r="V301" i="1"/>
  <c r="S217" i="1"/>
  <c r="H218" i="1"/>
  <c r="W300" i="1"/>
  <c r="AF213" i="1"/>
  <c r="AG234" i="1" s="1"/>
  <c r="U217" i="1"/>
  <c r="X217" i="1" s="1"/>
  <c r="Y217" i="1" s="1"/>
  <c r="R218" i="1"/>
  <c r="AA215" i="1"/>
  <c r="AC214" i="1"/>
  <c r="AE214" i="1" s="1"/>
  <c r="T219" i="1"/>
  <c r="L220" i="1" a="1"/>
  <c r="L220" i="1" s="1"/>
  <c r="AF216" i="11" l="1"/>
  <c r="AE218" i="11"/>
  <c r="AE221" i="11"/>
  <c r="Z217" i="11"/>
  <c r="R219" i="11"/>
  <c r="U218" i="11"/>
  <c r="X218" i="11" s="1"/>
  <c r="Y218" i="11" s="1"/>
  <c r="W301" i="11"/>
  <c r="V302" i="11"/>
  <c r="S218" i="11"/>
  <c r="H219" i="11"/>
  <c r="L221" i="11" a="1"/>
  <c r="L221" i="11" s="1"/>
  <c r="T220" i="11"/>
  <c r="AA216" i="11"/>
  <c r="AC215" i="11"/>
  <c r="AD215" i="11"/>
  <c r="AG236" i="11" s="1"/>
  <c r="AB215" i="11"/>
  <c r="AE219" i="10"/>
  <c r="AF219" i="10" s="1"/>
  <c r="AE220" i="10"/>
  <c r="AF218" i="10"/>
  <c r="Z217" i="10"/>
  <c r="L220" i="10" a="1"/>
  <c r="L220" i="10" s="1"/>
  <c r="T219" i="10"/>
  <c r="AD215" i="10"/>
  <c r="AG236" i="10" s="1"/>
  <c r="AB215" i="10"/>
  <c r="V302" i="10"/>
  <c r="H219" i="10"/>
  <c r="S218" i="10"/>
  <c r="AC215" i="10"/>
  <c r="AA216" i="10"/>
  <c r="U218" i="10"/>
  <c r="X218" i="10" s="1"/>
  <c r="Y218" i="10" s="1"/>
  <c r="R219" i="10"/>
  <c r="W301" i="10"/>
  <c r="AE218" i="9"/>
  <c r="AE219" i="9"/>
  <c r="AF217" i="9"/>
  <c r="Z217" i="9"/>
  <c r="V302" i="9"/>
  <c r="S218" i="9"/>
  <c r="H219" i="9"/>
  <c r="W301" i="9"/>
  <c r="U218" i="9"/>
  <c r="X218" i="9" s="1"/>
  <c r="Y218" i="9" s="1"/>
  <c r="R219" i="9"/>
  <c r="AB215" i="9"/>
  <c r="AD215" i="9"/>
  <c r="AG236" i="9" s="1"/>
  <c r="AC215" i="9"/>
  <c r="AA216" i="9"/>
  <c r="L220" i="9" a="1"/>
  <c r="L220" i="9" s="1"/>
  <c r="T219" i="9"/>
  <c r="AG235" i="8"/>
  <c r="Z217" i="8"/>
  <c r="U218" i="8"/>
  <c r="X218" i="8" s="1"/>
  <c r="Y218" i="8" s="1"/>
  <c r="R219" i="8"/>
  <c r="T220" i="8"/>
  <c r="L221" i="8" a="1"/>
  <c r="L221" i="8" s="1"/>
  <c r="V302" i="8"/>
  <c r="H219" i="8"/>
  <c r="S218" i="8"/>
  <c r="AC215" i="8"/>
  <c r="AE215" i="8" s="1"/>
  <c r="AA216" i="8"/>
  <c r="W301" i="8"/>
  <c r="AD215" i="8"/>
  <c r="AB215" i="8"/>
  <c r="AG235" i="7"/>
  <c r="Z217" i="7"/>
  <c r="W301" i="7"/>
  <c r="U218" i="7"/>
  <c r="X218" i="7" s="1"/>
  <c r="Y218" i="7" s="1"/>
  <c r="R219" i="7"/>
  <c r="T219" i="7"/>
  <c r="L220" i="7" a="1"/>
  <c r="L220" i="7" s="1"/>
  <c r="AC215" i="7"/>
  <c r="AE215" i="7" s="1"/>
  <c r="AA216" i="7"/>
  <c r="V302" i="7"/>
  <c r="S218" i="7"/>
  <c r="H219" i="7"/>
  <c r="AB215" i="7"/>
  <c r="AD215" i="7"/>
  <c r="AG235" i="6"/>
  <c r="Z217" i="6"/>
  <c r="AB215" i="6"/>
  <c r="AD215" i="6"/>
  <c r="V302" i="6"/>
  <c r="S218" i="6"/>
  <c r="H219" i="6"/>
  <c r="T220" i="6"/>
  <c r="L221" i="6" a="1"/>
  <c r="L221" i="6" s="1"/>
  <c r="R219" i="6"/>
  <c r="U218" i="6"/>
  <c r="X218" i="6" s="1"/>
  <c r="Y218" i="6" s="1"/>
  <c r="W301" i="6"/>
  <c r="AA216" i="6"/>
  <c r="AC215" i="6"/>
  <c r="AE215" i="6" s="1"/>
  <c r="AF214" i="5"/>
  <c r="AG235" i="5" s="1"/>
  <c r="Z217" i="5"/>
  <c r="AD215" i="5"/>
  <c r="AB215" i="5"/>
  <c r="T220" i="5"/>
  <c r="L221" i="5" a="1"/>
  <c r="L221" i="5" s="1"/>
  <c r="V302" i="5"/>
  <c r="S218" i="5"/>
  <c r="H219" i="5"/>
  <c r="AA216" i="5"/>
  <c r="AC215" i="5"/>
  <c r="AE215" i="5" s="1"/>
  <c r="AF215" i="5" s="1"/>
  <c r="W301" i="5"/>
  <c r="R219" i="5"/>
  <c r="U218" i="5"/>
  <c r="X218" i="5" s="1"/>
  <c r="Y218" i="5" s="1"/>
  <c r="AF214" i="4"/>
  <c r="AG235" i="4" s="1"/>
  <c r="Z217" i="4"/>
  <c r="T220" i="4"/>
  <c r="L221" i="4" a="1"/>
  <c r="L221" i="4" s="1"/>
  <c r="R219" i="4"/>
  <c r="U218" i="4"/>
  <c r="X218" i="4" s="1"/>
  <c r="Y218" i="4" s="1"/>
  <c r="W301" i="4"/>
  <c r="V302" i="4"/>
  <c r="S218" i="4"/>
  <c r="H219" i="4"/>
  <c r="AC215" i="4"/>
  <c r="AE215" i="4" s="1"/>
  <c r="AF215" i="4" s="1"/>
  <c r="AA216" i="4"/>
  <c r="AD215" i="4"/>
  <c r="AB215" i="4"/>
  <c r="Z217" i="1"/>
  <c r="AF214" i="1"/>
  <c r="AG235" i="1" s="1"/>
  <c r="AD215" i="1"/>
  <c r="AB215" i="1"/>
  <c r="U218" i="1"/>
  <c r="X218" i="1" s="1"/>
  <c r="Y218" i="1" s="1"/>
  <c r="R219" i="1"/>
  <c r="V302" i="1"/>
  <c r="H219" i="1"/>
  <c r="S218" i="1"/>
  <c r="W301" i="1"/>
  <c r="AC215" i="1"/>
  <c r="AE215" i="1" s="1"/>
  <c r="AA216" i="1"/>
  <c r="L221" i="1" a="1"/>
  <c r="L221" i="1" s="1"/>
  <c r="T220" i="1"/>
  <c r="AF218" i="11" l="1"/>
  <c r="AE220" i="11"/>
  <c r="AG236" i="4"/>
  <c r="AF221" i="11"/>
  <c r="AE223" i="11"/>
  <c r="Z218" i="11"/>
  <c r="T221" i="11"/>
  <c r="L222" i="11" a="1"/>
  <c r="L222" i="11" s="1"/>
  <c r="AD216" i="11"/>
  <c r="AG237" i="11" s="1"/>
  <c r="AB216" i="11"/>
  <c r="V303" i="11"/>
  <c r="S219" i="11"/>
  <c r="H220" i="11"/>
  <c r="R220" i="11"/>
  <c r="U219" i="11"/>
  <c r="X219" i="11" s="1"/>
  <c r="Y219" i="11" s="1"/>
  <c r="AA217" i="11"/>
  <c r="AC216" i="11"/>
  <c r="W302" i="11"/>
  <c r="AE221" i="10"/>
  <c r="AE222" i="10"/>
  <c r="AF220" i="10"/>
  <c r="Z218" i="10"/>
  <c r="AB216" i="10"/>
  <c r="AD216" i="10"/>
  <c r="AG237" i="10" s="1"/>
  <c r="L221" i="10" a="1"/>
  <c r="L221" i="10" s="1"/>
  <c r="T220" i="10"/>
  <c r="V303" i="10"/>
  <c r="H220" i="10"/>
  <c r="S219" i="10"/>
  <c r="AA217" i="10"/>
  <c r="AC216" i="10"/>
  <c r="W302" i="10"/>
  <c r="R220" i="10"/>
  <c r="U219" i="10"/>
  <c r="X219" i="10" s="1"/>
  <c r="Y219" i="10" s="1"/>
  <c r="AF219" i="9"/>
  <c r="AE221" i="9"/>
  <c r="AF218" i="9"/>
  <c r="AE220" i="9"/>
  <c r="AD216" i="9"/>
  <c r="AG237" i="9" s="1"/>
  <c r="AB216" i="9"/>
  <c r="U219" i="9"/>
  <c r="X219" i="9" s="1"/>
  <c r="Y219" i="9" s="1"/>
  <c r="R220" i="9"/>
  <c r="L221" i="9" a="1"/>
  <c r="L221" i="9" s="1"/>
  <c r="T220" i="9"/>
  <c r="H220" i="9"/>
  <c r="S219" i="9"/>
  <c r="V303" i="9"/>
  <c r="W302" i="9"/>
  <c r="Z218" i="9"/>
  <c r="AC216" i="9"/>
  <c r="AA217" i="9"/>
  <c r="AF215" i="8"/>
  <c r="AG236" i="8" s="1"/>
  <c r="Z218" i="8"/>
  <c r="AD216" i="8"/>
  <c r="AB216" i="8"/>
  <c r="R220" i="8"/>
  <c r="U219" i="8"/>
  <c r="X219" i="8" s="1"/>
  <c r="Y219" i="8" s="1"/>
  <c r="L222" i="8" a="1"/>
  <c r="L222" i="8" s="1"/>
  <c r="T221" i="8"/>
  <c r="W302" i="8"/>
  <c r="S219" i="8"/>
  <c r="V303" i="8"/>
  <c r="H220" i="8"/>
  <c r="AA217" i="8"/>
  <c r="AC216" i="8"/>
  <c r="AE216" i="8" s="1"/>
  <c r="AF215" i="7"/>
  <c r="AG236" i="7" s="1"/>
  <c r="Z218" i="7"/>
  <c r="W302" i="7"/>
  <c r="T220" i="7"/>
  <c r="L221" i="7" a="1"/>
  <c r="L221" i="7" s="1"/>
  <c r="AD216" i="7"/>
  <c r="AB216" i="7"/>
  <c r="U219" i="7"/>
  <c r="X219" i="7" s="1"/>
  <c r="Y219" i="7" s="1"/>
  <c r="R220" i="7"/>
  <c r="AC216" i="7"/>
  <c r="AE216" i="7" s="1"/>
  <c r="AA217" i="7"/>
  <c r="V303" i="7"/>
  <c r="H220" i="7"/>
  <c r="S219" i="7"/>
  <c r="AF215" i="6"/>
  <c r="AG236" i="6" s="1"/>
  <c r="Z218" i="6"/>
  <c r="T221" i="6"/>
  <c r="L222" i="6" a="1"/>
  <c r="L222" i="6" s="1"/>
  <c r="W302" i="6"/>
  <c r="AD216" i="6"/>
  <c r="AB216" i="6"/>
  <c r="V303" i="6"/>
  <c r="H220" i="6"/>
  <c r="S219" i="6"/>
  <c r="R220" i="6"/>
  <c r="U219" i="6"/>
  <c r="X219" i="6" s="1"/>
  <c r="Y219" i="6" s="1"/>
  <c r="AA217" i="6"/>
  <c r="AC216" i="6"/>
  <c r="AE216" i="6" s="1"/>
  <c r="AG236" i="5"/>
  <c r="Z218" i="5"/>
  <c r="V303" i="5"/>
  <c r="H220" i="5"/>
  <c r="S219" i="5"/>
  <c r="T221" i="5"/>
  <c r="L222" i="5" a="1"/>
  <c r="L222" i="5" s="1"/>
  <c r="AA217" i="5"/>
  <c r="AC216" i="5"/>
  <c r="AE216" i="5" s="1"/>
  <c r="AB216" i="5"/>
  <c r="AD216" i="5"/>
  <c r="W302" i="5"/>
  <c r="R220" i="5"/>
  <c r="U219" i="5"/>
  <c r="X219" i="5" s="1"/>
  <c r="Y219" i="5" s="1"/>
  <c r="Z218" i="4"/>
  <c r="V303" i="4"/>
  <c r="S219" i="4"/>
  <c r="H220" i="4"/>
  <c r="U219" i="4"/>
  <c r="X219" i="4" s="1"/>
  <c r="Y219" i="4" s="1"/>
  <c r="R220" i="4"/>
  <c r="W302" i="4"/>
  <c r="AC216" i="4"/>
  <c r="AE216" i="4" s="1"/>
  <c r="AA217" i="4"/>
  <c r="L222" i="4" a="1"/>
  <c r="L222" i="4" s="1"/>
  <c r="T221" i="4"/>
  <c r="AD216" i="4"/>
  <c r="AB216" i="4"/>
  <c r="Z218" i="1"/>
  <c r="AF215" i="1"/>
  <c r="AG236" i="1" s="1"/>
  <c r="W302" i="1"/>
  <c r="V303" i="1"/>
  <c r="H220" i="1"/>
  <c r="S219" i="1"/>
  <c r="AD216" i="1"/>
  <c r="AB216" i="1"/>
  <c r="R220" i="1"/>
  <c r="U219" i="1"/>
  <c r="X219" i="1" s="1"/>
  <c r="Y219" i="1" s="1"/>
  <c r="AC216" i="1"/>
  <c r="AE216" i="1" s="1"/>
  <c r="AA217" i="1"/>
  <c r="L222" i="1" a="1"/>
  <c r="L222" i="1" s="1"/>
  <c r="T221" i="1"/>
  <c r="AE222" i="11" l="1"/>
  <c r="AF220" i="11"/>
  <c r="AF223" i="11"/>
  <c r="AE225" i="11"/>
  <c r="Z219" i="11"/>
  <c r="AB217" i="11"/>
  <c r="AD217" i="11"/>
  <c r="AG238" i="11" s="1"/>
  <c r="T222" i="11"/>
  <c r="L223" i="11" a="1"/>
  <c r="L223" i="11" s="1"/>
  <c r="V304" i="11"/>
  <c r="S220" i="11"/>
  <c r="H221" i="11"/>
  <c r="R221" i="11"/>
  <c r="U220" i="11"/>
  <c r="X220" i="11" s="1"/>
  <c r="Y220" i="11" s="1"/>
  <c r="W303" i="11"/>
  <c r="AA218" i="11"/>
  <c r="AC217" i="11"/>
  <c r="AF222" i="10"/>
  <c r="AE224" i="10"/>
  <c r="AF221" i="10"/>
  <c r="AE223" i="10"/>
  <c r="Z219" i="10"/>
  <c r="AB217" i="10"/>
  <c r="AD217" i="10"/>
  <c r="AG238" i="10" s="1"/>
  <c r="T221" i="10"/>
  <c r="L222" i="10" a="1"/>
  <c r="L222" i="10" s="1"/>
  <c r="W303" i="10"/>
  <c r="V304" i="10"/>
  <c r="H221" i="10"/>
  <c r="S220" i="10"/>
  <c r="R221" i="10"/>
  <c r="U220" i="10"/>
  <c r="X220" i="10" s="1"/>
  <c r="Y220" i="10" s="1"/>
  <c r="AA218" i="10"/>
  <c r="AC217" i="10"/>
  <c r="AF220" i="9"/>
  <c r="AE222" i="9"/>
  <c r="AE223" i="9"/>
  <c r="AF221" i="9"/>
  <c r="Z219" i="9"/>
  <c r="W303" i="9"/>
  <c r="L222" i="9" a="1"/>
  <c r="L222" i="9" s="1"/>
  <c r="T221" i="9"/>
  <c r="V304" i="9"/>
  <c r="H221" i="9"/>
  <c r="S220" i="9"/>
  <c r="R221" i="9"/>
  <c r="U220" i="9"/>
  <c r="X220" i="9" s="1"/>
  <c r="Y220" i="9" s="1"/>
  <c r="AD217" i="9"/>
  <c r="AG238" i="9" s="1"/>
  <c r="AB217" i="9"/>
  <c r="AA218" i="9"/>
  <c r="AC217" i="9"/>
  <c r="AF216" i="8"/>
  <c r="AG237" i="8" s="1"/>
  <c r="Z219" i="8"/>
  <c r="L223" i="8" a="1"/>
  <c r="L223" i="8" s="1"/>
  <c r="T222" i="8"/>
  <c r="U220" i="8"/>
  <c r="X220" i="8" s="1"/>
  <c r="Y220" i="8" s="1"/>
  <c r="R221" i="8"/>
  <c r="V304" i="8"/>
  <c r="H221" i="8"/>
  <c r="S220" i="8"/>
  <c r="W303" i="8"/>
  <c r="AB217" i="8"/>
  <c r="AD217" i="8"/>
  <c r="AA218" i="8"/>
  <c r="AC217" i="8"/>
  <c r="AE217" i="8" s="1"/>
  <c r="AF216" i="7"/>
  <c r="AG237" i="7" s="1"/>
  <c r="Z219" i="7"/>
  <c r="AD217" i="7"/>
  <c r="AB217" i="7"/>
  <c r="U220" i="7"/>
  <c r="X220" i="7" s="1"/>
  <c r="Y220" i="7" s="1"/>
  <c r="R221" i="7"/>
  <c r="V304" i="7"/>
  <c r="H221" i="7"/>
  <c r="S220" i="7"/>
  <c r="AA218" i="7"/>
  <c r="AC217" i="7"/>
  <c r="AE217" i="7" s="1"/>
  <c r="AF217" i="7" s="1"/>
  <c r="L222" i="7" a="1"/>
  <c r="L222" i="7" s="1"/>
  <c r="T221" i="7"/>
  <c r="W303" i="7"/>
  <c r="AF216" i="6"/>
  <c r="AG237" i="6" s="1"/>
  <c r="Z219" i="6"/>
  <c r="V304" i="6"/>
  <c r="S220" i="6"/>
  <c r="H221" i="6"/>
  <c r="T222" i="6"/>
  <c r="L223" i="6" a="1"/>
  <c r="L223" i="6" s="1"/>
  <c r="R221" i="6"/>
  <c r="U220" i="6"/>
  <c r="X220" i="6" s="1"/>
  <c r="Y220" i="6" s="1"/>
  <c r="W303" i="6"/>
  <c r="AC217" i="6"/>
  <c r="AE217" i="6" s="1"/>
  <c r="AA218" i="6"/>
  <c r="AB217" i="6"/>
  <c r="AD217" i="6"/>
  <c r="AF216" i="5"/>
  <c r="AG237" i="5" s="1"/>
  <c r="Z219" i="5"/>
  <c r="T222" i="5"/>
  <c r="L223" i="5" a="1"/>
  <c r="L223" i="5" s="1"/>
  <c r="W303" i="5"/>
  <c r="AD217" i="5"/>
  <c r="AB217" i="5"/>
  <c r="R221" i="5"/>
  <c r="U220" i="5"/>
  <c r="X220" i="5" s="1"/>
  <c r="Y220" i="5" s="1"/>
  <c r="AC217" i="5"/>
  <c r="AE217" i="5" s="1"/>
  <c r="AA218" i="5"/>
  <c r="V304" i="5"/>
  <c r="S220" i="5"/>
  <c r="H221" i="5"/>
  <c r="AF216" i="4"/>
  <c r="AG237" i="4" s="1"/>
  <c r="Z219" i="4"/>
  <c r="L223" i="4" a="1"/>
  <c r="L223" i="4" s="1"/>
  <c r="T222" i="4"/>
  <c r="W303" i="4"/>
  <c r="AA218" i="4"/>
  <c r="AC217" i="4"/>
  <c r="AE217" i="4" s="1"/>
  <c r="AD217" i="4"/>
  <c r="AB217" i="4"/>
  <c r="U220" i="4"/>
  <c r="X220" i="4" s="1"/>
  <c r="Y220" i="4" s="1"/>
  <c r="R221" i="4"/>
  <c r="V304" i="4"/>
  <c r="H221" i="4"/>
  <c r="S220" i="4"/>
  <c r="Z219" i="1"/>
  <c r="AD217" i="1"/>
  <c r="AB217" i="1"/>
  <c r="U220" i="1"/>
  <c r="X220" i="1" s="1"/>
  <c r="Y220" i="1" s="1"/>
  <c r="R221" i="1"/>
  <c r="W303" i="1"/>
  <c r="AF216" i="1"/>
  <c r="AG237" i="1" s="1"/>
  <c r="V304" i="1"/>
  <c r="H221" i="1"/>
  <c r="S220" i="1"/>
  <c r="AA218" i="1"/>
  <c r="AC217" i="1"/>
  <c r="AE217" i="1" s="1"/>
  <c r="L223" i="1" a="1"/>
  <c r="L223" i="1" s="1"/>
  <c r="T222" i="1"/>
  <c r="AF222" i="11" l="1"/>
  <c r="AE224" i="11"/>
  <c r="AE227" i="11"/>
  <c r="AF225" i="11"/>
  <c r="Z220" i="11"/>
  <c r="V305" i="11"/>
  <c r="S221" i="11"/>
  <c r="H222" i="11"/>
  <c r="W304" i="11"/>
  <c r="R222" i="11"/>
  <c r="U221" i="11"/>
  <c r="X221" i="11" s="1"/>
  <c r="Y221" i="11" s="1"/>
  <c r="AD218" i="11"/>
  <c r="AG239" i="11" s="1"/>
  <c r="AB218" i="11"/>
  <c r="AC218" i="11"/>
  <c r="AA219" i="11"/>
  <c r="T223" i="11"/>
  <c r="L224" i="11" a="1"/>
  <c r="L224" i="11" s="1"/>
  <c r="AF223" i="10"/>
  <c r="AE225" i="10"/>
  <c r="AF224" i="10"/>
  <c r="AE226" i="10"/>
  <c r="Z220" i="10"/>
  <c r="V305" i="10"/>
  <c r="S221" i="10"/>
  <c r="H222" i="10"/>
  <c r="T222" i="10"/>
  <c r="L223" i="10" a="1"/>
  <c r="L223" i="10" s="1"/>
  <c r="R222" i="10"/>
  <c r="U221" i="10"/>
  <c r="X221" i="10" s="1"/>
  <c r="Y221" i="10" s="1"/>
  <c r="AD218" i="10"/>
  <c r="AG239" i="10" s="1"/>
  <c r="AB218" i="10"/>
  <c r="AC218" i="10"/>
  <c r="AA219" i="10"/>
  <c r="W304" i="10"/>
  <c r="AF223" i="9"/>
  <c r="AE225" i="9"/>
  <c r="AE224" i="9"/>
  <c r="AF222" i="9"/>
  <c r="Z220" i="9"/>
  <c r="L223" i="9" a="1"/>
  <c r="L223" i="9" s="1"/>
  <c r="T222" i="9"/>
  <c r="U221" i="9"/>
  <c r="X221" i="9" s="1"/>
  <c r="Y221" i="9" s="1"/>
  <c r="R222" i="9"/>
  <c r="V305" i="9"/>
  <c r="H222" i="9"/>
  <c r="S221" i="9"/>
  <c r="AD218" i="9"/>
  <c r="AG239" i="9" s="1"/>
  <c r="AB218" i="9"/>
  <c r="AA219" i="9"/>
  <c r="AC218" i="9"/>
  <c r="W304" i="9"/>
  <c r="AF217" i="8"/>
  <c r="AG238" i="8" s="1"/>
  <c r="Z220" i="8"/>
  <c r="V305" i="8"/>
  <c r="H222" i="8"/>
  <c r="S221" i="8"/>
  <c r="W304" i="8"/>
  <c r="U221" i="8"/>
  <c r="X221" i="8" s="1"/>
  <c r="Y221" i="8" s="1"/>
  <c r="R222" i="8"/>
  <c r="AD218" i="8"/>
  <c r="AB218" i="8"/>
  <c r="L224" i="8" a="1"/>
  <c r="L224" i="8" s="1"/>
  <c r="T223" i="8"/>
  <c r="AC218" i="8"/>
  <c r="AE218" i="8" s="1"/>
  <c r="AA219" i="8"/>
  <c r="AG238" i="7"/>
  <c r="Z220" i="7"/>
  <c r="L223" i="7" a="1"/>
  <c r="L223" i="7" s="1"/>
  <c r="T222" i="7"/>
  <c r="V305" i="7"/>
  <c r="H222" i="7"/>
  <c r="S221" i="7"/>
  <c r="W304" i="7"/>
  <c r="R222" i="7"/>
  <c r="U221" i="7"/>
  <c r="X221" i="7" s="1"/>
  <c r="Y221" i="7" s="1"/>
  <c r="AC218" i="7"/>
  <c r="AE218" i="7" s="1"/>
  <c r="AA219" i="7"/>
  <c r="AD218" i="7"/>
  <c r="AB218" i="7"/>
  <c r="AF217" i="6"/>
  <c r="AG238" i="6" s="1"/>
  <c r="Z220" i="6"/>
  <c r="V305" i="6"/>
  <c r="S221" i="6"/>
  <c r="H222" i="6"/>
  <c r="U221" i="6"/>
  <c r="X221" i="6" s="1"/>
  <c r="Y221" i="6" s="1"/>
  <c r="R222" i="6"/>
  <c r="T223" i="6"/>
  <c r="L224" i="6" a="1"/>
  <c r="L224" i="6" s="1"/>
  <c r="W304" i="6"/>
  <c r="AD218" i="6"/>
  <c r="AB218" i="6"/>
  <c r="AC218" i="6"/>
  <c r="AE218" i="6" s="1"/>
  <c r="AA219" i="6"/>
  <c r="AF217" i="5"/>
  <c r="AG238" i="5" s="1"/>
  <c r="Z220" i="5"/>
  <c r="AD218" i="5"/>
  <c r="AB218" i="5"/>
  <c r="L224" i="5" a="1"/>
  <c r="L224" i="5" s="1"/>
  <c r="T223" i="5"/>
  <c r="V305" i="5"/>
  <c r="S221" i="5"/>
  <c r="H222" i="5"/>
  <c r="U221" i="5"/>
  <c r="X221" i="5" s="1"/>
  <c r="Y221" i="5" s="1"/>
  <c r="R222" i="5"/>
  <c r="AC218" i="5"/>
  <c r="AE218" i="5" s="1"/>
  <c r="AA219" i="5"/>
  <c r="W304" i="5"/>
  <c r="AF217" i="4"/>
  <c r="AG238" i="4" s="1"/>
  <c r="Z220" i="4"/>
  <c r="R222" i="4"/>
  <c r="U221" i="4"/>
  <c r="X221" i="4" s="1"/>
  <c r="Y221" i="4" s="1"/>
  <c r="L224" i="4" a="1"/>
  <c r="L224" i="4" s="1"/>
  <c r="T223" i="4"/>
  <c r="AC218" i="4"/>
  <c r="AE218" i="4" s="1"/>
  <c r="AF218" i="4" s="1"/>
  <c r="AA219" i="4"/>
  <c r="AD218" i="4"/>
  <c r="AB218" i="4"/>
  <c r="V305" i="4"/>
  <c r="H222" i="4"/>
  <c r="S221" i="4"/>
  <c r="W304" i="4"/>
  <c r="Z220" i="1"/>
  <c r="AB218" i="1"/>
  <c r="AD218" i="1"/>
  <c r="W304" i="1"/>
  <c r="AF217" i="1"/>
  <c r="AG238" i="1" s="1"/>
  <c r="V305" i="1"/>
  <c r="H222" i="1"/>
  <c r="S221" i="1"/>
  <c r="R222" i="1"/>
  <c r="U221" i="1"/>
  <c r="X221" i="1" s="1"/>
  <c r="Y221" i="1" s="1"/>
  <c r="AC218" i="1"/>
  <c r="AE218" i="1" s="1"/>
  <c r="AA219" i="1"/>
  <c r="L224" i="1" a="1"/>
  <c r="L224" i="1" s="1"/>
  <c r="T223" i="1"/>
  <c r="AE226" i="11" l="1"/>
  <c r="AF224" i="11"/>
  <c r="AG239" i="4"/>
  <c r="AE229" i="11"/>
  <c r="AF227" i="11"/>
  <c r="Z221" i="11"/>
  <c r="W305" i="11"/>
  <c r="U222" i="11"/>
  <c r="X222" i="11" s="1"/>
  <c r="Y222" i="11" s="1"/>
  <c r="R223" i="11"/>
  <c r="L225" i="11" a="1"/>
  <c r="L225" i="11" s="1"/>
  <c r="T224" i="11"/>
  <c r="AC219" i="11"/>
  <c r="AA220" i="11"/>
  <c r="H223" i="11"/>
  <c r="S222" i="11"/>
  <c r="V306" i="11"/>
  <c r="AD219" i="11"/>
  <c r="AG240" i="11" s="1"/>
  <c r="AB219" i="11"/>
  <c r="AF226" i="10"/>
  <c r="AE228" i="10"/>
  <c r="AF225" i="10"/>
  <c r="AE227" i="10"/>
  <c r="Z221" i="10"/>
  <c r="V306" i="10"/>
  <c r="H223" i="10"/>
  <c r="S222" i="10"/>
  <c r="AD219" i="10"/>
  <c r="AG240" i="10" s="1"/>
  <c r="AB219" i="10"/>
  <c r="W305" i="10"/>
  <c r="U222" i="10"/>
  <c r="X222" i="10" s="1"/>
  <c r="Y222" i="10" s="1"/>
  <c r="R223" i="10"/>
  <c r="T223" i="10"/>
  <c r="L224" i="10" a="1"/>
  <c r="L224" i="10" s="1"/>
  <c r="AA220" i="10"/>
  <c r="AC219" i="10"/>
  <c r="AF224" i="9"/>
  <c r="AE226" i="9"/>
  <c r="AF225" i="9"/>
  <c r="AE227" i="9"/>
  <c r="Z221" i="9"/>
  <c r="AD219" i="9"/>
  <c r="AG240" i="9" s="1"/>
  <c r="AB219" i="9"/>
  <c r="V306" i="9"/>
  <c r="H223" i="9"/>
  <c r="S222" i="9"/>
  <c r="W305" i="9"/>
  <c r="R223" i="9"/>
  <c r="U222" i="9"/>
  <c r="X222" i="9" s="1"/>
  <c r="Y222" i="9" s="1"/>
  <c r="L224" i="9" a="1"/>
  <c r="L224" i="9" s="1"/>
  <c r="T223" i="9"/>
  <c r="AC219" i="9"/>
  <c r="AA220" i="9"/>
  <c r="AF218" i="8"/>
  <c r="AG239" i="8" s="1"/>
  <c r="Z221" i="8"/>
  <c r="L225" i="8" a="1"/>
  <c r="L225" i="8" s="1"/>
  <c r="T224" i="8"/>
  <c r="V306" i="8"/>
  <c r="H223" i="8"/>
  <c r="S222" i="8"/>
  <c r="U222" i="8"/>
  <c r="X222" i="8" s="1"/>
  <c r="Y222" i="8" s="1"/>
  <c r="R223" i="8"/>
  <c r="AD219" i="8"/>
  <c r="AB219" i="8"/>
  <c r="W305" i="8"/>
  <c r="AC219" i="8"/>
  <c r="AE219" i="8" s="1"/>
  <c r="AA220" i="8"/>
  <c r="AF218" i="7"/>
  <c r="AG239" i="7" s="1"/>
  <c r="Z221" i="7"/>
  <c r="AD219" i="7"/>
  <c r="AB219" i="7"/>
  <c r="L224" i="7" a="1"/>
  <c r="L224" i="7" s="1"/>
  <c r="T223" i="7"/>
  <c r="V306" i="7"/>
  <c r="S222" i="7"/>
  <c r="H223" i="7"/>
  <c r="AC219" i="7"/>
  <c r="AE219" i="7" s="1"/>
  <c r="AA220" i="7"/>
  <c r="U222" i="7"/>
  <c r="X222" i="7" s="1"/>
  <c r="Y222" i="7" s="1"/>
  <c r="R223" i="7"/>
  <c r="W305" i="7"/>
  <c r="AF218" i="6"/>
  <c r="AG239" i="6" s="1"/>
  <c r="Z221" i="6"/>
  <c r="U222" i="6"/>
  <c r="X222" i="6" s="1"/>
  <c r="Y222" i="6" s="1"/>
  <c r="R223" i="6"/>
  <c r="W305" i="6"/>
  <c r="V306" i="6"/>
  <c r="H223" i="6"/>
  <c r="S222" i="6"/>
  <c r="L225" i="6" a="1"/>
  <c r="L225" i="6" s="1"/>
  <c r="T224" i="6"/>
  <c r="AC219" i="6"/>
  <c r="AE219" i="6" s="1"/>
  <c r="AF219" i="6" s="1"/>
  <c r="AA220" i="6"/>
  <c r="AD219" i="6"/>
  <c r="AB219" i="6"/>
  <c r="AF218" i="5"/>
  <c r="AG239" i="5" s="1"/>
  <c r="Z221" i="5"/>
  <c r="U222" i="5"/>
  <c r="X222" i="5" s="1"/>
  <c r="Y222" i="5" s="1"/>
  <c r="R223" i="5"/>
  <c r="L225" i="5" a="1"/>
  <c r="L225" i="5" s="1"/>
  <c r="T224" i="5"/>
  <c r="AC219" i="5"/>
  <c r="AE219" i="5" s="1"/>
  <c r="AA220" i="5"/>
  <c r="V306" i="5"/>
  <c r="H223" i="5"/>
  <c r="S222" i="5"/>
  <c r="W305" i="5"/>
  <c r="AD219" i="5"/>
  <c r="AB219" i="5"/>
  <c r="Z221" i="4"/>
  <c r="V306" i="4"/>
  <c r="S222" i="4"/>
  <c r="H223" i="4"/>
  <c r="AD219" i="4"/>
  <c r="AB219" i="4"/>
  <c r="U222" i="4"/>
  <c r="X222" i="4" s="1"/>
  <c r="Y222" i="4" s="1"/>
  <c r="R223" i="4"/>
  <c r="W305" i="4"/>
  <c r="AC219" i="4"/>
  <c r="AE219" i="4" s="1"/>
  <c r="AA220" i="4"/>
  <c r="L225" i="4" a="1"/>
  <c r="L225" i="4" s="1"/>
  <c r="T224" i="4"/>
  <c r="Z221" i="1"/>
  <c r="AD219" i="1"/>
  <c r="AB219" i="1"/>
  <c r="R223" i="1"/>
  <c r="U222" i="1"/>
  <c r="X222" i="1" s="1"/>
  <c r="Y222" i="1" s="1"/>
  <c r="AF218" i="1"/>
  <c r="AG239" i="1" s="1"/>
  <c r="V306" i="1"/>
  <c r="S222" i="1"/>
  <c r="H223" i="1"/>
  <c r="W305" i="1"/>
  <c r="AA220" i="1"/>
  <c r="AC219" i="1"/>
  <c r="AE219" i="1" s="1"/>
  <c r="T224" i="1"/>
  <c r="L225" i="1" a="1"/>
  <c r="L225" i="1" s="1"/>
  <c r="AE228" i="11" l="1"/>
  <c r="AF226" i="11"/>
  <c r="AG240" i="6"/>
  <c r="AE231" i="11"/>
  <c r="AF229" i="11"/>
  <c r="Z222" i="11"/>
  <c r="V307" i="11"/>
  <c r="H224" i="11"/>
  <c r="S223" i="11"/>
  <c r="AD220" i="11"/>
  <c r="AG241" i="11" s="1"/>
  <c r="AB220" i="11"/>
  <c r="L226" i="11" a="1"/>
  <c r="L226" i="11" s="1"/>
  <c r="T225" i="11"/>
  <c r="U223" i="11"/>
  <c r="X223" i="11" s="1"/>
  <c r="Y223" i="11" s="1"/>
  <c r="R224" i="11"/>
  <c r="AC220" i="11"/>
  <c r="AA221" i="11"/>
  <c r="W306" i="11"/>
  <c r="AE229" i="10"/>
  <c r="AF227" i="10"/>
  <c r="AE230" i="10"/>
  <c r="AF228" i="10"/>
  <c r="Z222" i="10"/>
  <c r="L225" i="10" a="1"/>
  <c r="L225" i="10" s="1"/>
  <c r="T224" i="10"/>
  <c r="V307" i="10"/>
  <c r="H224" i="10"/>
  <c r="S223" i="10"/>
  <c r="W306" i="10"/>
  <c r="AD220" i="10"/>
  <c r="AG241" i="10" s="1"/>
  <c r="AB220" i="10"/>
  <c r="AC220" i="10"/>
  <c r="AA221" i="10"/>
  <c r="R224" i="10"/>
  <c r="U223" i="10"/>
  <c r="X223" i="10" s="1"/>
  <c r="Y223" i="10" s="1"/>
  <c r="AE229" i="9"/>
  <c r="AF227" i="9"/>
  <c r="AF226" i="9"/>
  <c r="AE228" i="9"/>
  <c r="Z222" i="9"/>
  <c r="L225" i="9" a="1"/>
  <c r="L225" i="9" s="1"/>
  <c r="T224" i="9"/>
  <c r="V307" i="9"/>
  <c r="S223" i="9"/>
  <c r="H224" i="9"/>
  <c r="W306" i="9"/>
  <c r="R224" i="9"/>
  <c r="U223" i="9"/>
  <c r="X223" i="9" s="1"/>
  <c r="Y223" i="9" s="1"/>
  <c r="AD220" i="9"/>
  <c r="AG241" i="9" s="1"/>
  <c r="AB220" i="9"/>
  <c r="AC220" i="9"/>
  <c r="AA221" i="9"/>
  <c r="AF219" i="8"/>
  <c r="AG240" i="8" s="1"/>
  <c r="Z222" i="8"/>
  <c r="L226" i="8" a="1"/>
  <c r="L226" i="8" s="1"/>
  <c r="T225" i="8"/>
  <c r="U223" i="8"/>
  <c r="X223" i="8" s="1"/>
  <c r="Y223" i="8" s="1"/>
  <c r="R224" i="8"/>
  <c r="AD220" i="8"/>
  <c r="AB220" i="8"/>
  <c r="W306" i="8"/>
  <c r="AA221" i="8"/>
  <c r="AC220" i="8"/>
  <c r="AE220" i="8" s="1"/>
  <c r="V307" i="8"/>
  <c r="H224" i="8"/>
  <c r="S223" i="8"/>
  <c r="AF219" i="7"/>
  <c r="AG240" i="7" s="1"/>
  <c r="Z222" i="7"/>
  <c r="V307" i="7"/>
  <c r="H224" i="7"/>
  <c r="S223" i="7"/>
  <c r="W306" i="7"/>
  <c r="U223" i="7"/>
  <c r="X223" i="7" s="1"/>
  <c r="Y223" i="7" s="1"/>
  <c r="R224" i="7"/>
  <c r="L225" i="7" a="1"/>
  <c r="L225" i="7" s="1"/>
  <c r="T224" i="7"/>
  <c r="AA221" i="7"/>
  <c r="AC220" i="7"/>
  <c r="AE220" i="7" s="1"/>
  <c r="AF220" i="7" s="1"/>
  <c r="AD220" i="7"/>
  <c r="AB220" i="7"/>
  <c r="Z222" i="6"/>
  <c r="L226" i="6" a="1"/>
  <c r="L226" i="6" s="1"/>
  <c r="T225" i="6"/>
  <c r="V307" i="6"/>
  <c r="H224" i="6"/>
  <c r="S223" i="6"/>
  <c r="U223" i="6"/>
  <c r="X223" i="6" s="1"/>
  <c r="Y223" i="6" s="1"/>
  <c r="R224" i="6"/>
  <c r="W306" i="6"/>
  <c r="AC220" i="6"/>
  <c r="AE220" i="6" s="1"/>
  <c r="AA221" i="6"/>
  <c r="AD220" i="6"/>
  <c r="AB220" i="6"/>
  <c r="AF219" i="5"/>
  <c r="AG240" i="5" s="1"/>
  <c r="Z222" i="5"/>
  <c r="V307" i="5"/>
  <c r="H224" i="5"/>
  <c r="S223" i="5"/>
  <c r="AD220" i="5"/>
  <c r="AB220" i="5"/>
  <c r="W306" i="5"/>
  <c r="U223" i="5"/>
  <c r="X223" i="5" s="1"/>
  <c r="Y223" i="5" s="1"/>
  <c r="R224" i="5"/>
  <c r="L226" i="5" a="1"/>
  <c r="L226" i="5" s="1"/>
  <c r="T225" i="5"/>
  <c r="AC220" i="5"/>
  <c r="AE220" i="5" s="1"/>
  <c r="AA221" i="5"/>
  <c r="AF219" i="4"/>
  <c r="AG240" i="4" s="1"/>
  <c r="Z222" i="4"/>
  <c r="V307" i="4"/>
  <c r="H224" i="4"/>
  <c r="S223" i="4"/>
  <c r="W306" i="4"/>
  <c r="T225" i="4"/>
  <c r="L226" i="4" a="1"/>
  <c r="L226" i="4" s="1"/>
  <c r="AC220" i="4"/>
  <c r="AE220" i="4" s="1"/>
  <c r="AA221" i="4"/>
  <c r="U223" i="4"/>
  <c r="X223" i="4" s="1"/>
  <c r="Y223" i="4" s="1"/>
  <c r="R224" i="4"/>
  <c r="AD220" i="4"/>
  <c r="AB220" i="4"/>
  <c r="Z222" i="1"/>
  <c r="AB220" i="1"/>
  <c r="AD220" i="1"/>
  <c r="AF219" i="1"/>
  <c r="AG240" i="1" s="1"/>
  <c r="V307" i="1"/>
  <c r="H224" i="1"/>
  <c r="S223" i="1"/>
  <c r="R224" i="1"/>
  <c r="U223" i="1"/>
  <c r="X223" i="1" s="1"/>
  <c r="Y223" i="1" s="1"/>
  <c r="W306" i="1"/>
  <c r="T225" i="1"/>
  <c r="L226" i="1" a="1"/>
  <c r="L226" i="1" s="1"/>
  <c r="AA221" i="1"/>
  <c r="AC220" i="1"/>
  <c r="AE220" i="1" s="1"/>
  <c r="AF228" i="11" l="1"/>
  <c r="AE230" i="11"/>
  <c r="AE233" i="11"/>
  <c r="AF231" i="11"/>
  <c r="Z223" i="11"/>
  <c r="U224" i="11"/>
  <c r="X224" i="11" s="1"/>
  <c r="Y224" i="11" s="1"/>
  <c r="R225" i="11"/>
  <c r="V308" i="11"/>
  <c r="H225" i="11"/>
  <c r="S224" i="11"/>
  <c r="W307" i="11"/>
  <c r="AA222" i="11"/>
  <c r="AC221" i="11"/>
  <c r="L227" i="11" a="1"/>
  <c r="L227" i="11" s="1"/>
  <c r="T226" i="11"/>
  <c r="AD221" i="11"/>
  <c r="AG242" i="11" s="1"/>
  <c r="AB221" i="11"/>
  <c r="AF230" i="10"/>
  <c r="AE232" i="10"/>
  <c r="AF229" i="10"/>
  <c r="AE231" i="10"/>
  <c r="Z223" i="10"/>
  <c r="W307" i="10"/>
  <c r="L226" i="10" a="1"/>
  <c r="L226" i="10" s="1"/>
  <c r="T225" i="10"/>
  <c r="AD221" i="10"/>
  <c r="AG242" i="10" s="1"/>
  <c r="AB221" i="10"/>
  <c r="V308" i="10"/>
  <c r="S224" i="10"/>
  <c r="H225" i="10"/>
  <c r="U224" i="10"/>
  <c r="X224" i="10" s="1"/>
  <c r="Y224" i="10" s="1"/>
  <c r="R225" i="10"/>
  <c r="AC221" i="10"/>
  <c r="AA222" i="10"/>
  <c r="AE230" i="9"/>
  <c r="AF228" i="9"/>
  <c r="AF229" i="9"/>
  <c r="AE231" i="9"/>
  <c r="Z223" i="9"/>
  <c r="U224" i="9"/>
  <c r="X224" i="9" s="1"/>
  <c r="Y224" i="9" s="1"/>
  <c r="R225" i="9"/>
  <c r="T225" i="9"/>
  <c r="L226" i="9" a="1"/>
  <c r="L226" i="9" s="1"/>
  <c r="V308" i="9"/>
  <c r="H225" i="9"/>
  <c r="S224" i="9"/>
  <c r="AB221" i="9"/>
  <c r="AD221" i="9"/>
  <c r="AG242" i="9" s="1"/>
  <c r="AA222" i="9"/>
  <c r="AC221" i="9"/>
  <c r="W307" i="9"/>
  <c r="AF220" i="8"/>
  <c r="AG241" i="8" s="1"/>
  <c r="Z223" i="8"/>
  <c r="AB221" i="8"/>
  <c r="AD221" i="8"/>
  <c r="R225" i="8"/>
  <c r="U224" i="8"/>
  <c r="X224" i="8" s="1"/>
  <c r="Y224" i="8" s="1"/>
  <c r="T226" i="8"/>
  <c r="L227" i="8" a="1"/>
  <c r="L227" i="8" s="1"/>
  <c r="V308" i="8"/>
  <c r="S224" i="8"/>
  <c r="H225" i="8"/>
  <c r="AC221" i="8"/>
  <c r="AE221" i="8" s="1"/>
  <c r="AA222" i="8"/>
  <c r="W307" i="8"/>
  <c r="AG241" i="7"/>
  <c r="Z223" i="7"/>
  <c r="AD221" i="7"/>
  <c r="AB221" i="7"/>
  <c r="L226" i="7" a="1"/>
  <c r="L226" i="7" s="1"/>
  <c r="T225" i="7"/>
  <c r="V308" i="7"/>
  <c r="H225" i="7"/>
  <c r="S224" i="7"/>
  <c r="W307" i="7"/>
  <c r="AA222" i="7"/>
  <c r="AC221" i="7"/>
  <c r="AE221" i="7" s="1"/>
  <c r="R225" i="7"/>
  <c r="U224" i="7"/>
  <c r="X224" i="7" s="1"/>
  <c r="Y224" i="7" s="1"/>
  <c r="AF220" i="6"/>
  <c r="AG241" i="6" s="1"/>
  <c r="Z223" i="6"/>
  <c r="L227" i="6" a="1"/>
  <c r="L227" i="6" s="1"/>
  <c r="T226" i="6"/>
  <c r="AA222" i="6"/>
  <c r="AC221" i="6"/>
  <c r="AE221" i="6" s="1"/>
  <c r="U224" i="6"/>
  <c r="X224" i="6" s="1"/>
  <c r="Y224" i="6" s="1"/>
  <c r="R225" i="6"/>
  <c r="V308" i="6"/>
  <c r="H225" i="6"/>
  <c r="S224" i="6"/>
  <c r="W307" i="6"/>
  <c r="AD221" i="6"/>
  <c r="AB221" i="6"/>
  <c r="AF220" i="5"/>
  <c r="AG241" i="5" s="1"/>
  <c r="L227" i="5" a="1"/>
  <c r="L227" i="5" s="1"/>
  <c r="T226" i="5"/>
  <c r="U224" i="5"/>
  <c r="X224" i="5" s="1"/>
  <c r="Y224" i="5" s="1"/>
  <c r="R225" i="5"/>
  <c r="H225" i="5"/>
  <c r="V308" i="5"/>
  <c r="S224" i="5"/>
  <c r="Z223" i="5"/>
  <c r="AD221" i="5"/>
  <c r="AB221" i="5"/>
  <c r="W307" i="5"/>
  <c r="AC221" i="5"/>
  <c r="AE221" i="5" s="1"/>
  <c r="AA222" i="5"/>
  <c r="AF220" i="4"/>
  <c r="AG241" i="4" s="1"/>
  <c r="Z223" i="4"/>
  <c r="T226" i="4"/>
  <c r="L227" i="4" a="1"/>
  <c r="L227" i="4" s="1"/>
  <c r="R225" i="4"/>
  <c r="U224" i="4"/>
  <c r="X224" i="4" s="1"/>
  <c r="Y224" i="4" s="1"/>
  <c r="W307" i="4"/>
  <c r="AD221" i="4"/>
  <c r="AB221" i="4"/>
  <c r="AA222" i="4"/>
  <c r="AC221" i="4"/>
  <c r="AE221" i="4" s="1"/>
  <c r="V308" i="4"/>
  <c r="H225" i="4"/>
  <c r="S224" i="4"/>
  <c r="Z223" i="1"/>
  <c r="R225" i="1"/>
  <c r="U224" i="1"/>
  <c r="X224" i="1" s="1"/>
  <c r="Y224" i="1" s="1"/>
  <c r="W307" i="1"/>
  <c r="AC221" i="1"/>
  <c r="AE221" i="1" s="1"/>
  <c r="AA222" i="1"/>
  <c r="T226" i="1"/>
  <c r="L227" i="1" a="1"/>
  <c r="L227" i="1" s="1"/>
  <c r="V308" i="1"/>
  <c r="S224" i="1"/>
  <c r="H225" i="1"/>
  <c r="AF220" i="1"/>
  <c r="AG241" i="1" s="1"/>
  <c r="AD221" i="1"/>
  <c r="AB221" i="1"/>
  <c r="AF230" i="11" l="1"/>
  <c r="AE232" i="11"/>
  <c r="AE235" i="11"/>
  <c r="AF233" i="11"/>
  <c r="Z224" i="11"/>
  <c r="AD222" i="11"/>
  <c r="AG243" i="11" s="1"/>
  <c r="AB222" i="11"/>
  <c r="L228" i="11" a="1"/>
  <c r="L228" i="11" s="1"/>
  <c r="T227" i="11"/>
  <c r="V309" i="11"/>
  <c r="H226" i="11"/>
  <c r="S225" i="11"/>
  <c r="U225" i="11"/>
  <c r="X225" i="11" s="1"/>
  <c r="Y225" i="11" s="1"/>
  <c r="R226" i="11"/>
  <c r="W308" i="11"/>
  <c r="AC222" i="11"/>
  <c r="AA223" i="11"/>
  <c r="AE233" i="10"/>
  <c r="AF231" i="10"/>
  <c r="AE234" i="10"/>
  <c r="AF232" i="10"/>
  <c r="Z224" i="10"/>
  <c r="L227" i="10" a="1"/>
  <c r="L227" i="10" s="1"/>
  <c r="T226" i="10"/>
  <c r="V309" i="10"/>
  <c r="H226" i="10"/>
  <c r="S225" i="10"/>
  <c r="W308" i="10"/>
  <c r="U225" i="10"/>
  <c r="X225" i="10" s="1"/>
  <c r="Y225" i="10" s="1"/>
  <c r="R226" i="10"/>
  <c r="AC222" i="10"/>
  <c r="AA223" i="10"/>
  <c r="AD222" i="10"/>
  <c r="AG243" i="10" s="1"/>
  <c r="AB222" i="10"/>
  <c r="AE233" i="9"/>
  <c r="AF231" i="9"/>
  <c r="AF230" i="9"/>
  <c r="AE232" i="9"/>
  <c r="Z224" i="9"/>
  <c r="T226" i="9"/>
  <c r="L227" i="9" a="1"/>
  <c r="L227" i="9" s="1"/>
  <c r="W308" i="9"/>
  <c r="H226" i="9"/>
  <c r="V309" i="9"/>
  <c r="S225" i="9"/>
  <c r="U225" i="9"/>
  <c r="X225" i="9" s="1"/>
  <c r="Y225" i="9" s="1"/>
  <c r="R226" i="9"/>
  <c r="AD222" i="9"/>
  <c r="AG243" i="9" s="1"/>
  <c r="AB222" i="9"/>
  <c r="AC222" i="9"/>
  <c r="AA223" i="9"/>
  <c r="AF221" i="8"/>
  <c r="AG242" i="8" s="1"/>
  <c r="Z224" i="8"/>
  <c r="W308" i="8"/>
  <c r="R226" i="8"/>
  <c r="U225" i="8"/>
  <c r="X225" i="8" s="1"/>
  <c r="Y225" i="8" s="1"/>
  <c r="L228" i="8" a="1"/>
  <c r="L228" i="8" s="1"/>
  <c r="T227" i="8"/>
  <c r="AA223" i="8"/>
  <c r="AC222" i="8"/>
  <c r="AE222" i="8" s="1"/>
  <c r="V309" i="8"/>
  <c r="S225" i="8"/>
  <c r="H226" i="8"/>
  <c r="AD222" i="8"/>
  <c r="AB222" i="8"/>
  <c r="AF221" i="7"/>
  <c r="AG242" i="7" s="1"/>
  <c r="Z224" i="7"/>
  <c r="AB222" i="7"/>
  <c r="AD222" i="7"/>
  <c r="T226" i="7"/>
  <c r="L227" i="7" a="1"/>
  <c r="L227" i="7" s="1"/>
  <c r="R226" i="7"/>
  <c r="U225" i="7"/>
  <c r="X225" i="7" s="1"/>
  <c r="Y225" i="7" s="1"/>
  <c r="AC222" i="7"/>
  <c r="AE222" i="7" s="1"/>
  <c r="AF222" i="7" s="1"/>
  <c r="AA223" i="7"/>
  <c r="V309" i="7"/>
  <c r="S225" i="7"/>
  <c r="H226" i="7"/>
  <c r="W308" i="7"/>
  <c r="AF221" i="6"/>
  <c r="AG242" i="6" s="1"/>
  <c r="Z224" i="6"/>
  <c r="AD222" i="6"/>
  <c r="AB222" i="6"/>
  <c r="L228" i="6" a="1"/>
  <c r="L228" i="6" s="1"/>
  <c r="T227" i="6"/>
  <c r="W308" i="6"/>
  <c r="U225" i="6"/>
  <c r="X225" i="6" s="1"/>
  <c r="Y225" i="6" s="1"/>
  <c r="R226" i="6"/>
  <c r="AC222" i="6"/>
  <c r="AE222" i="6" s="1"/>
  <c r="AF222" i="6" s="1"/>
  <c r="AA223" i="6"/>
  <c r="V309" i="6"/>
  <c r="H226" i="6"/>
  <c r="S225" i="6"/>
  <c r="AF221" i="5"/>
  <c r="AG242" i="5" s="1"/>
  <c r="AC222" i="5"/>
  <c r="AE222" i="5" s="1"/>
  <c r="AA223" i="5"/>
  <c r="W308" i="5"/>
  <c r="U225" i="5"/>
  <c r="X225" i="5" s="1"/>
  <c r="Y225" i="5" s="1"/>
  <c r="R226" i="5"/>
  <c r="Z224" i="5"/>
  <c r="V309" i="5"/>
  <c r="H226" i="5"/>
  <c r="S225" i="5"/>
  <c r="AD222" i="5"/>
  <c r="AB222" i="5"/>
  <c r="L228" i="5" a="1"/>
  <c r="L228" i="5" s="1"/>
  <c r="T227" i="5"/>
  <c r="AF221" i="4"/>
  <c r="AG242" i="4" s="1"/>
  <c r="Z224" i="4"/>
  <c r="V309" i="4"/>
  <c r="H226" i="4"/>
  <c r="S225" i="4"/>
  <c r="AB222" i="4"/>
  <c r="AD222" i="4"/>
  <c r="W308" i="4"/>
  <c r="T227" i="4"/>
  <c r="L228" i="4" a="1"/>
  <c r="L228" i="4" s="1"/>
  <c r="AA223" i="4"/>
  <c r="AC222" i="4"/>
  <c r="AE222" i="4" s="1"/>
  <c r="AF222" i="4" s="1"/>
  <c r="R226" i="4"/>
  <c r="U225" i="4"/>
  <c r="X225" i="4" s="1"/>
  <c r="Y225" i="4" s="1"/>
  <c r="Z224" i="1"/>
  <c r="V309" i="1"/>
  <c r="S225" i="1"/>
  <c r="H226" i="1"/>
  <c r="W308" i="1"/>
  <c r="AD222" i="1"/>
  <c r="AB222" i="1"/>
  <c r="U225" i="1"/>
  <c r="X225" i="1" s="1"/>
  <c r="Y225" i="1" s="1"/>
  <c r="R226" i="1"/>
  <c r="T227" i="1"/>
  <c r="L228" i="1" a="1"/>
  <c r="L228" i="1" s="1"/>
  <c r="AC222" i="1"/>
  <c r="AE222" i="1" s="1"/>
  <c r="AA223" i="1"/>
  <c r="AF221" i="1"/>
  <c r="AG242" i="1" s="1"/>
  <c r="AE234" i="11" l="1"/>
  <c r="AF232" i="11"/>
  <c r="AG243" i="4"/>
  <c r="AE237" i="11"/>
  <c r="AF235" i="11"/>
  <c r="Z225" i="11"/>
  <c r="U226" i="11"/>
  <c r="X226" i="11" s="1"/>
  <c r="Y226" i="11" s="1"/>
  <c r="R227" i="11"/>
  <c r="L229" i="11" a="1"/>
  <c r="L229" i="11" s="1"/>
  <c r="T228" i="11"/>
  <c r="V310" i="11"/>
  <c r="H227" i="11"/>
  <c r="S226" i="11"/>
  <c r="AD223" i="11"/>
  <c r="AG244" i="11" s="1"/>
  <c r="AB223" i="11"/>
  <c r="AA224" i="11"/>
  <c r="AC223" i="11"/>
  <c r="W309" i="11"/>
  <c r="AE236" i="10"/>
  <c r="AF234" i="10"/>
  <c r="AF233" i="10"/>
  <c r="AE235" i="10"/>
  <c r="Z225" i="10"/>
  <c r="V310" i="10"/>
  <c r="H227" i="10"/>
  <c r="S226" i="10"/>
  <c r="W309" i="10"/>
  <c r="L228" i="10" a="1"/>
  <c r="L228" i="10" s="1"/>
  <c r="T227" i="10"/>
  <c r="U226" i="10"/>
  <c r="X226" i="10" s="1"/>
  <c r="Y226" i="10" s="1"/>
  <c r="R227" i="10"/>
  <c r="AC223" i="10"/>
  <c r="AA224" i="10"/>
  <c r="AD223" i="10"/>
  <c r="AG244" i="10" s="1"/>
  <c r="AB223" i="10"/>
  <c r="AF232" i="9"/>
  <c r="AE234" i="9"/>
  <c r="AF233" i="9"/>
  <c r="AE235" i="9"/>
  <c r="Z225" i="9"/>
  <c r="U226" i="9"/>
  <c r="X226" i="9" s="1"/>
  <c r="Y226" i="9" s="1"/>
  <c r="R227" i="9"/>
  <c r="V310" i="9"/>
  <c r="S226" i="9"/>
  <c r="H227" i="9"/>
  <c r="L228" i="9" a="1"/>
  <c r="L228" i="9" s="1"/>
  <c r="T227" i="9"/>
  <c r="AC223" i="9"/>
  <c r="AA224" i="9"/>
  <c r="W309" i="9"/>
  <c r="AD223" i="9"/>
  <c r="AG244" i="9" s="1"/>
  <c r="AB223" i="9"/>
  <c r="AF222" i="8"/>
  <c r="AG243" i="8"/>
  <c r="Z225" i="8"/>
  <c r="V310" i="8"/>
  <c r="S226" i="8"/>
  <c r="H227" i="8"/>
  <c r="W309" i="8"/>
  <c r="T228" i="8"/>
  <c r="L229" i="8" a="1"/>
  <c r="L229" i="8" s="1"/>
  <c r="AA224" i="8"/>
  <c r="AC223" i="8"/>
  <c r="AE223" i="8" s="1"/>
  <c r="AB223" i="8"/>
  <c r="AD223" i="8"/>
  <c r="R227" i="8"/>
  <c r="U226" i="8"/>
  <c r="X226" i="8" s="1"/>
  <c r="Y226" i="8" s="1"/>
  <c r="AG243" i="7"/>
  <c r="Z225" i="7"/>
  <c r="W309" i="7"/>
  <c r="AD223" i="7"/>
  <c r="AB223" i="7"/>
  <c r="U226" i="7"/>
  <c r="X226" i="7" s="1"/>
  <c r="Y226" i="7" s="1"/>
  <c r="R227" i="7"/>
  <c r="T227" i="7"/>
  <c r="L228" i="7" a="1"/>
  <c r="L228" i="7" s="1"/>
  <c r="AC223" i="7"/>
  <c r="AE223" i="7" s="1"/>
  <c r="AA224" i="7"/>
  <c r="V310" i="7"/>
  <c r="S226" i="7"/>
  <c r="H227" i="7"/>
  <c r="AG243" i="6"/>
  <c r="Z225" i="6"/>
  <c r="U226" i="6"/>
  <c r="X226" i="6" s="1"/>
  <c r="Y226" i="6" s="1"/>
  <c r="R227" i="6"/>
  <c r="AD223" i="6"/>
  <c r="AB223" i="6"/>
  <c r="V310" i="6"/>
  <c r="H227" i="6"/>
  <c r="S226" i="6"/>
  <c r="AA224" i="6"/>
  <c r="AC223" i="6"/>
  <c r="AE223" i="6" s="1"/>
  <c r="AF223" i="6" s="1"/>
  <c r="L229" i="6" a="1"/>
  <c r="L229" i="6" s="1"/>
  <c r="T228" i="6"/>
  <c r="W309" i="6"/>
  <c r="AF222" i="5"/>
  <c r="AG243" i="5" s="1"/>
  <c r="Z225" i="5"/>
  <c r="V310" i="5"/>
  <c r="H227" i="5"/>
  <c r="S226" i="5"/>
  <c r="R227" i="5"/>
  <c r="U226" i="5"/>
  <c r="X226" i="5" s="1"/>
  <c r="Y226" i="5" s="1"/>
  <c r="AA224" i="5"/>
  <c r="AC223" i="5"/>
  <c r="AE223" i="5" s="1"/>
  <c r="AD223" i="5"/>
  <c r="AB223" i="5"/>
  <c r="W309" i="5"/>
  <c r="T228" i="5"/>
  <c r="L229" i="5" a="1"/>
  <c r="L229" i="5" s="1"/>
  <c r="Z225" i="4"/>
  <c r="AD223" i="4"/>
  <c r="AB223" i="4"/>
  <c r="T228" i="4"/>
  <c r="L229" i="4" a="1"/>
  <c r="L229" i="4" s="1"/>
  <c r="R227" i="4"/>
  <c r="U226" i="4"/>
  <c r="X226" i="4" s="1"/>
  <c r="Y226" i="4" s="1"/>
  <c r="AC223" i="4"/>
  <c r="AE223" i="4" s="1"/>
  <c r="AA224" i="4"/>
  <c r="V310" i="4"/>
  <c r="S226" i="4"/>
  <c r="H227" i="4"/>
  <c r="W309" i="4"/>
  <c r="Z225" i="1"/>
  <c r="AD223" i="1"/>
  <c r="AB223" i="1"/>
  <c r="L229" i="1" a="1"/>
  <c r="L229" i="1" s="1"/>
  <c r="T228" i="1"/>
  <c r="U226" i="1"/>
  <c r="X226" i="1" s="1"/>
  <c r="Y226" i="1" s="1"/>
  <c r="R227" i="1"/>
  <c r="V310" i="1"/>
  <c r="H227" i="1"/>
  <c r="S226" i="1"/>
  <c r="W309" i="1"/>
  <c r="AC223" i="1"/>
  <c r="AE223" i="1" s="1"/>
  <c r="AA224" i="1"/>
  <c r="AF222" i="1"/>
  <c r="AG243" i="1" s="1"/>
  <c r="AE236" i="11" l="1"/>
  <c r="AF234" i="11"/>
  <c r="AF223" i="4"/>
  <c r="AE224" i="4"/>
  <c r="AG244" i="4"/>
  <c r="AF237" i="11"/>
  <c r="AE239" i="11"/>
  <c r="Z226" i="11"/>
  <c r="AD224" i="11"/>
  <c r="AG245" i="11" s="1"/>
  <c r="AB224" i="11"/>
  <c r="R228" i="11"/>
  <c r="U227" i="11"/>
  <c r="X227" i="11" s="1"/>
  <c r="Y227" i="11" s="1"/>
  <c r="T229" i="11"/>
  <c r="L230" i="11" a="1"/>
  <c r="L230" i="11" s="1"/>
  <c r="W310" i="11"/>
  <c r="AA225" i="11"/>
  <c r="AC224" i="11"/>
  <c r="V311" i="11"/>
  <c r="H228" i="11"/>
  <c r="S227" i="11"/>
  <c r="AE237" i="10"/>
  <c r="AF235" i="10"/>
  <c r="AF236" i="10"/>
  <c r="AE238" i="10"/>
  <c r="Z226" i="10"/>
  <c r="R228" i="10"/>
  <c r="U227" i="10"/>
  <c r="X227" i="10" s="1"/>
  <c r="Y227" i="10" s="1"/>
  <c r="V311" i="10"/>
  <c r="H228" i="10"/>
  <c r="S227" i="10"/>
  <c r="W310" i="10"/>
  <c r="AA225" i="10"/>
  <c r="AC224" i="10"/>
  <c r="L229" i="10" a="1"/>
  <c r="L229" i="10" s="1"/>
  <c r="T228" i="10"/>
  <c r="AD224" i="10"/>
  <c r="AG245" i="10" s="1"/>
  <c r="AB224" i="10"/>
  <c r="AE237" i="9"/>
  <c r="AF235" i="9"/>
  <c r="AE236" i="9"/>
  <c r="AF234" i="9"/>
  <c r="Z226" i="9"/>
  <c r="AD224" i="9"/>
  <c r="AG245" i="9" s="1"/>
  <c r="AB224" i="9"/>
  <c r="W310" i="9"/>
  <c r="U227" i="9"/>
  <c r="X227" i="9" s="1"/>
  <c r="Y227" i="9" s="1"/>
  <c r="R228" i="9"/>
  <c r="V311" i="9"/>
  <c r="H228" i="9"/>
  <c r="S227" i="9"/>
  <c r="AC224" i="9"/>
  <c r="AA225" i="9"/>
  <c r="L229" i="9" a="1"/>
  <c r="L229" i="9" s="1"/>
  <c r="T228" i="9"/>
  <c r="AF223" i="8"/>
  <c r="AG244" i="8" s="1"/>
  <c r="Z226" i="8"/>
  <c r="T229" i="8"/>
  <c r="L230" i="8" a="1"/>
  <c r="L230" i="8" s="1"/>
  <c r="V311" i="8"/>
  <c r="S227" i="8"/>
  <c r="H228" i="8"/>
  <c r="AB224" i="8"/>
  <c r="AD224" i="8"/>
  <c r="W310" i="8"/>
  <c r="R228" i="8"/>
  <c r="U227" i="8"/>
  <c r="X227" i="8" s="1"/>
  <c r="Y227" i="8" s="1"/>
  <c r="AC224" i="8"/>
  <c r="AE224" i="8" s="1"/>
  <c r="AA225" i="8"/>
  <c r="AF223" i="7"/>
  <c r="AG244" i="7" s="1"/>
  <c r="Z226" i="7"/>
  <c r="V311" i="7"/>
  <c r="H228" i="7"/>
  <c r="S227" i="7"/>
  <c r="T228" i="7"/>
  <c r="L229" i="7" a="1"/>
  <c r="L229" i="7" s="1"/>
  <c r="AC224" i="7"/>
  <c r="AE224" i="7" s="1"/>
  <c r="AF224" i="7" s="1"/>
  <c r="AA225" i="7"/>
  <c r="AD224" i="7"/>
  <c r="AB224" i="7"/>
  <c r="U227" i="7"/>
  <c r="X227" i="7" s="1"/>
  <c r="Y227" i="7" s="1"/>
  <c r="R228" i="7"/>
  <c r="W310" i="7"/>
  <c r="AG244" i="6"/>
  <c r="Z226" i="6"/>
  <c r="AB224" i="6"/>
  <c r="AD224" i="6"/>
  <c r="W310" i="6"/>
  <c r="R228" i="6"/>
  <c r="U227" i="6"/>
  <c r="X227" i="6" s="1"/>
  <c r="Y227" i="6" s="1"/>
  <c r="T229" i="6"/>
  <c r="L230" i="6" a="1"/>
  <c r="L230" i="6" s="1"/>
  <c r="V311" i="6"/>
  <c r="H228" i="6"/>
  <c r="S227" i="6"/>
  <c r="AA225" i="6"/>
  <c r="AC224" i="6"/>
  <c r="AE224" i="6" s="1"/>
  <c r="AF223" i="5"/>
  <c r="AG244" i="5" s="1"/>
  <c r="Z226" i="5"/>
  <c r="V311" i="5"/>
  <c r="H228" i="5"/>
  <c r="S227" i="5"/>
  <c r="T229" i="5"/>
  <c r="L230" i="5" a="1"/>
  <c r="L230" i="5" s="1"/>
  <c r="W310" i="5"/>
  <c r="AB224" i="5"/>
  <c r="AD224" i="5"/>
  <c r="AA225" i="5"/>
  <c r="AC224" i="5"/>
  <c r="AE224" i="5" s="1"/>
  <c r="R228" i="5"/>
  <c r="U227" i="5"/>
  <c r="X227" i="5" s="1"/>
  <c r="Y227" i="5" s="1"/>
  <c r="AF224" i="4"/>
  <c r="AE225" i="4"/>
  <c r="AE226" i="4" s="1"/>
  <c r="Z226" i="4"/>
  <c r="W310" i="4"/>
  <c r="AD224" i="4"/>
  <c r="AB224" i="4"/>
  <c r="L230" i="4" a="1"/>
  <c r="L230" i="4" s="1"/>
  <c r="T229" i="4"/>
  <c r="AC224" i="4"/>
  <c r="AA225" i="4"/>
  <c r="U227" i="4"/>
  <c r="X227" i="4" s="1"/>
  <c r="Y227" i="4" s="1"/>
  <c r="R228" i="4"/>
  <c r="V311" i="4"/>
  <c r="S227" i="4"/>
  <c r="H228" i="4"/>
  <c r="Z226" i="1"/>
  <c r="AD224" i="1"/>
  <c r="AB224" i="1"/>
  <c r="AF223" i="1"/>
  <c r="AG244" i="1" s="1"/>
  <c r="U227" i="1"/>
  <c r="X227" i="1" s="1"/>
  <c r="Y227" i="1" s="1"/>
  <c r="R228" i="1"/>
  <c r="W310" i="1"/>
  <c r="L230" i="1" a="1"/>
  <c r="L230" i="1" s="1"/>
  <c r="T229" i="1"/>
  <c r="AC224" i="1"/>
  <c r="AE224" i="1" s="1"/>
  <c r="AA225" i="1"/>
  <c r="V311" i="1"/>
  <c r="H228" i="1"/>
  <c r="S227" i="1"/>
  <c r="AE238" i="11" l="1"/>
  <c r="AF236" i="11"/>
  <c r="AG245" i="4"/>
  <c r="AF239" i="11"/>
  <c r="AE241" i="11"/>
  <c r="Z227" i="11"/>
  <c r="AB225" i="11"/>
  <c r="AD225" i="11"/>
  <c r="AG246" i="11" s="1"/>
  <c r="R229" i="11"/>
  <c r="U228" i="11"/>
  <c r="X228" i="11" s="1"/>
  <c r="Y228" i="11" s="1"/>
  <c r="V312" i="11"/>
  <c r="S228" i="11"/>
  <c r="H229" i="11"/>
  <c r="AC225" i="11"/>
  <c r="AA226" i="11"/>
  <c r="T230" i="11"/>
  <c r="L231" i="11" a="1"/>
  <c r="L231" i="11" s="1"/>
  <c r="W311" i="11"/>
  <c r="AF238" i="10"/>
  <c r="AE240" i="10"/>
  <c r="AF237" i="10"/>
  <c r="AE239" i="10"/>
  <c r="Z227" i="10"/>
  <c r="AB225" i="10"/>
  <c r="AD225" i="10"/>
  <c r="AG246" i="10" s="1"/>
  <c r="T229" i="10"/>
  <c r="L230" i="10" a="1"/>
  <c r="L230" i="10" s="1"/>
  <c r="V312" i="10"/>
  <c r="H229" i="10"/>
  <c r="S228" i="10"/>
  <c r="R229" i="10"/>
  <c r="U228" i="10"/>
  <c r="X228" i="10" s="1"/>
  <c r="Y228" i="10" s="1"/>
  <c r="W311" i="10"/>
  <c r="AA226" i="10"/>
  <c r="AC225" i="10"/>
  <c r="AE238" i="9"/>
  <c r="AF236" i="9"/>
  <c r="AE239" i="9"/>
  <c r="AF237" i="9"/>
  <c r="Z227" i="9"/>
  <c r="V312" i="9"/>
  <c r="H229" i="9"/>
  <c r="S228" i="9"/>
  <c r="W311" i="9"/>
  <c r="L230" i="9" a="1"/>
  <c r="L230" i="9" s="1"/>
  <c r="T229" i="9"/>
  <c r="AA226" i="9"/>
  <c r="AC225" i="9"/>
  <c r="U228" i="9"/>
  <c r="X228" i="9" s="1"/>
  <c r="Y228" i="9" s="1"/>
  <c r="R229" i="9"/>
  <c r="AB225" i="9"/>
  <c r="AD225" i="9"/>
  <c r="AG246" i="9" s="1"/>
  <c r="AF224" i="8"/>
  <c r="AG245" i="8" s="1"/>
  <c r="Z227" i="8"/>
  <c r="U228" i="8"/>
  <c r="X228" i="8" s="1"/>
  <c r="Y228" i="8" s="1"/>
  <c r="R229" i="8"/>
  <c r="W311" i="8"/>
  <c r="T230" i="8"/>
  <c r="L231" i="8" a="1"/>
  <c r="L231" i="8" s="1"/>
  <c r="AD225" i="8"/>
  <c r="AB225" i="8"/>
  <c r="AC225" i="8"/>
  <c r="AE225" i="8" s="1"/>
  <c r="AA226" i="8"/>
  <c r="V312" i="8"/>
  <c r="S228" i="8"/>
  <c r="H229" i="8"/>
  <c r="AG245" i="7"/>
  <c r="Z227" i="7"/>
  <c r="W311" i="7"/>
  <c r="AD225" i="7"/>
  <c r="AB225" i="7"/>
  <c r="AA226" i="7"/>
  <c r="AC225" i="7"/>
  <c r="AE225" i="7" s="1"/>
  <c r="AF225" i="7" s="1"/>
  <c r="L230" i="7" a="1"/>
  <c r="L230" i="7" s="1"/>
  <c r="T229" i="7"/>
  <c r="V312" i="7"/>
  <c r="H229" i="7"/>
  <c r="S228" i="7"/>
  <c r="U228" i="7"/>
  <c r="X228" i="7" s="1"/>
  <c r="Y228" i="7" s="1"/>
  <c r="R229" i="7"/>
  <c r="AF224" i="6"/>
  <c r="AG245" i="6" s="1"/>
  <c r="Z227" i="6"/>
  <c r="V312" i="6"/>
  <c r="S228" i="6"/>
  <c r="H229" i="6"/>
  <c r="T230" i="6"/>
  <c r="L231" i="6" a="1"/>
  <c r="L231" i="6" s="1"/>
  <c r="AB225" i="6"/>
  <c r="AD225" i="6"/>
  <c r="R229" i="6"/>
  <c r="U228" i="6"/>
  <c r="X228" i="6" s="1"/>
  <c r="Y228" i="6" s="1"/>
  <c r="AC225" i="6"/>
  <c r="AE225" i="6" s="1"/>
  <c r="AA226" i="6"/>
  <c r="W311" i="6"/>
  <c r="AF224" i="5"/>
  <c r="AG245" i="5" s="1"/>
  <c r="Z227" i="5"/>
  <c r="T230" i="5"/>
  <c r="L231" i="5" a="1"/>
  <c r="L231" i="5" s="1"/>
  <c r="V312" i="5"/>
  <c r="S228" i="5"/>
  <c r="H229" i="5"/>
  <c r="W311" i="5"/>
  <c r="AC225" i="5"/>
  <c r="AE225" i="5" s="1"/>
  <c r="AA226" i="5"/>
  <c r="AD225" i="5"/>
  <c r="AB225" i="5"/>
  <c r="R229" i="5"/>
  <c r="U228" i="5"/>
  <c r="X228" i="5" s="1"/>
  <c r="Y228" i="5" s="1"/>
  <c r="AF226" i="4"/>
  <c r="AF225" i="4"/>
  <c r="AE227" i="4"/>
  <c r="Z227" i="4"/>
  <c r="AD225" i="4"/>
  <c r="AB225" i="4"/>
  <c r="L231" i="4" a="1"/>
  <c r="L231" i="4" s="1"/>
  <c r="T230" i="4"/>
  <c r="V312" i="4"/>
  <c r="H229" i="4"/>
  <c r="S228" i="4"/>
  <c r="AA226" i="4"/>
  <c r="AC225" i="4"/>
  <c r="U228" i="4"/>
  <c r="X228" i="4" s="1"/>
  <c r="Y228" i="4" s="1"/>
  <c r="R229" i="4"/>
  <c r="W311" i="4"/>
  <c r="AD225" i="1"/>
  <c r="AB225" i="1"/>
  <c r="AF224" i="1"/>
  <c r="AG245" i="1" s="1"/>
  <c r="L231" i="1" a="1"/>
  <c r="L231" i="1" s="1"/>
  <c r="T230" i="1"/>
  <c r="Z227" i="1"/>
  <c r="W311" i="1"/>
  <c r="U228" i="1"/>
  <c r="X228" i="1" s="1"/>
  <c r="Y228" i="1" s="1"/>
  <c r="R229" i="1"/>
  <c r="V312" i="1"/>
  <c r="H229" i="1"/>
  <c r="S228" i="1"/>
  <c r="AC225" i="1"/>
  <c r="AE225" i="1" s="1"/>
  <c r="AA226" i="1"/>
  <c r="AE240" i="11" l="1"/>
  <c r="AF238" i="11"/>
  <c r="AG246" i="4"/>
  <c r="AF241" i="11"/>
  <c r="AE243" i="11"/>
  <c r="Z228" i="11"/>
  <c r="AD226" i="11"/>
  <c r="AG247" i="11" s="1"/>
  <c r="AB226" i="11"/>
  <c r="U229" i="11"/>
  <c r="X229" i="11" s="1"/>
  <c r="Y229" i="11" s="1"/>
  <c r="R230" i="11"/>
  <c r="V313" i="11"/>
  <c r="S229" i="11"/>
  <c r="H230" i="11"/>
  <c r="W312" i="11"/>
  <c r="T231" i="11"/>
  <c r="L232" i="11" a="1"/>
  <c r="L232" i="11" s="1"/>
  <c r="AC226" i="11"/>
  <c r="AA227" i="11"/>
  <c r="AF239" i="10"/>
  <c r="AE241" i="10"/>
  <c r="AE242" i="10"/>
  <c r="AF240" i="10"/>
  <c r="Z228" i="10"/>
  <c r="V313" i="10"/>
  <c r="S229" i="10"/>
  <c r="H230" i="10"/>
  <c r="W312" i="10"/>
  <c r="T230" i="10"/>
  <c r="L231" i="10" a="1"/>
  <c r="L231" i="10" s="1"/>
  <c r="AD226" i="10"/>
  <c r="AG247" i="10" s="1"/>
  <c r="AB226" i="10"/>
  <c r="R230" i="10"/>
  <c r="U229" i="10"/>
  <c r="X229" i="10" s="1"/>
  <c r="Y229" i="10" s="1"/>
  <c r="AC226" i="10"/>
  <c r="AA227" i="10"/>
  <c r="AE241" i="9"/>
  <c r="AF239" i="9"/>
  <c r="AF238" i="9"/>
  <c r="AE240" i="9"/>
  <c r="Z228" i="9"/>
  <c r="U229" i="9"/>
  <c r="X229" i="9" s="1"/>
  <c r="Y229" i="9" s="1"/>
  <c r="R230" i="9"/>
  <c r="V313" i="9"/>
  <c r="H230" i="9"/>
  <c r="S229" i="9"/>
  <c r="AD226" i="9"/>
  <c r="AG247" i="9" s="1"/>
  <c r="AB226" i="9"/>
  <c r="W312" i="9"/>
  <c r="AA227" i="9"/>
  <c r="AC226" i="9"/>
  <c r="T230" i="9"/>
  <c r="L231" i="9" a="1"/>
  <c r="L231" i="9" s="1"/>
  <c r="AF225" i="8"/>
  <c r="AG246" i="8" s="1"/>
  <c r="Z228" i="8"/>
  <c r="AD226" i="8"/>
  <c r="AB226" i="8"/>
  <c r="U229" i="8"/>
  <c r="X229" i="8" s="1"/>
  <c r="Y229" i="8" s="1"/>
  <c r="R230" i="8"/>
  <c r="V313" i="8"/>
  <c r="H230" i="8"/>
  <c r="S229" i="8"/>
  <c r="AC226" i="8"/>
  <c r="AE226" i="8" s="1"/>
  <c r="AA227" i="8"/>
  <c r="L232" i="8" a="1"/>
  <c r="L232" i="8" s="1"/>
  <c r="T231" i="8"/>
  <c r="W312" i="8"/>
  <c r="AG246" i="7"/>
  <c r="Z228" i="7"/>
  <c r="V313" i="7"/>
  <c r="H230" i="7"/>
  <c r="S229" i="7"/>
  <c r="L231" i="7" a="1"/>
  <c r="L231" i="7" s="1"/>
  <c r="T230" i="7"/>
  <c r="W312" i="7"/>
  <c r="AC226" i="7"/>
  <c r="AE226" i="7" s="1"/>
  <c r="AF226" i="7" s="1"/>
  <c r="AA227" i="7"/>
  <c r="AD226" i="7"/>
  <c r="AB226" i="7"/>
  <c r="R230" i="7"/>
  <c r="U229" i="7"/>
  <c r="X229" i="7" s="1"/>
  <c r="Y229" i="7" s="1"/>
  <c r="AF225" i="6"/>
  <c r="AG246" i="6" s="1"/>
  <c r="Z228" i="6"/>
  <c r="T231" i="6"/>
  <c r="L232" i="6" a="1"/>
  <c r="L232" i="6" s="1"/>
  <c r="U229" i="6"/>
  <c r="X229" i="6" s="1"/>
  <c r="Y229" i="6" s="1"/>
  <c r="R230" i="6"/>
  <c r="V313" i="6"/>
  <c r="S229" i="6"/>
  <c r="H230" i="6"/>
  <c r="W312" i="6"/>
  <c r="AC226" i="6"/>
  <c r="AE226" i="6" s="1"/>
  <c r="AA227" i="6"/>
  <c r="AD226" i="6"/>
  <c r="AB226" i="6"/>
  <c r="AF225" i="5"/>
  <c r="AG246" i="5" s="1"/>
  <c r="Z228" i="5"/>
  <c r="L232" i="5" a="1"/>
  <c r="L232" i="5" s="1"/>
  <c r="T231" i="5"/>
  <c r="AC226" i="5"/>
  <c r="AE226" i="5" s="1"/>
  <c r="AA227" i="5"/>
  <c r="AD226" i="5"/>
  <c r="AB226" i="5"/>
  <c r="V313" i="5"/>
  <c r="S229" i="5"/>
  <c r="H230" i="5"/>
  <c r="W312" i="5"/>
  <c r="U229" i="5"/>
  <c r="X229" i="5" s="1"/>
  <c r="Y229" i="5" s="1"/>
  <c r="R230" i="5"/>
  <c r="AF227" i="4"/>
  <c r="AE228" i="4"/>
  <c r="Z228" i="4"/>
  <c r="V313" i="4"/>
  <c r="H230" i="4"/>
  <c r="S229" i="4"/>
  <c r="AD226" i="4"/>
  <c r="AG247" i="4" s="1"/>
  <c r="AB226" i="4"/>
  <c r="W312" i="4"/>
  <c r="L232" i="4" a="1"/>
  <c r="L232" i="4" s="1"/>
  <c r="T231" i="4"/>
  <c r="AC226" i="4"/>
  <c r="AA227" i="4"/>
  <c r="R230" i="4"/>
  <c r="U229" i="4"/>
  <c r="X229" i="4" s="1"/>
  <c r="Y229" i="4" s="1"/>
  <c r="Z228" i="1"/>
  <c r="AF225" i="1"/>
  <c r="AG246" i="1" s="1"/>
  <c r="W312" i="1"/>
  <c r="R230" i="1"/>
  <c r="U229" i="1"/>
  <c r="X229" i="1" s="1"/>
  <c r="Y229" i="1" s="1"/>
  <c r="V313" i="1"/>
  <c r="H230" i="1"/>
  <c r="S229" i="1"/>
  <c r="AC226" i="1"/>
  <c r="AA227" i="1"/>
  <c r="AE226" i="1"/>
  <c r="L232" i="1" a="1"/>
  <c r="L232" i="1" s="1"/>
  <c r="T231" i="1"/>
  <c r="AD226" i="1"/>
  <c r="AB226" i="1"/>
  <c r="AE242" i="11" l="1"/>
  <c r="AF240" i="11"/>
  <c r="AG247" i="7"/>
  <c r="AF243" i="11"/>
  <c r="AE245" i="11"/>
  <c r="Z229" i="11"/>
  <c r="V314" i="11"/>
  <c r="H231" i="11"/>
  <c r="S230" i="11"/>
  <c r="W313" i="11"/>
  <c r="U230" i="11"/>
  <c r="X230" i="11" s="1"/>
  <c r="Y230" i="11" s="1"/>
  <c r="R231" i="11"/>
  <c r="AD227" i="11"/>
  <c r="AG248" i="11" s="1"/>
  <c r="AB227" i="11"/>
  <c r="AC227" i="11"/>
  <c r="AA228" i="11"/>
  <c r="L233" i="11" a="1"/>
  <c r="L233" i="11" s="1"/>
  <c r="T232" i="11"/>
  <c r="AE244" i="10"/>
  <c r="AF242" i="10"/>
  <c r="AE243" i="10"/>
  <c r="AF241" i="10"/>
  <c r="Z229" i="10"/>
  <c r="U230" i="10"/>
  <c r="X230" i="10" s="1"/>
  <c r="Y230" i="10" s="1"/>
  <c r="R231" i="10"/>
  <c r="V314" i="10"/>
  <c r="S230" i="10"/>
  <c r="H231" i="10"/>
  <c r="AD227" i="10"/>
  <c r="AG248" i="10" s="1"/>
  <c r="AB227" i="10"/>
  <c r="W313" i="10"/>
  <c r="AC227" i="10"/>
  <c r="AA228" i="10"/>
  <c r="T231" i="10"/>
  <c r="L232" i="10" a="1"/>
  <c r="L232" i="10" s="1"/>
  <c r="AE242" i="9"/>
  <c r="AF240" i="9"/>
  <c r="AE243" i="9"/>
  <c r="AF241" i="9"/>
  <c r="Z229" i="9"/>
  <c r="W313" i="9"/>
  <c r="R231" i="9"/>
  <c r="U230" i="9"/>
  <c r="X230" i="9" s="1"/>
  <c r="Y230" i="9" s="1"/>
  <c r="V314" i="9"/>
  <c r="S230" i="9"/>
  <c r="H231" i="9"/>
  <c r="AB227" i="9"/>
  <c r="AD227" i="9"/>
  <c r="AG248" i="9" s="1"/>
  <c r="AA228" i="9"/>
  <c r="AC227" i="9"/>
  <c r="T231" i="9"/>
  <c r="L232" i="9" a="1"/>
  <c r="L232" i="9" s="1"/>
  <c r="AF226" i="8"/>
  <c r="AG247" i="8"/>
  <c r="Z229" i="8"/>
  <c r="AD227" i="8"/>
  <c r="AB227" i="8"/>
  <c r="V314" i="8"/>
  <c r="H231" i="8"/>
  <c r="S230" i="8"/>
  <c r="U230" i="8"/>
  <c r="X230" i="8" s="1"/>
  <c r="Y230" i="8" s="1"/>
  <c r="R231" i="8"/>
  <c r="L233" i="8" a="1"/>
  <c r="L233" i="8" s="1"/>
  <c r="T232" i="8"/>
  <c r="AA228" i="8"/>
  <c r="AC227" i="8"/>
  <c r="AE227" i="8" s="1"/>
  <c r="W313" i="8"/>
  <c r="Z229" i="7"/>
  <c r="U230" i="7"/>
  <c r="X230" i="7" s="1"/>
  <c r="Y230" i="7" s="1"/>
  <c r="R231" i="7"/>
  <c r="V314" i="7"/>
  <c r="S230" i="7"/>
  <c r="H231" i="7"/>
  <c r="W313" i="7"/>
  <c r="AD227" i="7"/>
  <c r="AB227" i="7"/>
  <c r="AC227" i="7"/>
  <c r="AE227" i="7" s="1"/>
  <c r="AF227" i="7" s="1"/>
  <c r="AA228" i="7"/>
  <c r="L232" i="7" a="1"/>
  <c r="L232" i="7" s="1"/>
  <c r="T231" i="7"/>
  <c r="AF226" i="6"/>
  <c r="AG247" i="6" s="1"/>
  <c r="Z229" i="6"/>
  <c r="AD227" i="6"/>
  <c r="AB227" i="6"/>
  <c r="L233" i="6" a="1"/>
  <c r="L233" i="6" s="1"/>
  <c r="T232" i="6"/>
  <c r="W313" i="6"/>
  <c r="U230" i="6"/>
  <c r="X230" i="6" s="1"/>
  <c r="Y230" i="6" s="1"/>
  <c r="R231" i="6"/>
  <c r="AC227" i="6"/>
  <c r="AE227" i="6" s="1"/>
  <c r="AA228" i="6"/>
  <c r="V314" i="6"/>
  <c r="H231" i="6"/>
  <c r="S230" i="6"/>
  <c r="AF226" i="5"/>
  <c r="AG247" i="5" s="1"/>
  <c r="Z229" i="5"/>
  <c r="V314" i="5"/>
  <c r="H231" i="5"/>
  <c r="S230" i="5"/>
  <c r="L233" i="5" a="1"/>
  <c r="L233" i="5" s="1"/>
  <c r="T232" i="5"/>
  <c r="AD227" i="5"/>
  <c r="AB227" i="5"/>
  <c r="AC227" i="5"/>
  <c r="AE227" i="5" s="1"/>
  <c r="AA228" i="5"/>
  <c r="W313" i="5"/>
  <c r="U230" i="5"/>
  <c r="X230" i="5" s="1"/>
  <c r="Y230" i="5" s="1"/>
  <c r="R231" i="5"/>
  <c r="AF228" i="4"/>
  <c r="AE229" i="4"/>
  <c r="Z229" i="4"/>
  <c r="AB227" i="4"/>
  <c r="AD227" i="4"/>
  <c r="AG248" i="4" s="1"/>
  <c r="U230" i="4"/>
  <c r="X230" i="4" s="1"/>
  <c r="Y230" i="4" s="1"/>
  <c r="R231" i="4"/>
  <c r="AC227" i="4"/>
  <c r="AA228" i="4"/>
  <c r="L233" i="4" a="1"/>
  <c r="L233" i="4" s="1"/>
  <c r="T232" i="4"/>
  <c r="V314" i="4"/>
  <c r="S230" i="4"/>
  <c r="H231" i="4"/>
  <c r="W313" i="4"/>
  <c r="Z229" i="1"/>
  <c r="T232" i="1"/>
  <c r="L233" i="1" a="1"/>
  <c r="L233" i="1" s="1"/>
  <c r="V314" i="1"/>
  <c r="H231" i="1"/>
  <c r="S230" i="1"/>
  <c r="AF226" i="1"/>
  <c r="AG247" i="1" s="1"/>
  <c r="R231" i="1"/>
  <c r="U230" i="1"/>
  <c r="X230" i="1" s="1"/>
  <c r="Y230" i="1" s="1"/>
  <c r="AA228" i="1"/>
  <c r="AC227" i="1"/>
  <c r="AE227" i="1" s="1"/>
  <c r="AD227" i="1"/>
  <c r="AB227" i="1"/>
  <c r="W313" i="1"/>
  <c r="AE244" i="11" l="1"/>
  <c r="AF242" i="11"/>
  <c r="AF245" i="11"/>
  <c r="AE247" i="11"/>
  <c r="Z230" i="11"/>
  <c r="V315" i="11"/>
  <c r="H232" i="11"/>
  <c r="S231" i="11"/>
  <c r="W314" i="11"/>
  <c r="L234" i="11" a="1"/>
  <c r="L234" i="11" s="1"/>
  <c r="T233" i="11"/>
  <c r="AC228" i="11"/>
  <c r="AA229" i="11"/>
  <c r="U231" i="11"/>
  <c r="X231" i="11" s="1"/>
  <c r="Y231" i="11" s="1"/>
  <c r="R232" i="11"/>
  <c r="AD228" i="11"/>
  <c r="AG249" i="11" s="1"/>
  <c r="AB228" i="11"/>
  <c r="AE245" i="10"/>
  <c r="AF243" i="10"/>
  <c r="AE246" i="10"/>
  <c r="AF244" i="10"/>
  <c r="Z230" i="10"/>
  <c r="W314" i="10"/>
  <c r="U231" i="10"/>
  <c r="X231" i="10" s="1"/>
  <c r="Y231" i="10" s="1"/>
  <c r="R232" i="10"/>
  <c r="L233" i="10" a="1"/>
  <c r="L233" i="10" s="1"/>
  <c r="T232" i="10"/>
  <c r="AC228" i="10"/>
  <c r="AA229" i="10"/>
  <c r="V315" i="10"/>
  <c r="H232" i="10"/>
  <c r="S231" i="10"/>
  <c r="AD228" i="10"/>
  <c r="AG249" i="10" s="1"/>
  <c r="AB228" i="10"/>
  <c r="AE245" i="9"/>
  <c r="AF243" i="9"/>
  <c r="AF242" i="9"/>
  <c r="AE244" i="9"/>
  <c r="Z230" i="9"/>
  <c r="R232" i="9"/>
  <c r="U231" i="9"/>
  <c r="X231" i="9" s="1"/>
  <c r="Y231" i="9" s="1"/>
  <c r="W314" i="9"/>
  <c r="T232" i="9"/>
  <c r="L233" i="9" a="1"/>
  <c r="L233" i="9" s="1"/>
  <c r="V315" i="9"/>
  <c r="S231" i="9"/>
  <c r="H232" i="9"/>
  <c r="AC228" i="9"/>
  <c r="AA229" i="9"/>
  <c r="AB228" i="9"/>
  <c r="AD228" i="9"/>
  <c r="AG249" i="9" s="1"/>
  <c r="AF227" i="8"/>
  <c r="AG248" i="8" s="1"/>
  <c r="Z230" i="8"/>
  <c r="AB228" i="8"/>
  <c r="AD228" i="8"/>
  <c r="L234" i="8" a="1"/>
  <c r="L234" i="8" s="1"/>
  <c r="T233" i="8"/>
  <c r="W314" i="8"/>
  <c r="AC228" i="8"/>
  <c r="AE228" i="8" s="1"/>
  <c r="AA229" i="8"/>
  <c r="U231" i="8"/>
  <c r="X231" i="8" s="1"/>
  <c r="Y231" i="8" s="1"/>
  <c r="R232" i="8"/>
  <c r="V315" i="8"/>
  <c r="H232" i="8"/>
  <c r="S231" i="8"/>
  <c r="AG248" i="7"/>
  <c r="Z230" i="7"/>
  <c r="V315" i="7"/>
  <c r="H232" i="7"/>
  <c r="S231" i="7"/>
  <c r="W314" i="7"/>
  <c r="U231" i="7"/>
  <c r="X231" i="7" s="1"/>
  <c r="Y231" i="7" s="1"/>
  <c r="R232" i="7"/>
  <c r="L233" i="7" a="1"/>
  <c r="L233" i="7" s="1"/>
  <c r="T232" i="7"/>
  <c r="AA229" i="7"/>
  <c r="AC228" i="7"/>
  <c r="AE228" i="7" s="1"/>
  <c r="AF228" i="7" s="1"/>
  <c r="AD228" i="7"/>
  <c r="AB228" i="7"/>
  <c r="AF227" i="6"/>
  <c r="AG248" i="6" s="1"/>
  <c r="Z230" i="6"/>
  <c r="W314" i="6"/>
  <c r="V315" i="6"/>
  <c r="H232" i="6"/>
  <c r="S231" i="6"/>
  <c r="L234" i="6" a="1"/>
  <c r="L234" i="6" s="1"/>
  <c r="T233" i="6"/>
  <c r="U231" i="6"/>
  <c r="X231" i="6" s="1"/>
  <c r="Y231" i="6" s="1"/>
  <c r="R232" i="6"/>
  <c r="AC228" i="6"/>
  <c r="AE228" i="6" s="1"/>
  <c r="AA229" i="6"/>
  <c r="AD228" i="6"/>
  <c r="AB228" i="6"/>
  <c r="AF227" i="5"/>
  <c r="AG248" i="5" s="1"/>
  <c r="Z230" i="5"/>
  <c r="AD228" i="5"/>
  <c r="AB228" i="5"/>
  <c r="V315" i="5"/>
  <c r="H232" i="5"/>
  <c r="S231" i="5"/>
  <c r="U231" i="5"/>
  <c r="X231" i="5" s="1"/>
  <c r="Y231" i="5" s="1"/>
  <c r="R232" i="5"/>
  <c r="W314" i="5"/>
  <c r="L234" i="5" a="1"/>
  <c r="L234" i="5" s="1"/>
  <c r="T233" i="5"/>
  <c r="AC228" i="5"/>
  <c r="AE228" i="5" s="1"/>
  <c r="AF228" i="5" s="1"/>
  <c r="AA229" i="5"/>
  <c r="AF229" i="4"/>
  <c r="AE230" i="4"/>
  <c r="AE231" i="4" s="1"/>
  <c r="Z230" i="4"/>
  <c r="AD228" i="4"/>
  <c r="AG249" i="4" s="1"/>
  <c r="AB228" i="4"/>
  <c r="L234" i="4" a="1"/>
  <c r="L234" i="4" s="1"/>
  <c r="T233" i="4"/>
  <c r="V315" i="4"/>
  <c r="H232" i="4"/>
  <c r="S231" i="4"/>
  <c r="AC228" i="4"/>
  <c r="AA229" i="4"/>
  <c r="W314" i="4"/>
  <c r="U231" i="4"/>
  <c r="X231" i="4" s="1"/>
  <c r="Y231" i="4" s="1"/>
  <c r="R232" i="4"/>
  <c r="Z230" i="1"/>
  <c r="AB228" i="1"/>
  <c r="AD228" i="1"/>
  <c r="R232" i="1"/>
  <c r="U231" i="1"/>
  <c r="X231" i="1" s="1"/>
  <c r="Y231" i="1" s="1"/>
  <c r="T233" i="1"/>
  <c r="L234" i="1" a="1"/>
  <c r="L234" i="1" s="1"/>
  <c r="AA229" i="1"/>
  <c r="AC228" i="1"/>
  <c r="AF227" i="1"/>
  <c r="AG248" i="1" s="1"/>
  <c r="AE228" i="1"/>
  <c r="V315" i="1"/>
  <c r="H232" i="1"/>
  <c r="S231" i="1"/>
  <c r="W314" i="1"/>
  <c r="AF244" i="11" l="1"/>
  <c r="AE246" i="11"/>
  <c r="AF247" i="11"/>
  <c r="AE249" i="11"/>
  <c r="Z231" i="11"/>
  <c r="AD229" i="11"/>
  <c r="AG250" i="11" s="1"/>
  <c r="AB229" i="11"/>
  <c r="V316" i="11"/>
  <c r="H233" i="11"/>
  <c r="S232" i="11"/>
  <c r="W315" i="11"/>
  <c r="L235" i="11" a="1"/>
  <c r="L235" i="11" s="1"/>
  <c r="T234" i="11"/>
  <c r="AC229" i="11"/>
  <c r="AA230" i="11"/>
  <c r="U232" i="11"/>
  <c r="X232" i="11" s="1"/>
  <c r="Y232" i="11" s="1"/>
  <c r="R233" i="11"/>
  <c r="AE248" i="10"/>
  <c r="AF246" i="10"/>
  <c r="AE247" i="10"/>
  <c r="AF245" i="10"/>
  <c r="Z231" i="10"/>
  <c r="U232" i="10"/>
  <c r="X232" i="10" s="1"/>
  <c r="Y232" i="10" s="1"/>
  <c r="R233" i="10"/>
  <c r="V316" i="10"/>
  <c r="H233" i="10"/>
  <c r="S232" i="10"/>
  <c r="AD229" i="10"/>
  <c r="AG250" i="10" s="1"/>
  <c r="AB229" i="10"/>
  <c r="L234" i="10" a="1"/>
  <c r="L234" i="10" s="1"/>
  <c r="T233" i="10"/>
  <c r="W315" i="10"/>
  <c r="AC229" i="10"/>
  <c r="AA230" i="10"/>
  <c r="AE246" i="9"/>
  <c r="AF244" i="9"/>
  <c r="AF245" i="9"/>
  <c r="AE247" i="9"/>
  <c r="Z231" i="9"/>
  <c r="W315" i="9"/>
  <c r="U232" i="9"/>
  <c r="X232" i="9" s="1"/>
  <c r="Y232" i="9" s="1"/>
  <c r="R233" i="9"/>
  <c r="V316" i="9"/>
  <c r="S232" i="9"/>
  <c r="H233" i="9"/>
  <c r="AC229" i="9"/>
  <c r="AA230" i="9"/>
  <c r="T233" i="9"/>
  <c r="L234" i="9" a="1"/>
  <c r="L234" i="9" s="1"/>
  <c r="AD229" i="9"/>
  <c r="AG250" i="9" s="1"/>
  <c r="AB229" i="9"/>
  <c r="AF228" i="8"/>
  <c r="AG249" i="8"/>
  <c r="Z231" i="8"/>
  <c r="L235" i="8" a="1"/>
  <c r="L235" i="8" s="1"/>
  <c r="T234" i="8"/>
  <c r="U232" i="8"/>
  <c r="X232" i="8" s="1"/>
  <c r="Y232" i="8" s="1"/>
  <c r="R233" i="8"/>
  <c r="V316" i="8"/>
  <c r="H233" i="8"/>
  <c r="S232" i="8"/>
  <c r="AA230" i="8"/>
  <c r="AC229" i="8"/>
  <c r="AE229" i="8" s="1"/>
  <c r="AF229" i="8" s="1"/>
  <c r="AD229" i="8"/>
  <c r="AB229" i="8"/>
  <c r="W315" i="8"/>
  <c r="AG249" i="7"/>
  <c r="Z231" i="7"/>
  <c r="L234" i="7" a="1"/>
  <c r="L234" i="7" s="1"/>
  <c r="T233" i="7"/>
  <c r="AD229" i="7"/>
  <c r="AB229" i="7"/>
  <c r="R233" i="7"/>
  <c r="U232" i="7"/>
  <c r="X232" i="7" s="1"/>
  <c r="Y232" i="7" s="1"/>
  <c r="W315" i="7"/>
  <c r="AA230" i="7"/>
  <c r="AC229" i="7"/>
  <c r="AE229" i="7" s="1"/>
  <c r="AF229" i="7" s="1"/>
  <c r="V316" i="7"/>
  <c r="H233" i="7"/>
  <c r="S232" i="7"/>
  <c r="AF228" i="6"/>
  <c r="AG249" i="6" s="1"/>
  <c r="Z231" i="6"/>
  <c r="U232" i="6"/>
  <c r="X232" i="6" s="1"/>
  <c r="Y232" i="6" s="1"/>
  <c r="R233" i="6"/>
  <c r="L235" i="6" a="1"/>
  <c r="L235" i="6" s="1"/>
  <c r="T234" i="6"/>
  <c r="W315" i="6"/>
  <c r="AC229" i="6"/>
  <c r="AE229" i="6" s="1"/>
  <c r="AA230" i="6"/>
  <c r="V316" i="6"/>
  <c r="H233" i="6"/>
  <c r="S232" i="6"/>
  <c r="AD229" i="6"/>
  <c r="AB229" i="6"/>
  <c r="AG249" i="5"/>
  <c r="Z231" i="5"/>
  <c r="U232" i="5"/>
  <c r="X232" i="5" s="1"/>
  <c r="Y232" i="5" s="1"/>
  <c r="R233" i="5"/>
  <c r="L235" i="5" a="1"/>
  <c r="L235" i="5" s="1"/>
  <c r="T234" i="5"/>
  <c r="AD229" i="5"/>
  <c r="AB229" i="5"/>
  <c r="W315" i="5"/>
  <c r="AC229" i="5"/>
  <c r="AE229" i="5" s="1"/>
  <c r="AF229" i="5" s="1"/>
  <c r="AA230" i="5"/>
  <c r="V316" i="5"/>
  <c r="H233" i="5"/>
  <c r="S232" i="5"/>
  <c r="AF231" i="4"/>
  <c r="AF230" i="4"/>
  <c r="AE232" i="4"/>
  <c r="Z231" i="4"/>
  <c r="AD229" i="4"/>
  <c r="AG250" i="4" s="1"/>
  <c r="AB229" i="4"/>
  <c r="V316" i="4"/>
  <c r="H233" i="4"/>
  <c r="S232" i="4"/>
  <c r="T234" i="4"/>
  <c r="L235" i="4" a="1"/>
  <c r="L235" i="4" s="1"/>
  <c r="AA230" i="4"/>
  <c r="AC229" i="4"/>
  <c r="W315" i="4"/>
  <c r="R233" i="4"/>
  <c r="U232" i="4"/>
  <c r="X232" i="4" s="1"/>
  <c r="Y232" i="4" s="1"/>
  <c r="Z231" i="1"/>
  <c r="AF228" i="1"/>
  <c r="AG249" i="1" s="1"/>
  <c r="AD229" i="1"/>
  <c r="AB229" i="1"/>
  <c r="T234" i="1"/>
  <c r="L235" i="1" a="1"/>
  <c r="L235" i="1" s="1"/>
  <c r="AC229" i="1"/>
  <c r="AE229" i="1" s="1"/>
  <c r="AA230" i="1"/>
  <c r="V316" i="1"/>
  <c r="S232" i="1"/>
  <c r="H233" i="1"/>
  <c r="W315" i="1"/>
  <c r="R233" i="1"/>
  <c r="U232" i="1"/>
  <c r="X232" i="1" s="1"/>
  <c r="Y232" i="1" s="1"/>
  <c r="AF246" i="11" l="1"/>
  <c r="AE248" i="11"/>
  <c r="AE251" i="11"/>
  <c r="AF249" i="11"/>
  <c r="Z232" i="11"/>
  <c r="V317" i="11"/>
  <c r="H234" i="11"/>
  <c r="S233" i="11"/>
  <c r="W316" i="11"/>
  <c r="U233" i="11"/>
  <c r="X233" i="11" s="1"/>
  <c r="Y233" i="11" s="1"/>
  <c r="R234" i="11"/>
  <c r="AC230" i="11"/>
  <c r="AA231" i="11"/>
  <c r="L236" i="11" a="1"/>
  <c r="L236" i="11" s="1"/>
  <c r="T235" i="11"/>
  <c r="AD230" i="11"/>
  <c r="AG251" i="11" s="1"/>
  <c r="AB230" i="11"/>
  <c r="AF247" i="10"/>
  <c r="AE249" i="10"/>
  <c r="AE250" i="10"/>
  <c r="AF248" i="10"/>
  <c r="Z232" i="10"/>
  <c r="W316" i="10"/>
  <c r="U233" i="10"/>
  <c r="X233" i="10" s="1"/>
  <c r="Y233" i="10" s="1"/>
  <c r="R234" i="10"/>
  <c r="L235" i="10" a="1"/>
  <c r="L235" i="10" s="1"/>
  <c r="T234" i="10"/>
  <c r="V317" i="10"/>
  <c r="H234" i="10"/>
  <c r="S233" i="10"/>
  <c r="AD230" i="10"/>
  <c r="AG251" i="10" s="1"/>
  <c r="AB230" i="10"/>
  <c r="AC230" i="10"/>
  <c r="AA231" i="10"/>
  <c r="AF247" i="9"/>
  <c r="AE249" i="9"/>
  <c r="AF246" i="9"/>
  <c r="AE248" i="9"/>
  <c r="Z232" i="9"/>
  <c r="V317" i="9"/>
  <c r="H234" i="9"/>
  <c r="S233" i="9"/>
  <c r="W316" i="9"/>
  <c r="U233" i="9"/>
  <c r="X233" i="9" s="1"/>
  <c r="Y233" i="9" s="1"/>
  <c r="R234" i="9"/>
  <c r="AD230" i="9"/>
  <c r="AG251" i="9" s="1"/>
  <c r="AB230" i="9"/>
  <c r="AC230" i="9"/>
  <c r="AA231" i="9"/>
  <c r="T234" i="9"/>
  <c r="L235" i="9" a="1"/>
  <c r="L235" i="9" s="1"/>
  <c r="AG250" i="8"/>
  <c r="Z232" i="8"/>
  <c r="U233" i="8"/>
  <c r="X233" i="8" s="1"/>
  <c r="Y233" i="8" s="1"/>
  <c r="R234" i="8"/>
  <c r="W316" i="8"/>
  <c r="L236" i="8" a="1"/>
  <c r="L236" i="8" s="1"/>
  <c r="T235" i="8"/>
  <c r="V317" i="8"/>
  <c r="H234" i="8"/>
  <c r="S233" i="8"/>
  <c r="AA231" i="8"/>
  <c r="AC230" i="8"/>
  <c r="AE230" i="8" s="1"/>
  <c r="AD230" i="8"/>
  <c r="AB230" i="8"/>
  <c r="AG250" i="7"/>
  <c r="Z232" i="7"/>
  <c r="V317" i="7"/>
  <c r="S233" i="7"/>
  <c r="H234" i="7"/>
  <c r="AB230" i="7"/>
  <c r="AD230" i="7"/>
  <c r="W316" i="7"/>
  <c r="R234" i="7"/>
  <c r="U233" i="7"/>
  <c r="X233" i="7" s="1"/>
  <c r="Y233" i="7" s="1"/>
  <c r="AC230" i="7"/>
  <c r="AE230" i="7" s="1"/>
  <c r="AF230" i="7" s="1"/>
  <c r="AA231" i="7"/>
  <c r="T234" i="7"/>
  <c r="L235" i="7" a="1"/>
  <c r="L235" i="7" s="1"/>
  <c r="AF229" i="6"/>
  <c r="AG250" i="6" s="1"/>
  <c r="Z232" i="6"/>
  <c r="V317" i="6"/>
  <c r="H234" i="6"/>
  <c r="S233" i="6"/>
  <c r="W316" i="6"/>
  <c r="AD230" i="6"/>
  <c r="AB230" i="6"/>
  <c r="U233" i="6"/>
  <c r="X233" i="6" s="1"/>
  <c r="Y233" i="6" s="1"/>
  <c r="R234" i="6"/>
  <c r="AC230" i="6"/>
  <c r="AE230" i="6" s="1"/>
  <c r="AA231" i="6"/>
  <c r="L236" i="6" a="1"/>
  <c r="L236" i="6" s="1"/>
  <c r="T235" i="6"/>
  <c r="AG250" i="5"/>
  <c r="Z232" i="5"/>
  <c r="AD230" i="5"/>
  <c r="AB230" i="5"/>
  <c r="V317" i="5"/>
  <c r="H234" i="5"/>
  <c r="S233" i="5"/>
  <c r="W316" i="5"/>
  <c r="AC230" i="5"/>
  <c r="AE230" i="5" s="1"/>
  <c r="AF230" i="5" s="1"/>
  <c r="AA231" i="5"/>
  <c r="L236" i="5" a="1"/>
  <c r="L236" i="5" s="1"/>
  <c r="T235" i="5"/>
  <c r="U233" i="5"/>
  <c r="X233" i="5" s="1"/>
  <c r="Y233" i="5" s="1"/>
  <c r="R234" i="5"/>
  <c r="AF232" i="4"/>
  <c r="AE233" i="4"/>
  <c r="AE234" i="4" s="1"/>
  <c r="Z232" i="4"/>
  <c r="AB230" i="4"/>
  <c r="AD230" i="4"/>
  <c r="AG251" i="4" s="1"/>
  <c r="V317" i="4"/>
  <c r="S233" i="4"/>
  <c r="H234" i="4"/>
  <c r="W316" i="4"/>
  <c r="AC230" i="4"/>
  <c r="AA231" i="4"/>
  <c r="T235" i="4"/>
  <c r="L236" i="4" a="1"/>
  <c r="L236" i="4" s="1"/>
  <c r="R234" i="4"/>
  <c r="U233" i="4"/>
  <c r="X233" i="4" s="1"/>
  <c r="Y233" i="4" s="1"/>
  <c r="Z232" i="1"/>
  <c r="AD230" i="1"/>
  <c r="AB230" i="1"/>
  <c r="T235" i="1"/>
  <c r="L236" i="1" a="1"/>
  <c r="L236" i="1" s="1"/>
  <c r="AF229" i="1"/>
  <c r="AG250" i="1" s="1"/>
  <c r="AC230" i="1"/>
  <c r="AA231" i="1"/>
  <c r="V317" i="1"/>
  <c r="S233" i="1"/>
  <c r="H234" i="1"/>
  <c r="W316" i="1"/>
  <c r="AE230" i="1"/>
  <c r="U233" i="1"/>
  <c r="X233" i="1" s="1"/>
  <c r="Y233" i="1" s="1"/>
  <c r="R234" i="1"/>
  <c r="AF248" i="11" l="1"/>
  <c r="AE250" i="11"/>
  <c r="AF230" i="6"/>
  <c r="AE231" i="6"/>
  <c r="AF231" i="6" s="1"/>
  <c r="AG251" i="6"/>
  <c r="AF251" i="11"/>
  <c r="AE253" i="11"/>
  <c r="Z233" i="11"/>
  <c r="AD231" i="11"/>
  <c r="AG252" i="11" s="1"/>
  <c r="AB231" i="11"/>
  <c r="U234" i="11"/>
  <c r="X234" i="11" s="1"/>
  <c r="Y234" i="11" s="1"/>
  <c r="R235" i="11"/>
  <c r="V318" i="11"/>
  <c r="H235" i="11"/>
  <c r="S234" i="11"/>
  <c r="W317" i="11"/>
  <c r="L237" i="11" a="1"/>
  <c r="L237" i="11" s="1"/>
  <c r="T236" i="11"/>
  <c r="AA232" i="11"/>
  <c r="AC231" i="11"/>
  <c r="AE252" i="10"/>
  <c r="AF250" i="10"/>
  <c r="AF249" i="10"/>
  <c r="AE251" i="10"/>
  <c r="Z233" i="10"/>
  <c r="L236" i="10" a="1"/>
  <c r="L236" i="10" s="1"/>
  <c r="T235" i="10"/>
  <c r="V318" i="10"/>
  <c r="H235" i="10"/>
  <c r="S234" i="10"/>
  <c r="U234" i="10"/>
  <c r="X234" i="10" s="1"/>
  <c r="Y234" i="10" s="1"/>
  <c r="R235" i="10"/>
  <c r="W317" i="10"/>
  <c r="AC231" i="10"/>
  <c r="AA232" i="10"/>
  <c r="AD231" i="10"/>
  <c r="AG252" i="10" s="1"/>
  <c r="AB231" i="10"/>
  <c r="AE251" i="9"/>
  <c r="AF249" i="9"/>
  <c r="AF248" i="9"/>
  <c r="AE250" i="9"/>
  <c r="Z233" i="9"/>
  <c r="H235" i="9"/>
  <c r="S234" i="9"/>
  <c r="V318" i="9"/>
  <c r="L236" i="9" a="1"/>
  <c r="L236" i="9" s="1"/>
  <c r="T235" i="9"/>
  <c r="W317" i="9"/>
  <c r="AC231" i="9"/>
  <c r="AA232" i="9"/>
  <c r="U234" i="9"/>
  <c r="X234" i="9" s="1"/>
  <c r="Y234" i="9" s="1"/>
  <c r="R235" i="9"/>
  <c r="AD231" i="9"/>
  <c r="AG252" i="9" s="1"/>
  <c r="AB231" i="9"/>
  <c r="AE231" i="8"/>
  <c r="AF230" i="8"/>
  <c r="AG251" i="8" s="1"/>
  <c r="AE232" i="8"/>
  <c r="Z233" i="8"/>
  <c r="AD231" i="8"/>
  <c r="AB231" i="8"/>
  <c r="W317" i="8"/>
  <c r="R235" i="8"/>
  <c r="U234" i="8"/>
  <c r="X234" i="8" s="1"/>
  <c r="Y234" i="8" s="1"/>
  <c r="V318" i="8"/>
  <c r="H235" i="8"/>
  <c r="S234" i="8"/>
  <c r="AA232" i="8"/>
  <c r="AC231" i="8"/>
  <c r="T236" i="8"/>
  <c r="L237" i="8" a="1"/>
  <c r="L237" i="8" s="1"/>
  <c r="AG251" i="7"/>
  <c r="Z233" i="7"/>
  <c r="U234" i="7"/>
  <c r="X234" i="7" s="1"/>
  <c r="Y234" i="7" s="1"/>
  <c r="R235" i="7"/>
  <c r="L236" i="7" a="1"/>
  <c r="L236" i="7" s="1"/>
  <c r="T235" i="7"/>
  <c r="W317" i="7"/>
  <c r="AC231" i="7"/>
  <c r="AE231" i="7" s="1"/>
  <c r="AF231" i="7" s="1"/>
  <c r="AA232" i="7"/>
  <c r="V318" i="7"/>
  <c r="H235" i="7"/>
  <c r="S234" i="7"/>
  <c r="AD231" i="7"/>
  <c r="AB231" i="7"/>
  <c r="AE232" i="6"/>
  <c r="Z233" i="6"/>
  <c r="U234" i="6"/>
  <c r="X234" i="6" s="1"/>
  <c r="Y234" i="6" s="1"/>
  <c r="R235" i="6"/>
  <c r="W317" i="6"/>
  <c r="L237" i="6" a="1"/>
  <c r="L237" i="6" s="1"/>
  <c r="T236" i="6"/>
  <c r="AA232" i="6"/>
  <c r="AC231" i="6"/>
  <c r="V318" i="6"/>
  <c r="H235" i="6"/>
  <c r="S234" i="6"/>
  <c r="AD231" i="6"/>
  <c r="AG252" i="6" s="1"/>
  <c r="AB231" i="6"/>
  <c r="AG251" i="5"/>
  <c r="Z233" i="5"/>
  <c r="T236" i="5"/>
  <c r="L237" i="5" a="1"/>
  <c r="L237" i="5" s="1"/>
  <c r="AA232" i="5"/>
  <c r="AC231" i="5"/>
  <c r="AE231" i="5" s="1"/>
  <c r="AF231" i="5" s="1"/>
  <c r="AD231" i="5"/>
  <c r="AB231" i="5"/>
  <c r="V318" i="5"/>
  <c r="H235" i="5"/>
  <c r="S234" i="5"/>
  <c r="W317" i="5"/>
  <c r="R235" i="5"/>
  <c r="U234" i="5"/>
  <c r="X234" i="5" s="1"/>
  <c r="Y234" i="5" s="1"/>
  <c r="AF234" i="4"/>
  <c r="AF233" i="4"/>
  <c r="AE235" i="4"/>
  <c r="Z233" i="4"/>
  <c r="AD231" i="4"/>
  <c r="AG252" i="4" s="1"/>
  <c r="AB231" i="4"/>
  <c r="V318" i="4"/>
  <c r="S234" i="4"/>
  <c r="H235" i="4"/>
  <c r="W317" i="4"/>
  <c r="U234" i="4"/>
  <c r="X234" i="4" s="1"/>
  <c r="Y234" i="4" s="1"/>
  <c r="R235" i="4"/>
  <c r="AC231" i="4"/>
  <c r="AA232" i="4"/>
  <c r="T236" i="4"/>
  <c r="L237" i="4" a="1"/>
  <c r="L237" i="4" s="1"/>
  <c r="Z233" i="1"/>
  <c r="AD231" i="1"/>
  <c r="AB231" i="1"/>
  <c r="AF230" i="1"/>
  <c r="AG251" i="1" s="1"/>
  <c r="L237" i="1" a="1"/>
  <c r="L237" i="1" s="1"/>
  <c r="T236" i="1"/>
  <c r="V318" i="1"/>
  <c r="H235" i="1"/>
  <c r="S234" i="1"/>
  <c r="W317" i="1"/>
  <c r="U234" i="1"/>
  <c r="X234" i="1" s="1"/>
  <c r="Y234" i="1" s="1"/>
  <c r="R235" i="1"/>
  <c r="AC231" i="1"/>
  <c r="AE231" i="1" s="1"/>
  <c r="AA232" i="1"/>
  <c r="AF250" i="11" l="1"/>
  <c r="AE252" i="11"/>
  <c r="AF253" i="11"/>
  <c r="AE255" i="11"/>
  <c r="Z234" i="11"/>
  <c r="T237" i="11"/>
  <c r="L238" i="11" a="1"/>
  <c r="L238" i="11" s="1"/>
  <c r="V319" i="11"/>
  <c r="H236" i="11"/>
  <c r="S235" i="11"/>
  <c r="R236" i="11"/>
  <c r="U235" i="11"/>
  <c r="X235" i="11" s="1"/>
  <c r="Y235" i="11" s="1"/>
  <c r="W318" i="11"/>
  <c r="AD232" i="11"/>
  <c r="AG253" i="11" s="1"/>
  <c r="AB232" i="11"/>
  <c r="AA233" i="11"/>
  <c r="AC232" i="11"/>
  <c r="AE253" i="10"/>
  <c r="AF251" i="10"/>
  <c r="AF252" i="10"/>
  <c r="AE254" i="10"/>
  <c r="Z234" i="10"/>
  <c r="R236" i="10"/>
  <c r="U235" i="10"/>
  <c r="X235" i="10" s="1"/>
  <c r="Y235" i="10" s="1"/>
  <c r="V319" i="10"/>
  <c r="H236" i="10"/>
  <c r="S235" i="10"/>
  <c r="W318" i="10"/>
  <c r="L237" i="10" a="1"/>
  <c r="L237" i="10" s="1"/>
  <c r="T236" i="10"/>
  <c r="AA233" i="10"/>
  <c r="AC232" i="10"/>
  <c r="AD232" i="10"/>
  <c r="AG253" i="10" s="1"/>
  <c r="AB232" i="10"/>
  <c r="AF250" i="9"/>
  <c r="AE252" i="9"/>
  <c r="AE253" i="9"/>
  <c r="AF251" i="9"/>
  <c r="Z234" i="9"/>
  <c r="AD232" i="9"/>
  <c r="AG253" i="9" s="1"/>
  <c r="AB232" i="9"/>
  <c r="V319" i="9"/>
  <c r="H236" i="9"/>
  <c r="S235" i="9"/>
  <c r="AC232" i="9"/>
  <c r="AA233" i="9"/>
  <c r="L237" i="9" a="1"/>
  <c r="L237" i="9" s="1"/>
  <c r="T236" i="9"/>
  <c r="W318" i="9"/>
  <c r="U235" i="9"/>
  <c r="X235" i="9" s="1"/>
  <c r="Y235" i="9" s="1"/>
  <c r="R236" i="9"/>
  <c r="AF232" i="8"/>
  <c r="AF231" i="8"/>
  <c r="AG252" i="8" s="1"/>
  <c r="AE233" i="8"/>
  <c r="AF233" i="8" s="1"/>
  <c r="Z234" i="8"/>
  <c r="AB232" i="8"/>
  <c r="AD232" i="8"/>
  <c r="AG253" i="8" s="1"/>
  <c r="V319" i="8"/>
  <c r="S235" i="8"/>
  <c r="H236" i="8"/>
  <c r="T237" i="8"/>
  <c r="L238" i="8" a="1"/>
  <c r="L238" i="8" s="1"/>
  <c r="W318" i="8"/>
  <c r="AC232" i="8"/>
  <c r="AA233" i="8"/>
  <c r="R236" i="8"/>
  <c r="U235" i="8"/>
  <c r="X235" i="8" s="1"/>
  <c r="Y235" i="8" s="1"/>
  <c r="AG252" i="7"/>
  <c r="Z234" i="7"/>
  <c r="V319" i="7"/>
  <c r="H236" i="7"/>
  <c r="S235" i="7"/>
  <c r="W318" i="7"/>
  <c r="AD232" i="7"/>
  <c r="AB232" i="7"/>
  <c r="R236" i="7"/>
  <c r="U235" i="7"/>
  <c r="X235" i="7" s="1"/>
  <c r="Y235" i="7" s="1"/>
  <c r="L237" i="7" a="1"/>
  <c r="L237" i="7" s="1"/>
  <c r="T236" i="7"/>
  <c r="AC232" i="7"/>
  <c r="AE232" i="7" s="1"/>
  <c r="AA233" i="7"/>
  <c r="AE233" i="6"/>
  <c r="AE234" i="6" s="1"/>
  <c r="AF232" i="6"/>
  <c r="Z234" i="6"/>
  <c r="W318" i="6"/>
  <c r="V319" i="6"/>
  <c r="H236" i="6"/>
  <c r="S235" i="6"/>
  <c r="R236" i="6"/>
  <c r="U235" i="6"/>
  <c r="X235" i="6" s="1"/>
  <c r="Y235" i="6" s="1"/>
  <c r="T237" i="6"/>
  <c r="L238" i="6" a="1"/>
  <c r="L238" i="6" s="1"/>
  <c r="AB232" i="6"/>
  <c r="AD232" i="6"/>
  <c r="AA233" i="6"/>
  <c r="AC232" i="6"/>
  <c r="AG252" i="5"/>
  <c r="Z234" i="5"/>
  <c r="W318" i="5"/>
  <c r="V319" i="5"/>
  <c r="H236" i="5"/>
  <c r="S235" i="5"/>
  <c r="T237" i="5"/>
  <c r="L238" i="5" a="1"/>
  <c r="L238" i="5" s="1"/>
  <c r="R236" i="5"/>
  <c r="U235" i="5"/>
  <c r="X235" i="5" s="1"/>
  <c r="Y235" i="5" s="1"/>
  <c r="AA233" i="5"/>
  <c r="AC232" i="5"/>
  <c r="AE232" i="5" s="1"/>
  <c r="AB232" i="5"/>
  <c r="AD232" i="5"/>
  <c r="AF235" i="4"/>
  <c r="AE236" i="4"/>
  <c r="Z234" i="4"/>
  <c r="V319" i="4"/>
  <c r="H236" i="4"/>
  <c r="S235" i="4"/>
  <c r="W318" i="4"/>
  <c r="U235" i="4"/>
  <c r="X235" i="4" s="1"/>
  <c r="Y235" i="4" s="1"/>
  <c r="R236" i="4"/>
  <c r="AC232" i="4"/>
  <c r="AA233" i="4"/>
  <c r="L238" i="4" a="1"/>
  <c r="L238" i="4" s="1"/>
  <c r="T237" i="4"/>
  <c r="AD232" i="4"/>
  <c r="AG253" i="4" s="1"/>
  <c r="AB232" i="4"/>
  <c r="Z234" i="1"/>
  <c r="V319" i="1"/>
  <c r="H236" i="1"/>
  <c r="S235" i="1"/>
  <c r="W318" i="1"/>
  <c r="AF231" i="1"/>
  <c r="AG252" i="1" s="1"/>
  <c r="AC232" i="1"/>
  <c r="AA233" i="1"/>
  <c r="L238" i="1" a="1"/>
  <c r="L238" i="1" s="1"/>
  <c r="T237" i="1"/>
  <c r="AE232" i="1"/>
  <c r="AE233" i="1" s="1"/>
  <c r="AD232" i="1"/>
  <c r="AB232" i="1"/>
  <c r="U235" i="1"/>
  <c r="X235" i="1" s="1"/>
  <c r="Y235" i="1" s="1"/>
  <c r="R236" i="1"/>
  <c r="AE254" i="11" l="1"/>
  <c r="AF252" i="11"/>
  <c r="AG253" i="6"/>
  <c r="AF255" i="11"/>
  <c r="AE257" i="11"/>
  <c r="Z235" i="11"/>
  <c r="V320" i="11"/>
  <c r="S236" i="11"/>
  <c r="H237" i="11"/>
  <c r="W319" i="11"/>
  <c r="AB233" i="11"/>
  <c r="AD233" i="11"/>
  <c r="AG254" i="11" s="1"/>
  <c r="T238" i="11"/>
  <c r="L239" i="11" a="1"/>
  <c r="L239" i="11" s="1"/>
  <c r="R237" i="11"/>
  <c r="U236" i="11"/>
  <c r="X236" i="11" s="1"/>
  <c r="Y236" i="11" s="1"/>
  <c r="AC233" i="11"/>
  <c r="AA234" i="11"/>
  <c r="AE256" i="10"/>
  <c r="AF254" i="10"/>
  <c r="AF253" i="10"/>
  <c r="AE255" i="10"/>
  <c r="Z235" i="10"/>
  <c r="T237" i="10"/>
  <c r="L238" i="10" a="1"/>
  <c r="L238" i="10" s="1"/>
  <c r="AB233" i="10"/>
  <c r="AD233" i="10"/>
  <c r="AG254" i="10" s="1"/>
  <c r="V320" i="10"/>
  <c r="H237" i="10"/>
  <c r="S236" i="10"/>
  <c r="W319" i="10"/>
  <c r="R237" i="10"/>
  <c r="U236" i="10"/>
  <c r="X236" i="10" s="1"/>
  <c r="Y236" i="10" s="1"/>
  <c r="AA234" i="10"/>
  <c r="AC233" i="10"/>
  <c r="AF253" i="9"/>
  <c r="AE255" i="9"/>
  <c r="AE254" i="9"/>
  <c r="AF252" i="9"/>
  <c r="Z235" i="9"/>
  <c r="L238" i="9" a="1"/>
  <c r="L238" i="9" s="1"/>
  <c r="T237" i="9"/>
  <c r="V320" i="9"/>
  <c r="H237" i="9"/>
  <c r="S236" i="9"/>
  <c r="U236" i="9"/>
  <c r="X236" i="9" s="1"/>
  <c r="Y236" i="9" s="1"/>
  <c r="R237" i="9"/>
  <c r="AD233" i="9"/>
  <c r="AG254" i="9" s="1"/>
  <c r="AB233" i="9"/>
  <c r="W319" i="9"/>
  <c r="AA234" i="9"/>
  <c r="AC233" i="9"/>
  <c r="AE234" i="8"/>
  <c r="Z235" i="8"/>
  <c r="AD233" i="8"/>
  <c r="AG254" i="8" s="1"/>
  <c r="AB233" i="8"/>
  <c r="T238" i="8"/>
  <c r="L239" i="8" a="1"/>
  <c r="L239" i="8" s="1"/>
  <c r="V320" i="8"/>
  <c r="S236" i="8"/>
  <c r="H237" i="8"/>
  <c r="U236" i="8"/>
  <c r="X236" i="8" s="1"/>
  <c r="Y236" i="8" s="1"/>
  <c r="R237" i="8"/>
  <c r="AC233" i="8"/>
  <c r="AA234" i="8"/>
  <c r="W319" i="8"/>
  <c r="AF232" i="7"/>
  <c r="AG253" i="7" s="1"/>
  <c r="Z235" i="7"/>
  <c r="L238" i="7" a="1"/>
  <c r="L238" i="7" s="1"/>
  <c r="T237" i="7"/>
  <c r="U236" i="7"/>
  <c r="X236" i="7" s="1"/>
  <c r="Y236" i="7" s="1"/>
  <c r="R237" i="7"/>
  <c r="V320" i="7"/>
  <c r="H237" i="7"/>
  <c r="S236" i="7"/>
  <c r="AB233" i="7"/>
  <c r="AD233" i="7"/>
  <c r="W319" i="7"/>
  <c r="AC233" i="7"/>
  <c r="AE233" i="7" s="1"/>
  <c r="AA234" i="7"/>
  <c r="AF234" i="6"/>
  <c r="AF233" i="6"/>
  <c r="AE235" i="6"/>
  <c r="V320" i="6"/>
  <c r="S236" i="6"/>
  <c r="H237" i="6"/>
  <c r="W319" i="6"/>
  <c r="T238" i="6"/>
  <c r="L239" i="6" a="1"/>
  <c r="L239" i="6" s="1"/>
  <c r="Z235" i="6"/>
  <c r="R237" i="6"/>
  <c r="U236" i="6"/>
  <c r="X236" i="6" s="1"/>
  <c r="Y236" i="6" s="1"/>
  <c r="AB233" i="6"/>
  <c r="AD233" i="6"/>
  <c r="AG254" i="6" s="1"/>
  <c r="AC233" i="6"/>
  <c r="AA234" i="6"/>
  <c r="AF232" i="5"/>
  <c r="AG253" i="5" s="1"/>
  <c r="Z235" i="5"/>
  <c r="AD233" i="5"/>
  <c r="AB233" i="5"/>
  <c r="R237" i="5"/>
  <c r="U236" i="5"/>
  <c r="X236" i="5" s="1"/>
  <c r="Y236" i="5" s="1"/>
  <c r="T238" i="5"/>
  <c r="L239" i="5" a="1"/>
  <c r="L239" i="5" s="1"/>
  <c r="V320" i="5"/>
  <c r="S236" i="5"/>
  <c r="H237" i="5"/>
  <c r="W319" i="5"/>
  <c r="AC233" i="5"/>
  <c r="AE233" i="5" s="1"/>
  <c r="AA234" i="5"/>
  <c r="AF236" i="4"/>
  <c r="AE237" i="4"/>
  <c r="Z235" i="4"/>
  <c r="L239" i="4" a="1"/>
  <c r="L239" i="4" s="1"/>
  <c r="T238" i="4"/>
  <c r="V320" i="4"/>
  <c r="H237" i="4"/>
  <c r="S236" i="4"/>
  <c r="AD233" i="4"/>
  <c r="AG254" i="4" s="1"/>
  <c r="AB233" i="4"/>
  <c r="U236" i="4"/>
  <c r="X236" i="4" s="1"/>
  <c r="Y236" i="4" s="1"/>
  <c r="R237" i="4"/>
  <c r="AA234" i="4"/>
  <c r="AC233" i="4"/>
  <c r="W319" i="4"/>
  <c r="AF233" i="1"/>
  <c r="Z235" i="1"/>
  <c r="L239" i="1" a="1"/>
  <c r="L239" i="1" s="1"/>
  <c r="T238" i="1"/>
  <c r="AF232" i="1"/>
  <c r="AG253" i="1" s="1"/>
  <c r="AE234" i="1"/>
  <c r="AD233" i="1"/>
  <c r="AB233" i="1"/>
  <c r="U236" i="1"/>
  <c r="X236" i="1" s="1"/>
  <c r="Y236" i="1" s="1"/>
  <c r="R237" i="1"/>
  <c r="AC233" i="1"/>
  <c r="AA234" i="1"/>
  <c r="V320" i="1"/>
  <c r="H237" i="1"/>
  <c r="S236" i="1"/>
  <c r="W319" i="1"/>
  <c r="AF254" i="11" l="1"/>
  <c r="AE256" i="11"/>
  <c r="AF233" i="7"/>
  <c r="AG254" i="7"/>
  <c r="AG254" i="1"/>
  <c r="AF257" i="11"/>
  <c r="AE259" i="11"/>
  <c r="Z236" i="11"/>
  <c r="T239" i="11"/>
  <c r="L240" i="11" a="1"/>
  <c r="L240" i="11" s="1"/>
  <c r="V321" i="11"/>
  <c r="S237" i="11"/>
  <c r="H238" i="11"/>
  <c r="AD234" i="11"/>
  <c r="AG255" i="11" s="1"/>
  <c r="AB234" i="11"/>
  <c r="W320" i="11"/>
  <c r="AC234" i="11"/>
  <c r="AA235" i="11"/>
  <c r="U237" i="11"/>
  <c r="X237" i="11" s="1"/>
  <c r="Y237" i="11" s="1"/>
  <c r="R238" i="11"/>
  <c r="AF255" i="10"/>
  <c r="AE257" i="10"/>
  <c r="AE258" i="10"/>
  <c r="AF256" i="10"/>
  <c r="Z236" i="10"/>
  <c r="V321" i="10"/>
  <c r="S237" i="10"/>
  <c r="H238" i="10"/>
  <c r="R238" i="10"/>
  <c r="U237" i="10"/>
  <c r="X237" i="10" s="1"/>
  <c r="Y237" i="10" s="1"/>
  <c r="W320" i="10"/>
  <c r="AD234" i="10"/>
  <c r="AG255" i="10" s="1"/>
  <c r="AB234" i="10"/>
  <c r="AC234" i="10"/>
  <c r="AA235" i="10"/>
  <c r="T238" i="10"/>
  <c r="L239" i="10" a="1"/>
  <c r="L239" i="10" s="1"/>
  <c r="AF254" i="9"/>
  <c r="AE256" i="9"/>
  <c r="AE257" i="9"/>
  <c r="AF255" i="9"/>
  <c r="Z236" i="9"/>
  <c r="W320" i="9"/>
  <c r="L239" i="9" a="1"/>
  <c r="L239" i="9" s="1"/>
  <c r="T238" i="9"/>
  <c r="AB234" i="9"/>
  <c r="AD234" i="9"/>
  <c r="AG255" i="9" s="1"/>
  <c r="AA235" i="9"/>
  <c r="AC234" i="9"/>
  <c r="U237" i="9"/>
  <c r="X237" i="9" s="1"/>
  <c r="Y237" i="9" s="1"/>
  <c r="R238" i="9"/>
  <c r="V321" i="9"/>
  <c r="H238" i="9"/>
  <c r="S237" i="9"/>
  <c r="AE235" i="8"/>
  <c r="AE236" i="8"/>
  <c r="AF234" i="8"/>
  <c r="Z236" i="8"/>
  <c r="U237" i="8"/>
  <c r="X237" i="8" s="1"/>
  <c r="Y237" i="8" s="1"/>
  <c r="R238" i="8"/>
  <c r="AD234" i="8"/>
  <c r="AG255" i="8" s="1"/>
  <c r="AB234" i="8"/>
  <c r="L240" i="8" a="1"/>
  <c r="L240" i="8" s="1"/>
  <c r="T239" i="8"/>
  <c r="AC234" i="8"/>
  <c r="AA235" i="8"/>
  <c r="V321" i="8"/>
  <c r="H238" i="8"/>
  <c r="S237" i="8"/>
  <c r="W320" i="8"/>
  <c r="Z236" i="7"/>
  <c r="T238" i="7"/>
  <c r="L239" i="7" a="1"/>
  <c r="L239" i="7" s="1"/>
  <c r="W320" i="7"/>
  <c r="R238" i="7"/>
  <c r="U237" i="7"/>
  <c r="X237" i="7" s="1"/>
  <c r="Y237" i="7" s="1"/>
  <c r="AC234" i="7"/>
  <c r="AE234" i="7" s="1"/>
  <c r="AA235" i="7"/>
  <c r="V321" i="7"/>
  <c r="H238" i="7"/>
  <c r="S237" i="7"/>
  <c r="AD234" i="7"/>
  <c r="AB234" i="7"/>
  <c r="AF235" i="6"/>
  <c r="AE236" i="6"/>
  <c r="Z236" i="6"/>
  <c r="AC234" i="6"/>
  <c r="AA235" i="6"/>
  <c r="U237" i="6"/>
  <c r="X237" i="6" s="1"/>
  <c r="Y237" i="6" s="1"/>
  <c r="R238" i="6"/>
  <c r="W320" i="6"/>
  <c r="T239" i="6"/>
  <c r="L240" i="6" a="1"/>
  <c r="L240" i="6" s="1"/>
  <c r="AD234" i="6"/>
  <c r="AG255" i="6" s="1"/>
  <c r="AB234" i="6"/>
  <c r="V321" i="6"/>
  <c r="S237" i="6"/>
  <c r="H238" i="6"/>
  <c r="AF233" i="5"/>
  <c r="AG254" i="5" s="1"/>
  <c r="Z236" i="5"/>
  <c r="V321" i="5"/>
  <c r="S237" i="5"/>
  <c r="H238" i="5"/>
  <c r="L240" i="5" a="1"/>
  <c r="L240" i="5" s="1"/>
  <c r="T239" i="5"/>
  <c r="W320" i="5"/>
  <c r="U237" i="5"/>
  <c r="X237" i="5" s="1"/>
  <c r="Y237" i="5" s="1"/>
  <c r="R238" i="5"/>
  <c r="AC234" i="5"/>
  <c r="AE234" i="5" s="1"/>
  <c r="AF234" i="5" s="1"/>
  <c r="AA235" i="5"/>
  <c r="AD234" i="5"/>
  <c r="AB234" i="5"/>
  <c r="AF237" i="4"/>
  <c r="AE238" i="4"/>
  <c r="Z236" i="4"/>
  <c r="R238" i="4"/>
  <c r="U237" i="4"/>
  <c r="X237" i="4" s="1"/>
  <c r="Y237" i="4" s="1"/>
  <c r="AD234" i="4"/>
  <c r="AG255" i="4" s="1"/>
  <c r="AB234" i="4"/>
  <c r="W320" i="4"/>
  <c r="V321" i="4"/>
  <c r="H238" i="4"/>
  <c r="S237" i="4"/>
  <c r="L240" i="4" a="1"/>
  <c r="L240" i="4" s="1"/>
  <c r="T239" i="4"/>
  <c r="AC234" i="4"/>
  <c r="AA235" i="4"/>
  <c r="Z236" i="1"/>
  <c r="W320" i="1"/>
  <c r="U237" i="1"/>
  <c r="X237" i="1" s="1"/>
  <c r="Y237" i="1" s="1"/>
  <c r="R238" i="1"/>
  <c r="AF234" i="1"/>
  <c r="AD234" i="1"/>
  <c r="AB234" i="1"/>
  <c r="L240" i="1" a="1"/>
  <c r="L240" i="1" s="1"/>
  <c r="T239" i="1"/>
  <c r="AC234" i="1"/>
  <c r="AA235" i="1"/>
  <c r="AE235" i="1"/>
  <c r="V321" i="1"/>
  <c r="H238" i="1"/>
  <c r="S237" i="1"/>
  <c r="AE258" i="11" l="1"/>
  <c r="AF256" i="11"/>
  <c r="AF234" i="7"/>
  <c r="AE235" i="7"/>
  <c r="AE236" i="7" s="1"/>
  <c r="AG255" i="1"/>
  <c r="AG255" i="7"/>
  <c r="AE261" i="11"/>
  <c r="AF259" i="11"/>
  <c r="Z237" i="11"/>
  <c r="W321" i="11"/>
  <c r="L241" i="11" a="1"/>
  <c r="L241" i="11" s="1"/>
  <c r="T240" i="11"/>
  <c r="U238" i="11"/>
  <c r="X238" i="11" s="1"/>
  <c r="Y238" i="11" s="1"/>
  <c r="R239" i="11"/>
  <c r="AC235" i="11"/>
  <c r="AA236" i="11"/>
  <c r="V322" i="11"/>
  <c r="H239" i="11"/>
  <c r="S238" i="11"/>
  <c r="AD235" i="11"/>
  <c r="AG256" i="11" s="1"/>
  <c r="AB235" i="11"/>
  <c r="AF258" i="10"/>
  <c r="AE260" i="10"/>
  <c r="AE259" i="10"/>
  <c r="AF257" i="10"/>
  <c r="Z237" i="10"/>
  <c r="AD235" i="10"/>
  <c r="AG256" i="10" s="1"/>
  <c r="AB235" i="10"/>
  <c r="V322" i="10"/>
  <c r="S238" i="10"/>
  <c r="H239" i="10"/>
  <c r="W321" i="10"/>
  <c r="U238" i="10"/>
  <c r="X238" i="10" s="1"/>
  <c r="Y238" i="10" s="1"/>
  <c r="R239" i="10"/>
  <c r="AC235" i="10"/>
  <c r="AA236" i="10"/>
  <c r="T239" i="10"/>
  <c r="L240" i="10" a="1"/>
  <c r="L240" i="10" s="1"/>
  <c r="AF257" i="9"/>
  <c r="AE259" i="9"/>
  <c r="AE258" i="9"/>
  <c r="AF256" i="9"/>
  <c r="Z237" i="9"/>
  <c r="R239" i="9"/>
  <c r="U238" i="9"/>
  <c r="X238" i="9" s="1"/>
  <c r="Y238" i="9" s="1"/>
  <c r="AD235" i="9"/>
  <c r="AG256" i="9" s="1"/>
  <c r="AB235" i="9"/>
  <c r="L240" i="9" a="1"/>
  <c r="L240" i="9" s="1"/>
  <c r="T239" i="9"/>
  <c r="V322" i="9"/>
  <c r="H239" i="9"/>
  <c r="S238" i="9"/>
  <c r="AA236" i="9"/>
  <c r="AC235" i="9"/>
  <c r="W321" i="9"/>
  <c r="AF236" i="8"/>
  <c r="AE238" i="8"/>
  <c r="AE237" i="8"/>
  <c r="AF235" i="8"/>
  <c r="Z237" i="8"/>
  <c r="AD235" i="8"/>
  <c r="AG256" i="8" s="1"/>
  <c r="AB235" i="8"/>
  <c r="V322" i="8"/>
  <c r="H239" i="8"/>
  <c r="S238" i="8"/>
  <c r="L241" i="8" a="1"/>
  <c r="L241" i="8" s="1"/>
  <c r="T240" i="8"/>
  <c r="U238" i="8"/>
  <c r="X238" i="8" s="1"/>
  <c r="Y238" i="8" s="1"/>
  <c r="R239" i="8"/>
  <c r="W321" i="8"/>
  <c r="AC235" i="8"/>
  <c r="AA236" i="8"/>
  <c r="AF236" i="7"/>
  <c r="AE237" i="7"/>
  <c r="AE238" i="7" s="1"/>
  <c r="AF235" i="7"/>
  <c r="Z237" i="7"/>
  <c r="W321" i="7"/>
  <c r="V322" i="7"/>
  <c r="H239" i="7"/>
  <c r="S238" i="7"/>
  <c r="U238" i="7"/>
  <c r="X238" i="7" s="1"/>
  <c r="Y238" i="7" s="1"/>
  <c r="R239" i="7"/>
  <c r="AD235" i="7"/>
  <c r="AB235" i="7"/>
  <c r="AA236" i="7"/>
  <c r="AC235" i="7"/>
  <c r="L240" i="7" a="1"/>
  <c r="L240" i="7" s="1"/>
  <c r="T239" i="7"/>
  <c r="AF236" i="6"/>
  <c r="AE237" i="6"/>
  <c r="Z237" i="6"/>
  <c r="L241" i="6" a="1"/>
  <c r="L241" i="6" s="1"/>
  <c r="T240" i="6"/>
  <c r="AD235" i="6"/>
  <c r="AG256" i="6" s="1"/>
  <c r="AB235" i="6"/>
  <c r="AC235" i="6"/>
  <c r="AA236" i="6"/>
  <c r="W321" i="6"/>
  <c r="U238" i="6"/>
  <c r="X238" i="6" s="1"/>
  <c r="Y238" i="6" s="1"/>
  <c r="R239" i="6"/>
  <c r="V322" i="6"/>
  <c r="H239" i="6"/>
  <c r="S238" i="6"/>
  <c r="AG255" i="5"/>
  <c r="Z237" i="5"/>
  <c r="AD235" i="5"/>
  <c r="AB235" i="5"/>
  <c r="U238" i="5"/>
  <c r="X238" i="5" s="1"/>
  <c r="Y238" i="5" s="1"/>
  <c r="R239" i="5"/>
  <c r="V322" i="5"/>
  <c r="H239" i="5"/>
  <c r="S238" i="5"/>
  <c r="AC235" i="5"/>
  <c r="AE235" i="5" s="1"/>
  <c r="AA236" i="5"/>
  <c r="L241" i="5" a="1"/>
  <c r="L241" i="5" s="1"/>
  <c r="T240" i="5"/>
  <c r="W321" i="5"/>
  <c r="AF238" i="4"/>
  <c r="AE239" i="4"/>
  <c r="Z237" i="4"/>
  <c r="T240" i="4"/>
  <c r="L241" i="4" a="1"/>
  <c r="L241" i="4" s="1"/>
  <c r="W321" i="4"/>
  <c r="AD235" i="4"/>
  <c r="AG256" i="4" s="1"/>
  <c r="AB235" i="4"/>
  <c r="U238" i="4"/>
  <c r="X238" i="4" s="1"/>
  <c r="Y238" i="4" s="1"/>
  <c r="R239" i="4"/>
  <c r="AC235" i="4"/>
  <c r="AA236" i="4"/>
  <c r="V322" i="4"/>
  <c r="S238" i="4"/>
  <c r="H239" i="4"/>
  <c r="Z237" i="1"/>
  <c r="AF235" i="1"/>
  <c r="AB235" i="1"/>
  <c r="AD235" i="1"/>
  <c r="T240" i="1"/>
  <c r="L241" i="1" a="1"/>
  <c r="L241" i="1" s="1"/>
  <c r="R239" i="1"/>
  <c r="U238" i="1"/>
  <c r="X238" i="1" s="1"/>
  <c r="Y238" i="1" s="1"/>
  <c r="AA236" i="1"/>
  <c r="AC235" i="1"/>
  <c r="W321" i="1"/>
  <c r="AE236" i="1"/>
  <c r="V322" i="1"/>
  <c r="H239" i="1"/>
  <c r="S238" i="1"/>
  <c r="AE260" i="11" l="1"/>
  <c r="AF258" i="11"/>
  <c r="AG256" i="1"/>
  <c r="AG256" i="7"/>
  <c r="AF261" i="11"/>
  <c r="AE263" i="11"/>
  <c r="Z238" i="11"/>
  <c r="U239" i="11"/>
  <c r="X239" i="11" s="1"/>
  <c r="Y239" i="11" s="1"/>
  <c r="R240" i="11"/>
  <c r="W322" i="11"/>
  <c r="V323" i="11"/>
  <c r="H240" i="11"/>
  <c r="S239" i="11"/>
  <c r="L242" i="11" a="1"/>
  <c r="L242" i="11" s="1"/>
  <c r="T241" i="11"/>
  <c r="AC236" i="11"/>
  <c r="AA237" i="11"/>
  <c r="AD236" i="11"/>
  <c r="AG257" i="11" s="1"/>
  <c r="AB236" i="11"/>
  <c r="AE261" i="10"/>
  <c r="AF259" i="10"/>
  <c r="AF260" i="10"/>
  <c r="AE262" i="10"/>
  <c r="Z238" i="10"/>
  <c r="W322" i="10"/>
  <c r="U239" i="10"/>
  <c r="X239" i="10" s="1"/>
  <c r="Y239" i="10" s="1"/>
  <c r="R240" i="10"/>
  <c r="L241" i="10" a="1"/>
  <c r="L241" i="10" s="1"/>
  <c r="T240" i="10"/>
  <c r="AC236" i="10"/>
  <c r="AA237" i="10"/>
  <c r="V323" i="10"/>
  <c r="H240" i="10"/>
  <c r="S239" i="10"/>
  <c r="AD236" i="10"/>
  <c r="AG257" i="10" s="1"/>
  <c r="AB236" i="10"/>
  <c r="AF258" i="9"/>
  <c r="AE260" i="9"/>
  <c r="AE261" i="9"/>
  <c r="AF259" i="9"/>
  <c r="Z238" i="9"/>
  <c r="V323" i="9"/>
  <c r="S239" i="9"/>
  <c r="H240" i="9"/>
  <c r="R240" i="9"/>
  <c r="U239" i="9"/>
  <c r="X239" i="9" s="1"/>
  <c r="Y239" i="9" s="1"/>
  <c r="AB236" i="9"/>
  <c r="AD236" i="9"/>
  <c r="AG257" i="9" s="1"/>
  <c r="W322" i="9"/>
  <c r="AC236" i="9"/>
  <c r="AA237" i="9"/>
  <c r="T240" i="9"/>
  <c r="L241" i="9" a="1"/>
  <c r="L241" i="9" s="1"/>
  <c r="AF237" i="8"/>
  <c r="AE239" i="8"/>
  <c r="AE240" i="8"/>
  <c r="AF238" i="8"/>
  <c r="Z238" i="8"/>
  <c r="U239" i="8"/>
  <c r="X239" i="8" s="1"/>
  <c r="Y239" i="8" s="1"/>
  <c r="R240" i="8"/>
  <c r="AD236" i="8"/>
  <c r="AG257" i="8" s="1"/>
  <c r="AB236" i="8"/>
  <c r="W322" i="8"/>
  <c r="AC236" i="8"/>
  <c r="AA237" i="8"/>
  <c r="L242" i="8" a="1"/>
  <c r="L242" i="8" s="1"/>
  <c r="T241" i="8"/>
  <c r="V323" i="8"/>
  <c r="H240" i="8"/>
  <c r="S239" i="8"/>
  <c r="AF237" i="7"/>
  <c r="AE239" i="7"/>
  <c r="AE240" i="7"/>
  <c r="AF238" i="7"/>
  <c r="Z238" i="7"/>
  <c r="AD236" i="7"/>
  <c r="AG257" i="7" s="1"/>
  <c r="AB236" i="7"/>
  <c r="L241" i="7" a="1"/>
  <c r="L241" i="7" s="1"/>
  <c r="T240" i="7"/>
  <c r="U239" i="7"/>
  <c r="X239" i="7" s="1"/>
  <c r="Y239" i="7" s="1"/>
  <c r="R240" i="7"/>
  <c r="V323" i="7"/>
  <c r="H240" i="7"/>
  <c r="S239" i="7"/>
  <c r="AC236" i="7"/>
  <c r="AA237" i="7"/>
  <c r="W322" i="7"/>
  <c r="AF237" i="6"/>
  <c r="AE238" i="6"/>
  <c r="AE239" i="6" s="1"/>
  <c r="Z238" i="6"/>
  <c r="AD236" i="6"/>
  <c r="AG257" i="6" s="1"/>
  <c r="AB236" i="6"/>
  <c r="L242" i="6" a="1"/>
  <c r="L242" i="6" s="1"/>
  <c r="T241" i="6"/>
  <c r="V323" i="6"/>
  <c r="H240" i="6"/>
  <c r="S239" i="6"/>
  <c r="AC236" i="6"/>
  <c r="AA237" i="6"/>
  <c r="U239" i="6"/>
  <c r="X239" i="6" s="1"/>
  <c r="Y239" i="6" s="1"/>
  <c r="R240" i="6"/>
  <c r="W322" i="6"/>
  <c r="AF235" i="5"/>
  <c r="AG256" i="5" s="1"/>
  <c r="Z238" i="5"/>
  <c r="L242" i="5" a="1"/>
  <c r="L242" i="5" s="1"/>
  <c r="T241" i="5"/>
  <c r="AD236" i="5"/>
  <c r="AB236" i="5"/>
  <c r="W322" i="5"/>
  <c r="AC236" i="5"/>
  <c r="AE236" i="5" s="1"/>
  <c r="AA237" i="5"/>
  <c r="V323" i="5"/>
  <c r="H240" i="5"/>
  <c r="S239" i="5"/>
  <c r="U239" i="5"/>
  <c r="X239" i="5" s="1"/>
  <c r="Y239" i="5" s="1"/>
  <c r="R240" i="5"/>
  <c r="AF239" i="4"/>
  <c r="AE240" i="4"/>
  <c r="Z238" i="4"/>
  <c r="R240" i="4"/>
  <c r="U239" i="4"/>
  <c r="X239" i="4" s="1"/>
  <c r="Y239" i="4" s="1"/>
  <c r="AD236" i="4"/>
  <c r="AG257" i="4" s="1"/>
  <c r="AB236" i="4"/>
  <c r="V323" i="4"/>
  <c r="H240" i="4"/>
  <c r="S239" i="4"/>
  <c r="AA237" i="4"/>
  <c r="AC236" i="4"/>
  <c r="L242" i="4" a="1"/>
  <c r="L242" i="4" s="1"/>
  <c r="T241" i="4"/>
  <c r="W322" i="4"/>
  <c r="Z238" i="1"/>
  <c r="AF236" i="1"/>
  <c r="R240" i="1"/>
  <c r="U239" i="1"/>
  <c r="X239" i="1" s="1"/>
  <c r="Y239" i="1" s="1"/>
  <c r="T241" i="1"/>
  <c r="L242" i="1" a="1"/>
  <c r="L242" i="1" s="1"/>
  <c r="W322" i="1"/>
  <c r="AB236" i="1"/>
  <c r="AD236" i="1"/>
  <c r="AG257" i="1" s="1"/>
  <c r="AA237" i="1"/>
  <c r="AC236" i="1"/>
  <c r="AE237" i="1"/>
  <c r="V323" i="1"/>
  <c r="H240" i="1"/>
  <c r="S239" i="1"/>
  <c r="AF260" i="11" l="1"/>
  <c r="AE262" i="11"/>
  <c r="AF263" i="11"/>
  <c r="AE265" i="11"/>
  <c r="Z239" i="11"/>
  <c r="V324" i="11"/>
  <c r="H241" i="11"/>
  <c r="S240" i="11"/>
  <c r="W323" i="11"/>
  <c r="U240" i="11"/>
  <c r="X240" i="11" s="1"/>
  <c r="Y240" i="11" s="1"/>
  <c r="R241" i="11"/>
  <c r="L243" i="11" a="1"/>
  <c r="L243" i="11" s="1"/>
  <c r="T242" i="11"/>
  <c r="AC237" i="11"/>
  <c r="AA238" i="11"/>
  <c r="AD237" i="11"/>
  <c r="AG258" i="11" s="1"/>
  <c r="AB237" i="11"/>
  <c r="AE264" i="10"/>
  <c r="AF262" i="10"/>
  <c r="AE263" i="10"/>
  <c r="AF261" i="10"/>
  <c r="Z239" i="10"/>
  <c r="V324" i="10"/>
  <c r="H241" i="10"/>
  <c r="S240" i="10"/>
  <c r="AD237" i="10"/>
  <c r="AG258" i="10" s="1"/>
  <c r="AB237" i="10"/>
  <c r="L242" i="10" a="1"/>
  <c r="L242" i="10" s="1"/>
  <c r="T241" i="10"/>
  <c r="U240" i="10"/>
  <c r="X240" i="10" s="1"/>
  <c r="Y240" i="10" s="1"/>
  <c r="R241" i="10"/>
  <c r="W323" i="10"/>
  <c r="AC237" i="10"/>
  <c r="AA238" i="10"/>
  <c r="AE263" i="9"/>
  <c r="AF261" i="9"/>
  <c r="AE262" i="9"/>
  <c r="AF260" i="9"/>
  <c r="Z239" i="9"/>
  <c r="V324" i="9"/>
  <c r="S240" i="9"/>
  <c r="H241" i="9"/>
  <c r="T241" i="9"/>
  <c r="L242" i="9" a="1"/>
  <c r="L242" i="9" s="1"/>
  <c r="W323" i="9"/>
  <c r="U240" i="9"/>
  <c r="X240" i="9" s="1"/>
  <c r="Y240" i="9" s="1"/>
  <c r="R241" i="9"/>
  <c r="AC237" i="9"/>
  <c r="AA238" i="9"/>
  <c r="AD237" i="9"/>
  <c r="AG258" i="9" s="1"/>
  <c r="AB237" i="9"/>
  <c r="AE242" i="8"/>
  <c r="AF240" i="8"/>
  <c r="AF239" i="8"/>
  <c r="AE241" i="8"/>
  <c r="Z239" i="8"/>
  <c r="L243" i="8" a="1"/>
  <c r="L243" i="8" s="1"/>
  <c r="T242" i="8"/>
  <c r="AD237" i="8"/>
  <c r="AG258" i="8" s="1"/>
  <c r="AB237" i="8"/>
  <c r="U240" i="8"/>
  <c r="X240" i="8" s="1"/>
  <c r="Y240" i="8" s="1"/>
  <c r="R241" i="8"/>
  <c r="V324" i="8"/>
  <c r="H241" i="8"/>
  <c r="S240" i="8"/>
  <c r="AC237" i="8"/>
  <c r="AA238" i="8"/>
  <c r="W323" i="8"/>
  <c r="AF240" i="7"/>
  <c r="AE242" i="7"/>
  <c r="AE241" i="7"/>
  <c r="AF239" i="7"/>
  <c r="Z239" i="7"/>
  <c r="AD237" i="7"/>
  <c r="AG258" i="7" s="1"/>
  <c r="AB237" i="7"/>
  <c r="W323" i="7"/>
  <c r="V324" i="7"/>
  <c r="H241" i="7"/>
  <c r="S240" i="7"/>
  <c r="T241" i="7"/>
  <c r="L242" i="7" a="1"/>
  <c r="L242" i="7" s="1"/>
  <c r="AC237" i="7"/>
  <c r="AA238" i="7"/>
  <c r="R241" i="7"/>
  <c r="U240" i="7"/>
  <c r="X240" i="7" s="1"/>
  <c r="Y240" i="7" s="1"/>
  <c r="AE240" i="6"/>
  <c r="AF238" i="6"/>
  <c r="AE241" i="6"/>
  <c r="AF239" i="6"/>
  <c r="Z239" i="6"/>
  <c r="W323" i="6"/>
  <c r="L243" i="6" a="1"/>
  <c r="L243" i="6" s="1"/>
  <c r="T242" i="6"/>
  <c r="AD237" i="6"/>
  <c r="AG258" i="6" s="1"/>
  <c r="AB237" i="6"/>
  <c r="AC237" i="6"/>
  <c r="AA238" i="6"/>
  <c r="V324" i="6"/>
  <c r="H241" i="6"/>
  <c r="S240" i="6"/>
  <c r="U240" i="6"/>
  <c r="X240" i="6" s="1"/>
  <c r="Y240" i="6" s="1"/>
  <c r="R241" i="6"/>
  <c r="AF236" i="5"/>
  <c r="AG257" i="5" s="1"/>
  <c r="Z239" i="5"/>
  <c r="L243" i="5" a="1"/>
  <c r="L243" i="5" s="1"/>
  <c r="T242" i="5"/>
  <c r="W323" i="5"/>
  <c r="AC237" i="5"/>
  <c r="AE237" i="5" s="1"/>
  <c r="AF237" i="5" s="1"/>
  <c r="AA238" i="5"/>
  <c r="V324" i="5"/>
  <c r="H241" i="5"/>
  <c r="S240" i="5"/>
  <c r="AD237" i="5"/>
  <c r="AB237" i="5"/>
  <c r="U240" i="5"/>
  <c r="X240" i="5" s="1"/>
  <c r="Y240" i="5" s="1"/>
  <c r="R241" i="5"/>
  <c r="AF240" i="4"/>
  <c r="AE241" i="4"/>
  <c r="AE242" i="4" s="1"/>
  <c r="Z239" i="4"/>
  <c r="W323" i="4"/>
  <c r="L243" i="4" a="1"/>
  <c r="L243" i="4" s="1"/>
  <c r="T242" i="4"/>
  <c r="AD237" i="4"/>
  <c r="AG258" i="4" s="1"/>
  <c r="AB237" i="4"/>
  <c r="AA238" i="4"/>
  <c r="AC237" i="4"/>
  <c r="V324" i="4"/>
  <c r="S240" i="4"/>
  <c r="H241" i="4"/>
  <c r="R241" i="4"/>
  <c r="U240" i="4"/>
  <c r="X240" i="4" s="1"/>
  <c r="Y240" i="4" s="1"/>
  <c r="Z239" i="1"/>
  <c r="AF237" i="1"/>
  <c r="T242" i="1"/>
  <c r="L243" i="1" a="1"/>
  <c r="L243" i="1" s="1"/>
  <c r="AD237" i="1"/>
  <c r="AB237" i="1"/>
  <c r="R241" i="1"/>
  <c r="U240" i="1"/>
  <c r="X240" i="1" s="1"/>
  <c r="Y240" i="1" s="1"/>
  <c r="AC237" i="1"/>
  <c r="AA238" i="1"/>
  <c r="W323" i="1"/>
  <c r="AE238" i="1"/>
  <c r="V324" i="1"/>
  <c r="S240" i="1"/>
  <c r="H241" i="1"/>
  <c r="AF262" i="11" l="1"/>
  <c r="AE264" i="11"/>
  <c r="AE267" i="11"/>
  <c r="AF265" i="11"/>
  <c r="Z240" i="11"/>
  <c r="L244" i="11" a="1"/>
  <c r="L244" i="11" s="1"/>
  <c r="T243" i="11"/>
  <c r="V325" i="11"/>
  <c r="H242" i="11"/>
  <c r="S241" i="11"/>
  <c r="W324" i="11"/>
  <c r="U241" i="11"/>
  <c r="X241" i="11" s="1"/>
  <c r="Y241" i="11" s="1"/>
  <c r="R242" i="11"/>
  <c r="AC238" i="11"/>
  <c r="AA239" i="11"/>
  <c r="AD238" i="11"/>
  <c r="AG259" i="11" s="1"/>
  <c r="AB238" i="11"/>
  <c r="AE265" i="10"/>
  <c r="AF263" i="10"/>
  <c r="AF264" i="10"/>
  <c r="AE266" i="10"/>
  <c r="Z240" i="10"/>
  <c r="V325" i="10"/>
  <c r="H242" i="10"/>
  <c r="S241" i="10"/>
  <c r="U241" i="10"/>
  <c r="X241" i="10" s="1"/>
  <c r="Y241" i="10" s="1"/>
  <c r="R242" i="10"/>
  <c r="W324" i="10"/>
  <c r="L243" i="10" a="1"/>
  <c r="L243" i="10" s="1"/>
  <c r="T242" i="10"/>
  <c r="AC238" i="10"/>
  <c r="AA239" i="10"/>
  <c r="AD238" i="10"/>
  <c r="AG259" i="10" s="1"/>
  <c r="AB238" i="10"/>
  <c r="AF262" i="9"/>
  <c r="AE264" i="9"/>
  <c r="AE265" i="9"/>
  <c r="AF263" i="9"/>
  <c r="Z240" i="9"/>
  <c r="AD238" i="9"/>
  <c r="AG259" i="9" s="1"/>
  <c r="AB238" i="9"/>
  <c r="W324" i="9"/>
  <c r="V325" i="9"/>
  <c r="H242" i="9"/>
  <c r="S241" i="9"/>
  <c r="U241" i="9"/>
  <c r="X241" i="9" s="1"/>
  <c r="Y241" i="9" s="1"/>
  <c r="R242" i="9"/>
  <c r="T242" i="9"/>
  <c r="L243" i="9" a="1"/>
  <c r="L243" i="9" s="1"/>
  <c r="AC238" i="9"/>
  <c r="AA239" i="9"/>
  <c r="AE243" i="8"/>
  <c r="AF241" i="8"/>
  <c r="AE244" i="8"/>
  <c r="AF242" i="8"/>
  <c r="Z240" i="8"/>
  <c r="W324" i="8"/>
  <c r="V325" i="8"/>
  <c r="H242" i="8"/>
  <c r="S241" i="8"/>
  <c r="L244" i="8" a="1"/>
  <c r="L244" i="8" s="1"/>
  <c r="T243" i="8"/>
  <c r="AA239" i="8"/>
  <c r="AC238" i="8"/>
  <c r="U241" i="8"/>
  <c r="X241" i="8" s="1"/>
  <c r="Y241" i="8" s="1"/>
  <c r="R242" i="8"/>
  <c r="AD238" i="8"/>
  <c r="AG259" i="8" s="1"/>
  <c r="AB238" i="8"/>
  <c r="AE243" i="7"/>
  <c r="AF241" i="7"/>
  <c r="AE244" i="7"/>
  <c r="AF242" i="7"/>
  <c r="Z240" i="7"/>
  <c r="AB238" i="7"/>
  <c r="AD238" i="7"/>
  <c r="AG259" i="7" s="1"/>
  <c r="T242" i="7"/>
  <c r="L243" i="7" a="1"/>
  <c r="L243" i="7" s="1"/>
  <c r="W324" i="7"/>
  <c r="U241" i="7"/>
  <c r="X241" i="7" s="1"/>
  <c r="Y241" i="7" s="1"/>
  <c r="R242" i="7"/>
  <c r="V325" i="7"/>
  <c r="H242" i="7"/>
  <c r="S241" i="7"/>
  <c r="AA239" i="7"/>
  <c r="AC238" i="7"/>
  <c r="AE243" i="6"/>
  <c r="AF241" i="6"/>
  <c r="AF240" i="6"/>
  <c r="AE242" i="6"/>
  <c r="Z240" i="6"/>
  <c r="AD238" i="6"/>
  <c r="AG259" i="6" s="1"/>
  <c r="AB238" i="6"/>
  <c r="W324" i="6"/>
  <c r="V325" i="6"/>
  <c r="H242" i="6"/>
  <c r="S241" i="6"/>
  <c r="U241" i="6"/>
  <c r="X241" i="6" s="1"/>
  <c r="Y241" i="6" s="1"/>
  <c r="R242" i="6"/>
  <c r="AC238" i="6"/>
  <c r="AA239" i="6"/>
  <c r="T243" i="6"/>
  <c r="L244" i="6" a="1"/>
  <c r="L244" i="6" s="1"/>
  <c r="AG258" i="5"/>
  <c r="Z240" i="5"/>
  <c r="V325" i="5"/>
  <c r="H242" i="5"/>
  <c r="S241" i="5"/>
  <c r="AD238" i="5"/>
  <c r="AB238" i="5"/>
  <c r="W324" i="5"/>
  <c r="AC238" i="5"/>
  <c r="AE238" i="5" s="1"/>
  <c r="AA239" i="5"/>
  <c r="L244" i="5" a="1"/>
  <c r="L244" i="5" s="1"/>
  <c r="T243" i="5"/>
  <c r="U241" i="5"/>
  <c r="X241" i="5" s="1"/>
  <c r="Y241" i="5" s="1"/>
  <c r="R242" i="5"/>
  <c r="AF241" i="4"/>
  <c r="AE243" i="4"/>
  <c r="AF242" i="4"/>
  <c r="AE244" i="4"/>
  <c r="Z240" i="4"/>
  <c r="AB238" i="4"/>
  <c r="AD238" i="4"/>
  <c r="AG259" i="4" s="1"/>
  <c r="L244" i="4" a="1"/>
  <c r="L244" i="4" s="1"/>
  <c r="T243" i="4"/>
  <c r="U241" i="4"/>
  <c r="X241" i="4" s="1"/>
  <c r="Y241" i="4" s="1"/>
  <c r="R242" i="4"/>
  <c r="AC238" i="4"/>
  <c r="AA239" i="4"/>
  <c r="V325" i="4"/>
  <c r="H242" i="4"/>
  <c r="S241" i="4"/>
  <c r="W324" i="4"/>
  <c r="Z240" i="1"/>
  <c r="AF238" i="1"/>
  <c r="AD238" i="1"/>
  <c r="AB238" i="1"/>
  <c r="AE239" i="1"/>
  <c r="W324" i="1"/>
  <c r="U241" i="1"/>
  <c r="X241" i="1" s="1"/>
  <c r="Y241" i="1" s="1"/>
  <c r="R242" i="1"/>
  <c r="AG258" i="1"/>
  <c r="V325" i="1"/>
  <c r="S241" i="1"/>
  <c r="H242" i="1"/>
  <c r="AC238" i="1"/>
  <c r="AA239" i="1"/>
  <c r="T243" i="1"/>
  <c r="L244" i="1" a="1"/>
  <c r="L244" i="1" s="1"/>
  <c r="AF264" i="11" l="1"/>
  <c r="AE266" i="11"/>
  <c r="AE269" i="11"/>
  <c r="AF267" i="11"/>
  <c r="Z241" i="11"/>
  <c r="W325" i="11"/>
  <c r="AD239" i="11"/>
  <c r="AG260" i="11" s="1"/>
  <c r="AB239" i="11"/>
  <c r="L245" i="11" a="1"/>
  <c r="L245" i="11" s="1"/>
  <c r="T244" i="11"/>
  <c r="AA240" i="11"/>
  <c r="AC239" i="11"/>
  <c r="U242" i="11"/>
  <c r="X242" i="11" s="1"/>
  <c r="Y242" i="11" s="1"/>
  <c r="R243" i="11"/>
  <c r="V326" i="11"/>
  <c r="H243" i="11"/>
  <c r="S242" i="11"/>
  <c r="AF266" i="10"/>
  <c r="AE268" i="10"/>
  <c r="AF265" i="10"/>
  <c r="AE267" i="10"/>
  <c r="Z241" i="10"/>
  <c r="L244" i="10" a="1"/>
  <c r="L244" i="10" s="1"/>
  <c r="T243" i="10"/>
  <c r="V326" i="10"/>
  <c r="H243" i="10"/>
  <c r="S242" i="10"/>
  <c r="W325" i="10"/>
  <c r="AC239" i="10"/>
  <c r="AA240" i="10"/>
  <c r="U242" i="10"/>
  <c r="X242" i="10" s="1"/>
  <c r="Y242" i="10" s="1"/>
  <c r="R243" i="10"/>
  <c r="AD239" i="10"/>
  <c r="AG260" i="10" s="1"/>
  <c r="AB239" i="10"/>
  <c r="AF265" i="9"/>
  <c r="AE267" i="9"/>
  <c r="AF264" i="9"/>
  <c r="AE266" i="9"/>
  <c r="Z241" i="9"/>
  <c r="W325" i="9"/>
  <c r="AD239" i="9"/>
  <c r="AG260" i="9" s="1"/>
  <c r="AB239" i="9"/>
  <c r="U242" i="9"/>
  <c r="X242" i="9" s="1"/>
  <c r="Y242" i="9" s="1"/>
  <c r="R243" i="9"/>
  <c r="V326" i="9"/>
  <c r="H243" i="9"/>
  <c r="S242" i="9"/>
  <c r="AC239" i="9"/>
  <c r="AA240" i="9"/>
  <c r="L244" i="9" a="1"/>
  <c r="L244" i="9" s="1"/>
  <c r="T243" i="9"/>
  <c r="AF244" i="8"/>
  <c r="AE246" i="8"/>
  <c r="AF243" i="8"/>
  <c r="AE245" i="8"/>
  <c r="Z241" i="8"/>
  <c r="W325" i="8"/>
  <c r="T244" i="8"/>
  <c r="L245" i="8" a="1"/>
  <c r="L245" i="8" s="1"/>
  <c r="AD239" i="8"/>
  <c r="AG260" i="8" s="1"/>
  <c r="AB239" i="8"/>
  <c r="AA240" i="8"/>
  <c r="AC239" i="8"/>
  <c r="V326" i="8"/>
  <c r="H243" i="8"/>
  <c r="S242" i="8"/>
  <c r="R243" i="8"/>
  <c r="U242" i="8"/>
  <c r="X242" i="8" s="1"/>
  <c r="Y242" i="8" s="1"/>
  <c r="AF244" i="7"/>
  <c r="AE246" i="7"/>
  <c r="AF243" i="7"/>
  <c r="AE245" i="7"/>
  <c r="Z241" i="7"/>
  <c r="W325" i="7"/>
  <c r="AD239" i="7"/>
  <c r="AG260" i="7" s="1"/>
  <c r="AB239" i="7"/>
  <c r="V326" i="7"/>
  <c r="H243" i="7"/>
  <c r="S242" i="7"/>
  <c r="U242" i="7"/>
  <c r="X242" i="7" s="1"/>
  <c r="Y242" i="7" s="1"/>
  <c r="R243" i="7"/>
  <c r="AA240" i="7"/>
  <c r="AC239" i="7"/>
  <c r="L244" i="7" a="1"/>
  <c r="L244" i="7" s="1"/>
  <c r="T243" i="7"/>
  <c r="AF242" i="6"/>
  <c r="AE244" i="6"/>
  <c r="AF243" i="6"/>
  <c r="AE245" i="6"/>
  <c r="Z241" i="6"/>
  <c r="AD239" i="6"/>
  <c r="AG260" i="6" s="1"/>
  <c r="AB239" i="6"/>
  <c r="W325" i="6"/>
  <c r="R243" i="6"/>
  <c r="U242" i="6"/>
  <c r="X242" i="6" s="1"/>
  <c r="Y242" i="6" s="1"/>
  <c r="V326" i="6"/>
  <c r="S242" i="6"/>
  <c r="H243" i="6"/>
  <c r="AA240" i="6"/>
  <c r="AC239" i="6"/>
  <c r="L245" i="6" a="1"/>
  <c r="L245" i="6" s="1"/>
  <c r="T244" i="6"/>
  <c r="AE239" i="5"/>
  <c r="AF239" i="5" s="1"/>
  <c r="AF238" i="5"/>
  <c r="AG259" i="5" s="1"/>
  <c r="AE240" i="5"/>
  <c r="Z241" i="5"/>
  <c r="AD239" i="5"/>
  <c r="AG260" i="5" s="1"/>
  <c r="AB239" i="5"/>
  <c r="W325" i="5"/>
  <c r="T244" i="5"/>
  <c r="L245" i="5" a="1"/>
  <c r="L245" i="5" s="1"/>
  <c r="V326" i="5"/>
  <c r="H243" i="5"/>
  <c r="S242" i="5"/>
  <c r="AA240" i="5"/>
  <c r="AC239" i="5"/>
  <c r="R243" i="5"/>
  <c r="U242" i="5"/>
  <c r="X242" i="5" s="1"/>
  <c r="Y242" i="5" s="1"/>
  <c r="AE246" i="4"/>
  <c r="AF244" i="4"/>
  <c r="AF243" i="4"/>
  <c r="AE245" i="4"/>
  <c r="Z241" i="4"/>
  <c r="W325" i="4"/>
  <c r="R243" i="4"/>
  <c r="U242" i="4"/>
  <c r="X242" i="4" s="1"/>
  <c r="Y242" i="4" s="1"/>
  <c r="T244" i="4"/>
  <c r="L245" i="4" a="1"/>
  <c r="L245" i="4" s="1"/>
  <c r="AC239" i="4"/>
  <c r="AA240" i="4"/>
  <c r="V326" i="4"/>
  <c r="H243" i="4"/>
  <c r="S242" i="4"/>
  <c r="AD239" i="4"/>
  <c r="AG260" i="4" s="1"/>
  <c r="AB239" i="4"/>
  <c r="AG259" i="1"/>
  <c r="Z241" i="1"/>
  <c r="W325" i="1"/>
  <c r="AF239" i="1"/>
  <c r="L245" i="1" a="1"/>
  <c r="L245" i="1" s="1"/>
  <c r="T244" i="1"/>
  <c r="U242" i="1"/>
  <c r="X242" i="1" s="1"/>
  <c r="Y242" i="1" s="1"/>
  <c r="R243" i="1"/>
  <c r="AC239" i="1"/>
  <c r="AA240" i="1"/>
  <c r="V326" i="1"/>
  <c r="H243" i="1"/>
  <c r="S242" i="1"/>
  <c r="AE240" i="1"/>
  <c r="AD239" i="1"/>
  <c r="AB239" i="1"/>
  <c r="AF266" i="11" l="1"/>
  <c r="AE268" i="11"/>
  <c r="AE271" i="11"/>
  <c r="AF269" i="11"/>
  <c r="Z242" i="11"/>
  <c r="V327" i="11"/>
  <c r="H244" i="11"/>
  <c r="S243" i="11"/>
  <c r="AB240" i="11"/>
  <c r="AD240" i="11"/>
  <c r="AG261" i="11" s="1"/>
  <c r="R244" i="11"/>
  <c r="U243" i="11"/>
  <c r="X243" i="11" s="1"/>
  <c r="Y243" i="11" s="1"/>
  <c r="T245" i="11"/>
  <c r="L246" i="11" a="1"/>
  <c r="L246" i="11" s="1"/>
  <c r="AA241" i="11"/>
  <c r="AC240" i="11"/>
  <c r="W326" i="11"/>
  <c r="AE269" i="10"/>
  <c r="AF267" i="10"/>
  <c r="AE270" i="10"/>
  <c r="AF268" i="10"/>
  <c r="Z242" i="10"/>
  <c r="V327" i="10"/>
  <c r="H244" i="10"/>
  <c r="S243" i="10"/>
  <c r="W326" i="10"/>
  <c r="AD240" i="10"/>
  <c r="AG261" i="10" s="1"/>
  <c r="AB240" i="10"/>
  <c r="L245" i="10" a="1"/>
  <c r="L245" i="10" s="1"/>
  <c r="T244" i="10"/>
  <c r="AA241" i="10"/>
  <c r="AC240" i="10"/>
  <c r="R244" i="10"/>
  <c r="U243" i="10"/>
  <c r="X243" i="10" s="1"/>
  <c r="Y243" i="10" s="1"/>
  <c r="AF266" i="9"/>
  <c r="AE268" i="9"/>
  <c r="AE269" i="9"/>
  <c r="AF267" i="9"/>
  <c r="Z242" i="9"/>
  <c r="W326" i="9"/>
  <c r="U243" i="9"/>
  <c r="X243" i="9" s="1"/>
  <c r="Y243" i="9" s="1"/>
  <c r="R244" i="9"/>
  <c r="V327" i="9"/>
  <c r="H244" i="9"/>
  <c r="S243" i="9"/>
  <c r="L245" i="9" a="1"/>
  <c r="L245" i="9" s="1"/>
  <c r="T244" i="9"/>
  <c r="AC240" i="9"/>
  <c r="AA241" i="9"/>
  <c r="AD240" i="9"/>
  <c r="AG261" i="9" s="1"/>
  <c r="AB240" i="9"/>
  <c r="AF245" i="8"/>
  <c r="AE247" i="8"/>
  <c r="AF246" i="8"/>
  <c r="AE248" i="8"/>
  <c r="Z242" i="8"/>
  <c r="W326" i="8"/>
  <c r="V327" i="8"/>
  <c r="S243" i="8"/>
  <c r="H244" i="8"/>
  <c r="AB240" i="8"/>
  <c r="AD240" i="8"/>
  <c r="AG261" i="8" s="1"/>
  <c r="T245" i="8"/>
  <c r="L246" i="8" a="1"/>
  <c r="L246" i="8" s="1"/>
  <c r="R244" i="8"/>
  <c r="U243" i="8"/>
  <c r="X243" i="8" s="1"/>
  <c r="Y243" i="8" s="1"/>
  <c r="AC240" i="8"/>
  <c r="AA241" i="8"/>
  <c r="AF245" i="7"/>
  <c r="AE247" i="7"/>
  <c r="AE248" i="7"/>
  <c r="AF246" i="7"/>
  <c r="Z242" i="7"/>
  <c r="R244" i="7"/>
  <c r="U243" i="7"/>
  <c r="X243" i="7" s="1"/>
  <c r="Y243" i="7" s="1"/>
  <c r="W326" i="7"/>
  <c r="AD240" i="7"/>
  <c r="AG261" i="7" s="1"/>
  <c r="AB240" i="7"/>
  <c r="L245" i="7" a="1"/>
  <c r="L245" i="7" s="1"/>
  <c r="T244" i="7"/>
  <c r="AC240" i="7"/>
  <c r="AA241" i="7"/>
  <c r="V327" i="7"/>
  <c r="H244" i="7"/>
  <c r="S243" i="7"/>
  <c r="AF244" i="6"/>
  <c r="AE246" i="6"/>
  <c r="AE247" i="6"/>
  <c r="AF245" i="6"/>
  <c r="Z242" i="6"/>
  <c r="U243" i="6"/>
  <c r="X243" i="6" s="1"/>
  <c r="Y243" i="6" s="1"/>
  <c r="R244" i="6"/>
  <c r="V327" i="6"/>
  <c r="H244" i="6"/>
  <c r="S243" i="6"/>
  <c r="W326" i="6"/>
  <c r="L246" i="6" a="1"/>
  <c r="L246" i="6" s="1"/>
  <c r="T245" i="6"/>
  <c r="AA241" i="6"/>
  <c r="AC240" i="6"/>
  <c r="AB240" i="6"/>
  <c r="AD240" i="6"/>
  <c r="AG261" i="6" s="1"/>
  <c r="AE241" i="5"/>
  <c r="AE242" i="5"/>
  <c r="AF240" i="5"/>
  <c r="Z242" i="5"/>
  <c r="AB240" i="5"/>
  <c r="AD240" i="5"/>
  <c r="AG261" i="5" s="1"/>
  <c r="W326" i="5"/>
  <c r="V327" i="5"/>
  <c r="H244" i="5"/>
  <c r="S243" i="5"/>
  <c r="R244" i="5"/>
  <c r="U243" i="5"/>
  <c r="X243" i="5" s="1"/>
  <c r="Y243" i="5" s="1"/>
  <c r="AA241" i="5"/>
  <c r="AC240" i="5"/>
  <c r="T245" i="5"/>
  <c r="L246" i="5" a="1"/>
  <c r="L246" i="5" s="1"/>
  <c r="AF245" i="4"/>
  <c r="AE247" i="4"/>
  <c r="AF246" i="4"/>
  <c r="AE248" i="4"/>
  <c r="Z242" i="4"/>
  <c r="W326" i="4"/>
  <c r="L246" i="4" a="1"/>
  <c r="L246" i="4" s="1"/>
  <c r="T245" i="4"/>
  <c r="AA241" i="4"/>
  <c r="AC240" i="4"/>
  <c r="V327" i="4"/>
  <c r="H244" i="4"/>
  <c r="S243" i="4"/>
  <c r="AD240" i="4"/>
  <c r="AG261" i="4" s="1"/>
  <c r="AB240" i="4"/>
  <c r="R244" i="4"/>
  <c r="U243" i="4"/>
  <c r="X243" i="4" s="1"/>
  <c r="Y243" i="4" s="1"/>
  <c r="Z242" i="1"/>
  <c r="AF240" i="1"/>
  <c r="AD240" i="1"/>
  <c r="AB240" i="1"/>
  <c r="V327" i="1"/>
  <c r="H244" i="1"/>
  <c r="S243" i="1"/>
  <c r="U243" i="1"/>
  <c r="X243" i="1" s="1"/>
  <c r="Y243" i="1" s="1"/>
  <c r="R244" i="1"/>
  <c r="AE241" i="1"/>
  <c r="W326" i="1"/>
  <c r="AC240" i="1"/>
  <c r="AA241" i="1"/>
  <c r="L246" i="1" a="1"/>
  <c r="L246" i="1" s="1"/>
  <c r="T245" i="1"/>
  <c r="AG260" i="1"/>
  <c r="AE270" i="11" l="1"/>
  <c r="AF268" i="11"/>
  <c r="AE273" i="11"/>
  <c r="AF271" i="11"/>
  <c r="Z243" i="11"/>
  <c r="AB241" i="11"/>
  <c r="AD241" i="11"/>
  <c r="AG262" i="11" s="1"/>
  <c r="T246" i="11"/>
  <c r="L247" i="11" a="1"/>
  <c r="L247" i="11" s="1"/>
  <c r="V328" i="11"/>
  <c r="S244" i="11"/>
  <c r="H245" i="11"/>
  <c r="R245" i="11"/>
  <c r="U244" i="11"/>
  <c r="X244" i="11" s="1"/>
  <c r="Y244" i="11" s="1"/>
  <c r="W327" i="11"/>
  <c r="AC241" i="11"/>
  <c r="AA242" i="11"/>
  <c r="AF270" i="10"/>
  <c r="AE272" i="10"/>
  <c r="AF269" i="10"/>
  <c r="AE271" i="10"/>
  <c r="Z243" i="10"/>
  <c r="T245" i="10"/>
  <c r="L246" i="10" a="1"/>
  <c r="L246" i="10" s="1"/>
  <c r="AB241" i="10"/>
  <c r="AD241" i="10"/>
  <c r="AG262" i="10" s="1"/>
  <c r="W327" i="10"/>
  <c r="R245" i="10"/>
  <c r="U244" i="10"/>
  <c r="X244" i="10" s="1"/>
  <c r="Y244" i="10" s="1"/>
  <c r="AA242" i="10"/>
  <c r="AC241" i="10"/>
  <c r="V328" i="10"/>
  <c r="H245" i="10"/>
  <c r="S244" i="10"/>
  <c r="AF269" i="9"/>
  <c r="AE271" i="9"/>
  <c r="AF268" i="9"/>
  <c r="AE270" i="9"/>
  <c r="Z243" i="9"/>
  <c r="W327" i="9"/>
  <c r="L246" i="9" a="1"/>
  <c r="L246" i="9" s="1"/>
  <c r="T245" i="9"/>
  <c r="U244" i="9"/>
  <c r="X244" i="9" s="1"/>
  <c r="Y244" i="9" s="1"/>
  <c r="R245" i="9"/>
  <c r="AC241" i="9"/>
  <c r="AA242" i="9"/>
  <c r="V328" i="9"/>
  <c r="H245" i="9"/>
  <c r="S244" i="9"/>
  <c r="AD241" i="9"/>
  <c r="AG262" i="9" s="1"/>
  <c r="AB241" i="9"/>
  <c r="AF248" i="8"/>
  <c r="AE250" i="8"/>
  <c r="AE249" i="8"/>
  <c r="AF247" i="8"/>
  <c r="Z243" i="8"/>
  <c r="U244" i="8"/>
  <c r="X244" i="8" s="1"/>
  <c r="Y244" i="8" s="1"/>
  <c r="R245" i="8"/>
  <c r="T246" i="8"/>
  <c r="L247" i="8" a="1"/>
  <c r="L247" i="8" s="1"/>
  <c r="W327" i="8"/>
  <c r="AD241" i="8"/>
  <c r="AG262" i="8" s="1"/>
  <c r="AB241" i="8"/>
  <c r="AC241" i="8"/>
  <c r="AA242" i="8"/>
  <c r="V328" i="8"/>
  <c r="S244" i="8"/>
  <c r="H245" i="8"/>
  <c r="AE250" i="7"/>
  <c r="AF248" i="7"/>
  <c r="AE249" i="7"/>
  <c r="AF247" i="7"/>
  <c r="Z243" i="7"/>
  <c r="AB241" i="7"/>
  <c r="AD241" i="7"/>
  <c r="AG262" i="7" s="1"/>
  <c r="L246" i="7" a="1"/>
  <c r="L246" i="7" s="1"/>
  <c r="T245" i="7"/>
  <c r="U244" i="7"/>
  <c r="X244" i="7" s="1"/>
  <c r="Y244" i="7" s="1"/>
  <c r="R245" i="7"/>
  <c r="V328" i="7"/>
  <c r="S244" i="7"/>
  <c r="H245" i="7"/>
  <c r="AC241" i="7"/>
  <c r="AA242" i="7"/>
  <c r="W327" i="7"/>
  <c r="AE249" i="6"/>
  <c r="AF247" i="6"/>
  <c r="AE248" i="6"/>
  <c r="AF246" i="6"/>
  <c r="Z243" i="6"/>
  <c r="V328" i="6"/>
  <c r="H245" i="6"/>
  <c r="S244" i="6"/>
  <c r="AB241" i="6"/>
  <c r="AD241" i="6"/>
  <c r="AG262" i="6" s="1"/>
  <c r="U244" i="6"/>
  <c r="X244" i="6" s="1"/>
  <c r="Y244" i="6" s="1"/>
  <c r="R245" i="6"/>
  <c r="AC241" i="6"/>
  <c r="AA242" i="6"/>
  <c r="T246" i="6"/>
  <c r="L247" i="6" a="1"/>
  <c r="L247" i="6" s="1"/>
  <c r="W327" i="6"/>
  <c r="AF242" i="5"/>
  <c r="AE243" i="5"/>
  <c r="AF241" i="5"/>
  <c r="Z243" i="5"/>
  <c r="V328" i="5"/>
  <c r="S244" i="5"/>
  <c r="H245" i="5"/>
  <c r="L247" i="5" a="1"/>
  <c r="L247" i="5" s="1"/>
  <c r="T246" i="5"/>
  <c r="W327" i="5"/>
  <c r="AC241" i="5"/>
  <c r="AA242" i="5"/>
  <c r="AD241" i="5"/>
  <c r="AB241" i="5"/>
  <c r="R245" i="5"/>
  <c r="U244" i="5"/>
  <c r="X244" i="5" s="1"/>
  <c r="Y244" i="5" s="1"/>
  <c r="AE249" i="4"/>
  <c r="AF247" i="4"/>
  <c r="AF248" i="4"/>
  <c r="AE250" i="4"/>
  <c r="Z243" i="4"/>
  <c r="W327" i="4"/>
  <c r="R245" i="4"/>
  <c r="U244" i="4"/>
  <c r="X244" i="4" s="1"/>
  <c r="Y244" i="4" s="1"/>
  <c r="V328" i="4"/>
  <c r="H245" i="4"/>
  <c r="S244" i="4"/>
  <c r="AD241" i="4"/>
  <c r="AG262" i="4" s="1"/>
  <c r="AB241" i="4"/>
  <c r="AA242" i="4"/>
  <c r="AC241" i="4"/>
  <c r="T246" i="4"/>
  <c r="L247" i="4" a="1"/>
  <c r="L247" i="4" s="1"/>
  <c r="AG261" i="1"/>
  <c r="Z243" i="1"/>
  <c r="AD241" i="1"/>
  <c r="AB241" i="1"/>
  <c r="AF241" i="1"/>
  <c r="U244" i="1"/>
  <c r="X244" i="1" s="1"/>
  <c r="Y244" i="1" s="1"/>
  <c r="R245" i="1"/>
  <c r="W327" i="1"/>
  <c r="AE242" i="1"/>
  <c r="AC241" i="1"/>
  <c r="AA242" i="1"/>
  <c r="V328" i="1"/>
  <c r="H245" i="1"/>
  <c r="S244" i="1"/>
  <c r="L247" i="1" a="1"/>
  <c r="L247" i="1" s="1"/>
  <c r="T246" i="1"/>
  <c r="AE272" i="11" l="1"/>
  <c r="AF270" i="11"/>
  <c r="AF273" i="11"/>
  <c r="AE275" i="11"/>
  <c r="Z244" i="11"/>
  <c r="V329" i="11"/>
  <c r="S245" i="11"/>
  <c r="H246" i="11"/>
  <c r="W328" i="11"/>
  <c r="U245" i="11"/>
  <c r="X245" i="11" s="1"/>
  <c r="Y245" i="11" s="1"/>
  <c r="R246" i="11"/>
  <c r="AD242" i="11"/>
  <c r="AG263" i="11" s="1"/>
  <c r="AB242" i="11"/>
  <c r="AC242" i="11"/>
  <c r="AA243" i="11"/>
  <c r="L248" i="11" a="1"/>
  <c r="L248" i="11" s="1"/>
  <c r="T247" i="11"/>
  <c r="AF271" i="10"/>
  <c r="AE273" i="10"/>
  <c r="AE274" i="10"/>
  <c r="AF272" i="10"/>
  <c r="Z244" i="10"/>
  <c r="T246" i="10"/>
  <c r="L247" i="10" a="1"/>
  <c r="L247" i="10" s="1"/>
  <c r="AD242" i="10"/>
  <c r="AG263" i="10" s="1"/>
  <c r="AB242" i="10"/>
  <c r="R246" i="10"/>
  <c r="U245" i="10"/>
  <c r="X245" i="10" s="1"/>
  <c r="Y245" i="10" s="1"/>
  <c r="V329" i="10"/>
  <c r="S245" i="10"/>
  <c r="H246" i="10"/>
  <c r="AC242" i="10"/>
  <c r="AA243" i="10"/>
  <c r="W328" i="10"/>
  <c r="AE272" i="9"/>
  <c r="AF270" i="9"/>
  <c r="AE273" i="9"/>
  <c r="AF271" i="9"/>
  <c r="Z244" i="9"/>
  <c r="U245" i="9"/>
  <c r="X245" i="9" s="1"/>
  <c r="Y245" i="9" s="1"/>
  <c r="R246" i="9"/>
  <c r="AD242" i="9"/>
  <c r="AG263" i="9" s="1"/>
  <c r="AB242" i="9"/>
  <c r="W328" i="9"/>
  <c r="V329" i="9"/>
  <c r="H246" i="9"/>
  <c r="S245" i="9"/>
  <c r="L247" i="9" a="1"/>
  <c r="L247" i="9" s="1"/>
  <c r="T246" i="9"/>
  <c r="AA243" i="9"/>
  <c r="AC242" i="9"/>
  <c r="AE251" i="8"/>
  <c r="AF249" i="8"/>
  <c r="AF250" i="8"/>
  <c r="AE252" i="8"/>
  <c r="Z244" i="8"/>
  <c r="L248" i="8" a="1"/>
  <c r="L248" i="8" s="1"/>
  <c r="T247" i="8"/>
  <c r="U245" i="8"/>
  <c r="X245" i="8" s="1"/>
  <c r="Y245" i="8" s="1"/>
  <c r="R246" i="8"/>
  <c r="AD242" i="8"/>
  <c r="AG263" i="8" s="1"/>
  <c r="AB242" i="8"/>
  <c r="V329" i="8"/>
  <c r="H246" i="8"/>
  <c r="S245" i="8"/>
  <c r="AC242" i="8"/>
  <c r="AA243" i="8"/>
  <c r="W328" i="8"/>
  <c r="AE251" i="7"/>
  <c r="AF249" i="7"/>
  <c r="AE252" i="7"/>
  <c r="AF250" i="7"/>
  <c r="Z244" i="7"/>
  <c r="W328" i="7"/>
  <c r="V329" i="7"/>
  <c r="H246" i="7"/>
  <c r="S245" i="7"/>
  <c r="U245" i="7"/>
  <c r="X245" i="7" s="1"/>
  <c r="Y245" i="7" s="1"/>
  <c r="R246" i="7"/>
  <c r="AA243" i="7"/>
  <c r="AC242" i="7"/>
  <c r="T246" i="7"/>
  <c r="L247" i="7" a="1"/>
  <c r="L247" i="7" s="1"/>
  <c r="AD242" i="7"/>
  <c r="AG263" i="7" s="1"/>
  <c r="AB242" i="7"/>
  <c r="AF248" i="6"/>
  <c r="AE250" i="6"/>
  <c r="AF249" i="6"/>
  <c r="AE251" i="6"/>
  <c r="Z244" i="6"/>
  <c r="AD242" i="6"/>
  <c r="AG263" i="6" s="1"/>
  <c r="AB242" i="6"/>
  <c r="V329" i="6"/>
  <c r="H246" i="6"/>
  <c r="S245" i="6"/>
  <c r="R246" i="6"/>
  <c r="U245" i="6"/>
  <c r="X245" i="6" s="1"/>
  <c r="Y245" i="6" s="1"/>
  <c r="W328" i="6"/>
  <c r="AC242" i="6"/>
  <c r="AA243" i="6"/>
  <c r="L248" i="6" a="1"/>
  <c r="L248" i="6" s="1"/>
  <c r="T247" i="6"/>
  <c r="AF243" i="5"/>
  <c r="AG262" i="5"/>
  <c r="AE244" i="5"/>
  <c r="AE245" i="5" s="1"/>
  <c r="Z244" i="5"/>
  <c r="AD242" i="5"/>
  <c r="AG263" i="5" s="1"/>
  <c r="AB242" i="5"/>
  <c r="W328" i="5"/>
  <c r="U245" i="5"/>
  <c r="X245" i="5" s="1"/>
  <c r="Y245" i="5" s="1"/>
  <c r="R246" i="5"/>
  <c r="V329" i="5"/>
  <c r="H246" i="5"/>
  <c r="S245" i="5"/>
  <c r="AC242" i="5"/>
  <c r="AA243" i="5"/>
  <c r="L248" i="5" a="1"/>
  <c r="L248" i="5" s="1"/>
  <c r="T247" i="5"/>
  <c r="AE252" i="4"/>
  <c r="AF250" i="4"/>
  <c r="AE251" i="4"/>
  <c r="AF249" i="4"/>
  <c r="Z244" i="4"/>
  <c r="AB242" i="4"/>
  <c r="AD242" i="4"/>
  <c r="AG263" i="4" s="1"/>
  <c r="T247" i="4"/>
  <c r="L248" i="4" a="1"/>
  <c r="L248" i="4" s="1"/>
  <c r="AC242" i="4"/>
  <c r="AA243" i="4"/>
  <c r="V329" i="4"/>
  <c r="S245" i="4"/>
  <c r="H246" i="4"/>
  <c r="W328" i="4"/>
  <c r="U245" i="4"/>
  <c r="X245" i="4" s="1"/>
  <c r="Y245" i="4" s="1"/>
  <c r="R246" i="4"/>
  <c r="Z244" i="1"/>
  <c r="W328" i="1"/>
  <c r="V329" i="1"/>
  <c r="H246" i="1"/>
  <c r="S245" i="1"/>
  <c r="AG262" i="1"/>
  <c r="AD242" i="1"/>
  <c r="AB242" i="1"/>
  <c r="AF242" i="1"/>
  <c r="U245" i="1"/>
  <c r="X245" i="1" s="1"/>
  <c r="Y245" i="1" s="1"/>
  <c r="R246" i="1"/>
  <c r="AE243" i="1"/>
  <c r="AC242" i="1"/>
  <c r="AA243" i="1"/>
  <c r="L248" i="1" a="1"/>
  <c r="L248" i="1" s="1"/>
  <c r="T247" i="1"/>
  <c r="AF272" i="11" l="1"/>
  <c r="AE274" i="11"/>
  <c r="AF275" i="11"/>
  <c r="AE277" i="11"/>
  <c r="Z245" i="11"/>
  <c r="U246" i="11"/>
  <c r="X246" i="11" s="1"/>
  <c r="Y246" i="11" s="1"/>
  <c r="R247" i="11"/>
  <c r="V330" i="11"/>
  <c r="H247" i="11"/>
  <c r="S246" i="11"/>
  <c r="W329" i="11"/>
  <c r="L249" i="11" a="1"/>
  <c r="L249" i="11" s="1"/>
  <c r="T248" i="11"/>
  <c r="AC243" i="11"/>
  <c r="AA244" i="11"/>
  <c r="AD243" i="11"/>
  <c r="AG264" i="11" s="1"/>
  <c r="AB243" i="11"/>
  <c r="AF274" i="10"/>
  <c r="AE276" i="10"/>
  <c r="AE275" i="10"/>
  <c r="AF273" i="10"/>
  <c r="Z245" i="10"/>
  <c r="AD243" i="10"/>
  <c r="AG264" i="10" s="1"/>
  <c r="AB243" i="10"/>
  <c r="L248" i="10" a="1"/>
  <c r="L248" i="10" s="1"/>
  <c r="T247" i="10"/>
  <c r="V330" i="10"/>
  <c r="H247" i="10"/>
  <c r="S246" i="10"/>
  <c r="W329" i="10"/>
  <c r="R247" i="10"/>
  <c r="U246" i="10"/>
  <c r="X246" i="10" s="1"/>
  <c r="Y246" i="10" s="1"/>
  <c r="AC243" i="10"/>
  <c r="AA244" i="10"/>
  <c r="AF273" i="9"/>
  <c r="AE275" i="9"/>
  <c r="AE274" i="9"/>
  <c r="AF272" i="9"/>
  <c r="Z245" i="9"/>
  <c r="V330" i="9"/>
  <c r="H247" i="9"/>
  <c r="S246" i="9"/>
  <c r="W329" i="9"/>
  <c r="R247" i="9"/>
  <c r="U246" i="9"/>
  <c r="X246" i="9" s="1"/>
  <c r="Y246" i="9" s="1"/>
  <c r="L248" i="9" a="1"/>
  <c r="L248" i="9" s="1"/>
  <c r="T247" i="9"/>
  <c r="AD243" i="9"/>
  <c r="AG264" i="9" s="1"/>
  <c r="AB243" i="9"/>
  <c r="AA244" i="9"/>
  <c r="AC243" i="9"/>
  <c r="AF252" i="8"/>
  <c r="AE254" i="8"/>
  <c r="AF251" i="8"/>
  <c r="AE253" i="8"/>
  <c r="Z245" i="8"/>
  <c r="W329" i="8"/>
  <c r="L249" i="8" a="1"/>
  <c r="L249" i="8" s="1"/>
  <c r="T248" i="8"/>
  <c r="V330" i="8"/>
  <c r="H247" i="8"/>
  <c r="S246" i="8"/>
  <c r="U246" i="8"/>
  <c r="X246" i="8" s="1"/>
  <c r="Y246" i="8" s="1"/>
  <c r="R247" i="8"/>
  <c r="AC243" i="8"/>
  <c r="AA244" i="8"/>
  <c r="AD243" i="8"/>
  <c r="AG264" i="8" s="1"/>
  <c r="AB243" i="8"/>
  <c r="AF252" i="7"/>
  <c r="AE254" i="7"/>
  <c r="AE253" i="7"/>
  <c r="AF251" i="7"/>
  <c r="Z245" i="7"/>
  <c r="W329" i="7"/>
  <c r="R247" i="7"/>
  <c r="U246" i="7"/>
  <c r="X246" i="7" s="1"/>
  <c r="Y246" i="7" s="1"/>
  <c r="AD243" i="7"/>
  <c r="AG264" i="7" s="1"/>
  <c r="AB243" i="7"/>
  <c r="V330" i="7"/>
  <c r="H247" i="7"/>
  <c r="S246" i="7"/>
  <c r="AC243" i="7"/>
  <c r="AA244" i="7"/>
  <c r="L248" i="7" a="1"/>
  <c r="L248" i="7" s="1"/>
  <c r="T247" i="7"/>
  <c r="AE253" i="6"/>
  <c r="AF251" i="6"/>
  <c r="AE252" i="6"/>
  <c r="AF250" i="6"/>
  <c r="Z245" i="6"/>
  <c r="V330" i="6"/>
  <c r="H247" i="6"/>
  <c r="S246" i="6"/>
  <c r="W329" i="6"/>
  <c r="U246" i="6"/>
  <c r="X246" i="6" s="1"/>
  <c r="Y246" i="6" s="1"/>
  <c r="R247" i="6"/>
  <c r="L249" i="6" a="1"/>
  <c r="L249" i="6" s="1"/>
  <c r="T248" i="6"/>
  <c r="AA244" i="6"/>
  <c r="AC243" i="6"/>
  <c r="AD243" i="6"/>
  <c r="AG264" i="6" s="1"/>
  <c r="AB243" i="6"/>
  <c r="AF245" i="5"/>
  <c r="AE246" i="5"/>
  <c r="AF244" i="5"/>
  <c r="Z245" i="5"/>
  <c r="L249" i="5" a="1"/>
  <c r="L249" i="5" s="1"/>
  <c r="T248" i="5"/>
  <c r="AD243" i="5"/>
  <c r="AG264" i="5" s="1"/>
  <c r="AB243" i="5"/>
  <c r="W329" i="5"/>
  <c r="V330" i="5"/>
  <c r="H247" i="5"/>
  <c r="S246" i="5"/>
  <c r="U246" i="5"/>
  <c r="X246" i="5" s="1"/>
  <c r="Y246" i="5" s="1"/>
  <c r="R247" i="5"/>
  <c r="AC243" i="5"/>
  <c r="AA244" i="5"/>
  <c r="AE253" i="4"/>
  <c r="AF251" i="4"/>
  <c r="AE254" i="4"/>
  <c r="AF252" i="4"/>
  <c r="Z245" i="4"/>
  <c r="V330" i="4"/>
  <c r="H247" i="4"/>
  <c r="S246" i="4"/>
  <c r="U246" i="4"/>
  <c r="X246" i="4" s="1"/>
  <c r="Y246" i="4" s="1"/>
  <c r="R247" i="4"/>
  <c r="L249" i="4" a="1"/>
  <c r="L249" i="4" s="1"/>
  <c r="T248" i="4"/>
  <c r="AC243" i="4"/>
  <c r="AA244" i="4"/>
  <c r="W329" i="4"/>
  <c r="AD243" i="4"/>
  <c r="AG264" i="4" s="1"/>
  <c r="AB243" i="4"/>
  <c r="Z245" i="1"/>
  <c r="AF243" i="1"/>
  <c r="R247" i="1"/>
  <c r="U246" i="1"/>
  <c r="X246" i="1" s="1"/>
  <c r="Y246" i="1" s="1"/>
  <c r="AG263" i="1"/>
  <c r="AE244" i="1"/>
  <c r="AE245" i="1" s="1"/>
  <c r="V330" i="1"/>
  <c r="H247" i="1"/>
  <c r="S246" i="1"/>
  <c r="W329" i="1"/>
  <c r="AA244" i="1"/>
  <c r="AC243" i="1"/>
  <c r="L249" i="1" a="1"/>
  <c r="L249" i="1" s="1"/>
  <c r="T248" i="1"/>
  <c r="AB243" i="1"/>
  <c r="AD243" i="1"/>
  <c r="AE276" i="11" l="1"/>
  <c r="AF274" i="11"/>
  <c r="AF277" i="11"/>
  <c r="AE279" i="11"/>
  <c r="Z246" i="11"/>
  <c r="L250" i="11" a="1"/>
  <c r="L250" i="11" s="1"/>
  <c r="T249" i="11"/>
  <c r="U247" i="11"/>
  <c r="X247" i="11" s="1"/>
  <c r="Y247" i="11" s="1"/>
  <c r="R248" i="11"/>
  <c r="AC244" i="11"/>
  <c r="AA245" i="11"/>
  <c r="V331" i="11"/>
  <c r="H248" i="11"/>
  <c r="S247" i="11"/>
  <c r="W330" i="11"/>
  <c r="AD244" i="11"/>
  <c r="AG265" i="11" s="1"/>
  <c r="AB244" i="11"/>
  <c r="AE277" i="10"/>
  <c r="AF275" i="10"/>
  <c r="AF276" i="10"/>
  <c r="AE278" i="10"/>
  <c r="Z246" i="10"/>
  <c r="U247" i="10"/>
  <c r="X247" i="10" s="1"/>
  <c r="Y247" i="10" s="1"/>
  <c r="R248" i="10"/>
  <c r="T248" i="10"/>
  <c r="L249" i="10" a="1"/>
  <c r="L249" i="10" s="1"/>
  <c r="V331" i="10"/>
  <c r="H248" i="10"/>
  <c r="S247" i="10"/>
  <c r="AD244" i="10"/>
  <c r="AG265" i="10" s="1"/>
  <c r="AB244" i="10"/>
  <c r="W330" i="10"/>
  <c r="AC244" i="10"/>
  <c r="AA245" i="10"/>
  <c r="AE276" i="9"/>
  <c r="AF274" i="9"/>
  <c r="AF275" i="9"/>
  <c r="AE277" i="9"/>
  <c r="Z246" i="9"/>
  <c r="V331" i="9"/>
  <c r="S247" i="9"/>
  <c r="H248" i="9"/>
  <c r="W330" i="9"/>
  <c r="T248" i="9"/>
  <c r="L249" i="9" a="1"/>
  <c r="L249" i="9" s="1"/>
  <c r="AB244" i="9"/>
  <c r="AD244" i="9"/>
  <c r="AG265" i="9" s="1"/>
  <c r="AC244" i="9"/>
  <c r="AA245" i="9"/>
  <c r="R248" i="9"/>
  <c r="U247" i="9"/>
  <c r="X247" i="9" s="1"/>
  <c r="Y247" i="9" s="1"/>
  <c r="AF253" i="8"/>
  <c r="AE255" i="8"/>
  <c r="AF254" i="8"/>
  <c r="AE256" i="8"/>
  <c r="Z246" i="8"/>
  <c r="U247" i="8"/>
  <c r="X247" i="8" s="1"/>
  <c r="Y247" i="8" s="1"/>
  <c r="R248" i="8"/>
  <c r="V331" i="8"/>
  <c r="H248" i="8"/>
  <c r="S247" i="8"/>
  <c r="L250" i="8" a="1"/>
  <c r="L250" i="8" s="1"/>
  <c r="T249" i="8"/>
  <c r="W330" i="8"/>
  <c r="AC244" i="8"/>
  <c r="AA245" i="8"/>
  <c r="AD244" i="8"/>
  <c r="AG265" i="8" s="1"/>
  <c r="AB244" i="8"/>
  <c r="AE255" i="7"/>
  <c r="AF253" i="7"/>
  <c r="AE256" i="7"/>
  <c r="AF254" i="7"/>
  <c r="Z246" i="7"/>
  <c r="W330" i="7"/>
  <c r="V331" i="7"/>
  <c r="H248" i="7"/>
  <c r="S247" i="7"/>
  <c r="L249" i="7" a="1"/>
  <c r="L249" i="7" s="1"/>
  <c r="T248" i="7"/>
  <c r="AA245" i="7"/>
  <c r="AC244" i="7"/>
  <c r="U247" i="7"/>
  <c r="X247" i="7" s="1"/>
  <c r="Y247" i="7" s="1"/>
  <c r="R248" i="7"/>
  <c r="AD244" i="7"/>
  <c r="AG265" i="7" s="1"/>
  <c r="AB244" i="7"/>
  <c r="AF252" i="6"/>
  <c r="AE254" i="6"/>
  <c r="AF253" i="6"/>
  <c r="AE255" i="6"/>
  <c r="Z246" i="6"/>
  <c r="AB244" i="6"/>
  <c r="AD244" i="6"/>
  <c r="AG265" i="6" s="1"/>
  <c r="L250" i="6" a="1"/>
  <c r="L250" i="6" s="1"/>
  <c r="T249" i="6"/>
  <c r="V331" i="6"/>
  <c r="H248" i="6"/>
  <c r="S247" i="6"/>
  <c r="W330" i="6"/>
  <c r="AA245" i="6"/>
  <c r="AC244" i="6"/>
  <c r="R248" i="6"/>
  <c r="U247" i="6"/>
  <c r="X247" i="6" s="1"/>
  <c r="Y247" i="6" s="1"/>
  <c r="AF246" i="5"/>
  <c r="AE247" i="5"/>
  <c r="Z246" i="5"/>
  <c r="V331" i="5"/>
  <c r="H248" i="5"/>
  <c r="S247" i="5"/>
  <c r="R248" i="5"/>
  <c r="U247" i="5"/>
  <c r="X247" i="5" s="1"/>
  <c r="Y247" i="5" s="1"/>
  <c r="T249" i="5"/>
  <c r="L250" i="5" a="1"/>
  <c r="L250" i="5" s="1"/>
  <c r="AC244" i="5"/>
  <c r="AA245" i="5"/>
  <c r="W330" i="5"/>
  <c r="AD244" i="5"/>
  <c r="AG265" i="5" s="1"/>
  <c r="AB244" i="5"/>
  <c r="AF254" i="4"/>
  <c r="AE256" i="4"/>
  <c r="AF253" i="4"/>
  <c r="AE255" i="4"/>
  <c r="Z246" i="4"/>
  <c r="L250" i="4" a="1"/>
  <c r="L250" i="4" s="1"/>
  <c r="T249" i="4"/>
  <c r="AA245" i="4"/>
  <c r="AC244" i="4"/>
  <c r="AD244" i="4"/>
  <c r="AG265" i="4" s="1"/>
  <c r="AB244" i="4"/>
  <c r="R248" i="4"/>
  <c r="U247" i="4"/>
  <c r="X247" i="4" s="1"/>
  <c r="Y247" i="4" s="1"/>
  <c r="V331" i="4"/>
  <c r="H248" i="4"/>
  <c r="S247" i="4"/>
  <c r="W330" i="4"/>
  <c r="AF245" i="1"/>
  <c r="Z246" i="1"/>
  <c r="T249" i="1"/>
  <c r="L250" i="1" a="1"/>
  <c r="L250" i="1" s="1"/>
  <c r="W330" i="1"/>
  <c r="AB244" i="1"/>
  <c r="AD244" i="1"/>
  <c r="V331" i="1"/>
  <c r="H248" i="1"/>
  <c r="S247" i="1"/>
  <c r="AE246" i="1"/>
  <c r="AF244" i="1"/>
  <c r="R248" i="1"/>
  <c r="U247" i="1"/>
  <c r="X247" i="1" s="1"/>
  <c r="Y247" i="1" s="1"/>
  <c r="AG264" i="1"/>
  <c r="AA245" i="1"/>
  <c r="AC244" i="1"/>
  <c r="AF276" i="11" l="1"/>
  <c r="AE278" i="11"/>
  <c r="AF279" i="11"/>
  <c r="AE281" i="11"/>
  <c r="Z247" i="11"/>
  <c r="U248" i="11"/>
  <c r="X248" i="11" s="1"/>
  <c r="Y248" i="11" s="1"/>
  <c r="R249" i="11"/>
  <c r="W331" i="11"/>
  <c r="V332" i="11"/>
  <c r="H249" i="11"/>
  <c r="S248" i="11"/>
  <c r="AD245" i="11"/>
  <c r="AG266" i="11" s="1"/>
  <c r="AB245" i="11"/>
  <c r="T250" i="11"/>
  <c r="L251" i="11" a="1"/>
  <c r="L251" i="11" s="1"/>
  <c r="AC245" i="11"/>
  <c r="AA246" i="11"/>
  <c r="AF278" i="10"/>
  <c r="AE280" i="10"/>
  <c r="AF277" i="10"/>
  <c r="AE279" i="10"/>
  <c r="Z247" i="10"/>
  <c r="V332" i="10"/>
  <c r="S248" i="10"/>
  <c r="H249" i="10"/>
  <c r="W331" i="10"/>
  <c r="T249" i="10"/>
  <c r="L250" i="10" a="1"/>
  <c r="L250" i="10" s="1"/>
  <c r="R249" i="10"/>
  <c r="U248" i="10"/>
  <c r="X248" i="10" s="1"/>
  <c r="Y248" i="10" s="1"/>
  <c r="AD245" i="10"/>
  <c r="AG266" i="10" s="1"/>
  <c r="AB245" i="10"/>
  <c r="AC245" i="10"/>
  <c r="AA246" i="10"/>
  <c r="AF277" i="9"/>
  <c r="AE279" i="9"/>
  <c r="AE278" i="9"/>
  <c r="AF276" i="9"/>
  <c r="Z247" i="9"/>
  <c r="V332" i="9"/>
  <c r="S248" i="9"/>
  <c r="H249" i="9"/>
  <c r="W331" i="9"/>
  <c r="T249" i="9"/>
  <c r="L250" i="9" a="1"/>
  <c r="L250" i="9" s="1"/>
  <c r="U248" i="9"/>
  <c r="X248" i="9" s="1"/>
  <c r="Y248" i="9" s="1"/>
  <c r="R249" i="9"/>
  <c r="AC245" i="9"/>
  <c r="AA246" i="9"/>
  <c r="AD245" i="9"/>
  <c r="AG266" i="9" s="1"/>
  <c r="AB245" i="9"/>
  <c r="AF256" i="8"/>
  <c r="AE258" i="8"/>
  <c r="AE257" i="8"/>
  <c r="AF255" i="8"/>
  <c r="Z247" i="8"/>
  <c r="V332" i="8"/>
  <c r="H249" i="8"/>
  <c r="S248" i="8"/>
  <c r="W331" i="8"/>
  <c r="U248" i="8"/>
  <c r="X248" i="8" s="1"/>
  <c r="Y248" i="8" s="1"/>
  <c r="R249" i="8"/>
  <c r="AC245" i="8"/>
  <c r="AA246" i="8"/>
  <c r="L251" i="8" a="1"/>
  <c r="L251" i="8" s="1"/>
  <c r="T250" i="8"/>
  <c r="AD245" i="8"/>
  <c r="AG266" i="8" s="1"/>
  <c r="AB245" i="8"/>
  <c r="AF256" i="7"/>
  <c r="AE258" i="7"/>
  <c r="AF255" i="7"/>
  <c r="AE257" i="7"/>
  <c r="Z247" i="7"/>
  <c r="R249" i="7"/>
  <c r="U248" i="7"/>
  <c r="X248" i="7" s="1"/>
  <c r="Y248" i="7" s="1"/>
  <c r="V332" i="7"/>
  <c r="H249" i="7"/>
  <c r="S248" i="7"/>
  <c r="AD245" i="7"/>
  <c r="AG266" i="7" s="1"/>
  <c r="AB245" i="7"/>
  <c r="AC245" i="7"/>
  <c r="AA246" i="7"/>
  <c r="L250" i="7" a="1"/>
  <c r="L250" i="7" s="1"/>
  <c r="T249" i="7"/>
  <c r="W331" i="7"/>
  <c r="AF254" i="6"/>
  <c r="AE256" i="6"/>
  <c r="AF255" i="6"/>
  <c r="AE257" i="6"/>
  <c r="Z247" i="6"/>
  <c r="R249" i="6"/>
  <c r="U248" i="6"/>
  <c r="X248" i="6" s="1"/>
  <c r="Y248" i="6" s="1"/>
  <c r="AD245" i="6"/>
  <c r="AG266" i="6" s="1"/>
  <c r="AB245" i="6"/>
  <c r="W331" i="6"/>
  <c r="T250" i="6"/>
  <c r="L251" i="6" a="1"/>
  <c r="L251" i="6" s="1"/>
  <c r="AA246" i="6"/>
  <c r="AC245" i="6"/>
  <c r="V332" i="6"/>
  <c r="H249" i="6"/>
  <c r="S248" i="6"/>
  <c r="AF247" i="5"/>
  <c r="AE248" i="5"/>
  <c r="Z247" i="5"/>
  <c r="T250" i="5"/>
  <c r="L251" i="5" a="1"/>
  <c r="L251" i="5" s="1"/>
  <c r="R249" i="5"/>
  <c r="U248" i="5"/>
  <c r="X248" i="5" s="1"/>
  <c r="Y248" i="5" s="1"/>
  <c r="V332" i="5"/>
  <c r="H249" i="5"/>
  <c r="S248" i="5"/>
  <c r="AA246" i="5"/>
  <c r="AC245" i="5"/>
  <c r="AD245" i="5"/>
  <c r="AG266" i="5" s="1"/>
  <c r="AB245" i="5"/>
  <c r="W331" i="5"/>
  <c r="AF255" i="4"/>
  <c r="AE257" i="4"/>
  <c r="AF256" i="4"/>
  <c r="AE258" i="4"/>
  <c r="Z247" i="4"/>
  <c r="U248" i="4"/>
  <c r="X248" i="4" s="1"/>
  <c r="Y248" i="4" s="1"/>
  <c r="R249" i="4"/>
  <c r="V332" i="4"/>
  <c r="H249" i="4"/>
  <c r="S248" i="4"/>
  <c r="W331" i="4"/>
  <c r="AB245" i="4"/>
  <c r="AD245" i="4"/>
  <c r="AG266" i="4" s="1"/>
  <c r="AC245" i="4"/>
  <c r="AA246" i="4"/>
  <c r="L251" i="4" a="1"/>
  <c r="L251" i="4" s="1"/>
  <c r="T250" i="4"/>
  <c r="W331" i="1"/>
  <c r="AF246" i="1"/>
  <c r="AE248" i="1"/>
  <c r="L251" i="1" a="1"/>
  <c r="L251" i="1" s="1"/>
  <c r="T250" i="1"/>
  <c r="Z247" i="1"/>
  <c r="V332" i="1"/>
  <c r="S248" i="1"/>
  <c r="H249" i="1"/>
  <c r="AC245" i="1"/>
  <c r="AA246" i="1"/>
  <c r="R249" i="1"/>
  <c r="U248" i="1"/>
  <c r="X248" i="1" s="1"/>
  <c r="Y248" i="1" s="1"/>
  <c r="AG265" i="1"/>
  <c r="AD245" i="1"/>
  <c r="AG266" i="1" s="1"/>
  <c r="AB245" i="1"/>
  <c r="AE247" i="1"/>
  <c r="AE280" i="11" l="1"/>
  <c r="AF278" i="11"/>
  <c r="AE283" i="11"/>
  <c r="AF281" i="11"/>
  <c r="Z248" i="11"/>
  <c r="W332" i="11"/>
  <c r="R250" i="11"/>
  <c r="U249" i="11"/>
  <c r="X249" i="11" s="1"/>
  <c r="Y249" i="11" s="1"/>
  <c r="AD246" i="11"/>
  <c r="AG267" i="11" s="1"/>
  <c r="AB246" i="11"/>
  <c r="V333" i="11"/>
  <c r="H250" i="11"/>
  <c r="S249" i="11"/>
  <c r="AC246" i="11"/>
  <c r="AA247" i="11"/>
  <c r="L252" i="11" a="1"/>
  <c r="L252" i="11" s="1"/>
  <c r="T251" i="11"/>
  <c r="AF279" i="10"/>
  <c r="AE281" i="10"/>
  <c r="AF280" i="10"/>
  <c r="AE282" i="10"/>
  <c r="Z248" i="10"/>
  <c r="V333" i="10"/>
  <c r="S249" i="10"/>
  <c r="H250" i="10"/>
  <c r="L251" i="10" a="1"/>
  <c r="L251" i="10" s="1"/>
  <c r="T250" i="10"/>
  <c r="W332" i="10"/>
  <c r="U249" i="10"/>
  <c r="X249" i="10" s="1"/>
  <c r="Y249" i="10" s="1"/>
  <c r="R250" i="10"/>
  <c r="AA247" i="10"/>
  <c r="AC246" i="10"/>
  <c r="AD246" i="10"/>
  <c r="AG267" i="10" s="1"/>
  <c r="AB246" i="10"/>
  <c r="AE280" i="9"/>
  <c r="AF278" i="9"/>
  <c r="AF279" i="9"/>
  <c r="AE281" i="9"/>
  <c r="Z248" i="9"/>
  <c r="U249" i="9"/>
  <c r="X249" i="9" s="1"/>
  <c r="Y249" i="9" s="1"/>
  <c r="R250" i="9"/>
  <c r="V333" i="9"/>
  <c r="H250" i="9"/>
  <c r="S249" i="9"/>
  <c r="W332" i="9"/>
  <c r="L251" i="9" a="1"/>
  <c r="L251" i="9" s="1"/>
  <c r="T250" i="9"/>
  <c r="AC246" i="9"/>
  <c r="AA247" i="9"/>
  <c r="AD246" i="9"/>
  <c r="AG267" i="9" s="1"/>
  <c r="AB246" i="9"/>
  <c r="AF257" i="8"/>
  <c r="AE259" i="8"/>
  <c r="AF258" i="8"/>
  <c r="AE260" i="8"/>
  <c r="Z248" i="8"/>
  <c r="L252" i="8" a="1"/>
  <c r="L252" i="8" s="1"/>
  <c r="T251" i="8"/>
  <c r="AD246" i="8"/>
  <c r="AG267" i="8" s="1"/>
  <c r="AB246" i="8"/>
  <c r="U249" i="8"/>
  <c r="X249" i="8" s="1"/>
  <c r="Y249" i="8" s="1"/>
  <c r="R250" i="8"/>
  <c r="V333" i="8"/>
  <c r="H250" i="8"/>
  <c r="S249" i="8"/>
  <c r="W332" i="8"/>
  <c r="AA247" i="8"/>
  <c r="AC246" i="8"/>
  <c r="AE259" i="7"/>
  <c r="AF257" i="7"/>
  <c r="AE260" i="7"/>
  <c r="AF258" i="7"/>
  <c r="Z248" i="7"/>
  <c r="AB246" i="7"/>
  <c r="AD246" i="7"/>
  <c r="AG267" i="7" s="1"/>
  <c r="W332" i="7"/>
  <c r="R250" i="7"/>
  <c r="U249" i="7"/>
  <c r="X249" i="7" s="1"/>
  <c r="Y249" i="7" s="1"/>
  <c r="T250" i="7"/>
  <c r="L251" i="7" a="1"/>
  <c r="L251" i="7" s="1"/>
  <c r="V333" i="7"/>
  <c r="H250" i="7"/>
  <c r="S249" i="7"/>
  <c r="AA247" i="7"/>
  <c r="AC246" i="7"/>
  <c r="AF256" i="6"/>
  <c r="AE258" i="6"/>
  <c r="AE259" i="6"/>
  <c r="AF257" i="6"/>
  <c r="Z248" i="6"/>
  <c r="V333" i="6"/>
  <c r="S249" i="6"/>
  <c r="H250" i="6"/>
  <c r="W332" i="6"/>
  <c r="R250" i="6"/>
  <c r="U249" i="6"/>
  <c r="X249" i="6" s="1"/>
  <c r="Y249" i="6" s="1"/>
  <c r="AB246" i="6"/>
  <c r="AD246" i="6"/>
  <c r="AG267" i="6" s="1"/>
  <c r="AA247" i="6"/>
  <c r="AC246" i="6"/>
  <c r="L252" i="6" a="1"/>
  <c r="L252" i="6" s="1"/>
  <c r="T251" i="6"/>
  <c r="AF248" i="5"/>
  <c r="AE250" i="5"/>
  <c r="AE249" i="5"/>
  <c r="Z248" i="5"/>
  <c r="T251" i="5"/>
  <c r="L252" i="5" a="1"/>
  <c r="L252" i="5" s="1"/>
  <c r="AB246" i="5"/>
  <c r="AD246" i="5"/>
  <c r="AG267" i="5" s="1"/>
  <c r="W332" i="5"/>
  <c r="R250" i="5"/>
  <c r="U249" i="5"/>
  <c r="X249" i="5" s="1"/>
  <c r="Y249" i="5" s="1"/>
  <c r="AA247" i="5"/>
  <c r="AC246" i="5"/>
  <c r="V333" i="5"/>
  <c r="S249" i="5"/>
  <c r="H250" i="5"/>
  <c r="AE260" i="4"/>
  <c r="AF258" i="4"/>
  <c r="AF257" i="4"/>
  <c r="AE259" i="4"/>
  <c r="Z248" i="4"/>
  <c r="AD246" i="4"/>
  <c r="AG267" i="4" s="1"/>
  <c r="AB246" i="4"/>
  <c r="L252" i="4" a="1"/>
  <c r="L252" i="4" s="1"/>
  <c r="T251" i="4"/>
  <c r="V333" i="4"/>
  <c r="H250" i="4"/>
  <c r="S249" i="4"/>
  <c r="W332" i="4"/>
  <c r="AC246" i="4"/>
  <c r="AA247" i="4"/>
  <c r="R250" i="4"/>
  <c r="U249" i="4"/>
  <c r="X249" i="4" s="1"/>
  <c r="Y249" i="4" s="1"/>
  <c r="Z248" i="1"/>
  <c r="U249" i="1"/>
  <c r="X249" i="1" s="1"/>
  <c r="Y249" i="1" s="1"/>
  <c r="R250" i="1"/>
  <c r="V333" i="1"/>
  <c r="H250" i="1"/>
  <c r="S249" i="1"/>
  <c r="W332" i="1"/>
  <c r="L252" i="1" a="1"/>
  <c r="L252" i="1" s="1"/>
  <c r="T251" i="1"/>
  <c r="AD246" i="1"/>
  <c r="AG267" i="1" s="1"/>
  <c r="AB246" i="1"/>
  <c r="AC246" i="1"/>
  <c r="AA247" i="1"/>
  <c r="AE250" i="1"/>
  <c r="AF248" i="1"/>
  <c r="AF247" i="1"/>
  <c r="AE249" i="1"/>
  <c r="AF280" i="11" l="1"/>
  <c r="AE282" i="11"/>
  <c r="AE285" i="11"/>
  <c r="AF283" i="11"/>
  <c r="Z249" i="11"/>
  <c r="R251" i="11"/>
  <c r="U250" i="11"/>
  <c r="X250" i="11" s="1"/>
  <c r="Y250" i="11" s="1"/>
  <c r="V334" i="11"/>
  <c r="S250" i="11"/>
  <c r="H251" i="11"/>
  <c r="W333" i="11"/>
  <c r="T252" i="11"/>
  <c r="L253" i="11" a="1"/>
  <c r="L253" i="11" s="1"/>
  <c r="AA248" i="11"/>
  <c r="AC247" i="11"/>
  <c r="AD247" i="11"/>
  <c r="AG268" i="11" s="1"/>
  <c r="AB247" i="11"/>
  <c r="AE284" i="10"/>
  <c r="AF282" i="10"/>
  <c r="AF281" i="10"/>
  <c r="AE283" i="10"/>
  <c r="Z249" i="10"/>
  <c r="L252" i="10" a="1"/>
  <c r="L252" i="10" s="1"/>
  <c r="T251" i="10"/>
  <c r="V334" i="10"/>
  <c r="H251" i="10"/>
  <c r="S250" i="10"/>
  <c r="R251" i="10"/>
  <c r="U250" i="10"/>
  <c r="X250" i="10" s="1"/>
  <c r="Y250" i="10" s="1"/>
  <c r="W333" i="10"/>
  <c r="AC247" i="10"/>
  <c r="AA248" i="10"/>
  <c r="AB247" i="10"/>
  <c r="AD247" i="10"/>
  <c r="AG268" i="10" s="1"/>
  <c r="AF281" i="9"/>
  <c r="AE283" i="9"/>
  <c r="AE282" i="9"/>
  <c r="AF280" i="9"/>
  <c r="Z249" i="9"/>
  <c r="AD247" i="9"/>
  <c r="AG268" i="9" s="1"/>
  <c r="AB247" i="9"/>
  <c r="U250" i="9"/>
  <c r="X250" i="9" s="1"/>
  <c r="Y250" i="9" s="1"/>
  <c r="R251" i="9"/>
  <c r="W333" i="9"/>
  <c r="AC247" i="9"/>
  <c r="AA248" i="9"/>
  <c r="L252" i="9" a="1"/>
  <c r="L252" i="9" s="1"/>
  <c r="T251" i="9"/>
  <c r="V334" i="9"/>
  <c r="H251" i="9"/>
  <c r="S250" i="9"/>
  <c r="AE262" i="8"/>
  <c r="AF260" i="8"/>
  <c r="AE261" i="8"/>
  <c r="AF259" i="8"/>
  <c r="Z249" i="8"/>
  <c r="AD247" i="8"/>
  <c r="AG268" i="8" s="1"/>
  <c r="AB247" i="8"/>
  <c r="W333" i="8"/>
  <c r="R251" i="8"/>
  <c r="U250" i="8"/>
  <c r="X250" i="8" s="1"/>
  <c r="Y250" i="8" s="1"/>
  <c r="T252" i="8"/>
  <c r="L253" i="8" a="1"/>
  <c r="L253" i="8" s="1"/>
  <c r="AA248" i="8"/>
  <c r="AC247" i="8"/>
  <c r="V334" i="8"/>
  <c r="H251" i="8"/>
  <c r="S250" i="8"/>
  <c r="AE262" i="7"/>
  <c r="AF260" i="7"/>
  <c r="AF259" i="7"/>
  <c r="AE261" i="7"/>
  <c r="Z249" i="7"/>
  <c r="AD247" i="7"/>
  <c r="AG268" i="7" s="1"/>
  <c r="AB247" i="7"/>
  <c r="W333" i="7"/>
  <c r="T251" i="7"/>
  <c r="L252" i="7" a="1"/>
  <c r="L252" i="7" s="1"/>
  <c r="R251" i="7"/>
  <c r="U250" i="7"/>
  <c r="X250" i="7" s="1"/>
  <c r="Y250" i="7" s="1"/>
  <c r="AA248" i="7"/>
  <c r="AC247" i="7"/>
  <c r="V334" i="7"/>
  <c r="H251" i="7"/>
  <c r="S250" i="7"/>
  <c r="AE261" i="6"/>
  <c r="AF259" i="6"/>
  <c r="AE260" i="6"/>
  <c r="AF258" i="6"/>
  <c r="Z249" i="6"/>
  <c r="AD247" i="6"/>
  <c r="AG268" i="6" s="1"/>
  <c r="AB247" i="6"/>
  <c r="R251" i="6"/>
  <c r="U250" i="6"/>
  <c r="X250" i="6" s="1"/>
  <c r="Y250" i="6" s="1"/>
  <c r="V334" i="6"/>
  <c r="S250" i="6"/>
  <c r="H251" i="6"/>
  <c r="W333" i="6"/>
  <c r="T252" i="6"/>
  <c r="L253" i="6" a="1"/>
  <c r="L253" i="6" s="1"/>
  <c r="AC247" i="6"/>
  <c r="AA248" i="6"/>
  <c r="AF250" i="5"/>
  <c r="AE252" i="5"/>
  <c r="AF249" i="5"/>
  <c r="AE251" i="5"/>
  <c r="Z249" i="5"/>
  <c r="AB247" i="5"/>
  <c r="AD247" i="5"/>
  <c r="AG268" i="5" s="1"/>
  <c r="U250" i="5"/>
  <c r="X250" i="5" s="1"/>
  <c r="Y250" i="5" s="1"/>
  <c r="R251" i="5"/>
  <c r="V334" i="5"/>
  <c r="H251" i="5"/>
  <c r="S250" i="5"/>
  <c r="L253" i="5" a="1"/>
  <c r="L253" i="5" s="1"/>
  <c r="T252" i="5"/>
  <c r="AC247" i="5"/>
  <c r="AA248" i="5"/>
  <c r="W333" i="5"/>
  <c r="AF259" i="4"/>
  <c r="AE261" i="4"/>
  <c r="AF260" i="4"/>
  <c r="AE262" i="4"/>
  <c r="Z249" i="4"/>
  <c r="AD247" i="4"/>
  <c r="AG268" i="4" s="1"/>
  <c r="AB247" i="4"/>
  <c r="U250" i="4"/>
  <c r="X250" i="4" s="1"/>
  <c r="Y250" i="4" s="1"/>
  <c r="R251" i="4"/>
  <c r="V334" i="4"/>
  <c r="S250" i="4"/>
  <c r="H251" i="4"/>
  <c r="W333" i="4"/>
  <c r="AA248" i="4"/>
  <c r="AC247" i="4"/>
  <c r="L253" i="4" a="1"/>
  <c r="L253" i="4" s="1"/>
  <c r="T252" i="4"/>
  <c r="Z249" i="1"/>
  <c r="AF250" i="1"/>
  <c r="AD247" i="1"/>
  <c r="AG268" i="1" s="1"/>
  <c r="AB247" i="1"/>
  <c r="AE251" i="1"/>
  <c r="AE252" i="1" s="1"/>
  <c r="AF249" i="1"/>
  <c r="V334" i="1"/>
  <c r="H251" i="1"/>
  <c r="S250" i="1"/>
  <c r="U250" i="1"/>
  <c r="X250" i="1" s="1"/>
  <c r="Y250" i="1" s="1"/>
  <c r="R251" i="1"/>
  <c r="AA248" i="1"/>
  <c r="AC247" i="1"/>
  <c r="T252" i="1"/>
  <c r="L253" i="1" a="1"/>
  <c r="L253" i="1" s="1"/>
  <c r="W333" i="1"/>
  <c r="AF282" i="11" l="1"/>
  <c r="AE284" i="11"/>
  <c r="AE287" i="11"/>
  <c r="AF285" i="11"/>
  <c r="Z250" i="11"/>
  <c r="AB248" i="11"/>
  <c r="AD248" i="11"/>
  <c r="AG269" i="11" s="1"/>
  <c r="H252" i="11"/>
  <c r="S251" i="11"/>
  <c r="V335" i="11"/>
  <c r="W334" i="11"/>
  <c r="U251" i="11"/>
  <c r="X251" i="11" s="1"/>
  <c r="Y251" i="11" s="1"/>
  <c r="R252" i="11"/>
  <c r="AC248" i="11"/>
  <c r="AA249" i="11"/>
  <c r="T253" i="11"/>
  <c r="L254" i="11" a="1"/>
  <c r="L254" i="11" s="1"/>
  <c r="AF283" i="10"/>
  <c r="AE285" i="10"/>
  <c r="AF284" i="10"/>
  <c r="AE286" i="10"/>
  <c r="Z250" i="10"/>
  <c r="U251" i="10"/>
  <c r="X251" i="10" s="1"/>
  <c r="Y251" i="10" s="1"/>
  <c r="R252" i="10"/>
  <c r="AD248" i="10"/>
  <c r="AG269" i="10" s="1"/>
  <c r="AB248" i="10"/>
  <c r="V335" i="10"/>
  <c r="H252" i="10"/>
  <c r="S251" i="10"/>
  <c r="W334" i="10"/>
  <c r="L253" i="10" a="1"/>
  <c r="L253" i="10" s="1"/>
  <c r="T252" i="10"/>
  <c r="AA249" i="10"/>
  <c r="AC248" i="10"/>
  <c r="AE284" i="9"/>
  <c r="AF282" i="9"/>
  <c r="AE285" i="9"/>
  <c r="AF283" i="9"/>
  <c r="Z250" i="9"/>
  <c r="AD248" i="9"/>
  <c r="AG269" i="9" s="1"/>
  <c r="AB248" i="9"/>
  <c r="W334" i="9"/>
  <c r="R252" i="9"/>
  <c r="U251" i="9"/>
  <c r="X251" i="9" s="1"/>
  <c r="Y251" i="9" s="1"/>
  <c r="V335" i="9"/>
  <c r="H252" i="9"/>
  <c r="S251" i="9"/>
  <c r="AC248" i="9"/>
  <c r="AA249" i="9"/>
  <c r="L253" i="9" a="1"/>
  <c r="L253" i="9" s="1"/>
  <c r="T252" i="9"/>
  <c r="AE263" i="8"/>
  <c r="AF261" i="8"/>
  <c r="AE264" i="8"/>
  <c r="AF262" i="8"/>
  <c r="Z250" i="8"/>
  <c r="T253" i="8"/>
  <c r="L254" i="8" a="1"/>
  <c r="L254" i="8" s="1"/>
  <c r="R252" i="8"/>
  <c r="U251" i="8"/>
  <c r="X251" i="8" s="1"/>
  <c r="Y251" i="8" s="1"/>
  <c r="V335" i="8"/>
  <c r="S251" i="8"/>
  <c r="H252" i="8"/>
  <c r="AC248" i="8"/>
  <c r="AA249" i="8"/>
  <c r="AB248" i="8"/>
  <c r="AD248" i="8"/>
  <c r="AG269" i="8" s="1"/>
  <c r="W334" i="8"/>
  <c r="AF261" i="7"/>
  <c r="AE263" i="7"/>
  <c r="AE264" i="7"/>
  <c r="AF262" i="7"/>
  <c r="Z250" i="7"/>
  <c r="T252" i="7"/>
  <c r="L253" i="7" a="1"/>
  <c r="L253" i="7" s="1"/>
  <c r="R252" i="7"/>
  <c r="U251" i="7"/>
  <c r="X251" i="7" s="1"/>
  <c r="Y251" i="7" s="1"/>
  <c r="V335" i="7"/>
  <c r="S251" i="7"/>
  <c r="H252" i="7"/>
  <c r="AC248" i="7"/>
  <c r="AA249" i="7"/>
  <c r="AB248" i="7"/>
  <c r="AD248" i="7"/>
  <c r="AG269" i="7" s="1"/>
  <c r="W334" i="7"/>
  <c r="AE262" i="6"/>
  <c r="AF260" i="6"/>
  <c r="AF261" i="6"/>
  <c r="AE263" i="6"/>
  <c r="Z250" i="6"/>
  <c r="L254" i="6" a="1"/>
  <c r="L254" i="6" s="1"/>
  <c r="T253" i="6"/>
  <c r="V335" i="6"/>
  <c r="S251" i="6"/>
  <c r="H252" i="6"/>
  <c r="AC248" i="6"/>
  <c r="AA249" i="6"/>
  <c r="W334" i="6"/>
  <c r="U251" i="6"/>
  <c r="X251" i="6" s="1"/>
  <c r="Y251" i="6" s="1"/>
  <c r="R252" i="6"/>
  <c r="AB248" i="6"/>
  <c r="AD248" i="6"/>
  <c r="AG269" i="6" s="1"/>
  <c r="AE253" i="5"/>
  <c r="AF251" i="5"/>
  <c r="AE254" i="5"/>
  <c r="AF252" i="5"/>
  <c r="Z250" i="5"/>
  <c r="V335" i="5"/>
  <c r="H252" i="5"/>
  <c r="S251" i="5"/>
  <c r="W334" i="5"/>
  <c r="AC248" i="5"/>
  <c r="AA249" i="5"/>
  <c r="L254" i="5" a="1"/>
  <c r="L254" i="5" s="1"/>
  <c r="T253" i="5"/>
  <c r="U251" i="5"/>
  <c r="X251" i="5" s="1"/>
  <c r="Y251" i="5" s="1"/>
  <c r="R252" i="5"/>
  <c r="AD248" i="5"/>
  <c r="AG269" i="5" s="1"/>
  <c r="AB248" i="5"/>
  <c r="AE263" i="4"/>
  <c r="AF261" i="4"/>
  <c r="AF262" i="4"/>
  <c r="AE264" i="4"/>
  <c r="Z250" i="4"/>
  <c r="AB248" i="4"/>
  <c r="AD248" i="4"/>
  <c r="AG269" i="4" s="1"/>
  <c r="L254" i="4" a="1"/>
  <c r="L254" i="4" s="1"/>
  <c r="T253" i="4"/>
  <c r="W334" i="4"/>
  <c r="V335" i="4"/>
  <c r="S251" i="4"/>
  <c r="H252" i="4"/>
  <c r="R252" i="4"/>
  <c r="U251" i="4"/>
  <c r="X251" i="4" s="1"/>
  <c r="Y251" i="4" s="1"/>
  <c r="AA249" i="4"/>
  <c r="AC248" i="4"/>
  <c r="Z250" i="1"/>
  <c r="V335" i="1"/>
  <c r="H252" i="1"/>
  <c r="S251" i="1"/>
  <c r="R252" i="1"/>
  <c r="U251" i="1"/>
  <c r="X251" i="1" s="1"/>
  <c r="Y251" i="1" s="1"/>
  <c r="W334" i="1"/>
  <c r="AE253" i="1"/>
  <c r="AF251" i="1"/>
  <c r="AE254" i="1"/>
  <c r="AF252" i="1"/>
  <c r="AD248" i="1"/>
  <c r="AG269" i="1" s="1"/>
  <c r="AB248" i="1"/>
  <c r="AC248" i="1"/>
  <c r="AA249" i="1"/>
  <c r="L254" i="1" a="1"/>
  <c r="L254" i="1" s="1"/>
  <c r="T253" i="1"/>
  <c r="AF284" i="11" l="1"/>
  <c r="AE286" i="11"/>
  <c r="AF287" i="11"/>
  <c r="AE289" i="11"/>
  <c r="Z251" i="11"/>
  <c r="R253" i="11"/>
  <c r="U252" i="11"/>
  <c r="X252" i="11" s="1"/>
  <c r="Y252" i="11" s="1"/>
  <c r="W335" i="11"/>
  <c r="T254" i="11"/>
  <c r="L255" i="11" a="1"/>
  <c r="L255" i="11" s="1"/>
  <c r="V336" i="11"/>
  <c r="H253" i="11"/>
  <c r="S252" i="11"/>
  <c r="AC249" i="11"/>
  <c r="AA250" i="11"/>
  <c r="AD249" i="11"/>
  <c r="AG270" i="11" s="1"/>
  <c r="AB249" i="11"/>
  <c r="AE288" i="10"/>
  <c r="AF286" i="10"/>
  <c r="AE287" i="10"/>
  <c r="AF285" i="10"/>
  <c r="Z251" i="10"/>
  <c r="L254" i="10" a="1"/>
  <c r="L254" i="10" s="1"/>
  <c r="T253" i="10"/>
  <c r="R253" i="10"/>
  <c r="U252" i="10"/>
  <c r="X252" i="10" s="1"/>
  <c r="Y252" i="10" s="1"/>
  <c r="V336" i="10"/>
  <c r="S252" i="10"/>
  <c r="H253" i="10"/>
  <c r="W335" i="10"/>
  <c r="AD249" i="10"/>
  <c r="AG270" i="10" s="1"/>
  <c r="AB249" i="10"/>
  <c r="AA250" i="10"/>
  <c r="AC249" i="10"/>
  <c r="AE287" i="9"/>
  <c r="AF285" i="9"/>
  <c r="AE286" i="9"/>
  <c r="AF284" i="9"/>
  <c r="Z251" i="9"/>
  <c r="W335" i="9"/>
  <c r="V336" i="9"/>
  <c r="S252" i="9"/>
  <c r="H253" i="9"/>
  <c r="R253" i="9"/>
  <c r="U252" i="9"/>
  <c r="X252" i="9" s="1"/>
  <c r="Y252" i="9" s="1"/>
  <c r="L254" i="9" a="1"/>
  <c r="L254" i="9" s="1"/>
  <c r="T253" i="9"/>
  <c r="AA250" i="9"/>
  <c r="AC249" i="9"/>
  <c r="AD249" i="9"/>
  <c r="AG270" i="9" s="1"/>
  <c r="AB249" i="9"/>
  <c r="AE266" i="8"/>
  <c r="AF264" i="8"/>
  <c r="AE265" i="8"/>
  <c r="AF263" i="8"/>
  <c r="Z251" i="8"/>
  <c r="T254" i="8"/>
  <c r="L255" i="8" a="1"/>
  <c r="L255" i="8" s="1"/>
  <c r="V336" i="8"/>
  <c r="S252" i="8"/>
  <c r="H253" i="8"/>
  <c r="AD249" i="8"/>
  <c r="AG270" i="8" s="1"/>
  <c r="AB249" i="8"/>
  <c r="W335" i="8"/>
  <c r="U252" i="8"/>
  <c r="X252" i="8" s="1"/>
  <c r="Y252" i="8" s="1"/>
  <c r="R253" i="8"/>
  <c r="AC249" i="8"/>
  <c r="AA250" i="8"/>
  <c r="AE266" i="7"/>
  <c r="AF264" i="7"/>
  <c r="AF263" i="7"/>
  <c r="AE265" i="7"/>
  <c r="Z251" i="7"/>
  <c r="AD249" i="7"/>
  <c r="AG270" i="7" s="1"/>
  <c r="AB249" i="7"/>
  <c r="V336" i="7"/>
  <c r="H253" i="7"/>
  <c r="S252" i="7"/>
  <c r="W335" i="7"/>
  <c r="R253" i="7"/>
  <c r="U252" i="7"/>
  <c r="X252" i="7" s="1"/>
  <c r="Y252" i="7" s="1"/>
  <c r="AC249" i="7"/>
  <c r="AA250" i="7"/>
  <c r="L254" i="7" a="1"/>
  <c r="L254" i="7" s="1"/>
  <c r="T253" i="7"/>
  <c r="AF263" i="6"/>
  <c r="AE265" i="6"/>
  <c r="AF262" i="6"/>
  <c r="AE264" i="6"/>
  <c r="Z251" i="6"/>
  <c r="AD249" i="6"/>
  <c r="AG270" i="6" s="1"/>
  <c r="AB249" i="6"/>
  <c r="T254" i="6"/>
  <c r="L255" i="6" a="1"/>
  <c r="L255" i="6" s="1"/>
  <c r="V336" i="6"/>
  <c r="H253" i="6"/>
  <c r="S252" i="6"/>
  <c r="AC249" i="6"/>
  <c r="AA250" i="6"/>
  <c r="W335" i="6"/>
  <c r="U252" i="6"/>
  <c r="X252" i="6" s="1"/>
  <c r="Y252" i="6" s="1"/>
  <c r="R253" i="6"/>
  <c r="AF254" i="5"/>
  <c r="AE256" i="5"/>
  <c r="AF253" i="5"/>
  <c r="AE255" i="5"/>
  <c r="Z251" i="5"/>
  <c r="AD249" i="5"/>
  <c r="AG270" i="5" s="1"/>
  <c r="AB249" i="5"/>
  <c r="V336" i="5"/>
  <c r="H253" i="5"/>
  <c r="S252" i="5"/>
  <c r="R253" i="5"/>
  <c r="U252" i="5"/>
  <c r="X252" i="5" s="1"/>
  <c r="Y252" i="5" s="1"/>
  <c r="W335" i="5"/>
  <c r="L255" i="5" a="1"/>
  <c r="L255" i="5" s="1"/>
  <c r="T254" i="5"/>
  <c r="AC249" i="5"/>
  <c r="AA250" i="5"/>
  <c r="AE266" i="4"/>
  <c r="AF264" i="4"/>
  <c r="AE265" i="4"/>
  <c r="AF263" i="4"/>
  <c r="Z251" i="4"/>
  <c r="R253" i="4"/>
  <c r="U252" i="4"/>
  <c r="X252" i="4" s="1"/>
  <c r="Y252" i="4" s="1"/>
  <c r="AD249" i="4"/>
  <c r="AG270" i="4" s="1"/>
  <c r="AB249" i="4"/>
  <c r="V336" i="4"/>
  <c r="S252" i="4"/>
  <c r="H253" i="4"/>
  <c r="W335" i="4"/>
  <c r="T254" i="4"/>
  <c r="L255" i="4" a="1"/>
  <c r="L255" i="4" s="1"/>
  <c r="AC249" i="4"/>
  <c r="AA250" i="4"/>
  <c r="Z251" i="1"/>
  <c r="AE255" i="1"/>
  <c r="AF253" i="1"/>
  <c r="AF254" i="1"/>
  <c r="AE256" i="1"/>
  <c r="L255" i="1" a="1"/>
  <c r="L255" i="1" s="1"/>
  <c r="T254" i="1"/>
  <c r="AC249" i="1"/>
  <c r="AA250" i="1"/>
  <c r="U252" i="1"/>
  <c r="X252" i="1" s="1"/>
  <c r="Y252" i="1" s="1"/>
  <c r="R253" i="1"/>
  <c r="V336" i="1"/>
  <c r="S252" i="1"/>
  <c r="H253" i="1"/>
  <c r="W335" i="1"/>
  <c r="AD249" i="1"/>
  <c r="AG270" i="1" s="1"/>
  <c r="AB249" i="1"/>
  <c r="AE288" i="11" l="1"/>
  <c r="AF286" i="11"/>
  <c r="AE291" i="11"/>
  <c r="AF289" i="11"/>
  <c r="Z252" i="11"/>
  <c r="L256" i="11" a="1"/>
  <c r="L256" i="11" s="1"/>
  <c r="T255" i="11"/>
  <c r="W336" i="11"/>
  <c r="U253" i="11"/>
  <c r="X253" i="11" s="1"/>
  <c r="Y253" i="11" s="1"/>
  <c r="R254" i="11"/>
  <c r="S253" i="11"/>
  <c r="V337" i="11"/>
  <c r="H254" i="11"/>
  <c r="AC250" i="11"/>
  <c r="AA251" i="11"/>
  <c r="AB250" i="11"/>
  <c r="AD250" i="11"/>
  <c r="AG271" i="11" s="1"/>
  <c r="AE289" i="10"/>
  <c r="AF287" i="10"/>
  <c r="AE290" i="10"/>
  <c r="AF288" i="10"/>
  <c r="Z252" i="10"/>
  <c r="R254" i="10"/>
  <c r="U253" i="10"/>
  <c r="X253" i="10" s="1"/>
  <c r="Y253" i="10" s="1"/>
  <c r="L255" i="10" a="1"/>
  <c r="L255" i="10" s="1"/>
  <c r="T254" i="10"/>
  <c r="V337" i="10"/>
  <c r="S253" i="10"/>
  <c r="H254" i="10"/>
  <c r="W336" i="10"/>
  <c r="AD250" i="10"/>
  <c r="AG271" i="10" s="1"/>
  <c r="AB250" i="10"/>
  <c r="AC250" i="10"/>
  <c r="AA251" i="10"/>
  <c r="AE288" i="9"/>
  <c r="AF286" i="9"/>
  <c r="AE289" i="9"/>
  <c r="AF287" i="9"/>
  <c r="Z252" i="9"/>
  <c r="L255" i="9" a="1"/>
  <c r="L255" i="9" s="1"/>
  <c r="T254" i="9"/>
  <c r="U253" i="9"/>
  <c r="X253" i="9" s="1"/>
  <c r="Y253" i="9" s="1"/>
  <c r="R254" i="9"/>
  <c r="W336" i="9"/>
  <c r="V337" i="9"/>
  <c r="H254" i="9"/>
  <c r="S253" i="9"/>
  <c r="AA251" i="9"/>
  <c r="AC250" i="9"/>
  <c r="AD250" i="9"/>
  <c r="AG271" i="9" s="1"/>
  <c r="AB250" i="9"/>
  <c r="AF265" i="8"/>
  <c r="AE267" i="8"/>
  <c r="AE268" i="8"/>
  <c r="AF266" i="8"/>
  <c r="Z252" i="8"/>
  <c r="U253" i="8"/>
  <c r="X253" i="8" s="1"/>
  <c r="Y253" i="8" s="1"/>
  <c r="R254" i="8"/>
  <c r="V337" i="8"/>
  <c r="H254" i="8"/>
  <c r="S253" i="8"/>
  <c r="W336" i="8"/>
  <c r="L256" i="8" a="1"/>
  <c r="L256" i="8" s="1"/>
  <c r="T255" i="8"/>
  <c r="AD250" i="8"/>
  <c r="AG271" i="8" s="1"/>
  <c r="AB250" i="8"/>
  <c r="AC250" i="8"/>
  <c r="AA251" i="8"/>
  <c r="AF265" i="7"/>
  <c r="AE267" i="7"/>
  <c r="AF266" i="7"/>
  <c r="AE268" i="7"/>
  <c r="Z252" i="7"/>
  <c r="AD250" i="7"/>
  <c r="AG271" i="7" s="1"/>
  <c r="AB250" i="7"/>
  <c r="L255" i="7" a="1"/>
  <c r="L255" i="7" s="1"/>
  <c r="T254" i="7"/>
  <c r="U253" i="7"/>
  <c r="X253" i="7" s="1"/>
  <c r="Y253" i="7" s="1"/>
  <c r="R254" i="7"/>
  <c r="V337" i="7"/>
  <c r="S253" i="7"/>
  <c r="H254" i="7"/>
  <c r="AC250" i="7"/>
  <c r="AA251" i="7"/>
  <c r="W336" i="7"/>
  <c r="AE267" i="6"/>
  <c r="AF265" i="6"/>
  <c r="AF264" i="6"/>
  <c r="AE266" i="6"/>
  <c r="Z252" i="6"/>
  <c r="AD250" i="6"/>
  <c r="AG271" i="6" s="1"/>
  <c r="AB250" i="6"/>
  <c r="W336" i="6"/>
  <c r="V337" i="6"/>
  <c r="H254" i="6"/>
  <c r="S253" i="6"/>
  <c r="AA251" i="6"/>
  <c r="AC250" i="6"/>
  <c r="L256" i="6" a="1"/>
  <c r="L256" i="6" s="1"/>
  <c r="T255" i="6"/>
  <c r="U253" i="6"/>
  <c r="X253" i="6" s="1"/>
  <c r="Y253" i="6" s="1"/>
  <c r="R254" i="6"/>
  <c r="AF255" i="5"/>
  <c r="AE257" i="5"/>
  <c r="AE258" i="5"/>
  <c r="AF256" i="5"/>
  <c r="Z252" i="5"/>
  <c r="L256" i="5" a="1"/>
  <c r="L256" i="5" s="1"/>
  <c r="T255" i="5"/>
  <c r="R254" i="5"/>
  <c r="U253" i="5"/>
  <c r="X253" i="5" s="1"/>
  <c r="Y253" i="5" s="1"/>
  <c r="V337" i="5"/>
  <c r="H254" i="5"/>
  <c r="S253" i="5"/>
  <c r="AA251" i="5"/>
  <c r="AC250" i="5"/>
  <c r="W336" i="5"/>
  <c r="AD250" i="5"/>
  <c r="AG271" i="5" s="1"/>
  <c r="AB250" i="5"/>
  <c r="AE267" i="4"/>
  <c r="AF265" i="4"/>
  <c r="AF266" i="4"/>
  <c r="AE268" i="4"/>
  <c r="Z252" i="4"/>
  <c r="AB250" i="4"/>
  <c r="AD250" i="4"/>
  <c r="AG271" i="4" s="1"/>
  <c r="L256" i="4" a="1"/>
  <c r="L256" i="4" s="1"/>
  <c r="T255" i="4"/>
  <c r="V337" i="4"/>
  <c r="S253" i="4"/>
  <c r="H254" i="4"/>
  <c r="AC250" i="4"/>
  <c r="AA251" i="4"/>
  <c r="W336" i="4"/>
  <c r="U253" i="4"/>
  <c r="X253" i="4" s="1"/>
  <c r="Y253" i="4" s="1"/>
  <c r="R254" i="4"/>
  <c r="Z252" i="1"/>
  <c r="W336" i="1"/>
  <c r="U253" i="1"/>
  <c r="X253" i="1" s="1"/>
  <c r="Y253" i="1" s="1"/>
  <c r="R254" i="1"/>
  <c r="V337" i="1"/>
  <c r="H254" i="1"/>
  <c r="S253" i="1"/>
  <c r="AB250" i="1"/>
  <c r="AD250" i="1"/>
  <c r="AG271" i="1" s="1"/>
  <c r="AE258" i="1"/>
  <c r="AF256" i="1"/>
  <c r="AA251" i="1"/>
  <c r="AC250" i="1"/>
  <c r="T255" i="1"/>
  <c r="L256" i="1" a="1"/>
  <c r="L256" i="1" s="1"/>
  <c r="AE257" i="1"/>
  <c r="AF255" i="1"/>
  <c r="AE290" i="11" l="1"/>
  <c r="AF288" i="11"/>
  <c r="AF291" i="11"/>
  <c r="AE293" i="11"/>
  <c r="Z253" i="11"/>
  <c r="L257" i="11" a="1"/>
  <c r="L257" i="11" s="1"/>
  <c r="T256" i="11"/>
  <c r="W337" i="11"/>
  <c r="AA252" i="11"/>
  <c r="AC251" i="11"/>
  <c r="V338" i="11"/>
  <c r="H255" i="11"/>
  <c r="S254" i="11"/>
  <c r="U254" i="11"/>
  <c r="X254" i="11" s="1"/>
  <c r="Y254" i="11" s="1"/>
  <c r="R255" i="11"/>
  <c r="AD251" i="11"/>
  <c r="AG272" i="11" s="1"/>
  <c r="AB251" i="11"/>
  <c r="AE292" i="10"/>
  <c r="AF290" i="10"/>
  <c r="AE291" i="10"/>
  <c r="AF289" i="10"/>
  <c r="Z253" i="10"/>
  <c r="L256" i="10" a="1"/>
  <c r="L256" i="10" s="1"/>
  <c r="T255" i="10"/>
  <c r="U254" i="10"/>
  <c r="X254" i="10" s="1"/>
  <c r="Y254" i="10" s="1"/>
  <c r="R255" i="10"/>
  <c r="W337" i="10"/>
  <c r="AD251" i="10"/>
  <c r="AG272" i="10" s="1"/>
  <c r="AB251" i="10"/>
  <c r="V338" i="10"/>
  <c r="H255" i="10"/>
  <c r="S254" i="10"/>
  <c r="AA252" i="10"/>
  <c r="AC251" i="10"/>
  <c r="AE291" i="9"/>
  <c r="AF289" i="9"/>
  <c r="AE290" i="9"/>
  <c r="AF288" i="9"/>
  <c r="Z253" i="9"/>
  <c r="R255" i="9"/>
  <c r="U254" i="9"/>
  <c r="X254" i="9" s="1"/>
  <c r="Y254" i="9" s="1"/>
  <c r="V338" i="9"/>
  <c r="H255" i="9"/>
  <c r="S254" i="9"/>
  <c r="W337" i="9"/>
  <c r="L256" i="9" a="1"/>
  <c r="L256" i="9" s="1"/>
  <c r="T255" i="9"/>
  <c r="AD251" i="9"/>
  <c r="AG272" i="9" s="1"/>
  <c r="AB251" i="9"/>
  <c r="AA252" i="9"/>
  <c r="AC251" i="9"/>
  <c r="AE270" i="8"/>
  <c r="AF268" i="8"/>
  <c r="AE269" i="8"/>
  <c r="AF267" i="8"/>
  <c r="Z253" i="8"/>
  <c r="L257" i="8" a="1"/>
  <c r="L257" i="8" s="1"/>
  <c r="T256" i="8"/>
  <c r="AD251" i="8"/>
  <c r="AG272" i="8" s="1"/>
  <c r="AB251" i="8"/>
  <c r="W337" i="8"/>
  <c r="U254" i="8"/>
  <c r="X254" i="8" s="1"/>
  <c r="Y254" i="8" s="1"/>
  <c r="R255" i="8"/>
  <c r="AC251" i="8"/>
  <c r="AA252" i="8"/>
  <c r="V338" i="8"/>
  <c r="H255" i="8"/>
  <c r="S254" i="8"/>
  <c r="AE270" i="7"/>
  <c r="AF268" i="7"/>
  <c r="AE269" i="7"/>
  <c r="AF267" i="7"/>
  <c r="Z253" i="7"/>
  <c r="V338" i="7"/>
  <c r="H255" i="7"/>
  <c r="S254" i="7"/>
  <c r="U254" i="7"/>
  <c r="X254" i="7" s="1"/>
  <c r="Y254" i="7" s="1"/>
  <c r="R255" i="7"/>
  <c r="L256" i="7" a="1"/>
  <c r="L256" i="7" s="1"/>
  <c r="T255" i="7"/>
  <c r="AA252" i="7"/>
  <c r="AC251" i="7"/>
  <c r="W337" i="7"/>
  <c r="AD251" i="7"/>
  <c r="AG272" i="7" s="1"/>
  <c r="AB251" i="7"/>
  <c r="AF266" i="6"/>
  <c r="AE268" i="6"/>
  <c r="AE269" i="6"/>
  <c r="AF267" i="6"/>
  <c r="Z253" i="6"/>
  <c r="V338" i="6"/>
  <c r="H255" i="6"/>
  <c r="S254" i="6"/>
  <c r="L257" i="6" a="1"/>
  <c r="L257" i="6" s="1"/>
  <c r="T256" i="6"/>
  <c r="W337" i="6"/>
  <c r="R255" i="6"/>
  <c r="U254" i="6"/>
  <c r="X254" i="6" s="1"/>
  <c r="Y254" i="6" s="1"/>
  <c r="AD251" i="6"/>
  <c r="AG272" i="6" s="1"/>
  <c r="AB251" i="6"/>
  <c r="AA252" i="6"/>
  <c r="AC251" i="6"/>
  <c r="AF257" i="5"/>
  <c r="AE259" i="5"/>
  <c r="AF258" i="5"/>
  <c r="AE260" i="5"/>
  <c r="Z253" i="5"/>
  <c r="AB251" i="5"/>
  <c r="AD251" i="5"/>
  <c r="AG272" i="5" s="1"/>
  <c r="U254" i="5"/>
  <c r="X254" i="5" s="1"/>
  <c r="Y254" i="5" s="1"/>
  <c r="R255" i="5"/>
  <c r="T256" i="5"/>
  <c r="L257" i="5" a="1"/>
  <c r="L257" i="5" s="1"/>
  <c r="V338" i="5"/>
  <c r="H255" i="5"/>
  <c r="S254" i="5"/>
  <c r="AA252" i="5"/>
  <c r="AC251" i="5"/>
  <c r="W337" i="5"/>
  <c r="AF268" i="4"/>
  <c r="AE270" i="4"/>
  <c r="AE269" i="4"/>
  <c r="AF267" i="4"/>
  <c r="Z253" i="4"/>
  <c r="U254" i="4"/>
  <c r="X254" i="4" s="1"/>
  <c r="Y254" i="4" s="1"/>
  <c r="R255" i="4"/>
  <c r="AD251" i="4"/>
  <c r="AG272" i="4" s="1"/>
  <c r="AB251" i="4"/>
  <c r="L257" i="4" a="1"/>
  <c r="L257" i="4" s="1"/>
  <c r="T256" i="4"/>
  <c r="V338" i="4"/>
  <c r="H255" i="4"/>
  <c r="S254" i="4"/>
  <c r="AC251" i="4"/>
  <c r="AA252" i="4"/>
  <c r="W337" i="4"/>
  <c r="Z253" i="1"/>
  <c r="AD251" i="1"/>
  <c r="AG272" i="1" s="1"/>
  <c r="AB251" i="1"/>
  <c r="AF258" i="1"/>
  <c r="AE260" i="1"/>
  <c r="V338" i="1"/>
  <c r="H255" i="1"/>
  <c r="S254" i="1"/>
  <c r="W337" i="1"/>
  <c r="R255" i="1"/>
  <c r="U254" i="1"/>
  <c r="X254" i="1" s="1"/>
  <c r="Y254" i="1" s="1"/>
  <c r="AE259" i="1"/>
  <c r="AF257" i="1"/>
  <c r="AC251" i="1"/>
  <c r="AA252" i="1"/>
  <c r="L257" i="1" a="1"/>
  <c r="L257" i="1" s="1"/>
  <c r="T256" i="1"/>
  <c r="AF290" i="11" l="1"/>
  <c r="AE292" i="11"/>
  <c r="AE295" i="11"/>
  <c r="AF293" i="11"/>
  <c r="Z254" i="11"/>
  <c r="V339" i="11"/>
  <c r="H256" i="11"/>
  <c r="S255" i="11"/>
  <c r="L258" i="11" a="1"/>
  <c r="L258" i="11" s="1"/>
  <c r="T257" i="11"/>
  <c r="AC252" i="11"/>
  <c r="AA253" i="11"/>
  <c r="W338" i="11"/>
  <c r="AD252" i="11"/>
  <c r="AG273" i="11" s="1"/>
  <c r="AB252" i="11"/>
  <c r="R256" i="11"/>
  <c r="U255" i="11"/>
  <c r="X255" i="11" s="1"/>
  <c r="Y255" i="11" s="1"/>
  <c r="AE293" i="10"/>
  <c r="AF291" i="10"/>
  <c r="AF292" i="10"/>
  <c r="AE294" i="10"/>
  <c r="Z254" i="10"/>
  <c r="V339" i="10"/>
  <c r="H256" i="10"/>
  <c r="S255" i="10"/>
  <c r="R256" i="10"/>
  <c r="U255" i="10"/>
  <c r="X255" i="10" s="1"/>
  <c r="Y255" i="10" s="1"/>
  <c r="T256" i="10"/>
  <c r="L257" i="10" a="1"/>
  <c r="L257" i="10" s="1"/>
  <c r="AB252" i="10"/>
  <c r="AD252" i="10"/>
  <c r="AG273" i="10" s="1"/>
  <c r="AC252" i="10"/>
  <c r="AA253" i="10"/>
  <c r="W338" i="10"/>
  <c r="AF290" i="9"/>
  <c r="AE292" i="9"/>
  <c r="AF291" i="9"/>
  <c r="AE293" i="9"/>
  <c r="Z254" i="9"/>
  <c r="T256" i="9"/>
  <c r="L257" i="9" a="1"/>
  <c r="L257" i="9" s="1"/>
  <c r="V339" i="9"/>
  <c r="H256" i="9"/>
  <c r="S255" i="9"/>
  <c r="W338" i="9"/>
  <c r="R256" i="9"/>
  <c r="U255" i="9"/>
  <c r="X255" i="9" s="1"/>
  <c r="Y255" i="9" s="1"/>
  <c r="AD252" i="9"/>
  <c r="AG273" i="9" s="1"/>
  <c r="AB252" i="9"/>
  <c r="AA253" i="9"/>
  <c r="AC252" i="9"/>
  <c r="AF269" i="8"/>
  <c r="AE271" i="8"/>
  <c r="AF270" i="8"/>
  <c r="AE272" i="8"/>
  <c r="Z254" i="8"/>
  <c r="U255" i="8"/>
  <c r="X255" i="8" s="1"/>
  <c r="Y255" i="8" s="1"/>
  <c r="R256" i="8"/>
  <c r="T257" i="8"/>
  <c r="L258" i="8" a="1"/>
  <c r="L258" i="8" s="1"/>
  <c r="V339" i="8"/>
  <c r="H256" i="8"/>
  <c r="S255" i="8"/>
  <c r="AC252" i="8"/>
  <c r="AA253" i="8"/>
  <c r="AD252" i="8"/>
  <c r="AG273" i="8" s="1"/>
  <c r="AB252" i="8"/>
  <c r="W338" i="8"/>
  <c r="AF269" i="7"/>
  <c r="AE271" i="7"/>
  <c r="AE272" i="7"/>
  <c r="AF270" i="7"/>
  <c r="Z254" i="7"/>
  <c r="W338" i="7"/>
  <c r="AD252" i="7"/>
  <c r="AG273" i="7" s="1"/>
  <c r="AB252" i="7"/>
  <c r="L257" i="7" a="1"/>
  <c r="L257" i="7" s="1"/>
  <c r="T256" i="7"/>
  <c r="AA253" i="7"/>
  <c r="AC252" i="7"/>
  <c r="R256" i="7"/>
  <c r="U255" i="7"/>
  <c r="X255" i="7" s="1"/>
  <c r="Y255" i="7" s="1"/>
  <c r="V339" i="7"/>
  <c r="H256" i="7"/>
  <c r="S255" i="7"/>
  <c r="AE271" i="6"/>
  <c r="AF269" i="6"/>
  <c r="AE270" i="6"/>
  <c r="AF268" i="6"/>
  <c r="Z254" i="6"/>
  <c r="L258" i="6" a="1"/>
  <c r="L258" i="6" s="1"/>
  <c r="T257" i="6"/>
  <c r="U255" i="6"/>
  <c r="X255" i="6" s="1"/>
  <c r="Y255" i="6" s="1"/>
  <c r="R256" i="6"/>
  <c r="V339" i="6"/>
  <c r="H256" i="6"/>
  <c r="S255" i="6"/>
  <c r="W338" i="6"/>
  <c r="AD252" i="6"/>
  <c r="AG273" i="6" s="1"/>
  <c r="AB252" i="6"/>
  <c r="AA253" i="6"/>
  <c r="AC252" i="6"/>
  <c r="AF260" i="5"/>
  <c r="AE262" i="5"/>
  <c r="AF259" i="5"/>
  <c r="AE261" i="5"/>
  <c r="Z254" i="5"/>
  <c r="V339" i="5"/>
  <c r="H256" i="5"/>
  <c r="S255" i="5"/>
  <c r="AD252" i="5"/>
  <c r="AG273" i="5" s="1"/>
  <c r="AB252" i="5"/>
  <c r="W338" i="5"/>
  <c r="AC252" i="5"/>
  <c r="AA253" i="5"/>
  <c r="L258" i="5" a="1"/>
  <c r="L258" i="5" s="1"/>
  <c r="T257" i="5"/>
  <c r="R256" i="5"/>
  <c r="U255" i="5"/>
  <c r="X255" i="5" s="1"/>
  <c r="Y255" i="5" s="1"/>
  <c r="AE271" i="4"/>
  <c r="AF269" i="4"/>
  <c r="AF270" i="4"/>
  <c r="AE272" i="4"/>
  <c r="Z254" i="4"/>
  <c r="L258" i="4" a="1"/>
  <c r="L258" i="4" s="1"/>
  <c r="T257" i="4"/>
  <c r="W338" i="4"/>
  <c r="R256" i="4"/>
  <c r="U255" i="4"/>
  <c r="X255" i="4" s="1"/>
  <c r="Y255" i="4" s="1"/>
  <c r="AA253" i="4"/>
  <c r="AC252" i="4"/>
  <c r="AD252" i="4"/>
  <c r="AG273" i="4" s="1"/>
  <c r="AB252" i="4"/>
  <c r="V339" i="4"/>
  <c r="H256" i="4"/>
  <c r="S255" i="4"/>
  <c r="Z254" i="1"/>
  <c r="U255" i="1"/>
  <c r="X255" i="1" s="1"/>
  <c r="Y255" i="1" s="1"/>
  <c r="R256" i="1"/>
  <c r="V339" i="1"/>
  <c r="S255" i="1"/>
  <c r="H256" i="1"/>
  <c r="AF259" i="1"/>
  <c r="AE261" i="1"/>
  <c r="W338" i="1"/>
  <c r="AF260" i="1"/>
  <c r="AE262" i="1"/>
  <c r="AC252" i="1"/>
  <c r="AA253" i="1"/>
  <c r="L258" i="1" a="1"/>
  <c r="L258" i="1" s="1"/>
  <c r="T257" i="1"/>
  <c r="AD252" i="1"/>
  <c r="AG273" i="1" s="1"/>
  <c r="AB252" i="1"/>
  <c r="AF292" i="11" l="1"/>
  <c r="AE294" i="11"/>
  <c r="AF295" i="11"/>
  <c r="AE297" i="11"/>
  <c r="Z255" i="11"/>
  <c r="AD253" i="11"/>
  <c r="AG274" i="11" s="1"/>
  <c r="AB253" i="11"/>
  <c r="V340" i="11"/>
  <c r="H257" i="11"/>
  <c r="S256" i="11"/>
  <c r="W339" i="11"/>
  <c r="U256" i="11"/>
  <c r="X256" i="11" s="1"/>
  <c r="Y256" i="11" s="1"/>
  <c r="R257" i="11"/>
  <c r="AA254" i="11"/>
  <c r="AC253" i="11"/>
  <c r="L259" i="11" a="1"/>
  <c r="L259" i="11" s="1"/>
  <c r="T258" i="11"/>
  <c r="AE296" i="10"/>
  <c r="AF294" i="10"/>
  <c r="AF293" i="10"/>
  <c r="AE295" i="10"/>
  <c r="Z255" i="10"/>
  <c r="V340" i="10"/>
  <c r="S256" i="10"/>
  <c r="H257" i="10"/>
  <c r="T257" i="10"/>
  <c r="L258" i="10" a="1"/>
  <c r="L258" i="10" s="1"/>
  <c r="U256" i="10"/>
  <c r="X256" i="10" s="1"/>
  <c r="Y256" i="10" s="1"/>
  <c r="R257" i="10"/>
  <c r="W339" i="10"/>
  <c r="AC253" i="10"/>
  <c r="AA254" i="10"/>
  <c r="AD253" i="10"/>
  <c r="AG274" i="10" s="1"/>
  <c r="AB253" i="10"/>
  <c r="AE295" i="9"/>
  <c r="AF293" i="9"/>
  <c r="AE294" i="9"/>
  <c r="AF292" i="9"/>
  <c r="Z255" i="9"/>
  <c r="AB253" i="9"/>
  <c r="AD253" i="9"/>
  <c r="AG274" i="9" s="1"/>
  <c r="V340" i="9"/>
  <c r="S256" i="9"/>
  <c r="H257" i="9"/>
  <c r="W339" i="9"/>
  <c r="T257" i="9"/>
  <c r="L258" i="9" a="1"/>
  <c r="L258" i="9" s="1"/>
  <c r="R257" i="9"/>
  <c r="U256" i="9"/>
  <c r="X256" i="9" s="1"/>
  <c r="Y256" i="9" s="1"/>
  <c r="AC253" i="9"/>
  <c r="AA254" i="9"/>
  <c r="AE274" i="8"/>
  <c r="AF272" i="8"/>
  <c r="AF271" i="8"/>
  <c r="AE273" i="8"/>
  <c r="Z255" i="8"/>
  <c r="AD253" i="8"/>
  <c r="AG274" i="8" s="1"/>
  <c r="AB253" i="8"/>
  <c r="W339" i="8"/>
  <c r="V340" i="8"/>
  <c r="H257" i="8"/>
  <c r="S256" i="8"/>
  <c r="AC253" i="8"/>
  <c r="AA254" i="8"/>
  <c r="T258" i="8"/>
  <c r="L259" i="8" a="1"/>
  <c r="L259" i="8" s="1"/>
  <c r="R257" i="8"/>
  <c r="U256" i="8"/>
  <c r="X256" i="8" s="1"/>
  <c r="Y256" i="8" s="1"/>
  <c r="AF272" i="7"/>
  <c r="AE274" i="7"/>
  <c r="AE273" i="7"/>
  <c r="AF271" i="7"/>
  <c r="Z255" i="7"/>
  <c r="R257" i="7"/>
  <c r="U256" i="7"/>
  <c r="X256" i="7" s="1"/>
  <c r="Y256" i="7" s="1"/>
  <c r="L258" i="7" a="1"/>
  <c r="L258" i="7" s="1"/>
  <c r="T257" i="7"/>
  <c r="V340" i="7"/>
  <c r="S256" i="7"/>
  <c r="H257" i="7"/>
  <c r="AA254" i="7"/>
  <c r="AC253" i="7"/>
  <c r="AD253" i="7"/>
  <c r="AG274" i="7" s="1"/>
  <c r="AB253" i="7"/>
  <c r="W339" i="7"/>
  <c r="AF270" i="6"/>
  <c r="AE272" i="6"/>
  <c r="AF271" i="6"/>
  <c r="AE273" i="6"/>
  <c r="Z255" i="6"/>
  <c r="W339" i="6"/>
  <c r="R257" i="6"/>
  <c r="U256" i="6"/>
  <c r="X256" i="6" s="1"/>
  <c r="Y256" i="6" s="1"/>
  <c r="V340" i="6"/>
  <c r="H257" i="6"/>
  <c r="S256" i="6"/>
  <c r="T258" i="6"/>
  <c r="L259" i="6" a="1"/>
  <c r="L259" i="6" s="1"/>
  <c r="AB253" i="6"/>
  <c r="AD253" i="6"/>
  <c r="AG274" i="6" s="1"/>
  <c r="AA254" i="6"/>
  <c r="AC253" i="6"/>
  <c r="AE263" i="5"/>
  <c r="AF261" i="5"/>
  <c r="AF262" i="5"/>
  <c r="AE264" i="5"/>
  <c r="Z255" i="5"/>
  <c r="AD253" i="5"/>
  <c r="AG274" i="5" s="1"/>
  <c r="AB253" i="5"/>
  <c r="R257" i="5"/>
  <c r="U256" i="5"/>
  <c r="X256" i="5" s="1"/>
  <c r="Y256" i="5" s="1"/>
  <c r="L259" i="5" a="1"/>
  <c r="L259" i="5" s="1"/>
  <c r="T258" i="5"/>
  <c r="V340" i="5"/>
  <c r="S256" i="5"/>
  <c r="H257" i="5"/>
  <c r="W339" i="5"/>
  <c r="AC253" i="5"/>
  <c r="AA254" i="5"/>
  <c r="AF272" i="4"/>
  <c r="AE274" i="4"/>
  <c r="AE273" i="4"/>
  <c r="AF271" i="4"/>
  <c r="Z255" i="4"/>
  <c r="W339" i="4"/>
  <c r="V340" i="4"/>
  <c r="S256" i="4"/>
  <c r="H257" i="4"/>
  <c r="AB253" i="4"/>
  <c r="AD253" i="4"/>
  <c r="AG274" i="4" s="1"/>
  <c r="R257" i="4"/>
  <c r="U256" i="4"/>
  <c r="X256" i="4" s="1"/>
  <c r="Y256" i="4" s="1"/>
  <c r="AA254" i="4"/>
  <c r="AC253" i="4"/>
  <c r="L259" i="4" a="1"/>
  <c r="L259" i="4" s="1"/>
  <c r="T258" i="4"/>
  <c r="Z255" i="1"/>
  <c r="AF262" i="1"/>
  <c r="AE264" i="1"/>
  <c r="AD253" i="1"/>
  <c r="AG274" i="1" s="1"/>
  <c r="AB253" i="1"/>
  <c r="V340" i="1"/>
  <c r="H257" i="1"/>
  <c r="S256" i="1"/>
  <c r="L259" i="1" a="1"/>
  <c r="L259" i="1" s="1"/>
  <c r="T258" i="1"/>
  <c r="AE263" i="1"/>
  <c r="AF261" i="1"/>
  <c r="W339" i="1"/>
  <c r="U256" i="1"/>
  <c r="X256" i="1" s="1"/>
  <c r="Y256" i="1" s="1"/>
  <c r="R257" i="1"/>
  <c r="AA254" i="1"/>
  <c r="AC253" i="1"/>
  <c r="AE296" i="11" l="1"/>
  <c r="AF294" i="11"/>
  <c r="AE299" i="11"/>
  <c r="AF297" i="11"/>
  <c r="Z256" i="11"/>
  <c r="W340" i="11"/>
  <c r="R258" i="11"/>
  <c r="U257" i="11"/>
  <c r="X257" i="11" s="1"/>
  <c r="Y257" i="11" s="1"/>
  <c r="AB254" i="11"/>
  <c r="AD254" i="11"/>
  <c r="AG275" i="11" s="1"/>
  <c r="V341" i="11"/>
  <c r="H258" i="11"/>
  <c r="S257" i="11"/>
  <c r="L260" i="11" a="1"/>
  <c r="L260" i="11" s="1"/>
  <c r="T259" i="11"/>
  <c r="AC254" i="11"/>
  <c r="AA255" i="11"/>
  <c r="AE297" i="10"/>
  <c r="AF295" i="10"/>
  <c r="AE298" i="10"/>
  <c r="AF296" i="10"/>
  <c r="Z256" i="10"/>
  <c r="U257" i="10"/>
  <c r="X257" i="10" s="1"/>
  <c r="Y257" i="10" s="1"/>
  <c r="R258" i="10"/>
  <c r="W340" i="10"/>
  <c r="T258" i="10"/>
  <c r="L259" i="10" a="1"/>
  <c r="L259" i="10" s="1"/>
  <c r="AA255" i="10"/>
  <c r="AC254" i="10"/>
  <c r="V341" i="10"/>
  <c r="H258" i="10"/>
  <c r="S257" i="10"/>
  <c r="AD254" i="10"/>
  <c r="AG275" i="10" s="1"/>
  <c r="AB254" i="10"/>
  <c r="AF294" i="9"/>
  <c r="AE296" i="9"/>
  <c r="AF295" i="9"/>
  <c r="AE297" i="9"/>
  <c r="Z256" i="9"/>
  <c r="V341" i="9"/>
  <c r="S257" i="9"/>
  <c r="H258" i="9"/>
  <c r="U257" i="9"/>
  <c r="X257" i="9" s="1"/>
  <c r="Y257" i="9" s="1"/>
  <c r="R258" i="9"/>
  <c r="W340" i="9"/>
  <c r="T258" i="9"/>
  <c r="L259" i="9" a="1"/>
  <c r="L259" i="9" s="1"/>
  <c r="AC254" i="9"/>
  <c r="AA255" i="9"/>
  <c r="AD254" i="9"/>
  <c r="AG275" i="9" s="1"/>
  <c r="AB254" i="9"/>
  <c r="AF273" i="8"/>
  <c r="AE275" i="8"/>
  <c r="AE276" i="8"/>
  <c r="AF274" i="8"/>
  <c r="Z256" i="8"/>
  <c r="T259" i="8"/>
  <c r="L260" i="8" a="1"/>
  <c r="L260" i="8" s="1"/>
  <c r="AD254" i="8"/>
  <c r="AG275" i="8" s="1"/>
  <c r="AB254" i="8"/>
  <c r="V341" i="8"/>
  <c r="H258" i="8"/>
  <c r="S257" i="8"/>
  <c r="W340" i="8"/>
  <c r="U257" i="8"/>
  <c r="X257" i="8" s="1"/>
  <c r="Y257" i="8" s="1"/>
  <c r="R258" i="8"/>
  <c r="AA255" i="8"/>
  <c r="AC254" i="8"/>
  <c r="AE275" i="7"/>
  <c r="AF273" i="7"/>
  <c r="AF274" i="7"/>
  <c r="AE276" i="7"/>
  <c r="Z256" i="7"/>
  <c r="AB254" i="7"/>
  <c r="AD254" i="7"/>
  <c r="AG275" i="7" s="1"/>
  <c r="W340" i="7"/>
  <c r="R258" i="7"/>
  <c r="U257" i="7"/>
  <c r="X257" i="7" s="1"/>
  <c r="Y257" i="7" s="1"/>
  <c r="V341" i="7"/>
  <c r="H258" i="7"/>
  <c r="S257" i="7"/>
  <c r="AA255" i="7"/>
  <c r="AC254" i="7"/>
  <c r="T258" i="7"/>
  <c r="L259" i="7" a="1"/>
  <c r="L259" i="7" s="1"/>
  <c r="AE275" i="6"/>
  <c r="AF273" i="6"/>
  <c r="AF272" i="6"/>
  <c r="AE274" i="6"/>
  <c r="Z256" i="6"/>
  <c r="T259" i="6"/>
  <c r="L260" i="6" a="1"/>
  <c r="L260" i="6" s="1"/>
  <c r="V341" i="6"/>
  <c r="H258" i="6"/>
  <c r="S257" i="6"/>
  <c r="W340" i="6"/>
  <c r="AB254" i="6"/>
  <c r="AD254" i="6"/>
  <c r="AG275" i="6" s="1"/>
  <c r="AA255" i="6"/>
  <c r="AC254" i="6"/>
  <c r="U257" i="6"/>
  <c r="X257" i="6" s="1"/>
  <c r="Y257" i="6" s="1"/>
  <c r="R258" i="6"/>
  <c r="AE266" i="5"/>
  <c r="AF264" i="5"/>
  <c r="AF263" i="5"/>
  <c r="AE265" i="5"/>
  <c r="Z256" i="5"/>
  <c r="V341" i="5"/>
  <c r="S257" i="5"/>
  <c r="H258" i="5"/>
  <c r="AD254" i="5"/>
  <c r="AG275" i="5" s="1"/>
  <c r="AB254" i="5"/>
  <c r="W340" i="5"/>
  <c r="AA255" i="5"/>
  <c r="AC254" i="5"/>
  <c r="T259" i="5"/>
  <c r="L260" i="5" a="1"/>
  <c r="L260" i="5" s="1"/>
  <c r="R258" i="5"/>
  <c r="U257" i="5"/>
  <c r="X257" i="5" s="1"/>
  <c r="Y257" i="5" s="1"/>
  <c r="AF273" i="4"/>
  <c r="AE275" i="4"/>
  <c r="AF274" i="4"/>
  <c r="AE276" i="4"/>
  <c r="Z256" i="4"/>
  <c r="T259" i="4"/>
  <c r="L260" i="4" a="1"/>
  <c r="L260" i="4" s="1"/>
  <c r="U257" i="4"/>
  <c r="X257" i="4" s="1"/>
  <c r="Y257" i="4" s="1"/>
  <c r="R258" i="4"/>
  <c r="V341" i="4"/>
  <c r="S257" i="4"/>
  <c r="H258" i="4"/>
  <c r="AC254" i="4"/>
  <c r="AA255" i="4"/>
  <c r="AD254" i="4"/>
  <c r="AG275" i="4" s="1"/>
  <c r="AB254" i="4"/>
  <c r="W340" i="4"/>
  <c r="Z256" i="1"/>
  <c r="AF263" i="1"/>
  <c r="AE265" i="1"/>
  <c r="AE266" i="1"/>
  <c r="AF264" i="1"/>
  <c r="V341" i="1"/>
  <c r="H258" i="1"/>
  <c r="S257" i="1"/>
  <c r="W340" i="1"/>
  <c r="AC254" i="1"/>
  <c r="AA255" i="1"/>
  <c r="L260" i="1" a="1"/>
  <c r="L260" i="1" s="1"/>
  <c r="T259" i="1"/>
  <c r="AD254" i="1"/>
  <c r="AG275" i="1" s="1"/>
  <c r="AB254" i="1"/>
  <c r="R258" i="1"/>
  <c r="U257" i="1"/>
  <c r="X257" i="1" s="1"/>
  <c r="Y257" i="1" s="1"/>
  <c r="AF296" i="11" l="1"/>
  <c r="AE298" i="11"/>
  <c r="AF299" i="11"/>
  <c r="AE301" i="11"/>
  <c r="Z257" i="11"/>
  <c r="W341" i="11"/>
  <c r="T260" i="11"/>
  <c r="L261" i="11" a="1"/>
  <c r="L261" i="11" s="1"/>
  <c r="V342" i="11"/>
  <c r="S258" i="11"/>
  <c r="H259" i="11"/>
  <c r="R259" i="11"/>
  <c r="U258" i="11"/>
  <c r="X258" i="11" s="1"/>
  <c r="Y258" i="11" s="1"/>
  <c r="AD255" i="11"/>
  <c r="AG276" i="11" s="1"/>
  <c r="AB255" i="11"/>
  <c r="AC255" i="11"/>
  <c r="AA256" i="11"/>
  <c r="AE300" i="10"/>
  <c r="AF298" i="10"/>
  <c r="AE299" i="10"/>
  <c r="AF297" i="10"/>
  <c r="Z257" i="10"/>
  <c r="AB255" i="10"/>
  <c r="AD255" i="10"/>
  <c r="AG276" i="10" s="1"/>
  <c r="W341" i="10"/>
  <c r="V342" i="10"/>
  <c r="H259" i="10"/>
  <c r="S258" i="10"/>
  <c r="U258" i="10"/>
  <c r="X258" i="10" s="1"/>
  <c r="Y258" i="10" s="1"/>
  <c r="R259" i="10"/>
  <c r="L260" i="10" a="1"/>
  <c r="L260" i="10" s="1"/>
  <c r="T259" i="10"/>
  <c r="AC255" i="10"/>
  <c r="AA256" i="10"/>
  <c r="AF297" i="9"/>
  <c r="AE299" i="9"/>
  <c r="AF296" i="9"/>
  <c r="AE298" i="9"/>
  <c r="Z257" i="9"/>
  <c r="AD255" i="9"/>
  <c r="AG276" i="9" s="1"/>
  <c r="AB255" i="9"/>
  <c r="U258" i="9"/>
  <c r="X258" i="9" s="1"/>
  <c r="Y258" i="9" s="1"/>
  <c r="R259" i="9"/>
  <c r="L260" i="9" a="1"/>
  <c r="L260" i="9" s="1"/>
  <c r="T259" i="9"/>
  <c r="V342" i="9"/>
  <c r="H259" i="9"/>
  <c r="S258" i="9"/>
  <c r="W341" i="9"/>
  <c r="AA256" i="9"/>
  <c r="AC255" i="9"/>
  <c r="AE278" i="8"/>
  <c r="AF276" i="8"/>
  <c r="AE277" i="8"/>
  <c r="AF275" i="8"/>
  <c r="Z257" i="8"/>
  <c r="U258" i="8"/>
  <c r="X258" i="8" s="1"/>
  <c r="Y258" i="8" s="1"/>
  <c r="R259" i="8"/>
  <c r="AD255" i="8"/>
  <c r="AG276" i="8" s="1"/>
  <c r="AB255" i="8"/>
  <c r="W341" i="8"/>
  <c r="V342" i="8"/>
  <c r="S258" i="8"/>
  <c r="H259" i="8"/>
  <c r="AA256" i="8"/>
  <c r="AC255" i="8"/>
  <c r="T260" i="8"/>
  <c r="L261" i="8" a="1"/>
  <c r="L261" i="8" s="1"/>
  <c r="AE278" i="7"/>
  <c r="AF276" i="7"/>
  <c r="AE277" i="7"/>
  <c r="AF275" i="7"/>
  <c r="Z257" i="7"/>
  <c r="W341" i="7"/>
  <c r="V342" i="7"/>
  <c r="S258" i="7"/>
  <c r="H259" i="7"/>
  <c r="T259" i="7"/>
  <c r="L260" i="7" a="1"/>
  <c r="L260" i="7" s="1"/>
  <c r="R259" i="7"/>
  <c r="U258" i="7"/>
  <c r="X258" i="7" s="1"/>
  <c r="Y258" i="7" s="1"/>
  <c r="AC255" i="7"/>
  <c r="AA256" i="7"/>
  <c r="AD255" i="7"/>
  <c r="AG276" i="7" s="1"/>
  <c r="AB255" i="7"/>
  <c r="AF274" i="6"/>
  <c r="AE276" i="6"/>
  <c r="AE277" i="6"/>
  <c r="AF275" i="6"/>
  <c r="Z257" i="6"/>
  <c r="V342" i="6"/>
  <c r="S258" i="6"/>
  <c r="H259" i="6"/>
  <c r="AD255" i="6"/>
  <c r="AG276" i="6" s="1"/>
  <c r="AB255" i="6"/>
  <c r="W341" i="6"/>
  <c r="T260" i="6"/>
  <c r="L261" i="6" a="1"/>
  <c r="L261" i="6" s="1"/>
  <c r="R259" i="6"/>
  <c r="U258" i="6"/>
  <c r="X258" i="6" s="1"/>
  <c r="Y258" i="6" s="1"/>
  <c r="AC255" i="6"/>
  <c r="AA256" i="6"/>
  <c r="AE267" i="5"/>
  <c r="AF265" i="5"/>
  <c r="AF266" i="5"/>
  <c r="AE268" i="5"/>
  <c r="Z257" i="5"/>
  <c r="T260" i="5"/>
  <c r="L261" i="5" a="1"/>
  <c r="L261" i="5" s="1"/>
  <c r="AB255" i="5"/>
  <c r="AD255" i="5"/>
  <c r="AG276" i="5" s="1"/>
  <c r="W341" i="5"/>
  <c r="R259" i="5"/>
  <c r="U258" i="5"/>
  <c r="X258" i="5" s="1"/>
  <c r="Y258" i="5" s="1"/>
  <c r="AA256" i="5"/>
  <c r="AC255" i="5"/>
  <c r="V342" i="5"/>
  <c r="S258" i="5"/>
  <c r="H259" i="5"/>
  <c r="AE278" i="4"/>
  <c r="AF276" i="4"/>
  <c r="AF275" i="4"/>
  <c r="AE277" i="4"/>
  <c r="Z257" i="4"/>
  <c r="V342" i="4"/>
  <c r="H259" i="4"/>
  <c r="S258" i="4"/>
  <c r="W341" i="4"/>
  <c r="R259" i="4"/>
  <c r="U258" i="4"/>
  <c r="X258" i="4" s="1"/>
  <c r="Y258" i="4" s="1"/>
  <c r="AD255" i="4"/>
  <c r="AG276" i="4" s="1"/>
  <c r="AB255" i="4"/>
  <c r="AA256" i="4"/>
  <c r="AC255" i="4"/>
  <c r="T260" i="4"/>
  <c r="L261" i="4" a="1"/>
  <c r="L261" i="4" s="1"/>
  <c r="Z257" i="1"/>
  <c r="L261" i="1" a="1"/>
  <c r="L261" i="1" s="1"/>
  <c r="T260" i="1"/>
  <c r="AE267" i="1"/>
  <c r="AF265" i="1"/>
  <c r="AD255" i="1"/>
  <c r="AG276" i="1" s="1"/>
  <c r="AB255" i="1"/>
  <c r="W341" i="1"/>
  <c r="AA256" i="1"/>
  <c r="AC255" i="1"/>
  <c r="V342" i="1"/>
  <c r="S258" i="1"/>
  <c r="H259" i="1"/>
  <c r="AE268" i="1"/>
  <c r="AF266" i="1"/>
  <c r="R259" i="1"/>
  <c r="U258" i="1"/>
  <c r="X258" i="1" s="1"/>
  <c r="Y258" i="1" s="1"/>
  <c r="AF298" i="11" l="1"/>
  <c r="AE300" i="11"/>
  <c r="AF301" i="11"/>
  <c r="AE303" i="11"/>
  <c r="Z258" i="11"/>
  <c r="U259" i="11"/>
  <c r="X259" i="11" s="1"/>
  <c r="Y259" i="11" s="1"/>
  <c r="R260" i="11"/>
  <c r="W342" i="11"/>
  <c r="L262" i="11" a="1"/>
  <c r="L262" i="11" s="1"/>
  <c r="T261" i="11"/>
  <c r="V343" i="11"/>
  <c r="H260" i="11"/>
  <c r="S259" i="11"/>
  <c r="AA257" i="11"/>
  <c r="AC256" i="11"/>
  <c r="AB256" i="11"/>
  <c r="AD256" i="11"/>
  <c r="AG277" i="11" s="1"/>
  <c r="AF299" i="10"/>
  <c r="AE301" i="10"/>
  <c r="AE302" i="10"/>
  <c r="AF300" i="10"/>
  <c r="Z258" i="10"/>
  <c r="V343" i="10"/>
  <c r="S259" i="10"/>
  <c r="H260" i="10"/>
  <c r="W342" i="10"/>
  <c r="L261" i="10" a="1"/>
  <c r="L261" i="10" s="1"/>
  <c r="T260" i="10"/>
  <c r="R260" i="10"/>
  <c r="U259" i="10"/>
  <c r="X259" i="10" s="1"/>
  <c r="Y259" i="10" s="1"/>
  <c r="AA257" i="10"/>
  <c r="AC256" i="10"/>
  <c r="AD256" i="10"/>
  <c r="AG277" i="10" s="1"/>
  <c r="AB256" i="10"/>
  <c r="AF298" i="9"/>
  <c r="AE300" i="9"/>
  <c r="AE301" i="9"/>
  <c r="AF299" i="9"/>
  <c r="Z258" i="9"/>
  <c r="V343" i="9"/>
  <c r="H260" i="9"/>
  <c r="S259" i="9"/>
  <c r="W342" i="9"/>
  <c r="AD256" i="9"/>
  <c r="AG277" i="9" s="1"/>
  <c r="AB256" i="9"/>
  <c r="AA257" i="9"/>
  <c r="AC256" i="9"/>
  <c r="L261" i="9" a="1"/>
  <c r="L261" i="9" s="1"/>
  <c r="T260" i="9"/>
  <c r="R260" i="9"/>
  <c r="U259" i="9"/>
  <c r="X259" i="9" s="1"/>
  <c r="Y259" i="9" s="1"/>
  <c r="AF277" i="8"/>
  <c r="AE279" i="8"/>
  <c r="AF278" i="8"/>
  <c r="AE280" i="8"/>
  <c r="Z258" i="8"/>
  <c r="V343" i="8"/>
  <c r="H260" i="8"/>
  <c r="S259" i="8"/>
  <c r="W342" i="8"/>
  <c r="AD256" i="8"/>
  <c r="AG277" i="8" s="1"/>
  <c r="AB256" i="8"/>
  <c r="U259" i="8"/>
  <c r="X259" i="8" s="1"/>
  <c r="Y259" i="8" s="1"/>
  <c r="R260" i="8"/>
  <c r="L262" i="8" a="1"/>
  <c r="L262" i="8" s="1"/>
  <c r="T261" i="8"/>
  <c r="AC256" i="8"/>
  <c r="AA257" i="8"/>
  <c r="AF277" i="7"/>
  <c r="AE279" i="7"/>
  <c r="AE280" i="7"/>
  <c r="AF278" i="7"/>
  <c r="Z258" i="7"/>
  <c r="T260" i="7"/>
  <c r="L261" i="7" a="1"/>
  <c r="L261" i="7" s="1"/>
  <c r="AA257" i="7"/>
  <c r="AC256" i="7"/>
  <c r="AD256" i="7"/>
  <c r="AG277" i="7" s="1"/>
  <c r="AB256" i="7"/>
  <c r="U259" i="7"/>
  <c r="X259" i="7" s="1"/>
  <c r="Y259" i="7" s="1"/>
  <c r="R260" i="7"/>
  <c r="V343" i="7"/>
  <c r="H260" i="7"/>
  <c r="S259" i="7"/>
  <c r="W342" i="7"/>
  <c r="AF277" i="6"/>
  <c r="AE279" i="6"/>
  <c r="AF276" i="6"/>
  <c r="AE278" i="6"/>
  <c r="Z258" i="6"/>
  <c r="U259" i="6"/>
  <c r="X259" i="6" s="1"/>
  <c r="Y259" i="6" s="1"/>
  <c r="R260" i="6"/>
  <c r="L262" i="6" a="1"/>
  <c r="L262" i="6" s="1"/>
  <c r="T261" i="6"/>
  <c r="AB256" i="6"/>
  <c r="AD256" i="6"/>
  <c r="AG277" i="6" s="1"/>
  <c r="W342" i="6"/>
  <c r="AC256" i="6"/>
  <c r="AA257" i="6"/>
  <c r="V343" i="6"/>
  <c r="S259" i="6"/>
  <c r="H260" i="6"/>
  <c r="AF268" i="5"/>
  <c r="AE270" i="5"/>
  <c r="AF267" i="5"/>
  <c r="AE269" i="5"/>
  <c r="Z258" i="5"/>
  <c r="AD256" i="5"/>
  <c r="AG277" i="5" s="1"/>
  <c r="AB256" i="5"/>
  <c r="U259" i="5"/>
  <c r="X259" i="5" s="1"/>
  <c r="Y259" i="5" s="1"/>
  <c r="R260" i="5"/>
  <c r="T261" i="5"/>
  <c r="L262" i="5" a="1"/>
  <c r="L262" i="5" s="1"/>
  <c r="V343" i="5"/>
  <c r="S259" i="5"/>
  <c r="H260" i="5"/>
  <c r="AC256" i="5"/>
  <c r="AA257" i="5"/>
  <c r="W342" i="5"/>
  <c r="AF277" i="4"/>
  <c r="AE279" i="4"/>
  <c r="AE280" i="4"/>
  <c r="AF278" i="4"/>
  <c r="Z258" i="4"/>
  <c r="T261" i="4"/>
  <c r="L262" i="4" a="1"/>
  <c r="L262" i="4" s="1"/>
  <c r="AB256" i="4"/>
  <c r="AD256" i="4"/>
  <c r="AG277" i="4" s="1"/>
  <c r="R260" i="4"/>
  <c r="U259" i="4"/>
  <c r="X259" i="4" s="1"/>
  <c r="Y259" i="4" s="1"/>
  <c r="AA257" i="4"/>
  <c r="AC256" i="4"/>
  <c r="V343" i="4"/>
  <c r="S259" i="4"/>
  <c r="H260" i="4"/>
  <c r="W342" i="4"/>
  <c r="Z258" i="1"/>
  <c r="AF268" i="1"/>
  <c r="AE270" i="1"/>
  <c r="AD256" i="1"/>
  <c r="AG277" i="1" s="1"/>
  <c r="AB256" i="1"/>
  <c r="V343" i="1"/>
  <c r="S259" i="1"/>
  <c r="H260" i="1"/>
  <c r="W342" i="1"/>
  <c r="T261" i="1"/>
  <c r="L262" i="1" a="1"/>
  <c r="L262" i="1" s="1"/>
  <c r="AF267" i="1"/>
  <c r="AE269" i="1"/>
  <c r="R260" i="1"/>
  <c r="U259" i="1"/>
  <c r="X259" i="1" s="1"/>
  <c r="Y259" i="1" s="1"/>
  <c r="AC256" i="1"/>
  <c r="AA257" i="1"/>
  <c r="AF300" i="11" l="1"/>
  <c r="AE302" i="11"/>
  <c r="AE305" i="11"/>
  <c r="AF303" i="11"/>
  <c r="Z259" i="11"/>
  <c r="V344" i="11"/>
  <c r="H261" i="11"/>
  <c r="S260" i="11"/>
  <c r="W343" i="11"/>
  <c r="AD257" i="11"/>
  <c r="AG278" i="11" s="1"/>
  <c r="AB257" i="11"/>
  <c r="T262" i="11"/>
  <c r="L263" i="11" a="1"/>
  <c r="L263" i="11" s="1"/>
  <c r="R261" i="11"/>
  <c r="U260" i="11"/>
  <c r="X260" i="11" s="1"/>
  <c r="Y260" i="11" s="1"/>
  <c r="AC257" i="11"/>
  <c r="AA258" i="11"/>
  <c r="AE304" i="10"/>
  <c r="AF302" i="10"/>
  <c r="AF301" i="10"/>
  <c r="AE303" i="10"/>
  <c r="Z259" i="10"/>
  <c r="AD257" i="10"/>
  <c r="AG278" i="10" s="1"/>
  <c r="AB257" i="10"/>
  <c r="V344" i="10"/>
  <c r="S260" i="10"/>
  <c r="H261" i="10"/>
  <c r="W343" i="10"/>
  <c r="R261" i="10"/>
  <c r="U260" i="10"/>
  <c r="X260" i="10" s="1"/>
  <c r="Y260" i="10" s="1"/>
  <c r="AC257" i="10"/>
  <c r="AA258" i="10"/>
  <c r="T261" i="10"/>
  <c r="L262" i="10" a="1"/>
  <c r="L262" i="10" s="1"/>
  <c r="AF301" i="9"/>
  <c r="AE303" i="9"/>
  <c r="AE302" i="9"/>
  <c r="AF300" i="9"/>
  <c r="Z259" i="9"/>
  <c r="L262" i="9" a="1"/>
  <c r="L262" i="9" s="1"/>
  <c r="T261" i="9"/>
  <c r="V344" i="9"/>
  <c r="S260" i="9"/>
  <c r="H261" i="9"/>
  <c r="W343" i="9"/>
  <c r="AD257" i="9"/>
  <c r="AG278" i="9" s="1"/>
  <c r="AB257" i="9"/>
  <c r="U260" i="9"/>
  <c r="X260" i="9" s="1"/>
  <c r="Y260" i="9" s="1"/>
  <c r="R261" i="9"/>
  <c r="AA258" i="9"/>
  <c r="AC257" i="9"/>
  <c r="AE282" i="8"/>
  <c r="AF280" i="8"/>
  <c r="AF279" i="8"/>
  <c r="AE281" i="8"/>
  <c r="Z259" i="8"/>
  <c r="V344" i="8"/>
  <c r="H261" i="8"/>
  <c r="S260" i="8"/>
  <c r="AD257" i="8"/>
  <c r="AG278" i="8" s="1"/>
  <c r="AB257" i="8"/>
  <c r="W343" i="8"/>
  <c r="L263" i="8" a="1"/>
  <c r="L263" i="8" s="1"/>
  <c r="T262" i="8"/>
  <c r="AA258" i="8"/>
  <c r="AC257" i="8"/>
  <c r="R261" i="8"/>
  <c r="U260" i="8"/>
  <c r="X260" i="8" s="1"/>
  <c r="Y260" i="8" s="1"/>
  <c r="AE282" i="7"/>
  <c r="AF280" i="7"/>
  <c r="AF279" i="7"/>
  <c r="AE281" i="7"/>
  <c r="Z259" i="7"/>
  <c r="V344" i="7"/>
  <c r="H261" i="7"/>
  <c r="S260" i="7"/>
  <c r="W343" i="7"/>
  <c r="R261" i="7"/>
  <c r="U260" i="7"/>
  <c r="X260" i="7" s="1"/>
  <c r="Y260" i="7" s="1"/>
  <c r="L262" i="7" a="1"/>
  <c r="L262" i="7" s="1"/>
  <c r="T261" i="7"/>
  <c r="AC257" i="7"/>
  <c r="AA258" i="7"/>
  <c r="AD257" i="7"/>
  <c r="AG278" i="7" s="1"/>
  <c r="AB257" i="7"/>
  <c r="AF279" i="6"/>
  <c r="AE281" i="6"/>
  <c r="AF278" i="6"/>
  <c r="AE280" i="6"/>
  <c r="Z259" i="6"/>
  <c r="AD257" i="6"/>
  <c r="AG278" i="6" s="1"/>
  <c r="AB257" i="6"/>
  <c r="U260" i="6"/>
  <c r="X260" i="6" s="1"/>
  <c r="Y260" i="6" s="1"/>
  <c r="R261" i="6"/>
  <c r="V344" i="6"/>
  <c r="H261" i="6"/>
  <c r="S260" i="6"/>
  <c r="AC257" i="6"/>
  <c r="AA258" i="6"/>
  <c r="T262" i="6"/>
  <c r="L263" i="6" a="1"/>
  <c r="L263" i="6" s="1"/>
  <c r="W343" i="6"/>
  <c r="AE271" i="5"/>
  <c r="AF269" i="5"/>
  <c r="AE272" i="5"/>
  <c r="AF270" i="5"/>
  <c r="Z259" i="5"/>
  <c r="W343" i="5"/>
  <c r="V344" i="5"/>
  <c r="H261" i="5"/>
  <c r="S260" i="5"/>
  <c r="U260" i="5"/>
  <c r="X260" i="5" s="1"/>
  <c r="Y260" i="5" s="1"/>
  <c r="R261" i="5"/>
  <c r="L263" i="5" a="1"/>
  <c r="L263" i="5" s="1"/>
  <c r="T262" i="5"/>
  <c r="AC257" i="5"/>
  <c r="AA258" i="5"/>
  <c r="AB257" i="5"/>
  <c r="AD257" i="5"/>
  <c r="AG278" i="5" s="1"/>
  <c r="AE282" i="4"/>
  <c r="AF280" i="4"/>
  <c r="AE281" i="4"/>
  <c r="AF279" i="4"/>
  <c r="Z259" i="4"/>
  <c r="W343" i="4"/>
  <c r="R261" i="4"/>
  <c r="U260" i="4"/>
  <c r="X260" i="4" s="1"/>
  <c r="Y260" i="4" s="1"/>
  <c r="L263" i="4" a="1"/>
  <c r="L263" i="4" s="1"/>
  <c r="T262" i="4"/>
  <c r="AC257" i="4"/>
  <c r="AA258" i="4"/>
  <c r="V344" i="4"/>
  <c r="S260" i="4"/>
  <c r="H261" i="4"/>
  <c r="AD257" i="4"/>
  <c r="AG278" i="4" s="1"/>
  <c r="AB257" i="4"/>
  <c r="Z259" i="1"/>
  <c r="T262" i="1"/>
  <c r="L263" i="1" a="1"/>
  <c r="L263" i="1" s="1"/>
  <c r="R261" i="1"/>
  <c r="U260" i="1"/>
  <c r="X260" i="1" s="1"/>
  <c r="Y260" i="1" s="1"/>
  <c r="AB257" i="1"/>
  <c r="AD257" i="1"/>
  <c r="AG278" i="1" s="1"/>
  <c r="W343" i="1"/>
  <c r="AF270" i="1"/>
  <c r="AE272" i="1"/>
  <c r="AC257" i="1"/>
  <c r="AA258" i="1"/>
  <c r="AF269" i="1"/>
  <c r="AE271" i="1"/>
  <c r="V344" i="1"/>
  <c r="S260" i="1"/>
  <c r="H261" i="1"/>
  <c r="AE304" i="11" l="1"/>
  <c r="AF302" i="11"/>
  <c r="AF305" i="11"/>
  <c r="AE307" i="11"/>
  <c r="Z260" i="11"/>
  <c r="R262" i="11"/>
  <c r="U261" i="11"/>
  <c r="X261" i="11" s="1"/>
  <c r="Y261" i="11" s="1"/>
  <c r="S261" i="11"/>
  <c r="V345" i="11"/>
  <c r="H262" i="11"/>
  <c r="L264" i="11" a="1"/>
  <c r="L264" i="11" s="1"/>
  <c r="T263" i="11"/>
  <c r="AB258" i="11"/>
  <c r="AD258" i="11"/>
  <c r="AG279" i="11" s="1"/>
  <c r="W344" i="11"/>
  <c r="AC258" i="11"/>
  <c r="AA259" i="11"/>
  <c r="AF303" i="10"/>
  <c r="AE305" i="10"/>
  <c r="AF304" i="10"/>
  <c r="AE306" i="10"/>
  <c r="Z260" i="10"/>
  <c r="V345" i="10"/>
  <c r="S261" i="10"/>
  <c r="H262" i="10"/>
  <c r="W344" i="10"/>
  <c r="R262" i="10"/>
  <c r="U261" i="10"/>
  <c r="X261" i="10" s="1"/>
  <c r="Y261" i="10" s="1"/>
  <c r="L263" i="10" a="1"/>
  <c r="L263" i="10" s="1"/>
  <c r="T262" i="10"/>
  <c r="AC258" i="10"/>
  <c r="AA259" i="10"/>
  <c r="AD258" i="10"/>
  <c r="AG279" i="10" s="1"/>
  <c r="AB258" i="10"/>
  <c r="AF302" i="9"/>
  <c r="AE304" i="9"/>
  <c r="AF303" i="9"/>
  <c r="AE305" i="9"/>
  <c r="Z260" i="9"/>
  <c r="AD258" i="9"/>
  <c r="AG279" i="9" s="1"/>
  <c r="AB258" i="9"/>
  <c r="W344" i="9"/>
  <c r="L263" i="9" a="1"/>
  <c r="L263" i="9" s="1"/>
  <c r="T262" i="9"/>
  <c r="U261" i="9"/>
  <c r="X261" i="9" s="1"/>
  <c r="Y261" i="9" s="1"/>
  <c r="R262" i="9"/>
  <c r="AA259" i="9"/>
  <c r="AC258" i="9"/>
  <c r="V345" i="9"/>
  <c r="H262" i="9"/>
  <c r="S261" i="9"/>
  <c r="AE283" i="8"/>
  <c r="AF281" i="8"/>
  <c r="AF282" i="8"/>
  <c r="AE284" i="8"/>
  <c r="Z260" i="8"/>
  <c r="U261" i="8"/>
  <c r="X261" i="8" s="1"/>
  <c r="Y261" i="8" s="1"/>
  <c r="R262" i="8"/>
  <c r="V345" i="8"/>
  <c r="S261" i="8"/>
  <c r="H262" i="8"/>
  <c r="W344" i="8"/>
  <c r="L264" i="8" a="1"/>
  <c r="L264" i="8" s="1"/>
  <c r="T263" i="8"/>
  <c r="AA259" i="8"/>
  <c r="AC258" i="8"/>
  <c r="AD258" i="8"/>
  <c r="AG279" i="8" s="1"/>
  <c r="AB258" i="8"/>
  <c r="AE283" i="7"/>
  <c r="AF281" i="7"/>
  <c r="AF282" i="7"/>
  <c r="AE284" i="7"/>
  <c r="Z260" i="7"/>
  <c r="L263" i="7" a="1"/>
  <c r="L263" i="7" s="1"/>
  <c r="T262" i="7"/>
  <c r="U261" i="7"/>
  <c r="X261" i="7" s="1"/>
  <c r="Y261" i="7" s="1"/>
  <c r="R262" i="7"/>
  <c r="V345" i="7"/>
  <c r="S261" i="7"/>
  <c r="H262" i="7"/>
  <c r="W344" i="7"/>
  <c r="AC258" i="7"/>
  <c r="AA259" i="7"/>
  <c r="AD258" i="7"/>
  <c r="AG279" i="7" s="1"/>
  <c r="AB258" i="7"/>
  <c r="AF280" i="6"/>
  <c r="AE282" i="6"/>
  <c r="AE283" i="6"/>
  <c r="AF281" i="6"/>
  <c r="Z260" i="6"/>
  <c r="V345" i="6"/>
  <c r="H262" i="6"/>
  <c r="S261" i="6"/>
  <c r="W344" i="6"/>
  <c r="U261" i="6"/>
  <c r="X261" i="6" s="1"/>
  <c r="Y261" i="6" s="1"/>
  <c r="R262" i="6"/>
  <c r="AD258" i="6"/>
  <c r="AG279" i="6" s="1"/>
  <c r="AB258" i="6"/>
  <c r="AC258" i="6"/>
  <c r="AA259" i="6"/>
  <c r="L264" i="6" a="1"/>
  <c r="L264" i="6" s="1"/>
  <c r="T263" i="6"/>
  <c r="AF272" i="5"/>
  <c r="AE274" i="5"/>
  <c r="AF271" i="5"/>
  <c r="AE273" i="5"/>
  <c r="Z260" i="5"/>
  <c r="AD258" i="5"/>
  <c r="AG279" i="5" s="1"/>
  <c r="AB258" i="5"/>
  <c r="U261" i="5"/>
  <c r="X261" i="5" s="1"/>
  <c r="Y261" i="5" s="1"/>
  <c r="R262" i="5"/>
  <c r="L264" i="5" a="1"/>
  <c r="L264" i="5" s="1"/>
  <c r="T263" i="5"/>
  <c r="W344" i="5"/>
  <c r="AC258" i="5"/>
  <c r="AA259" i="5"/>
  <c r="V345" i="5"/>
  <c r="H262" i="5"/>
  <c r="S261" i="5"/>
  <c r="AF281" i="4"/>
  <c r="AE283" i="4"/>
  <c r="AE284" i="4"/>
  <c r="AF282" i="4"/>
  <c r="Z260" i="4"/>
  <c r="AD258" i="4"/>
  <c r="AG279" i="4" s="1"/>
  <c r="AB258" i="4"/>
  <c r="L264" i="4" a="1"/>
  <c r="L264" i="4" s="1"/>
  <c r="T263" i="4"/>
  <c r="V345" i="4"/>
  <c r="S261" i="4"/>
  <c r="H262" i="4"/>
  <c r="W344" i="4"/>
  <c r="U261" i="4"/>
  <c r="X261" i="4" s="1"/>
  <c r="Y261" i="4" s="1"/>
  <c r="R262" i="4"/>
  <c r="AC258" i="4"/>
  <c r="AA259" i="4"/>
  <c r="Z260" i="1"/>
  <c r="AF271" i="1"/>
  <c r="AE273" i="1"/>
  <c r="AD258" i="1"/>
  <c r="AG279" i="1" s="1"/>
  <c r="AB258" i="1"/>
  <c r="AE274" i="1"/>
  <c r="AF272" i="1"/>
  <c r="T263" i="1"/>
  <c r="L264" i="1" a="1"/>
  <c r="L264" i="1" s="1"/>
  <c r="AC258" i="1"/>
  <c r="AA259" i="1"/>
  <c r="U261" i="1"/>
  <c r="X261" i="1" s="1"/>
  <c r="Y261" i="1" s="1"/>
  <c r="R262" i="1"/>
  <c r="V345" i="1"/>
  <c r="S261" i="1"/>
  <c r="H262" i="1"/>
  <c r="W344" i="1"/>
  <c r="AE306" i="11" l="1"/>
  <c r="AF304" i="11"/>
  <c r="AE309" i="11"/>
  <c r="AF307" i="11"/>
  <c r="Z261" i="11"/>
  <c r="L265" i="11" a="1"/>
  <c r="L265" i="11" s="1"/>
  <c r="T264" i="11"/>
  <c r="U262" i="11"/>
  <c r="X262" i="11" s="1"/>
  <c r="Y262" i="11" s="1"/>
  <c r="R263" i="11"/>
  <c r="V346" i="11"/>
  <c r="H263" i="11"/>
  <c r="S262" i="11"/>
  <c r="AD259" i="11"/>
  <c r="AG280" i="11" s="1"/>
  <c r="AB259" i="11"/>
  <c r="W345" i="11"/>
  <c r="AA260" i="11"/>
  <c r="AC259" i="11"/>
  <c r="AF306" i="10"/>
  <c r="AE308" i="10"/>
  <c r="AF305" i="10"/>
  <c r="AE307" i="10"/>
  <c r="Z261" i="10"/>
  <c r="T263" i="10"/>
  <c r="L264" i="10" a="1"/>
  <c r="L264" i="10" s="1"/>
  <c r="V346" i="10"/>
  <c r="S262" i="10"/>
  <c r="H263" i="10"/>
  <c r="W345" i="10"/>
  <c r="AD259" i="10"/>
  <c r="AG280" i="10" s="1"/>
  <c r="AB259" i="10"/>
  <c r="U262" i="10"/>
  <c r="X262" i="10" s="1"/>
  <c r="Y262" i="10" s="1"/>
  <c r="R263" i="10"/>
  <c r="AA260" i="10"/>
  <c r="AC259" i="10"/>
  <c r="AE307" i="9"/>
  <c r="AF305" i="9"/>
  <c r="AE306" i="9"/>
  <c r="AF304" i="9"/>
  <c r="Z261" i="9"/>
  <c r="R263" i="9"/>
  <c r="U262" i="9"/>
  <c r="X262" i="9" s="1"/>
  <c r="Y262" i="9" s="1"/>
  <c r="AD259" i="9"/>
  <c r="AG280" i="9" s="1"/>
  <c r="AB259" i="9"/>
  <c r="L264" i="9" a="1"/>
  <c r="L264" i="9" s="1"/>
  <c r="T263" i="9"/>
  <c r="V346" i="9"/>
  <c r="S262" i="9"/>
  <c r="H263" i="9"/>
  <c r="AC259" i="9"/>
  <c r="AA260" i="9"/>
  <c r="W345" i="9"/>
  <c r="AE286" i="8"/>
  <c r="AF284" i="8"/>
  <c r="AF283" i="8"/>
  <c r="AE285" i="8"/>
  <c r="Z261" i="8"/>
  <c r="AD259" i="8"/>
  <c r="AG280" i="8" s="1"/>
  <c r="AB259" i="8"/>
  <c r="W345" i="8"/>
  <c r="R263" i="8"/>
  <c r="U262" i="8"/>
  <c r="X262" i="8" s="1"/>
  <c r="Y262" i="8" s="1"/>
  <c r="T264" i="8"/>
  <c r="L265" i="8" a="1"/>
  <c r="L265" i="8" s="1"/>
  <c r="V346" i="8"/>
  <c r="H263" i="8"/>
  <c r="S262" i="8"/>
  <c r="AA260" i="8"/>
  <c r="AC259" i="8"/>
  <c r="AF284" i="7"/>
  <c r="AE286" i="7"/>
  <c r="AE285" i="7"/>
  <c r="AF283" i="7"/>
  <c r="Z261" i="7"/>
  <c r="U262" i="7"/>
  <c r="X262" i="7" s="1"/>
  <c r="Y262" i="7" s="1"/>
  <c r="R263" i="7"/>
  <c r="L264" i="7" a="1"/>
  <c r="L264" i="7" s="1"/>
  <c r="T263" i="7"/>
  <c r="W345" i="7"/>
  <c r="AC259" i="7"/>
  <c r="AA260" i="7"/>
  <c r="V346" i="7"/>
  <c r="H263" i="7"/>
  <c r="S262" i="7"/>
  <c r="AD259" i="7"/>
  <c r="AG280" i="7" s="1"/>
  <c r="AB259" i="7"/>
  <c r="AF283" i="6"/>
  <c r="AE285" i="6"/>
  <c r="AF282" i="6"/>
  <c r="AE284" i="6"/>
  <c r="Z261" i="6"/>
  <c r="U262" i="6"/>
  <c r="X262" i="6" s="1"/>
  <c r="Y262" i="6" s="1"/>
  <c r="R263" i="6"/>
  <c r="V346" i="6"/>
  <c r="H263" i="6"/>
  <c r="S262" i="6"/>
  <c r="W345" i="6"/>
  <c r="L265" i="6" a="1"/>
  <c r="L265" i="6" s="1"/>
  <c r="T264" i="6"/>
  <c r="AC259" i="6"/>
  <c r="AA260" i="6"/>
  <c r="AD259" i="6"/>
  <c r="AG280" i="6" s="1"/>
  <c r="AB259" i="6"/>
  <c r="AF274" i="5"/>
  <c r="AE276" i="5"/>
  <c r="AF273" i="5"/>
  <c r="AE275" i="5"/>
  <c r="Z261" i="5"/>
  <c r="AD259" i="5"/>
  <c r="AG280" i="5" s="1"/>
  <c r="AB259" i="5"/>
  <c r="L265" i="5" a="1"/>
  <c r="L265" i="5" s="1"/>
  <c r="T264" i="5"/>
  <c r="V346" i="5"/>
  <c r="H263" i="5"/>
  <c r="S262" i="5"/>
  <c r="AA260" i="5"/>
  <c r="AC259" i="5"/>
  <c r="U262" i="5"/>
  <c r="X262" i="5" s="1"/>
  <c r="Y262" i="5" s="1"/>
  <c r="R263" i="5"/>
  <c r="W345" i="5"/>
  <c r="AE286" i="4"/>
  <c r="AF284" i="4"/>
  <c r="AE285" i="4"/>
  <c r="AF283" i="4"/>
  <c r="Z261" i="4"/>
  <c r="U262" i="4"/>
  <c r="X262" i="4" s="1"/>
  <c r="Y262" i="4" s="1"/>
  <c r="R263" i="4"/>
  <c r="AD259" i="4"/>
  <c r="AG280" i="4" s="1"/>
  <c r="AB259" i="4"/>
  <c r="W345" i="4"/>
  <c r="L265" i="4" a="1"/>
  <c r="L265" i="4" s="1"/>
  <c r="T264" i="4"/>
  <c r="AA260" i="4"/>
  <c r="AC259" i="4"/>
  <c r="V346" i="4"/>
  <c r="H263" i="4"/>
  <c r="S262" i="4"/>
  <c r="Z261" i="1"/>
  <c r="U262" i="1"/>
  <c r="X262" i="1" s="1"/>
  <c r="Y262" i="1" s="1"/>
  <c r="R263" i="1"/>
  <c r="W345" i="1"/>
  <c r="AE275" i="1"/>
  <c r="AF273" i="1"/>
  <c r="AD259" i="1"/>
  <c r="AG280" i="1" s="1"/>
  <c r="AB259" i="1"/>
  <c r="L265" i="1" a="1"/>
  <c r="L265" i="1" s="1"/>
  <c r="T264" i="1"/>
  <c r="AA260" i="1"/>
  <c r="AC259" i="1"/>
  <c r="AE276" i="1"/>
  <c r="AF274" i="1"/>
  <c r="V346" i="1"/>
  <c r="H263" i="1"/>
  <c r="S262" i="1"/>
  <c r="AF306" i="11" l="1"/>
  <c r="AE308" i="11"/>
  <c r="AE311" i="11"/>
  <c r="AF309" i="11"/>
  <c r="Z262" i="11"/>
  <c r="W346" i="11"/>
  <c r="R264" i="11"/>
  <c r="U263" i="11"/>
  <c r="X263" i="11" s="1"/>
  <c r="Y263" i="11" s="1"/>
  <c r="L266" i="11" a="1"/>
  <c r="L266" i="11" s="1"/>
  <c r="T265" i="11"/>
  <c r="AD260" i="11"/>
  <c r="AG281" i="11" s="1"/>
  <c r="AB260" i="11"/>
  <c r="AC260" i="11"/>
  <c r="AA261" i="11"/>
  <c r="V347" i="11"/>
  <c r="H264" i="11"/>
  <c r="S263" i="11"/>
  <c r="AE309" i="10"/>
  <c r="AF307" i="10"/>
  <c r="AE310" i="10"/>
  <c r="AF308" i="10"/>
  <c r="Z262" i="10"/>
  <c r="V347" i="10"/>
  <c r="H264" i="10"/>
  <c r="S263" i="10"/>
  <c r="W346" i="10"/>
  <c r="T264" i="10"/>
  <c r="L265" i="10" a="1"/>
  <c r="L265" i="10" s="1"/>
  <c r="AB260" i="10"/>
  <c r="AD260" i="10"/>
  <c r="AG281" i="10" s="1"/>
  <c r="AC260" i="10"/>
  <c r="AA261" i="10"/>
  <c r="U263" i="10"/>
  <c r="X263" i="10" s="1"/>
  <c r="Y263" i="10" s="1"/>
  <c r="R264" i="10"/>
  <c r="AF306" i="9"/>
  <c r="AE308" i="9"/>
  <c r="AE309" i="9"/>
  <c r="AF307" i="9"/>
  <c r="Z262" i="9"/>
  <c r="V347" i="9"/>
  <c r="S263" i="9"/>
  <c r="H264" i="9"/>
  <c r="T264" i="9"/>
  <c r="L265" i="9" a="1"/>
  <c r="L265" i="9" s="1"/>
  <c r="W346" i="9"/>
  <c r="U263" i="9"/>
  <c r="X263" i="9" s="1"/>
  <c r="Y263" i="9" s="1"/>
  <c r="R264" i="9"/>
  <c r="AA261" i="9"/>
  <c r="AC260" i="9"/>
  <c r="AB260" i="9"/>
  <c r="AD260" i="9"/>
  <c r="AG281" i="9" s="1"/>
  <c r="AF285" i="8"/>
  <c r="AE287" i="8"/>
  <c r="AF286" i="8"/>
  <c r="AE288" i="8"/>
  <c r="Z262" i="8"/>
  <c r="L266" i="8" a="1"/>
  <c r="L266" i="8" s="1"/>
  <c r="T265" i="8"/>
  <c r="V347" i="8"/>
  <c r="S263" i="8"/>
  <c r="H264" i="8"/>
  <c r="AD260" i="8"/>
  <c r="AG281" i="8" s="1"/>
  <c r="AB260" i="8"/>
  <c r="AC260" i="8"/>
  <c r="AA261" i="8"/>
  <c r="W346" i="8"/>
  <c r="R264" i="8"/>
  <c r="U263" i="8"/>
  <c r="X263" i="8" s="1"/>
  <c r="Y263" i="8" s="1"/>
  <c r="AF285" i="7"/>
  <c r="AE287" i="7"/>
  <c r="AE288" i="7"/>
  <c r="AF286" i="7"/>
  <c r="Z262" i="7"/>
  <c r="V347" i="7"/>
  <c r="H264" i="7"/>
  <c r="S263" i="7"/>
  <c r="L265" i="7" a="1"/>
  <c r="L265" i="7" s="1"/>
  <c r="T264" i="7"/>
  <c r="W346" i="7"/>
  <c r="U263" i="7"/>
  <c r="X263" i="7" s="1"/>
  <c r="Y263" i="7" s="1"/>
  <c r="R264" i="7"/>
  <c r="AC260" i="7"/>
  <c r="AA261" i="7"/>
  <c r="AD260" i="7"/>
  <c r="AG281" i="7" s="1"/>
  <c r="AB260" i="7"/>
  <c r="AF284" i="6"/>
  <c r="AE286" i="6"/>
  <c r="AF285" i="6"/>
  <c r="AE287" i="6"/>
  <c r="Z262" i="6"/>
  <c r="W346" i="6"/>
  <c r="V347" i="6"/>
  <c r="H264" i="6"/>
  <c r="S263" i="6"/>
  <c r="AC260" i="6"/>
  <c r="AA261" i="6"/>
  <c r="L266" i="6" a="1"/>
  <c r="L266" i="6" s="1"/>
  <c r="T265" i="6"/>
  <c r="U263" i="6"/>
  <c r="X263" i="6" s="1"/>
  <c r="Y263" i="6" s="1"/>
  <c r="R264" i="6"/>
  <c r="AD260" i="6"/>
  <c r="AG281" i="6" s="1"/>
  <c r="AB260" i="6"/>
  <c r="AF275" i="5"/>
  <c r="AE277" i="5"/>
  <c r="AF276" i="5"/>
  <c r="AE278" i="5"/>
  <c r="Z262" i="5"/>
  <c r="V347" i="5"/>
  <c r="H264" i="5"/>
  <c r="S263" i="5"/>
  <c r="AD260" i="5"/>
  <c r="AG281" i="5" s="1"/>
  <c r="AB260" i="5"/>
  <c r="W346" i="5"/>
  <c r="U263" i="5"/>
  <c r="X263" i="5" s="1"/>
  <c r="Y263" i="5" s="1"/>
  <c r="R264" i="5"/>
  <c r="AC260" i="5"/>
  <c r="AA261" i="5"/>
  <c r="L266" i="5" a="1"/>
  <c r="L266" i="5" s="1"/>
  <c r="T265" i="5"/>
  <c r="AE287" i="4"/>
  <c r="AF285" i="4"/>
  <c r="AE288" i="4"/>
  <c r="AF286" i="4"/>
  <c r="Z262" i="4"/>
  <c r="V347" i="4"/>
  <c r="H264" i="4"/>
  <c r="S263" i="4"/>
  <c r="L266" i="4" a="1"/>
  <c r="L266" i="4" s="1"/>
  <c r="T265" i="4"/>
  <c r="W346" i="4"/>
  <c r="AD260" i="4"/>
  <c r="AG281" i="4" s="1"/>
  <c r="AB260" i="4"/>
  <c r="U263" i="4"/>
  <c r="X263" i="4" s="1"/>
  <c r="Y263" i="4" s="1"/>
  <c r="R264" i="4"/>
  <c r="AA261" i="4"/>
  <c r="AC260" i="4"/>
  <c r="Z262" i="1"/>
  <c r="AF275" i="1"/>
  <c r="AE277" i="1"/>
  <c r="R264" i="1"/>
  <c r="U263" i="1"/>
  <c r="X263" i="1" s="1"/>
  <c r="Y263" i="1" s="1"/>
  <c r="L266" i="1" a="1"/>
  <c r="L266" i="1" s="1"/>
  <c r="T265" i="1"/>
  <c r="AF276" i="1"/>
  <c r="AE278" i="1"/>
  <c r="V347" i="1"/>
  <c r="H264" i="1"/>
  <c r="S263" i="1"/>
  <c r="AC260" i="1"/>
  <c r="AA261" i="1"/>
  <c r="AB260" i="1"/>
  <c r="AD260" i="1"/>
  <c r="AG281" i="1" s="1"/>
  <c r="W346" i="1"/>
  <c r="AE310" i="11" l="1"/>
  <c r="AF308" i="11"/>
  <c r="AE313" i="11"/>
  <c r="AF311" i="11"/>
  <c r="Z263" i="11"/>
  <c r="U264" i="11"/>
  <c r="X264" i="11" s="1"/>
  <c r="Y264" i="11" s="1"/>
  <c r="R265" i="11"/>
  <c r="L267" i="11" a="1"/>
  <c r="L267" i="11" s="1"/>
  <c r="T266" i="11"/>
  <c r="V348" i="11"/>
  <c r="S264" i="11"/>
  <c r="H265" i="11"/>
  <c r="AA262" i="11"/>
  <c r="AC261" i="11"/>
  <c r="AD261" i="11"/>
  <c r="AG282" i="11" s="1"/>
  <c r="AB261" i="11"/>
  <c r="W347" i="11"/>
  <c r="AF310" i="10"/>
  <c r="AE312" i="10"/>
  <c r="AF309" i="10"/>
  <c r="AE311" i="10"/>
  <c r="Z263" i="10"/>
  <c r="V348" i="10"/>
  <c r="H265" i="10"/>
  <c r="S264" i="10"/>
  <c r="W347" i="10"/>
  <c r="T265" i="10"/>
  <c r="L266" i="10" a="1"/>
  <c r="L266" i="10" s="1"/>
  <c r="U264" i="10"/>
  <c r="X264" i="10" s="1"/>
  <c r="Y264" i="10" s="1"/>
  <c r="R265" i="10"/>
  <c r="AC261" i="10"/>
  <c r="AA262" i="10"/>
  <c r="AD261" i="10"/>
  <c r="AG282" i="10" s="1"/>
  <c r="AB261" i="10"/>
  <c r="AE311" i="9"/>
  <c r="AF309" i="9"/>
  <c r="AF308" i="9"/>
  <c r="AE310" i="9"/>
  <c r="Z263" i="9"/>
  <c r="R265" i="9"/>
  <c r="U264" i="9"/>
  <c r="X264" i="9" s="1"/>
  <c r="Y264" i="9" s="1"/>
  <c r="T265" i="9"/>
  <c r="L266" i="9" a="1"/>
  <c r="L266" i="9" s="1"/>
  <c r="V348" i="9"/>
  <c r="H265" i="9"/>
  <c r="S264" i="9"/>
  <c r="AD261" i="9"/>
  <c r="AG282" i="9" s="1"/>
  <c r="AB261" i="9"/>
  <c r="W347" i="9"/>
  <c r="AC261" i="9"/>
  <c r="AA262" i="9"/>
  <c r="AF288" i="8"/>
  <c r="AE290" i="8"/>
  <c r="AE289" i="8"/>
  <c r="AF287" i="8"/>
  <c r="Z263" i="8"/>
  <c r="AD261" i="8"/>
  <c r="AG282" i="8" s="1"/>
  <c r="AB261" i="8"/>
  <c r="T266" i="8"/>
  <c r="L267" i="8" a="1"/>
  <c r="L267" i="8" s="1"/>
  <c r="U264" i="8"/>
  <c r="X264" i="8" s="1"/>
  <c r="Y264" i="8" s="1"/>
  <c r="R265" i="8"/>
  <c r="V348" i="8"/>
  <c r="S264" i="8"/>
  <c r="H265" i="8"/>
  <c r="AA262" i="8"/>
  <c r="AC261" i="8"/>
  <c r="W347" i="8"/>
  <c r="AE290" i="7"/>
  <c r="AF288" i="7"/>
  <c r="AF287" i="7"/>
  <c r="AE289" i="7"/>
  <c r="Z263" i="7"/>
  <c r="R265" i="7"/>
  <c r="U264" i="7"/>
  <c r="X264" i="7" s="1"/>
  <c r="Y264" i="7" s="1"/>
  <c r="V348" i="7"/>
  <c r="H265" i="7"/>
  <c r="S264" i="7"/>
  <c r="W347" i="7"/>
  <c r="L266" i="7" a="1"/>
  <c r="L266" i="7" s="1"/>
  <c r="T265" i="7"/>
  <c r="AA262" i="7"/>
  <c r="AC261" i="7"/>
  <c r="AD261" i="7"/>
  <c r="AG282" i="7" s="1"/>
  <c r="AB261" i="7"/>
  <c r="AF287" i="6"/>
  <c r="AE289" i="6"/>
  <c r="AE288" i="6"/>
  <c r="AF286" i="6"/>
  <c r="Z263" i="6"/>
  <c r="AB261" i="6"/>
  <c r="AD261" i="6"/>
  <c r="AG282" i="6" s="1"/>
  <c r="V348" i="6"/>
  <c r="H265" i="6"/>
  <c r="S264" i="6"/>
  <c r="AA262" i="6"/>
  <c r="AC261" i="6"/>
  <c r="T266" i="6"/>
  <c r="L267" i="6" a="1"/>
  <c r="L267" i="6" s="1"/>
  <c r="W347" i="6"/>
  <c r="R265" i="6"/>
  <c r="U264" i="6"/>
  <c r="X264" i="6" s="1"/>
  <c r="Y264" i="6" s="1"/>
  <c r="AE280" i="5"/>
  <c r="AF278" i="5"/>
  <c r="AE279" i="5"/>
  <c r="AF277" i="5"/>
  <c r="Z263" i="5"/>
  <c r="U264" i="5"/>
  <c r="X264" i="5" s="1"/>
  <c r="Y264" i="5" s="1"/>
  <c r="R265" i="5"/>
  <c r="V348" i="5"/>
  <c r="H265" i="5"/>
  <c r="S264" i="5"/>
  <c r="L267" i="5" a="1"/>
  <c r="L267" i="5" s="1"/>
  <c r="T266" i="5"/>
  <c r="AA262" i="5"/>
  <c r="AC261" i="5"/>
  <c r="W347" i="5"/>
  <c r="AB261" i="5"/>
  <c r="AD261" i="5"/>
  <c r="AG282" i="5" s="1"/>
  <c r="AF288" i="4"/>
  <c r="AE290" i="4"/>
  <c r="AE289" i="4"/>
  <c r="AF287" i="4"/>
  <c r="Z263" i="4"/>
  <c r="U264" i="4"/>
  <c r="X264" i="4" s="1"/>
  <c r="Y264" i="4" s="1"/>
  <c r="R265" i="4"/>
  <c r="AB261" i="4"/>
  <c r="AD261" i="4"/>
  <c r="AG282" i="4" s="1"/>
  <c r="W347" i="4"/>
  <c r="AC261" i="4"/>
  <c r="AA262" i="4"/>
  <c r="L267" i="4" a="1"/>
  <c r="L267" i="4" s="1"/>
  <c r="T266" i="4"/>
  <c r="V348" i="4"/>
  <c r="H265" i="4"/>
  <c r="S264" i="4"/>
  <c r="Z263" i="1"/>
  <c r="W347" i="1"/>
  <c r="AD261" i="1"/>
  <c r="AG282" i="1" s="1"/>
  <c r="AB261" i="1"/>
  <c r="AF278" i="1"/>
  <c r="AE280" i="1"/>
  <c r="U264" i="1"/>
  <c r="X264" i="1" s="1"/>
  <c r="Y264" i="1" s="1"/>
  <c r="R265" i="1"/>
  <c r="V348" i="1"/>
  <c r="S264" i="1"/>
  <c r="H265" i="1"/>
  <c r="AA262" i="1"/>
  <c r="AC261" i="1"/>
  <c r="T266" i="1"/>
  <c r="L267" i="1" a="1"/>
  <c r="L267" i="1" s="1"/>
  <c r="AF277" i="1"/>
  <c r="AE279" i="1"/>
  <c r="AE312" i="11" l="1"/>
  <c r="AF310" i="11"/>
  <c r="AF313" i="11"/>
  <c r="AE315" i="11"/>
  <c r="Z264" i="11"/>
  <c r="W348" i="11"/>
  <c r="V349" i="11"/>
  <c r="H266" i="11"/>
  <c r="S265" i="11"/>
  <c r="R266" i="11"/>
  <c r="U265" i="11"/>
  <c r="X265" i="11" s="1"/>
  <c r="Y265" i="11" s="1"/>
  <c r="AD262" i="11"/>
  <c r="AG283" i="11" s="1"/>
  <c r="AB262" i="11"/>
  <c r="T267" i="11"/>
  <c r="L268" i="11" a="1"/>
  <c r="L268" i="11" s="1"/>
  <c r="AA263" i="11"/>
  <c r="AC262" i="11"/>
  <c r="AE313" i="10"/>
  <c r="AF311" i="10"/>
  <c r="AE314" i="10"/>
  <c r="AF312" i="10"/>
  <c r="Z264" i="10"/>
  <c r="V349" i="10"/>
  <c r="H266" i="10"/>
  <c r="S265" i="10"/>
  <c r="W348" i="10"/>
  <c r="L267" i="10" a="1"/>
  <c r="L267" i="10" s="1"/>
  <c r="T266" i="10"/>
  <c r="AA263" i="10"/>
  <c r="AC262" i="10"/>
  <c r="U265" i="10"/>
  <c r="X265" i="10" s="1"/>
  <c r="Y265" i="10" s="1"/>
  <c r="R266" i="10"/>
  <c r="AD262" i="10"/>
  <c r="AG283" i="10" s="1"/>
  <c r="AB262" i="10"/>
  <c r="AF310" i="9"/>
  <c r="AE312" i="9"/>
  <c r="AF311" i="9"/>
  <c r="AE313" i="9"/>
  <c r="Z264" i="9"/>
  <c r="W348" i="9"/>
  <c r="V349" i="9"/>
  <c r="S265" i="9"/>
  <c r="H266" i="9"/>
  <c r="AD262" i="9"/>
  <c r="AG283" i="9" s="1"/>
  <c r="AB262" i="9"/>
  <c r="U265" i="9"/>
  <c r="X265" i="9" s="1"/>
  <c r="Y265" i="9" s="1"/>
  <c r="R266" i="9"/>
  <c r="L267" i="9" a="1"/>
  <c r="L267" i="9" s="1"/>
  <c r="T266" i="9"/>
  <c r="AC262" i="9"/>
  <c r="AA263" i="9"/>
  <c r="AE291" i="8"/>
  <c r="AF289" i="8"/>
  <c r="AF290" i="8"/>
  <c r="AE292" i="8"/>
  <c r="Z264" i="8"/>
  <c r="AB262" i="8"/>
  <c r="AD262" i="8"/>
  <c r="AG283" i="8" s="1"/>
  <c r="V349" i="8"/>
  <c r="H266" i="8"/>
  <c r="S265" i="8"/>
  <c r="W348" i="8"/>
  <c r="T267" i="8"/>
  <c r="L268" i="8" a="1"/>
  <c r="L268" i="8" s="1"/>
  <c r="AC262" i="8"/>
  <c r="AA263" i="8"/>
  <c r="R266" i="8"/>
  <c r="U265" i="8"/>
  <c r="X265" i="8" s="1"/>
  <c r="Y265" i="8" s="1"/>
  <c r="AF289" i="7"/>
  <c r="AE291" i="7"/>
  <c r="AE292" i="7"/>
  <c r="AF290" i="7"/>
  <c r="Z264" i="7"/>
  <c r="V349" i="7"/>
  <c r="H266" i="7"/>
  <c r="S265" i="7"/>
  <c r="W348" i="7"/>
  <c r="T266" i="7"/>
  <c r="L267" i="7" a="1"/>
  <c r="L267" i="7" s="1"/>
  <c r="AB262" i="7"/>
  <c r="AD262" i="7"/>
  <c r="AG283" i="7" s="1"/>
  <c r="R266" i="7"/>
  <c r="U265" i="7"/>
  <c r="X265" i="7" s="1"/>
  <c r="Y265" i="7" s="1"/>
  <c r="AC262" i="7"/>
  <c r="AA263" i="7"/>
  <c r="AE290" i="6"/>
  <c r="AF288" i="6"/>
  <c r="AE291" i="6"/>
  <c r="AF289" i="6"/>
  <c r="Z264" i="6"/>
  <c r="L268" i="6" a="1"/>
  <c r="L268" i="6" s="1"/>
  <c r="T267" i="6"/>
  <c r="W348" i="6"/>
  <c r="AB262" i="6"/>
  <c r="AD262" i="6"/>
  <c r="AG283" i="6" s="1"/>
  <c r="V349" i="6"/>
  <c r="H266" i="6"/>
  <c r="S265" i="6"/>
  <c r="R266" i="6"/>
  <c r="U265" i="6"/>
  <c r="X265" i="6" s="1"/>
  <c r="Y265" i="6" s="1"/>
  <c r="AA263" i="6"/>
  <c r="AC262" i="6"/>
  <c r="AE281" i="5"/>
  <c r="AF279" i="5"/>
  <c r="AE282" i="5"/>
  <c r="AF280" i="5"/>
  <c r="Z264" i="5"/>
  <c r="R266" i="5"/>
  <c r="U265" i="5"/>
  <c r="X265" i="5" s="1"/>
  <c r="Y265" i="5" s="1"/>
  <c r="AD262" i="5"/>
  <c r="AG283" i="5" s="1"/>
  <c r="AB262" i="5"/>
  <c r="V349" i="5"/>
  <c r="H266" i="5"/>
  <c r="S265" i="5"/>
  <c r="T267" i="5"/>
  <c r="L268" i="5" a="1"/>
  <c r="L268" i="5" s="1"/>
  <c r="W348" i="5"/>
  <c r="AA263" i="5"/>
  <c r="AC262" i="5"/>
  <c r="AE292" i="4"/>
  <c r="AF290" i="4"/>
  <c r="AF289" i="4"/>
  <c r="AE291" i="4"/>
  <c r="Z264" i="4"/>
  <c r="W348" i="4"/>
  <c r="AD262" i="4"/>
  <c r="AG283" i="4" s="1"/>
  <c r="AB262" i="4"/>
  <c r="V349" i="4"/>
  <c r="H266" i="4"/>
  <c r="S265" i="4"/>
  <c r="T267" i="4"/>
  <c r="L268" i="4" a="1"/>
  <c r="L268" i="4" s="1"/>
  <c r="R266" i="4"/>
  <c r="U265" i="4"/>
  <c r="X265" i="4" s="1"/>
  <c r="Y265" i="4" s="1"/>
  <c r="AC262" i="4"/>
  <c r="AA263" i="4"/>
  <c r="Z264" i="1"/>
  <c r="V349" i="1"/>
  <c r="H266" i="1"/>
  <c r="S265" i="1"/>
  <c r="W348" i="1"/>
  <c r="AE282" i="1"/>
  <c r="AF280" i="1"/>
  <c r="AF279" i="1"/>
  <c r="AE281" i="1"/>
  <c r="AD262" i="1"/>
  <c r="AG283" i="1" s="1"/>
  <c r="AB262" i="1"/>
  <c r="U265" i="1"/>
  <c r="X265" i="1" s="1"/>
  <c r="Y265" i="1" s="1"/>
  <c r="R266" i="1"/>
  <c r="AA263" i="1"/>
  <c r="AC262" i="1"/>
  <c r="L268" i="1" a="1"/>
  <c r="L268" i="1" s="1"/>
  <c r="T267" i="1"/>
  <c r="AE314" i="11" l="1"/>
  <c r="AF312" i="11"/>
  <c r="AE317" i="11"/>
  <c r="AF315" i="11"/>
  <c r="Z265" i="11"/>
  <c r="R267" i="11"/>
  <c r="U266" i="11"/>
  <c r="X266" i="11" s="1"/>
  <c r="Y266" i="11" s="1"/>
  <c r="V350" i="11"/>
  <c r="S266" i="11"/>
  <c r="H267" i="11"/>
  <c r="W349" i="11"/>
  <c r="AB263" i="11"/>
  <c r="AD263" i="11"/>
  <c r="AG284" i="11" s="1"/>
  <c r="AA264" i="11"/>
  <c r="AC263" i="11"/>
  <c r="T268" i="11"/>
  <c r="L269" i="11" a="1"/>
  <c r="L269" i="11" s="1"/>
  <c r="AE316" i="10"/>
  <c r="AF314" i="10"/>
  <c r="AE315" i="10"/>
  <c r="AF313" i="10"/>
  <c r="Z265" i="10"/>
  <c r="V350" i="10"/>
  <c r="H267" i="10"/>
  <c r="S266" i="10"/>
  <c r="W349" i="10"/>
  <c r="AD263" i="10"/>
  <c r="AG284" i="10" s="1"/>
  <c r="AB263" i="10"/>
  <c r="L268" i="10" a="1"/>
  <c r="L268" i="10" s="1"/>
  <c r="T267" i="10"/>
  <c r="AC263" i="10"/>
  <c r="AA264" i="10"/>
  <c r="U266" i="10"/>
  <c r="X266" i="10" s="1"/>
  <c r="Y266" i="10" s="1"/>
  <c r="R267" i="10"/>
  <c r="AF313" i="9"/>
  <c r="AE315" i="9"/>
  <c r="AE314" i="9"/>
  <c r="AF312" i="9"/>
  <c r="Z265" i="9"/>
  <c r="U266" i="9"/>
  <c r="X266" i="9" s="1"/>
  <c r="Y266" i="9" s="1"/>
  <c r="R267" i="9"/>
  <c r="W349" i="9"/>
  <c r="L268" i="9" a="1"/>
  <c r="L268" i="9" s="1"/>
  <c r="T267" i="9"/>
  <c r="AD263" i="9"/>
  <c r="AG284" i="9" s="1"/>
  <c r="AB263" i="9"/>
  <c r="V350" i="9"/>
  <c r="H267" i="9"/>
  <c r="S266" i="9"/>
  <c r="AC263" i="9"/>
  <c r="AA264" i="9"/>
  <c r="AE294" i="8"/>
  <c r="AF292" i="8"/>
  <c r="AF291" i="8"/>
  <c r="AE293" i="8"/>
  <c r="Z265" i="8"/>
  <c r="U266" i="8"/>
  <c r="X266" i="8" s="1"/>
  <c r="Y266" i="8" s="1"/>
  <c r="R267" i="8"/>
  <c r="AD263" i="8"/>
  <c r="AG284" i="8" s="1"/>
  <c r="AB263" i="8"/>
  <c r="W349" i="8"/>
  <c r="T268" i="8"/>
  <c r="L269" i="8" a="1"/>
  <c r="L269" i="8" s="1"/>
  <c r="V350" i="8"/>
  <c r="S266" i="8"/>
  <c r="H267" i="8"/>
  <c r="AC263" i="8"/>
  <c r="AA264" i="8"/>
  <c r="AF292" i="7"/>
  <c r="AE294" i="7"/>
  <c r="AE293" i="7"/>
  <c r="AF291" i="7"/>
  <c r="Z265" i="7"/>
  <c r="R267" i="7"/>
  <c r="U266" i="7"/>
  <c r="X266" i="7" s="1"/>
  <c r="Y266" i="7" s="1"/>
  <c r="T267" i="7"/>
  <c r="L268" i="7" a="1"/>
  <c r="L268" i="7" s="1"/>
  <c r="W349" i="7"/>
  <c r="V350" i="7"/>
  <c r="S266" i="7"/>
  <c r="H267" i="7"/>
  <c r="AC263" i="7"/>
  <c r="AA264" i="7"/>
  <c r="AD263" i="7"/>
  <c r="AG284" i="7" s="1"/>
  <c r="AB263" i="7"/>
  <c r="AE293" i="6"/>
  <c r="AF291" i="6"/>
  <c r="AF290" i="6"/>
  <c r="AE292" i="6"/>
  <c r="Z265" i="6"/>
  <c r="R267" i="6"/>
  <c r="U266" i="6"/>
  <c r="X266" i="6" s="1"/>
  <c r="Y266" i="6" s="1"/>
  <c r="W349" i="6"/>
  <c r="T268" i="6"/>
  <c r="L269" i="6" a="1"/>
  <c r="L269" i="6" s="1"/>
  <c r="V350" i="6"/>
  <c r="S266" i="6"/>
  <c r="H267" i="6"/>
  <c r="AC263" i="6"/>
  <c r="AA264" i="6"/>
  <c r="AD263" i="6"/>
  <c r="AG284" i="6" s="1"/>
  <c r="AB263" i="6"/>
  <c r="AF282" i="5"/>
  <c r="AE284" i="5"/>
  <c r="AE283" i="5"/>
  <c r="AF281" i="5"/>
  <c r="Z265" i="5"/>
  <c r="V350" i="5"/>
  <c r="S266" i="5"/>
  <c r="H267" i="5"/>
  <c r="W349" i="5"/>
  <c r="T268" i="5"/>
  <c r="L269" i="5" a="1"/>
  <c r="L269" i="5" s="1"/>
  <c r="R267" i="5"/>
  <c r="U266" i="5"/>
  <c r="X266" i="5" s="1"/>
  <c r="Y266" i="5" s="1"/>
  <c r="AB263" i="5"/>
  <c r="AD263" i="5"/>
  <c r="AG284" i="5" s="1"/>
  <c r="AC263" i="5"/>
  <c r="AA264" i="5"/>
  <c r="AF291" i="4"/>
  <c r="AE293" i="4"/>
  <c r="AF292" i="4"/>
  <c r="AE294" i="4"/>
  <c r="Z265" i="4"/>
  <c r="AB263" i="4"/>
  <c r="AD263" i="4"/>
  <c r="AG284" i="4" s="1"/>
  <c r="R267" i="4"/>
  <c r="U266" i="4"/>
  <c r="X266" i="4" s="1"/>
  <c r="Y266" i="4" s="1"/>
  <c r="W349" i="4"/>
  <c r="AA264" i="4"/>
  <c r="AC263" i="4"/>
  <c r="T268" i="4"/>
  <c r="L269" i="4" a="1"/>
  <c r="L269" i="4" s="1"/>
  <c r="V350" i="4"/>
  <c r="H267" i="4"/>
  <c r="S266" i="4"/>
  <c r="Z265" i="1"/>
  <c r="AD263" i="1"/>
  <c r="AG284" i="1" s="1"/>
  <c r="AB263" i="1"/>
  <c r="AE283" i="1"/>
  <c r="AF281" i="1"/>
  <c r="V350" i="1"/>
  <c r="S266" i="1"/>
  <c r="H267" i="1"/>
  <c r="U266" i="1"/>
  <c r="X266" i="1" s="1"/>
  <c r="Y266" i="1" s="1"/>
  <c r="R267" i="1"/>
  <c r="W349" i="1"/>
  <c r="AF282" i="1"/>
  <c r="AE284" i="1"/>
  <c r="AA264" i="1"/>
  <c r="AC263" i="1"/>
  <c r="L269" i="1" a="1"/>
  <c r="L269" i="1" s="1"/>
  <c r="T268" i="1"/>
  <c r="AF314" i="11" l="1"/>
  <c r="AE316" i="11"/>
  <c r="AE319" i="11"/>
  <c r="AF317" i="11"/>
  <c r="Z266" i="11"/>
  <c r="AB264" i="11"/>
  <c r="AD264" i="11"/>
  <c r="AG285" i="11" s="1"/>
  <c r="V351" i="11"/>
  <c r="S267" i="11"/>
  <c r="H268" i="11"/>
  <c r="W350" i="11"/>
  <c r="T269" i="11"/>
  <c r="L270" i="11" a="1"/>
  <c r="L270" i="11" s="1"/>
  <c r="R268" i="11"/>
  <c r="U267" i="11"/>
  <c r="X267" i="11" s="1"/>
  <c r="Y267" i="11" s="1"/>
  <c r="AA265" i="11"/>
  <c r="AC264" i="11"/>
  <c r="AE317" i="10"/>
  <c r="AF315" i="10"/>
  <c r="AE318" i="10"/>
  <c r="AF316" i="10"/>
  <c r="Z266" i="10"/>
  <c r="V351" i="10"/>
  <c r="S267" i="10"/>
  <c r="H268" i="10"/>
  <c r="U267" i="10"/>
  <c r="X267" i="10" s="1"/>
  <c r="Y267" i="10" s="1"/>
  <c r="R268" i="10"/>
  <c r="W350" i="10"/>
  <c r="AA265" i="10"/>
  <c r="AC264" i="10"/>
  <c r="L269" i="10" a="1"/>
  <c r="L269" i="10" s="1"/>
  <c r="T268" i="10"/>
  <c r="AD264" i="10"/>
  <c r="AG285" i="10" s="1"/>
  <c r="AB264" i="10"/>
  <c r="AE316" i="9"/>
  <c r="AF314" i="9"/>
  <c r="AE317" i="9"/>
  <c r="AF315" i="9"/>
  <c r="Z266" i="9"/>
  <c r="V351" i="9"/>
  <c r="H268" i="9"/>
  <c r="S267" i="9"/>
  <c r="U267" i="9"/>
  <c r="X267" i="9" s="1"/>
  <c r="Y267" i="9" s="1"/>
  <c r="R268" i="9"/>
  <c r="W350" i="9"/>
  <c r="AD264" i="9"/>
  <c r="AG285" i="9" s="1"/>
  <c r="AB264" i="9"/>
  <c r="L269" i="9" a="1"/>
  <c r="L269" i="9" s="1"/>
  <c r="T268" i="9"/>
  <c r="AC264" i="9"/>
  <c r="AA265" i="9"/>
  <c r="AF293" i="8"/>
  <c r="AE295" i="8"/>
  <c r="AF294" i="8"/>
  <c r="AE296" i="8"/>
  <c r="Z266" i="8"/>
  <c r="V351" i="8"/>
  <c r="H268" i="8"/>
  <c r="S267" i="8"/>
  <c r="U267" i="8"/>
  <c r="X267" i="8" s="1"/>
  <c r="Y267" i="8" s="1"/>
  <c r="R268" i="8"/>
  <c r="W350" i="8"/>
  <c r="AD264" i="8"/>
  <c r="AG285" i="8" s="1"/>
  <c r="AB264" i="8"/>
  <c r="AA265" i="8"/>
  <c r="AC264" i="8"/>
  <c r="L270" i="8" a="1"/>
  <c r="L270" i="8" s="1"/>
  <c r="T269" i="8"/>
  <c r="AF293" i="7"/>
  <c r="AE295" i="7"/>
  <c r="AE296" i="7"/>
  <c r="AF294" i="7"/>
  <c r="Z266" i="7"/>
  <c r="V351" i="7"/>
  <c r="H268" i="7"/>
  <c r="S267" i="7"/>
  <c r="W350" i="7"/>
  <c r="U267" i="7"/>
  <c r="X267" i="7" s="1"/>
  <c r="Y267" i="7" s="1"/>
  <c r="R268" i="7"/>
  <c r="T268" i="7"/>
  <c r="L269" i="7" a="1"/>
  <c r="L269" i="7" s="1"/>
  <c r="AA265" i="7"/>
  <c r="AC264" i="7"/>
  <c r="AD264" i="7"/>
  <c r="AG285" i="7" s="1"/>
  <c r="AB264" i="7"/>
  <c r="AE294" i="6"/>
  <c r="AF292" i="6"/>
  <c r="AE295" i="6"/>
  <c r="AF293" i="6"/>
  <c r="Z266" i="6"/>
  <c r="L270" i="6" a="1"/>
  <c r="L270" i="6" s="1"/>
  <c r="T269" i="6"/>
  <c r="U267" i="6"/>
  <c r="X267" i="6" s="1"/>
  <c r="Y267" i="6" s="1"/>
  <c r="R268" i="6"/>
  <c r="AB264" i="6"/>
  <c r="AD264" i="6"/>
  <c r="AG285" i="6" s="1"/>
  <c r="AC264" i="6"/>
  <c r="AA265" i="6"/>
  <c r="V351" i="6"/>
  <c r="S267" i="6"/>
  <c r="H268" i="6"/>
  <c r="W350" i="6"/>
  <c r="AE285" i="5"/>
  <c r="AF283" i="5"/>
  <c r="AE286" i="5"/>
  <c r="AF284" i="5"/>
  <c r="Z266" i="5"/>
  <c r="T269" i="5"/>
  <c r="L270" i="5" a="1"/>
  <c r="L270" i="5" s="1"/>
  <c r="W350" i="5"/>
  <c r="U267" i="5"/>
  <c r="X267" i="5" s="1"/>
  <c r="Y267" i="5" s="1"/>
  <c r="R268" i="5"/>
  <c r="AC264" i="5"/>
  <c r="AA265" i="5"/>
  <c r="V351" i="5"/>
  <c r="S267" i="5"/>
  <c r="H268" i="5"/>
  <c r="AD264" i="5"/>
  <c r="AG285" i="5" s="1"/>
  <c r="AB264" i="5"/>
  <c r="AF293" i="4"/>
  <c r="AE295" i="4"/>
  <c r="AE296" i="4"/>
  <c r="AF294" i="4"/>
  <c r="Z266" i="4"/>
  <c r="V351" i="4"/>
  <c r="H268" i="4"/>
  <c r="S267" i="4"/>
  <c r="W350" i="4"/>
  <c r="AD264" i="4"/>
  <c r="AG285" i="4" s="1"/>
  <c r="AB264" i="4"/>
  <c r="R268" i="4"/>
  <c r="U267" i="4"/>
  <c r="X267" i="4" s="1"/>
  <c r="Y267" i="4" s="1"/>
  <c r="AA265" i="4"/>
  <c r="AC264" i="4"/>
  <c r="T269" i="4"/>
  <c r="L270" i="4" a="1"/>
  <c r="L270" i="4" s="1"/>
  <c r="Z266" i="1"/>
  <c r="AD264" i="1"/>
  <c r="AG285" i="1" s="1"/>
  <c r="AB264" i="1"/>
  <c r="R268" i="1"/>
  <c r="U267" i="1"/>
  <c r="X267" i="1" s="1"/>
  <c r="Y267" i="1" s="1"/>
  <c r="W350" i="1"/>
  <c r="AF284" i="1"/>
  <c r="AE286" i="1"/>
  <c r="V351" i="1"/>
  <c r="H268" i="1"/>
  <c r="S267" i="1"/>
  <c r="AF283" i="1"/>
  <c r="AE285" i="1"/>
  <c r="AA265" i="1"/>
  <c r="AC264" i="1"/>
  <c r="T269" i="1"/>
  <c r="L270" i="1" a="1"/>
  <c r="L270" i="1" s="1"/>
  <c r="AE318" i="11" l="1"/>
  <c r="AF316" i="11"/>
  <c r="AE321" i="11"/>
  <c r="AF319" i="11"/>
  <c r="Z267" i="11"/>
  <c r="V352" i="11"/>
  <c r="S268" i="11"/>
  <c r="H269" i="11"/>
  <c r="AD265" i="11"/>
  <c r="AG286" i="11" s="1"/>
  <c r="AB265" i="11"/>
  <c r="W351" i="11"/>
  <c r="R269" i="11"/>
  <c r="U268" i="11"/>
  <c r="X268" i="11" s="1"/>
  <c r="Y268" i="11" s="1"/>
  <c r="AC265" i="11"/>
  <c r="AA266" i="11"/>
  <c r="T270" i="11"/>
  <c r="L271" i="11" a="1"/>
  <c r="L271" i="11" s="1"/>
  <c r="AF318" i="10"/>
  <c r="AE320" i="10"/>
  <c r="AF317" i="10"/>
  <c r="AE319" i="10"/>
  <c r="Z267" i="10"/>
  <c r="W351" i="10"/>
  <c r="L270" i="10" a="1"/>
  <c r="L270" i="10" s="1"/>
  <c r="T269" i="10"/>
  <c r="AD265" i="10"/>
  <c r="AG286" i="10" s="1"/>
  <c r="AB265" i="10"/>
  <c r="U268" i="10"/>
  <c r="X268" i="10" s="1"/>
  <c r="Y268" i="10" s="1"/>
  <c r="R269" i="10"/>
  <c r="V352" i="10"/>
  <c r="H269" i="10"/>
  <c r="S268" i="10"/>
  <c r="AA266" i="10"/>
  <c r="AC265" i="10"/>
  <c r="AE319" i="9"/>
  <c r="AF317" i="9"/>
  <c r="AF316" i="9"/>
  <c r="AE318" i="9"/>
  <c r="Z267" i="9"/>
  <c r="V352" i="9"/>
  <c r="H269" i="9"/>
  <c r="S268" i="9"/>
  <c r="W351" i="9"/>
  <c r="L270" i="9" a="1"/>
  <c r="L270" i="9" s="1"/>
  <c r="T269" i="9"/>
  <c r="U268" i="9"/>
  <c r="X268" i="9" s="1"/>
  <c r="Y268" i="9" s="1"/>
  <c r="R269" i="9"/>
  <c r="AA266" i="9"/>
  <c r="AC265" i="9"/>
  <c r="AD265" i="9"/>
  <c r="AG286" i="9" s="1"/>
  <c r="AB265" i="9"/>
  <c r="AE298" i="8"/>
  <c r="AF296" i="8"/>
  <c r="AE297" i="8"/>
  <c r="AF295" i="8"/>
  <c r="Z267" i="8"/>
  <c r="L271" i="8" a="1"/>
  <c r="L271" i="8" s="1"/>
  <c r="T270" i="8"/>
  <c r="AD265" i="8"/>
  <c r="AG286" i="8" s="1"/>
  <c r="AB265" i="8"/>
  <c r="V352" i="8"/>
  <c r="H269" i="8"/>
  <c r="S268" i="8"/>
  <c r="W351" i="8"/>
  <c r="U268" i="8"/>
  <c r="X268" i="8" s="1"/>
  <c r="Y268" i="8" s="1"/>
  <c r="R269" i="8"/>
  <c r="AC265" i="8"/>
  <c r="AA266" i="8"/>
  <c r="AE298" i="7"/>
  <c r="AF296" i="7"/>
  <c r="AF295" i="7"/>
  <c r="AE297" i="7"/>
  <c r="Z267" i="7"/>
  <c r="R269" i="7"/>
  <c r="U268" i="7"/>
  <c r="X268" i="7" s="1"/>
  <c r="Y268" i="7" s="1"/>
  <c r="AD265" i="7"/>
  <c r="AG286" i="7" s="1"/>
  <c r="AB265" i="7"/>
  <c r="L270" i="7" a="1"/>
  <c r="L270" i="7" s="1"/>
  <c r="T269" i="7"/>
  <c r="W351" i="7"/>
  <c r="AC265" i="7"/>
  <c r="AA266" i="7"/>
  <c r="V352" i="7"/>
  <c r="H269" i="7"/>
  <c r="S268" i="7"/>
  <c r="AF295" i="6"/>
  <c r="AE297" i="6"/>
  <c r="AE296" i="6"/>
  <c r="AF294" i="6"/>
  <c r="Z267" i="6"/>
  <c r="AD265" i="6"/>
  <c r="AG286" i="6" s="1"/>
  <c r="AB265" i="6"/>
  <c r="T270" i="6"/>
  <c r="L271" i="6" a="1"/>
  <c r="L271" i="6" s="1"/>
  <c r="V352" i="6"/>
  <c r="H269" i="6"/>
  <c r="S268" i="6"/>
  <c r="U268" i="6"/>
  <c r="X268" i="6" s="1"/>
  <c r="Y268" i="6" s="1"/>
  <c r="R269" i="6"/>
  <c r="AC265" i="6"/>
  <c r="AA266" i="6"/>
  <c r="W351" i="6"/>
  <c r="AE288" i="5"/>
  <c r="AF286" i="5"/>
  <c r="AF285" i="5"/>
  <c r="AE287" i="5"/>
  <c r="Z267" i="5"/>
  <c r="W351" i="5"/>
  <c r="AD265" i="5"/>
  <c r="AG286" i="5" s="1"/>
  <c r="AB265" i="5"/>
  <c r="U268" i="5"/>
  <c r="X268" i="5" s="1"/>
  <c r="Y268" i="5" s="1"/>
  <c r="R269" i="5"/>
  <c r="AC265" i="5"/>
  <c r="AA266" i="5"/>
  <c r="L271" i="5" a="1"/>
  <c r="L271" i="5" s="1"/>
  <c r="T270" i="5"/>
  <c r="V352" i="5"/>
  <c r="H269" i="5"/>
  <c r="S268" i="5"/>
  <c r="AF296" i="4"/>
  <c r="AE298" i="4"/>
  <c r="AE297" i="4"/>
  <c r="AF295" i="4"/>
  <c r="R269" i="4"/>
  <c r="U268" i="4"/>
  <c r="X268" i="4" s="1"/>
  <c r="Y268" i="4" s="1"/>
  <c r="L271" i="4" a="1"/>
  <c r="L271" i="4" s="1"/>
  <c r="T270" i="4"/>
  <c r="Z267" i="4"/>
  <c r="AD265" i="4"/>
  <c r="AG286" i="4" s="1"/>
  <c r="AB265" i="4"/>
  <c r="W351" i="4"/>
  <c r="V352" i="4"/>
  <c r="S268" i="4"/>
  <c r="H269" i="4"/>
  <c r="AC265" i="4"/>
  <c r="AA266" i="4"/>
  <c r="Z267" i="1"/>
  <c r="AB265" i="1"/>
  <c r="AD265" i="1"/>
  <c r="AG286" i="1" s="1"/>
  <c r="V352" i="1"/>
  <c r="S268" i="1"/>
  <c r="H269" i="1"/>
  <c r="W351" i="1"/>
  <c r="AE287" i="1"/>
  <c r="AF285" i="1"/>
  <c r="AE288" i="1"/>
  <c r="AF286" i="1"/>
  <c r="R269" i="1"/>
  <c r="U268" i="1"/>
  <c r="X268" i="1" s="1"/>
  <c r="Y268" i="1" s="1"/>
  <c r="T270" i="1"/>
  <c r="L271" i="1" a="1"/>
  <c r="L271" i="1" s="1"/>
  <c r="AC265" i="1"/>
  <c r="AA266" i="1"/>
  <c r="AF318" i="11" l="1"/>
  <c r="AE320" i="11"/>
  <c r="AF321" i="11"/>
  <c r="AE323" i="11"/>
  <c r="Z268" i="11"/>
  <c r="V353" i="11"/>
  <c r="S269" i="11"/>
  <c r="H270" i="11"/>
  <c r="W352" i="11"/>
  <c r="U269" i="11"/>
  <c r="X269" i="11" s="1"/>
  <c r="Y269" i="11" s="1"/>
  <c r="R270" i="11"/>
  <c r="L272" i="11" a="1"/>
  <c r="L272" i="11" s="1"/>
  <c r="T271" i="11"/>
  <c r="AC266" i="11"/>
  <c r="AA267" i="11"/>
  <c r="AD266" i="11"/>
  <c r="AG287" i="11" s="1"/>
  <c r="AB266" i="11"/>
  <c r="AE321" i="10"/>
  <c r="AF319" i="10"/>
  <c r="AF320" i="10"/>
  <c r="AE322" i="10"/>
  <c r="Z268" i="10"/>
  <c r="W352" i="10"/>
  <c r="L271" i="10" a="1"/>
  <c r="L271" i="10" s="1"/>
  <c r="T270" i="10"/>
  <c r="R270" i="10"/>
  <c r="U269" i="10"/>
  <c r="X269" i="10" s="1"/>
  <c r="Y269" i="10" s="1"/>
  <c r="V353" i="10"/>
  <c r="S269" i="10"/>
  <c r="H270" i="10"/>
  <c r="AD266" i="10"/>
  <c r="AG287" i="10" s="1"/>
  <c r="AB266" i="10"/>
  <c r="AC266" i="10"/>
  <c r="AA267" i="10"/>
  <c r="AF318" i="9"/>
  <c r="AE320" i="9"/>
  <c r="AF319" i="9"/>
  <c r="AE321" i="9"/>
  <c r="Z268" i="9"/>
  <c r="AD266" i="9"/>
  <c r="AG287" i="9" s="1"/>
  <c r="AB266" i="9"/>
  <c r="R270" i="9"/>
  <c r="U269" i="9"/>
  <c r="X269" i="9" s="1"/>
  <c r="Y269" i="9" s="1"/>
  <c r="V353" i="9"/>
  <c r="H270" i="9"/>
  <c r="S269" i="9"/>
  <c r="W352" i="9"/>
  <c r="L271" i="9" a="1"/>
  <c r="L271" i="9" s="1"/>
  <c r="T270" i="9"/>
  <c r="AC266" i="9"/>
  <c r="AA267" i="9"/>
  <c r="AE299" i="8"/>
  <c r="AF297" i="8"/>
  <c r="AE300" i="8"/>
  <c r="AF298" i="8"/>
  <c r="Z268" i="8"/>
  <c r="W352" i="8"/>
  <c r="L272" i="8" a="1"/>
  <c r="L272" i="8" s="1"/>
  <c r="T271" i="8"/>
  <c r="R270" i="8"/>
  <c r="U269" i="8"/>
  <c r="X269" i="8" s="1"/>
  <c r="Y269" i="8" s="1"/>
  <c r="AA267" i="8"/>
  <c r="AC266" i="8"/>
  <c r="V353" i="8"/>
  <c r="S269" i="8"/>
  <c r="H270" i="8"/>
  <c r="AD266" i="8"/>
  <c r="AG287" i="8" s="1"/>
  <c r="AB266" i="8"/>
  <c r="AE299" i="7"/>
  <c r="AF297" i="7"/>
  <c r="AF298" i="7"/>
  <c r="AE300" i="7"/>
  <c r="Z268" i="7"/>
  <c r="V353" i="7"/>
  <c r="S269" i="7"/>
  <c r="H270" i="7"/>
  <c r="AD266" i="7"/>
  <c r="AG287" i="7" s="1"/>
  <c r="AB266" i="7"/>
  <c r="W352" i="7"/>
  <c r="U269" i="7"/>
  <c r="X269" i="7" s="1"/>
  <c r="Y269" i="7" s="1"/>
  <c r="R270" i="7"/>
  <c r="AC266" i="7"/>
  <c r="AA267" i="7"/>
  <c r="L271" i="7" a="1"/>
  <c r="L271" i="7" s="1"/>
  <c r="T270" i="7"/>
  <c r="AE298" i="6"/>
  <c r="AF296" i="6"/>
  <c r="AF297" i="6"/>
  <c r="AE299" i="6"/>
  <c r="Z268" i="6"/>
  <c r="U269" i="6"/>
  <c r="X269" i="6" s="1"/>
  <c r="Y269" i="6" s="1"/>
  <c r="R270" i="6"/>
  <c r="V353" i="6"/>
  <c r="H270" i="6"/>
  <c r="S269" i="6"/>
  <c r="L272" i="6" a="1"/>
  <c r="L272" i="6" s="1"/>
  <c r="T271" i="6"/>
  <c r="AC266" i="6"/>
  <c r="AA267" i="6"/>
  <c r="W352" i="6"/>
  <c r="AD266" i="6"/>
  <c r="AG287" i="6" s="1"/>
  <c r="AB266" i="6"/>
  <c r="AF287" i="5"/>
  <c r="AE289" i="5"/>
  <c r="AF288" i="5"/>
  <c r="AE290" i="5"/>
  <c r="Z268" i="5"/>
  <c r="L272" i="5" a="1"/>
  <c r="L272" i="5" s="1"/>
  <c r="T271" i="5"/>
  <c r="AD266" i="5"/>
  <c r="AG287" i="5" s="1"/>
  <c r="AB266" i="5"/>
  <c r="U269" i="5"/>
  <c r="X269" i="5" s="1"/>
  <c r="Y269" i="5" s="1"/>
  <c r="R270" i="5"/>
  <c r="V353" i="5"/>
  <c r="H270" i="5"/>
  <c r="S269" i="5"/>
  <c r="AC266" i="5"/>
  <c r="AA267" i="5"/>
  <c r="W352" i="5"/>
  <c r="AE300" i="4"/>
  <c r="AF298" i="4"/>
  <c r="AF297" i="4"/>
  <c r="AE299" i="4"/>
  <c r="V353" i="4"/>
  <c r="S269" i="4"/>
  <c r="H270" i="4"/>
  <c r="AD266" i="4"/>
  <c r="AG287" i="4" s="1"/>
  <c r="AB266" i="4"/>
  <c r="AC266" i="4"/>
  <c r="AA267" i="4"/>
  <c r="W352" i="4"/>
  <c r="Z268" i="4"/>
  <c r="L272" i="4" a="1"/>
  <c r="L272" i="4" s="1"/>
  <c r="T271" i="4"/>
  <c r="U269" i="4"/>
  <c r="X269" i="4" s="1"/>
  <c r="Y269" i="4" s="1"/>
  <c r="R270" i="4"/>
  <c r="Z268" i="1"/>
  <c r="U269" i="1"/>
  <c r="X269" i="1" s="1"/>
  <c r="Y269" i="1" s="1"/>
  <c r="R270" i="1"/>
  <c r="AE290" i="1"/>
  <c r="AF288" i="1"/>
  <c r="V353" i="1"/>
  <c r="S269" i="1"/>
  <c r="H270" i="1"/>
  <c r="AE289" i="1"/>
  <c r="AF287" i="1"/>
  <c r="W352" i="1"/>
  <c r="AD266" i="1"/>
  <c r="AG287" i="1" s="1"/>
  <c r="AB266" i="1"/>
  <c r="AC266" i="1"/>
  <c r="AA267" i="1"/>
  <c r="T271" i="1"/>
  <c r="L272" i="1" a="1"/>
  <c r="L272" i="1" s="1"/>
  <c r="AF320" i="11" l="1"/>
  <c r="AE322" i="11"/>
  <c r="AE325" i="11"/>
  <c r="AF323" i="11"/>
  <c r="Z269" i="11"/>
  <c r="V354" i="11"/>
  <c r="H271" i="11"/>
  <c r="S270" i="11"/>
  <c r="L273" i="11" a="1"/>
  <c r="L273" i="11" s="1"/>
  <c r="T272" i="11"/>
  <c r="U270" i="11"/>
  <c r="X270" i="11" s="1"/>
  <c r="Y270" i="11" s="1"/>
  <c r="R271" i="11"/>
  <c r="W353" i="11"/>
  <c r="AC267" i="11"/>
  <c r="AA268" i="11"/>
  <c r="AD267" i="11"/>
  <c r="AG288" i="11" s="1"/>
  <c r="AB267" i="11"/>
  <c r="AF322" i="10"/>
  <c r="AE324" i="10"/>
  <c r="AF321" i="10"/>
  <c r="AE323" i="10"/>
  <c r="Z269" i="10"/>
  <c r="U270" i="10"/>
  <c r="X270" i="10" s="1"/>
  <c r="Y270" i="10" s="1"/>
  <c r="R271" i="10"/>
  <c r="T271" i="10"/>
  <c r="L272" i="10" a="1"/>
  <c r="L272" i="10" s="1"/>
  <c r="W353" i="10"/>
  <c r="V354" i="10"/>
  <c r="S270" i="10"/>
  <c r="H271" i="10"/>
  <c r="AC267" i="10"/>
  <c r="AA268" i="10"/>
  <c r="AB267" i="10"/>
  <c r="AD267" i="10"/>
  <c r="AG288" i="10" s="1"/>
  <c r="AF321" i="9"/>
  <c r="AE323" i="9"/>
  <c r="AF320" i="9"/>
  <c r="AE322" i="9"/>
  <c r="Z269" i="9"/>
  <c r="S270" i="9"/>
  <c r="V354" i="9"/>
  <c r="H271" i="9"/>
  <c r="T271" i="9"/>
  <c r="L272" i="9" a="1"/>
  <c r="L272" i="9" s="1"/>
  <c r="AB267" i="9"/>
  <c r="AD267" i="9"/>
  <c r="AG288" i="9" s="1"/>
  <c r="AC267" i="9"/>
  <c r="AA268" i="9"/>
  <c r="W353" i="9"/>
  <c r="R271" i="9"/>
  <c r="U270" i="9"/>
  <c r="X270" i="9" s="1"/>
  <c r="Y270" i="9" s="1"/>
  <c r="AE302" i="8"/>
  <c r="AF300" i="8"/>
  <c r="AE301" i="8"/>
  <c r="AF299" i="8"/>
  <c r="Z269" i="8"/>
  <c r="T272" i="8"/>
  <c r="L273" i="8" a="1"/>
  <c r="L273" i="8" s="1"/>
  <c r="V354" i="8"/>
  <c r="S270" i="8"/>
  <c r="H271" i="8"/>
  <c r="W353" i="8"/>
  <c r="AA268" i="8"/>
  <c r="AC267" i="8"/>
  <c r="AD267" i="8"/>
  <c r="AG288" i="8" s="1"/>
  <c r="AB267" i="8"/>
  <c r="R271" i="8"/>
  <c r="U270" i="8"/>
  <c r="X270" i="8" s="1"/>
  <c r="Y270" i="8" s="1"/>
  <c r="AE302" i="7"/>
  <c r="AF300" i="7"/>
  <c r="AE301" i="7"/>
  <c r="AF299" i="7"/>
  <c r="Z269" i="7"/>
  <c r="U270" i="7"/>
  <c r="X270" i="7" s="1"/>
  <c r="Y270" i="7" s="1"/>
  <c r="R271" i="7"/>
  <c r="V354" i="7"/>
  <c r="H271" i="7"/>
  <c r="S270" i="7"/>
  <c r="W353" i="7"/>
  <c r="L272" i="7" a="1"/>
  <c r="L272" i="7" s="1"/>
  <c r="T271" i="7"/>
  <c r="AC267" i="7"/>
  <c r="AA268" i="7"/>
  <c r="AD267" i="7"/>
  <c r="AG288" i="7" s="1"/>
  <c r="AB267" i="7"/>
  <c r="AE301" i="6"/>
  <c r="AF299" i="6"/>
  <c r="AF298" i="6"/>
  <c r="AE300" i="6"/>
  <c r="Z269" i="6"/>
  <c r="V354" i="6"/>
  <c r="H271" i="6"/>
  <c r="S270" i="6"/>
  <c r="AD267" i="6"/>
  <c r="AG288" i="6" s="1"/>
  <c r="AB267" i="6"/>
  <c r="W353" i="6"/>
  <c r="U270" i="6"/>
  <c r="X270" i="6" s="1"/>
  <c r="Y270" i="6" s="1"/>
  <c r="R271" i="6"/>
  <c r="AC267" i="6"/>
  <c r="AA268" i="6"/>
  <c r="L273" i="6" a="1"/>
  <c r="L273" i="6" s="1"/>
  <c r="T272" i="6"/>
  <c r="AF289" i="5"/>
  <c r="AE291" i="5"/>
  <c r="AE292" i="5"/>
  <c r="AF290" i="5"/>
  <c r="Z269" i="5"/>
  <c r="W353" i="5"/>
  <c r="V354" i="5"/>
  <c r="H271" i="5"/>
  <c r="S270" i="5"/>
  <c r="L273" i="5" a="1"/>
  <c r="L273" i="5" s="1"/>
  <c r="T272" i="5"/>
  <c r="U270" i="5"/>
  <c r="X270" i="5" s="1"/>
  <c r="Y270" i="5" s="1"/>
  <c r="R271" i="5"/>
  <c r="AC267" i="5"/>
  <c r="AA268" i="5"/>
  <c r="AD267" i="5"/>
  <c r="AG288" i="5" s="1"/>
  <c r="AB267" i="5"/>
  <c r="AE301" i="4"/>
  <c r="AF299" i="4"/>
  <c r="AE302" i="4"/>
  <c r="AF300" i="4"/>
  <c r="Z269" i="4"/>
  <c r="U270" i="4"/>
  <c r="X270" i="4" s="1"/>
  <c r="Y270" i="4" s="1"/>
  <c r="R271" i="4"/>
  <c r="AC267" i="4"/>
  <c r="AA268" i="4"/>
  <c r="L273" i="4" a="1"/>
  <c r="L273" i="4" s="1"/>
  <c r="T272" i="4"/>
  <c r="AD267" i="4"/>
  <c r="AG288" i="4" s="1"/>
  <c r="AB267" i="4"/>
  <c r="V354" i="4"/>
  <c r="H271" i="4"/>
  <c r="S270" i="4"/>
  <c r="W353" i="4"/>
  <c r="Z269" i="1"/>
  <c r="AF289" i="1"/>
  <c r="AE291" i="1"/>
  <c r="H271" i="1"/>
  <c r="V354" i="1"/>
  <c r="S270" i="1"/>
  <c r="AF290" i="1"/>
  <c r="AE292" i="1"/>
  <c r="L273" i="1" a="1"/>
  <c r="L273" i="1" s="1"/>
  <c r="T272" i="1"/>
  <c r="AA268" i="1"/>
  <c r="AC267" i="1"/>
  <c r="W353" i="1"/>
  <c r="U270" i="1"/>
  <c r="X270" i="1" s="1"/>
  <c r="Y270" i="1" s="1"/>
  <c r="R271" i="1"/>
  <c r="AD267" i="1"/>
  <c r="AG288" i="1" s="1"/>
  <c r="AB267" i="1"/>
  <c r="AE324" i="11" l="1"/>
  <c r="AF322" i="11"/>
  <c r="AE327" i="11"/>
  <c r="AF325" i="11"/>
  <c r="Z270" i="11"/>
  <c r="L274" i="11" a="1"/>
  <c r="L274" i="11" s="1"/>
  <c r="T273" i="11"/>
  <c r="U271" i="11"/>
  <c r="X271" i="11" s="1"/>
  <c r="Y271" i="11" s="1"/>
  <c r="R272" i="11"/>
  <c r="W354" i="11"/>
  <c r="V355" i="11"/>
  <c r="H272" i="11"/>
  <c r="S271" i="11"/>
  <c r="AC268" i="11"/>
  <c r="AA269" i="11"/>
  <c r="AD268" i="11"/>
  <c r="AG289" i="11" s="1"/>
  <c r="AB268" i="11"/>
  <c r="AE325" i="10"/>
  <c r="AF323" i="10"/>
  <c r="AE326" i="10"/>
  <c r="AF324" i="10"/>
  <c r="Z270" i="10"/>
  <c r="V355" i="10"/>
  <c r="H272" i="10"/>
  <c r="S271" i="10"/>
  <c r="T272" i="10"/>
  <c r="L273" i="10" a="1"/>
  <c r="L273" i="10" s="1"/>
  <c r="U271" i="10"/>
  <c r="X271" i="10" s="1"/>
  <c r="Y271" i="10" s="1"/>
  <c r="R272" i="10"/>
  <c r="W354" i="10"/>
  <c r="AC268" i="10"/>
  <c r="AA269" i="10"/>
  <c r="AD268" i="10"/>
  <c r="AG289" i="10" s="1"/>
  <c r="AB268" i="10"/>
  <c r="AF322" i="9"/>
  <c r="AE324" i="9"/>
  <c r="AE325" i="9"/>
  <c r="AF323" i="9"/>
  <c r="Z270" i="9"/>
  <c r="V355" i="9"/>
  <c r="S271" i="9"/>
  <c r="H272" i="9"/>
  <c r="AD268" i="9"/>
  <c r="AG289" i="9" s="1"/>
  <c r="AB268" i="9"/>
  <c r="T272" i="9"/>
  <c r="L273" i="9" a="1"/>
  <c r="L273" i="9" s="1"/>
  <c r="U271" i="9"/>
  <c r="X271" i="9" s="1"/>
  <c r="Y271" i="9" s="1"/>
  <c r="R272" i="9"/>
  <c r="AA269" i="9"/>
  <c r="AC268" i="9"/>
  <c r="W354" i="9"/>
  <c r="AE303" i="8"/>
  <c r="AF301" i="8"/>
  <c r="AF302" i="8"/>
  <c r="AE304" i="8"/>
  <c r="Z270" i="8"/>
  <c r="W354" i="8"/>
  <c r="T273" i="8"/>
  <c r="L274" i="8" a="1"/>
  <c r="L274" i="8" s="1"/>
  <c r="AD268" i="8"/>
  <c r="AG289" i="8" s="1"/>
  <c r="AB268" i="8"/>
  <c r="R272" i="8"/>
  <c r="U271" i="8"/>
  <c r="X271" i="8" s="1"/>
  <c r="Y271" i="8" s="1"/>
  <c r="AC268" i="8"/>
  <c r="AA269" i="8"/>
  <c r="V355" i="8"/>
  <c r="S271" i="8"/>
  <c r="H272" i="8"/>
  <c r="AF301" i="7"/>
  <c r="AE303" i="7"/>
  <c r="AE304" i="7"/>
  <c r="AF302" i="7"/>
  <c r="AD268" i="7"/>
  <c r="AG289" i="7" s="1"/>
  <c r="AB268" i="7"/>
  <c r="L273" i="7" a="1"/>
  <c r="L273" i="7" s="1"/>
  <c r="T272" i="7"/>
  <c r="V355" i="7"/>
  <c r="H272" i="7"/>
  <c r="S271" i="7"/>
  <c r="U271" i="7"/>
  <c r="X271" i="7" s="1"/>
  <c r="Y271" i="7" s="1"/>
  <c r="R272" i="7"/>
  <c r="Z270" i="7"/>
  <c r="W354" i="7"/>
  <c r="AC268" i="7"/>
  <c r="AA269" i="7"/>
  <c r="AF300" i="6"/>
  <c r="AE302" i="6"/>
  <c r="AF301" i="6"/>
  <c r="AE303" i="6"/>
  <c r="Z270" i="6"/>
  <c r="U271" i="6"/>
  <c r="X271" i="6" s="1"/>
  <c r="Y271" i="6" s="1"/>
  <c r="R272" i="6"/>
  <c r="V355" i="6"/>
  <c r="H272" i="6"/>
  <c r="S271" i="6"/>
  <c r="W354" i="6"/>
  <c r="L274" i="6" a="1"/>
  <c r="L274" i="6" s="1"/>
  <c r="T273" i="6"/>
  <c r="AC268" i="6"/>
  <c r="AA269" i="6"/>
  <c r="AD268" i="6"/>
  <c r="AG289" i="6" s="1"/>
  <c r="AB268" i="6"/>
  <c r="AE294" i="5"/>
  <c r="AF292" i="5"/>
  <c r="AE293" i="5"/>
  <c r="AF291" i="5"/>
  <c r="Z270" i="5"/>
  <c r="AD268" i="5"/>
  <c r="AG289" i="5" s="1"/>
  <c r="AB268" i="5"/>
  <c r="U271" i="5"/>
  <c r="X271" i="5" s="1"/>
  <c r="Y271" i="5" s="1"/>
  <c r="R272" i="5"/>
  <c r="V355" i="5"/>
  <c r="H272" i="5"/>
  <c r="S271" i="5"/>
  <c r="W354" i="5"/>
  <c r="AC268" i="5"/>
  <c r="AA269" i="5"/>
  <c r="L274" i="5" a="1"/>
  <c r="L274" i="5" s="1"/>
  <c r="T273" i="5"/>
  <c r="AE304" i="4"/>
  <c r="AF302" i="4"/>
  <c r="AF301" i="4"/>
  <c r="AE303" i="4"/>
  <c r="Z270" i="4"/>
  <c r="V355" i="4"/>
  <c r="H272" i="4"/>
  <c r="S271" i="4"/>
  <c r="L274" i="4" a="1"/>
  <c r="L274" i="4" s="1"/>
  <c r="T273" i="4"/>
  <c r="W354" i="4"/>
  <c r="AD268" i="4"/>
  <c r="AG289" i="4" s="1"/>
  <c r="AB268" i="4"/>
  <c r="U271" i="4"/>
  <c r="X271" i="4" s="1"/>
  <c r="Y271" i="4" s="1"/>
  <c r="R272" i="4"/>
  <c r="AC268" i="4"/>
  <c r="AA269" i="4"/>
  <c r="Z270" i="1"/>
  <c r="L274" i="1" a="1"/>
  <c r="L274" i="1" s="1"/>
  <c r="T273" i="1"/>
  <c r="AD268" i="1"/>
  <c r="AG289" i="1" s="1"/>
  <c r="AB268" i="1"/>
  <c r="V355" i="1"/>
  <c r="H272" i="1"/>
  <c r="S271" i="1"/>
  <c r="AC268" i="1"/>
  <c r="AA269" i="1"/>
  <c r="AE294" i="1"/>
  <c r="AF292" i="1"/>
  <c r="W354" i="1"/>
  <c r="AF291" i="1"/>
  <c r="AE293" i="1"/>
  <c r="R272" i="1"/>
  <c r="U271" i="1"/>
  <c r="X271" i="1" s="1"/>
  <c r="Y271" i="1" s="1"/>
  <c r="AF324" i="11" l="1"/>
  <c r="AE326" i="11"/>
  <c r="AE329" i="11"/>
  <c r="AF327" i="11"/>
  <c r="Z271" i="11"/>
  <c r="U272" i="11"/>
  <c r="X272" i="11" s="1"/>
  <c r="Y272" i="11" s="1"/>
  <c r="R273" i="11"/>
  <c r="L275" i="11" a="1"/>
  <c r="L275" i="11" s="1"/>
  <c r="T274" i="11"/>
  <c r="W355" i="11"/>
  <c r="AC269" i="11"/>
  <c r="AA270" i="11"/>
  <c r="V356" i="11"/>
  <c r="H273" i="11"/>
  <c r="S272" i="11"/>
  <c r="AD269" i="11"/>
  <c r="AG290" i="11" s="1"/>
  <c r="AB269" i="11"/>
  <c r="AF326" i="10"/>
  <c r="AE328" i="10"/>
  <c r="AE327" i="10"/>
  <c r="AF325" i="10"/>
  <c r="Z271" i="10"/>
  <c r="V356" i="10"/>
  <c r="H273" i="10"/>
  <c r="S272" i="10"/>
  <c r="W355" i="10"/>
  <c r="U272" i="10"/>
  <c r="X272" i="10" s="1"/>
  <c r="Y272" i="10" s="1"/>
  <c r="R273" i="10"/>
  <c r="AC269" i="10"/>
  <c r="AA270" i="10"/>
  <c r="T273" i="10"/>
  <c r="L274" i="10" a="1"/>
  <c r="L274" i="10" s="1"/>
  <c r="AD269" i="10"/>
  <c r="AG290" i="10" s="1"/>
  <c r="AB269" i="10"/>
  <c r="AE327" i="9"/>
  <c r="AF325" i="9"/>
  <c r="AE326" i="9"/>
  <c r="AF324" i="9"/>
  <c r="Z271" i="9"/>
  <c r="R273" i="9"/>
  <c r="U272" i="9"/>
  <c r="X272" i="9" s="1"/>
  <c r="Y272" i="9" s="1"/>
  <c r="T273" i="9"/>
  <c r="L274" i="9" a="1"/>
  <c r="L274" i="9" s="1"/>
  <c r="V356" i="9"/>
  <c r="H273" i="9"/>
  <c r="S272" i="9"/>
  <c r="AD269" i="9"/>
  <c r="AG290" i="9" s="1"/>
  <c r="AB269" i="9"/>
  <c r="W355" i="9"/>
  <c r="AC269" i="9"/>
  <c r="AA270" i="9"/>
  <c r="AF304" i="8"/>
  <c r="AE306" i="8"/>
  <c r="AE305" i="8"/>
  <c r="AF303" i="8"/>
  <c r="Z271" i="8"/>
  <c r="AD269" i="8"/>
  <c r="AG290" i="8" s="1"/>
  <c r="AB269" i="8"/>
  <c r="U272" i="8"/>
  <c r="X272" i="8" s="1"/>
  <c r="Y272" i="8" s="1"/>
  <c r="R273" i="8"/>
  <c r="V356" i="8"/>
  <c r="S272" i="8"/>
  <c r="H273" i="8"/>
  <c r="T274" i="8"/>
  <c r="L275" i="8" a="1"/>
  <c r="L275" i="8" s="1"/>
  <c r="AA270" i="8"/>
  <c r="AC269" i="8"/>
  <c r="W355" i="8"/>
  <c r="AF304" i="7"/>
  <c r="AE306" i="7"/>
  <c r="AE305" i="7"/>
  <c r="AF303" i="7"/>
  <c r="Z271" i="7"/>
  <c r="AA270" i="7"/>
  <c r="AC269" i="7"/>
  <c r="V356" i="7"/>
  <c r="H273" i="7"/>
  <c r="S272" i="7"/>
  <c r="R273" i="7"/>
  <c r="U272" i="7"/>
  <c r="X272" i="7" s="1"/>
  <c r="Y272" i="7" s="1"/>
  <c r="W355" i="7"/>
  <c r="L274" i="7" a="1"/>
  <c r="L274" i="7" s="1"/>
  <c r="T273" i="7"/>
  <c r="AD269" i="7"/>
  <c r="AG290" i="7" s="1"/>
  <c r="AB269" i="7"/>
  <c r="AF303" i="6"/>
  <c r="AE305" i="6"/>
  <c r="AF302" i="6"/>
  <c r="AE304" i="6"/>
  <c r="Z271" i="6"/>
  <c r="R273" i="6"/>
  <c r="U272" i="6"/>
  <c r="X272" i="6" s="1"/>
  <c r="Y272" i="6" s="1"/>
  <c r="AD269" i="6"/>
  <c r="AG290" i="6" s="1"/>
  <c r="AB269" i="6"/>
  <c r="V356" i="6"/>
  <c r="H273" i="6"/>
  <c r="S272" i="6"/>
  <c r="AA270" i="6"/>
  <c r="AC269" i="6"/>
  <c r="T274" i="6"/>
  <c r="L275" i="6" a="1"/>
  <c r="L275" i="6" s="1"/>
  <c r="W355" i="6"/>
  <c r="AF293" i="5"/>
  <c r="AE295" i="5"/>
  <c r="AE296" i="5"/>
  <c r="AF294" i="5"/>
  <c r="Z271" i="5"/>
  <c r="L275" i="5" a="1"/>
  <c r="L275" i="5" s="1"/>
  <c r="T274" i="5"/>
  <c r="V356" i="5"/>
  <c r="H273" i="5"/>
  <c r="S272" i="5"/>
  <c r="AD269" i="5"/>
  <c r="AG290" i="5" s="1"/>
  <c r="AB269" i="5"/>
  <c r="W355" i="5"/>
  <c r="U272" i="5"/>
  <c r="X272" i="5" s="1"/>
  <c r="Y272" i="5" s="1"/>
  <c r="R273" i="5"/>
  <c r="AA270" i="5"/>
  <c r="AC269" i="5"/>
  <c r="AE305" i="4"/>
  <c r="AF303" i="4"/>
  <c r="AE306" i="4"/>
  <c r="AF304" i="4"/>
  <c r="Z271" i="4"/>
  <c r="U272" i="4"/>
  <c r="X272" i="4" s="1"/>
  <c r="Y272" i="4" s="1"/>
  <c r="R273" i="4"/>
  <c r="L275" i="4" a="1"/>
  <c r="L275" i="4" s="1"/>
  <c r="T274" i="4"/>
  <c r="AC269" i="4"/>
  <c r="AA270" i="4"/>
  <c r="AD269" i="4"/>
  <c r="AG290" i="4" s="1"/>
  <c r="AB269" i="4"/>
  <c r="V356" i="4"/>
  <c r="H273" i="4"/>
  <c r="S272" i="4"/>
  <c r="W355" i="4"/>
  <c r="Z271" i="1"/>
  <c r="AE296" i="1"/>
  <c r="AF294" i="1"/>
  <c r="AD269" i="1"/>
  <c r="AG290" i="1" s="1"/>
  <c r="AB269" i="1"/>
  <c r="W355" i="1"/>
  <c r="V356" i="1"/>
  <c r="H273" i="1"/>
  <c r="S272" i="1"/>
  <c r="U272" i="1"/>
  <c r="X272" i="1" s="1"/>
  <c r="Y272" i="1" s="1"/>
  <c r="R273" i="1"/>
  <c r="L275" i="1" a="1"/>
  <c r="L275" i="1" s="1"/>
  <c r="T274" i="1"/>
  <c r="AC269" i="1"/>
  <c r="AA270" i="1"/>
  <c r="AF293" i="1"/>
  <c r="AE295" i="1"/>
  <c r="AF326" i="11" l="1"/>
  <c r="AE328" i="11"/>
  <c r="AE331" i="11"/>
  <c r="AF329" i="11"/>
  <c r="Z272" i="11"/>
  <c r="L276" i="11" a="1"/>
  <c r="L276" i="11" s="1"/>
  <c r="T275" i="11"/>
  <c r="V357" i="11"/>
  <c r="H274" i="11"/>
  <c r="S273" i="11"/>
  <c r="AD270" i="11"/>
  <c r="AG291" i="11" s="1"/>
  <c r="AB270" i="11"/>
  <c r="AC270" i="11"/>
  <c r="AA271" i="11"/>
  <c r="W356" i="11"/>
  <c r="U273" i="11"/>
  <c r="X273" i="11" s="1"/>
  <c r="Y273" i="11" s="1"/>
  <c r="R274" i="11"/>
  <c r="AE329" i="10"/>
  <c r="AF327" i="10"/>
  <c r="AE330" i="10"/>
  <c r="AF328" i="10"/>
  <c r="Z272" i="10"/>
  <c r="U273" i="10"/>
  <c r="X273" i="10" s="1"/>
  <c r="Y273" i="10" s="1"/>
  <c r="R274" i="10"/>
  <c r="AD270" i="10"/>
  <c r="AG291" i="10" s="1"/>
  <c r="AB270" i="10"/>
  <c r="V357" i="10"/>
  <c r="H274" i="10"/>
  <c r="S273" i="10"/>
  <c r="W356" i="10"/>
  <c r="AA271" i="10"/>
  <c r="AC270" i="10"/>
  <c r="L275" i="10" a="1"/>
  <c r="L275" i="10" s="1"/>
  <c r="T274" i="10"/>
  <c r="AF326" i="9"/>
  <c r="AE328" i="9"/>
  <c r="AE329" i="9"/>
  <c r="AF327" i="9"/>
  <c r="Z272" i="9"/>
  <c r="W356" i="9"/>
  <c r="L275" i="9" a="1"/>
  <c r="L275" i="9" s="1"/>
  <c r="T274" i="9"/>
  <c r="AD270" i="9"/>
  <c r="AG291" i="9" s="1"/>
  <c r="AB270" i="9"/>
  <c r="U273" i="9"/>
  <c r="X273" i="9" s="1"/>
  <c r="Y273" i="9" s="1"/>
  <c r="R274" i="9"/>
  <c r="AC270" i="9"/>
  <c r="AA271" i="9"/>
  <c r="V357" i="9"/>
  <c r="S273" i="9"/>
  <c r="H274" i="9"/>
  <c r="AF305" i="8"/>
  <c r="AE307" i="8"/>
  <c r="AF306" i="8"/>
  <c r="AE308" i="8"/>
  <c r="Z272" i="8"/>
  <c r="T275" i="8"/>
  <c r="L276" i="8" a="1"/>
  <c r="L276" i="8" s="1"/>
  <c r="W356" i="8"/>
  <c r="U273" i="8"/>
  <c r="X273" i="8" s="1"/>
  <c r="Y273" i="8" s="1"/>
  <c r="R274" i="8"/>
  <c r="AB270" i="8"/>
  <c r="AD270" i="8"/>
  <c r="AG291" i="8" s="1"/>
  <c r="AC270" i="8"/>
  <c r="AA271" i="8"/>
  <c r="V357" i="8"/>
  <c r="H274" i="8"/>
  <c r="S273" i="8"/>
  <c r="AE307" i="7"/>
  <c r="AF305" i="7"/>
  <c r="AE308" i="7"/>
  <c r="AF306" i="7"/>
  <c r="Z272" i="7"/>
  <c r="T274" i="7"/>
  <c r="L275" i="7" a="1"/>
  <c r="L275" i="7" s="1"/>
  <c r="AB270" i="7"/>
  <c r="AD270" i="7"/>
  <c r="AG291" i="7" s="1"/>
  <c r="R274" i="7"/>
  <c r="U273" i="7"/>
  <c r="X273" i="7" s="1"/>
  <c r="Y273" i="7" s="1"/>
  <c r="V357" i="7"/>
  <c r="H274" i="7"/>
  <c r="S273" i="7"/>
  <c r="AC270" i="7"/>
  <c r="AA271" i="7"/>
  <c r="W356" i="7"/>
  <c r="AE306" i="6"/>
  <c r="AF304" i="6"/>
  <c r="AE307" i="6"/>
  <c r="AF305" i="6"/>
  <c r="Z272" i="6"/>
  <c r="W356" i="6"/>
  <c r="AB270" i="6"/>
  <c r="AD270" i="6"/>
  <c r="AG291" i="6" s="1"/>
  <c r="V357" i="6"/>
  <c r="H274" i="6"/>
  <c r="S273" i="6"/>
  <c r="U273" i="6"/>
  <c r="X273" i="6" s="1"/>
  <c r="Y273" i="6" s="1"/>
  <c r="R274" i="6"/>
  <c r="AA271" i="6"/>
  <c r="AC270" i="6"/>
  <c r="T275" i="6"/>
  <c r="L276" i="6" a="1"/>
  <c r="L276" i="6" s="1"/>
  <c r="AF296" i="5"/>
  <c r="AE298" i="5"/>
  <c r="AE297" i="5"/>
  <c r="AF295" i="5"/>
  <c r="Z272" i="5"/>
  <c r="T275" i="5"/>
  <c r="L276" i="5" a="1"/>
  <c r="L276" i="5" s="1"/>
  <c r="R274" i="5"/>
  <c r="U273" i="5"/>
  <c r="X273" i="5" s="1"/>
  <c r="Y273" i="5" s="1"/>
  <c r="W356" i="5"/>
  <c r="AD270" i="5"/>
  <c r="AG291" i="5" s="1"/>
  <c r="AB270" i="5"/>
  <c r="AA271" i="5"/>
  <c r="AC270" i="5"/>
  <c r="V357" i="5"/>
  <c r="H274" i="5"/>
  <c r="S273" i="5"/>
  <c r="AE308" i="4"/>
  <c r="AF306" i="4"/>
  <c r="AF305" i="4"/>
  <c r="AE307" i="4"/>
  <c r="Z272" i="4"/>
  <c r="V357" i="4"/>
  <c r="H274" i="4"/>
  <c r="S273" i="4"/>
  <c r="R274" i="4"/>
  <c r="U273" i="4"/>
  <c r="X273" i="4" s="1"/>
  <c r="Y273" i="4" s="1"/>
  <c r="T275" i="4"/>
  <c r="L276" i="4" a="1"/>
  <c r="L276" i="4" s="1"/>
  <c r="AC270" i="4"/>
  <c r="AA271" i="4"/>
  <c r="W356" i="4"/>
  <c r="AD270" i="4"/>
  <c r="AG291" i="4" s="1"/>
  <c r="AB270" i="4"/>
  <c r="Z272" i="1"/>
  <c r="L276" i="1" a="1"/>
  <c r="L276" i="1" s="1"/>
  <c r="T275" i="1"/>
  <c r="V357" i="1"/>
  <c r="H274" i="1"/>
  <c r="S273" i="1"/>
  <c r="AE297" i="1"/>
  <c r="AF295" i="1"/>
  <c r="AC270" i="1"/>
  <c r="AA271" i="1"/>
  <c r="U273" i="1"/>
  <c r="X273" i="1" s="1"/>
  <c r="Y273" i="1" s="1"/>
  <c r="R274" i="1"/>
  <c r="W356" i="1"/>
  <c r="AE298" i="1"/>
  <c r="AF296" i="1"/>
  <c r="AD270" i="1"/>
  <c r="AG291" i="1" s="1"/>
  <c r="AB270" i="1"/>
  <c r="AE330" i="11" l="1"/>
  <c r="AF328" i="11"/>
  <c r="AF331" i="11"/>
  <c r="AE333" i="11"/>
  <c r="Z273" i="11"/>
  <c r="AD271" i="11"/>
  <c r="AG292" i="11" s="1"/>
  <c r="AB271" i="11"/>
  <c r="V358" i="11"/>
  <c r="H275" i="11"/>
  <c r="S274" i="11"/>
  <c r="W357" i="11"/>
  <c r="T276" i="11"/>
  <c r="L277" i="11" a="1"/>
  <c r="L277" i="11" s="1"/>
  <c r="R275" i="11"/>
  <c r="U274" i="11"/>
  <c r="X274" i="11" s="1"/>
  <c r="Y274" i="11" s="1"/>
  <c r="AA272" i="11"/>
  <c r="AC271" i="11"/>
  <c r="AE332" i="10"/>
  <c r="AF330" i="10"/>
  <c r="AE331" i="10"/>
  <c r="AF329" i="10"/>
  <c r="Z273" i="10"/>
  <c r="AD271" i="10"/>
  <c r="AG292" i="10" s="1"/>
  <c r="AB271" i="10"/>
  <c r="R275" i="10"/>
  <c r="U274" i="10"/>
  <c r="X274" i="10" s="1"/>
  <c r="Y274" i="10" s="1"/>
  <c r="V358" i="10"/>
  <c r="H275" i="10"/>
  <c r="S274" i="10"/>
  <c r="L276" i="10" a="1"/>
  <c r="L276" i="10" s="1"/>
  <c r="T275" i="10"/>
  <c r="AC271" i="10"/>
  <c r="AA272" i="10"/>
  <c r="W357" i="10"/>
  <c r="AF329" i="9"/>
  <c r="AE331" i="9"/>
  <c r="AE330" i="9"/>
  <c r="AF328" i="9"/>
  <c r="Z273" i="9"/>
  <c r="AD271" i="9"/>
  <c r="AG292" i="9" s="1"/>
  <c r="AB271" i="9"/>
  <c r="U274" i="9"/>
  <c r="X274" i="9" s="1"/>
  <c r="Y274" i="9" s="1"/>
  <c r="R275" i="9"/>
  <c r="L276" i="9" a="1"/>
  <c r="L276" i="9" s="1"/>
  <c r="T275" i="9"/>
  <c r="W357" i="9"/>
  <c r="AC271" i="9"/>
  <c r="AA272" i="9"/>
  <c r="V358" i="9"/>
  <c r="H275" i="9"/>
  <c r="S274" i="9"/>
  <c r="AE310" i="8"/>
  <c r="AF308" i="8"/>
  <c r="AE309" i="8"/>
  <c r="AF307" i="8"/>
  <c r="Z273" i="8"/>
  <c r="V358" i="8"/>
  <c r="H275" i="8"/>
  <c r="S274" i="8"/>
  <c r="W357" i="8"/>
  <c r="L277" i="8" a="1"/>
  <c r="L277" i="8" s="1"/>
  <c r="T276" i="8"/>
  <c r="U274" i="8"/>
  <c r="X274" i="8" s="1"/>
  <c r="Y274" i="8" s="1"/>
  <c r="R275" i="8"/>
  <c r="AC271" i="8"/>
  <c r="AA272" i="8"/>
  <c r="AD271" i="8"/>
  <c r="AG292" i="8" s="1"/>
  <c r="AB271" i="8"/>
  <c r="AF308" i="7"/>
  <c r="AE310" i="7"/>
  <c r="AE309" i="7"/>
  <c r="AF307" i="7"/>
  <c r="Z273" i="7"/>
  <c r="W357" i="7"/>
  <c r="R275" i="7"/>
  <c r="U274" i="7"/>
  <c r="X274" i="7" s="1"/>
  <c r="Y274" i="7" s="1"/>
  <c r="T275" i="7"/>
  <c r="L276" i="7" a="1"/>
  <c r="L276" i="7" s="1"/>
  <c r="V358" i="7"/>
  <c r="S274" i="7"/>
  <c r="H275" i="7"/>
  <c r="AC271" i="7"/>
  <c r="AA272" i="7"/>
  <c r="AD271" i="7"/>
  <c r="AG292" i="7" s="1"/>
  <c r="AB271" i="7"/>
  <c r="AE309" i="6"/>
  <c r="AF307" i="6"/>
  <c r="AE308" i="6"/>
  <c r="AF306" i="6"/>
  <c r="Z273" i="6"/>
  <c r="R275" i="6"/>
  <c r="U274" i="6"/>
  <c r="X274" i="6" s="1"/>
  <c r="Y274" i="6" s="1"/>
  <c r="W357" i="6"/>
  <c r="T276" i="6"/>
  <c r="L277" i="6" a="1"/>
  <c r="L277" i="6" s="1"/>
  <c r="AD271" i="6"/>
  <c r="AG292" i="6" s="1"/>
  <c r="AB271" i="6"/>
  <c r="V358" i="6"/>
  <c r="S274" i="6"/>
  <c r="H275" i="6"/>
  <c r="AC271" i="6"/>
  <c r="AA272" i="6"/>
  <c r="AE299" i="5"/>
  <c r="AF297" i="5"/>
  <c r="AF298" i="5"/>
  <c r="AE300" i="5"/>
  <c r="Z273" i="5"/>
  <c r="V358" i="5"/>
  <c r="S274" i="5"/>
  <c r="H275" i="5"/>
  <c r="AB271" i="5"/>
  <c r="AD271" i="5"/>
  <c r="AG292" i="5" s="1"/>
  <c r="T276" i="5"/>
  <c r="L277" i="5" a="1"/>
  <c r="L277" i="5" s="1"/>
  <c r="AC271" i="5"/>
  <c r="AA272" i="5"/>
  <c r="W357" i="5"/>
  <c r="R275" i="5"/>
  <c r="U274" i="5"/>
  <c r="X274" i="5" s="1"/>
  <c r="Y274" i="5" s="1"/>
  <c r="AE309" i="4"/>
  <c r="AF307" i="4"/>
  <c r="AE310" i="4"/>
  <c r="AF308" i="4"/>
  <c r="Z273" i="4"/>
  <c r="T276" i="4"/>
  <c r="L277" i="4" a="1"/>
  <c r="L277" i="4" s="1"/>
  <c r="R275" i="4"/>
  <c r="U274" i="4"/>
  <c r="X274" i="4" s="1"/>
  <c r="Y274" i="4" s="1"/>
  <c r="AA272" i="4"/>
  <c r="AC271" i="4"/>
  <c r="AB271" i="4"/>
  <c r="AD271" i="4"/>
  <c r="AG292" i="4" s="1"/>
  <c r="V358" i="4"/>
  <c r="H275" i="4"/>
  <c r="S274" i="4"/>
  <c r="W357" i="4"/>
  <c r="Z273" i="1"/>
  <c r="AF298" i="1"/>
  <c r="AE300" i="1"/>
  <c r="AD271" i="1"/>
  <c r="AG292" i="1" s="1"/>
  <c r="AB271" i="1"/>
  <c r="AE299" i="1"/>
  <c r="AF297" i="1"/>
  <c r="U274" i="1"/>
  <c r="X274" i="1" s="1"/>
  <c r="Y274" i="1" s="1"/>
  <c r="R275" i="1"/>
  <c r="L277" i="1" a="1"/>
  <c r="L277" i="1" s="1"/>
  <c r="T276" i="1"/>
  <c r="AA272" i="1"/>
  <c r="AC271" i="1"/>
  <c r="V358" i="1"/>
  <c r="H275" i="1"/>
  <c r="S274" i="1"/>
  <c r="W357" i="1"/>
  <c r="AE332" i="11" l="1"/>
  <c r="AF330" i="11"/>
  <c r="AF333" i="11"/>
  <c r="AE335" i="11"/>
  <c r="Z274" i="11"/>
  <c r="T277" i="11"/>
  <c r="L278" i="11" a="1"/>
  <c r="L278" i="11" s="1"/>
  <c r="R276" i="11"/>
  <c r="U275" i="11"/>
  <c r="X275" i="11" s="1"/>
  <c r="Y275" i="11" s="1"/>
  <c r="V359" i="11"/>
  <c r="H276" i="11"/>
  <c r="S275" i="11"/>
  <c r="W358" i="11"/>
  <c r="AB272" i="11"/>
  <c r="AD272" i="11"/>
  <c r="AG293" i="11" s="1"/>
  <c r="AA273" i="11"/>
  <c r="AC272" i="11"/>
  <c r="AF331" i="10"/>
  <c r="AE333" i="10"/>
  <c r="AE334" i="10"/>
  <c r="AF332" i="10"/>
  <c r="Z274" i="10"/>
  <c r="U275" i="10"/>
  <c r="X275" i="10" s="1"/>
  <c r="Y275" i="10" s="1"/>
  <c r="R276" i="10"/>
  <c r="L277" i="10" a="1"/>
  <c r="L277" i="10" s="1"/>
  <c r="T276" i="10"/>
  <c r="AD272" i="10"/>
  <c r="AG293" i="10" s="1"/>
  <c r="AB272" i="10"/>
  <c r="W358" i="10"/>
  <c r="V359" i="10"/>
  <c r="S275" i="10"/>
  <c r="H276" i="10"/>
  <c r="AA273" i="10"/>
  <c r="AC272" i="10"/>
  <c r="AF330" i="9"/>
  <c r="AE332" i="9"/>
  <c r="AF331" i="9"/>
  <c r="AE333" i="9"/>
  <c r="Z274" i="9"/>
  <c r="U275" i="9"/>
  <c r="X275" i="9" s="1"/>
  <c r="Y275" i="9" s="1"/>
  <c r="R276" i="9"/>
  <c r="AD272" i="9"/>
  <c r="AG293" i="9" s="1"/>
  <c r="AB272" i="9"/>
  <c r="V359" i="9"/>
  <c r="H276" i="9"/>
  <c r="S275" i="9"/>
  <c r="AC272" i="9"/>
  <c r="AA273" i="9"/>
  <c r="L277" i="9" a="1"/>
  <c r="L277" i="9" s="1"/>
  <c r="T276" i="9"/>
  <c r="W358" i="9"/>
  <c r="AF309" i="8"/>
  <c r="AE311" i="8"/>
  <c r="AF310" i="8"/>
  <c r="AE312" i="8"/>
  <c r="Z274" i="8"/>
  <c r="V359" i="8"/>
  <c r="H276" i="8"/>
  <c r="S275" i="8"/>
  <c r="L278" i="8" a="1"/>
  <c r="L278" i="8" s="1"/>
  <c r="T277" i="8"/>
  <c r="W358" i="8"/>
  <c r="U275" i="8"/>
  <c r="X275" i="8" s="1"/>
  <c r="Y275" i="8" s="1"/>
  <c r="R276" i="8"/>
  <c r="AA273" i="8"/>
  <c r="AC272" i="8"/>
  <c r="AD272" i="8"/>
  <c r="AG293" i="8" s="1"/>
  <c r="AB272" i="8"/>
  <c r="AE311" i="7"/>
  <c r="AF309" i="7"/>
  <c r="AE312" i="7"/>
  <c r="AF310" i="7"/>
  <c r="Z274" i="7"/>
  <c r="W358" i="7"/>
  <c r="T276" i="7"/>
  <c r="L277" i="7" a="1"/>
  <c r="L277" i="7" s="1"/>
  <c r="V359" i="7"/>
  <c r="H276" i="7"/>
  <c r="S275" i="7"/>
  <c r="AA273" i="7"/>
  <c r="AC272" i="7"/>
  <c r="U275" i="7"/>
  <c r="X275" i="7" s="1"/>
  <c r="Y275" i="7" s="1"/>
  <c r="R276" i="7"/>
  <c r="AD272" i="7"/>
  <c r="AG293" i="7" s="1"/>
  <c r="AB272" i="7"/>
  <c r="AF308" i="6"/>
  <c r="AE310" i="6"/>
  <c r="AE311" i="6"/>
  <c r="AF309" i="6"/>
  <c r="Z274" i="6"/>
  <c r="L278" i="6" a="1"/>
  <c r="L278" i="6" s="1"/>
  <c r="T277" i="6"/>
  <c r="V359" i="6"/>
  <c r="S275" i="6"/>
  <c r="H276" i="6"/>
  <c r="U275" i="6"/>
  <c r="X275" i="6" s="1"/>
  <c r="Y275" i="6" s="1"/>
  <c r="R276" i="6"/>
  <c r="W358" i="6"/>
  <c r="AC272" i="6"/>
  <c r="AA273" i="6"/>
  <c r="AB272" i="6"/>
  <c r="AD272" i="6"/>
  <c r="AG293" i="6" s="1"/>
  <c r="AE302" i="5"/>
  <c r="AF300" i="5"/>
  <c r="AF299" i="5"/>
  <c r="AE301" i="5"/>
  <c r="Z274" i="5"/>
  <c r="W358" i="5"/>
  <c r="T277" i="5"/>
  <c r="L278" i="5" a="1"/>
  <c r="L278" i="5" s="1"/>
  <c r="V359" i="5"/>
  <c r="S275" i="5"/>
  <c r="H276" i="5"/>
  <c r="U275" i="5"/>
  <c r="X275" i="5" s="1"/>
  <c r="Y275" i="5" s="1"/>
  <c r="R276" i="5"/>
  <c r="AC272" i="5"/>
  <c r="AA273" i="5"/>
  <c r="AD272" i="5"/>
  <c r="AG293" i="5" s="1"/>
  <c r="AB272" i="5"/>
  <c r="AF310" i="4"/>
  <c r="AE312" i="4"/>
  <c r="AF309" i="4"/>
  <c r="AE311" i="4"/>
  <c r="Z274" i="4"/>
  <c r="V359" i="4"/>
  <c r="S275" i="4"/>
  <c r="H276" i="4"/>
  <c r="W358" i="4"/>
  <c r="AD272" i="4"/>
  <c r="AG293" i="4" s="1"/>
  <c r="AB272" i="4"/>
  <c r="R276" i="4"/>
  <c r="U275" i="4"/>
  <c r="X275" i="4" s="1"/>
  <c r="Y275" i="4" s="1"/>
  <c r="AA273" i="4"/>
  <c r="AC272" i="4"/>
  <c r="T277" i="4"/>
  <c r="L278" i="4" a="1"/>
  <c r="L278" i="4" s="1"/>
  <c r="Z274" i="1"/>
  <c r="T277" i="1"/>
  <c r="L278" i="1" a="1"/>
  <c r="L278" i="1" s="1"/>
  <c r="V359" i="1"/>
  <c r="H276" i="1"/>
  <c r="S275" i="1"/>
  <c r="R276" i="1"/>
  <c r="U275" i="1"/>
  <c r="X275" i="1" s="1"/>
  <c r="Y275" i="1" s="1"/>
  <c r="AF299" i="1"/>
  <c r="AE301" i="1"/>
  <c r="AD272" i="1"/>
  <c r="AG293" i="1" s="1"/>
  <c r="AB272" i="1"/>
  <c r="W358" i="1"/>
  <c r="AF300" i="1"/>
  <c r="AE302" i="1"/>
  <c r="AA273" i="1"/>
  <c r="AC272" i="1"/>
  <c r="AE334" i="11" l="1"/>
  <c r="AF332" i="11"/>
  <c r="AE337" i="11"/>
  <c r="AF335" i="11"/>
  <c r="Z275" i="11"/>
  <c r="W359" i="11"/>
  <c r="R277" i="11"/>
  <c r="U276" i="11"/>
  <c r="X276" i="11" s="1"/>
  <c r="Y276" i="11" s="1"/>
  <c r="V360" i="11"/>
  <c r="S276" i="11"/>
  <c r="H277" i="11"/>
  <c r="T278" i="11"/>
  <c r="L279" i="11" a="1"/>
  <c r="L279" i="11" s="1"/>
  <c r="AD273" i="11"/>
  <c r="AG294" i="11" s="1"/>
  <c r="AB273" i="11"/>
  <c r="AC273" i="11"/>
  <c r="AA274" i="11"/>
  <c r="AF334" i="10"/>
  <c r="AE336" i="10"/>
  <c r="AF333" i="10"/>
  <c r="AE335" i="10"/>
  <c r="Z275" i="10"/>
  <c r="V360" i="10"/>
  <c r="H277" i="10"/>
  <c r="S276" i="10"/>
  <c r="L278" i="10" a="1"/>
  <c r="L278" i="10" s="1"/>
  <c r="T277" i="10"/>
  <c r="U276" i="10"/>
  <c r="X276" i="10" s="1"/>
  <c r="Y276" i="10" s="1"/>
  <c r="R277" i="10"/>
  <c r="W359" i="10"/>
  <c r="AA274" i="10"/>
  <c r="AC273" i="10"/>
  <c r="AD273" i="10"/>
  <c r="AG294" i="10" s="1"/>
  <c r="AB273" i="10"/>
  <c r="AF333" i="9"/>
  <c r="AE335" i="9"/>
  <c r="AE334" i="9"/>
  <c r="AF332" i="9"/>
  <c r="Z275" i="9"/>
  <c r="AD273" i="9"/>
  <c r="AG294" i="9" s="1"/>
  <c r="AB273" i="9"/>
  <c r="U276" i="9"/>
  <c r="X276" i="9" s="1"/>
  <c r="Y276" i="9" s="1"/>
  <c r="R277" i="9"/>
  <c r="L278" i="9" a="1"/>
  <c r="L278" i="9" s="1"/>
  <c r="T277" i="9"/>
  <c r="AA274" i="9"/>
  <c r="AC273" i="9"/>
  <c r="V360" i="9"/>
  <c r="H277" i="9"/>
  <c r="S276" i="9"/>
  <c r="W359" i="9"/>
  <c r="AF312" i="8"/>
  <c r="AE314" i="8"/>
  <c r="AF311" i="8"/>
  <c r="AE313" i="8"/>
  <c r="Z275" i="8"/>
  <c r="AD273" i="8"/>
  <c r="AG294" i="8" s="1"/>
  <c r="AB273" i="8"/>
  <c r="W359" i="8"/>
  <c r="L279" i="8" a="1"/>
  <c r="L279" i="8" s="1"/>
  <c r="T278" i="8"/>
  <c r="AC273" i="8"/>
  <c r="AA274" i="8"/>
  <c r="U276" i="8"/>
  <c r="X276" i="8" s="1"/>
  <c r="Y276" i="8" s="1"/>
  <c r="R277" i="8"/>
  <c r="V360" i="8"/>
  <c r="H277" i="8"/>
  <c r="S276" i="8"/>
  <c r="AF312" i="7"/>
  <c r="AE314" i="7"/>
  <c r="AE313" i="7"/>
  <c r="AF311" i="7"/>
  <c r="Z275" i="7"/>
  <c r="L278" i="7" a="1"/>
  <c r="L278" i="7" s="1"/>
  <c r="T277" i="7"/>
  <c r="AD273" i="7"/>
  <c r="AG294" i="7" s="1"/>
  <c r="AB273" i="7"/>
  <c r="W359" i="7"/>
  <c r="AC273" i="7"/>
  <c r="AA274" i="7"/>
  <c r="V360" i="7"/>
  <c r="H277" i="7"/>
  <c r="S276" i="7"/>
  <c r="R277" i="7"/>
  <c r="U276" i="7"/>
  <c r="X276" i="7" s="1"/>
  <c r="Y276" i="7" s="1"/>
  <c r="AE313" i="6"/>
  <c r="AF311" i="6"/>
  <c r="AF310" i="6"/>
  <c r="AE312" i="6"/>
  <c r="Z275" i="6"/>
  <c r="W359" i="6"/>
  <c r="U276" i="6"/>
  <c r="X276" i="6" s="1"/>
  <c r="Y276" i="6" s="1"/>
  <c r="R277" i="6"/>
  <c r="L279" i="6" a="1"/>
  <c r="L279" i="6" s="1"/>
  <c r="T278" i="6"/>
  <c r="AC273" i="6"/>
  <c r="AA274" i="6"/>
  <c r="V360" i="6"/>
  <c r="H277" i="6"/>
  <c r="S276" i="6"/>
  <c r="AD273" i="6"/>
  <c r="AG294" i="6" s="1"/>
  <c r="AB273" i="6"/>
  <c r="AE303" i="5"/>
  <c r="AF301" i="5"/>
  <c r="AF302" i="5"/>
  <c r="AE304" i="5"/>
  <c r="Z275" i="5"/>
  <c r="V360" i="5"/>
  <c r="H277" i="5"/>
  <c r="S276" i="5"/>
  <c r="U276" i="5"/>
  <c r="X276" i="5" s="1"/>
  <c r="Y276" i="5" s="1"/>
  <c r="R277" i="5"/>
  <c r="W359" i="5"/>
  <c r="AC273" i="5"/>
  <c r="AA274" i="5"/>
  <c r="L279" i="5" a="1"/>
  <c r="L279" i="5" s="1"/>
  <c r="T278" i="5"/>
  <c r="AD273" i="5"/>
  <c r="AG294" i="5" s="1"/>
  <c r="AB273" i="5"/>
  <c r="AE314" i="4"/>
  <c r="AF312" i="4"/>
  <c r="AE313" i="4"/>
  <c r="AF311" i="4"/>
  <c r="Z275" i="4"/>
  <c r="L279" i="4" a="1"/>
  <c r="L279" i="4" s="1"/>
  <c r="T278" i="4"/>
  <c r="V360" i="4"/>
  <c r="S276" i="4"/>
  <c r="H277" i="4"/>
  <c r="W359" i="4"/>
  <c r="U276" i="4"/>
  <c r="X276" i="4" s="1"/>
  <c r="Y276" i="4" s="1"/>
  <c r="R277" i="4"/>
  <c r="AC273" i="4"/>
  <c r="AA274" i="4"/>
  <c r="AD273" i="4"/>
  <c r="AG294" i="4" s="1"/>
  <c r="AB273" i="4"/>
  <c r="Z275" i="1"/>
  <c r="W359" i="1"/>
  <c r="T278" i="1"/>
  <c r="L279" i="1" a="1"/>
  <c r="L279" i="1" s="1"/>
  <c r="R277" i="1"/>
  <c r="U276" i="1"/>
  <c r="X276" i="1" s="1"/>
  <c r="Y276" i="1" s="1"/>
  <c r="AC273" i="1"/>
  <c r="AA274" i="1"/>
  <c r="AF301" i="1"/>
  <c r="AE303" i="1"/>
  <c r="V360" i="1"/>
  <c r="S276" i="1"/>
  <c r="H277" i="1"/>
  <c r="AB273" i="1"/>
  <c r="AD273" i="1"/>
  <c r="AG294" i="1" s="1"/>
  <c r="AF302" i="1"/>
  <c r="AE304" i="1"/>
  <c r="AF334" i="11" l="1"/>
  <c r="AE336" i="11"/>
  <c r="AE339" i="11"/>
  <c r="AF337" i="11"/>
  <c r="Z276" i="11"/>
  <c r="V361" i="11"/>
  <c r="S277" i="11"/>
  <c r="H278" i="11"/>
  <c r="W360" i="11"/>
  <c r="L280" i="11" a="1"/>
  <c r="L280" i="11" s="1"/>
  <c r="T279" i="11"/>
  <c r="U277" i="11"/>
  <c r="X277" i="11" s="1"/>
  <c r="Y277" i="11" s="1"/>
  <c r="R278" i="11"/>
  <c r="AC274" i="11"/>
  <c r="AA275" i="11"/>
  <c r="AD274" i="11"/>
  <c r="AG295" i="11" s="1"/>
  <c r="AB274" i="11"/>
  <c r="AE337" i="10"/>
  <c r="AF335" i="10"/>
  <c r="AE338" i="10"/>
  <c r="AF336" i="10"/>
  <c r="Z276" i="10"/>
  <c r="T278" i="10"/>
  <c r="L279" i="10" a="1"/>
  <c r="L279" i="10" s="1"/>
  <c r="AD274" i="10"/>
  <c r="AG295" i="10" s="1"/>
  <c r="AB274" i="10"/>
  <c r="V361" i="10"/>
  <c r="S277" i="10"/>
  <c r="H278" i="10"/>
  <c r="W360" i="10"/>
  <c r="AC274" i="10"/>
  <c r="AA275" i="10"/>
  <c r="R278" i="10"/>
  <c r="U277" i="10"/>
  <c r="X277" i="10" s="1"/>
  <c r="Y277" i="10" s="1"/>
  <c r="AE336" i="9"/>
  <c r="AF334" i="9"/>
  <c r="AE337" i="9"/>
  <c r="AF335" i="9"/>
  <c r="Z276" i="9"/>
  <c r="AD274" i="9"/>
  <c r="AG295" i="9" s="1"/>
  <c r="AB274" i="9"/>
  <c r="V361" i="9"/>
  <c r="H278" i="9"/>
  <c r="S277" i="9"/>
  <c r="R278" i="9"/>
  <c r="U277" i="9"/>
  <c r="X277" i="9" s="1"/>
  <c r="Y277" i="9" s="1"/>
  <c r="L279" i="9" a="1"/>
  <c r="L279" i="9" s="1"/>
  <c r="T278" i="9"/>
  <c r="AC274" i="9"/>
  <c r="AA275" i="9"/>
  <c r="W360" i="9"/>
  <c r="AE315" i="8"/>
  <c r="AF313" i="8"/>
  <c r="AE316" i="8"/>
  <c r="AF314" i="8"/>
  <c r="Z276" i="8"/>
  <c r="AD274" i="8"/>
  <c r="AG295" i="8" s="1"/>
  <c r="AB274" i="8"/>
  <c r="U277" i="8"/>
  <c r="X277" i="8" s="1"/>
  <c r="Y277" i="8" s="1"/>
  <c r="R278" i="8"/>
  <c r="V361" i="8"/>
  <c r="H278" i="8"/>
  <c r="S277" i="8"/>
  <c r="AA275" i="8"/>
  <c r="AC274" i="8"/>
  <c r="L280" i="8" a="1"/>
  <c r="L280" i="8" s="1"/>
  <c r="T279" i="8"/>
  <c r="W360" i="8"/>
  <c r="AF313" i="7"/>
  <c r="AE315" i="7"/>
  <c r="AE316" i="7"/>
  <c r="AF314" i="7"/>
  <c r="Z276" i="7"/>
  <c r="W360" i="7"/>
  <c r="V361" i="7"/>
  <c r="S277" i="7"/>
  <c r="H278" i="7"/>
  <c r="L279" i="7" a="1"/>
  <c r="L279" i="7" s="1"/>
  <c r="T278" i="7"/>
  <c r="AD274" i="7"/>
  <c r="AG295" i="7" s="1"/>
  <c r="AB274" i="7"/>
  <c r="U277" i="7"/>
  <c r="X277" i="7" s="1"/>
  <c r="Y277" i="7" s="1"/>
  <c r="R278" i="7"/>
  <c r="AC274" i="7"/>
  <c r="AA275" i="7"/>
  <c r="AE314" i="6"/>
  <c r="AF312" i="6"/>
  <c r="AE315" i="6"/>
  <c r="AF313" i="6"/>
  <c r="Z276" i="6"/>
  <c r="W360" i="6"/>
  <c r="AD274" i="6"/>
  <c r="AG295" i="6" s="1"/>
  <c r="AB274" i="6"/>
  <c r="V361" i="6"/>
  <c r="H278" i="6"/>
  <c r="S277" i="6"/>
  <c r="L280" i="6" a="1"/>
  <c r="L280" i="6" s="1"/>
  <c r="T279" i="6"/>
  <c r="U277" i="6"/>
  <c r="X277" i="6" s="1"/>
  <c r="Y277" i="6" s="1"/>
  <c r="R278" i="6"/>
  <c r="AC274" i="6"/>
  <c r="AA275" i="6"/>
  <c r="AE306" i="5"/>
  <c r="AF304" i="5"/>
  <c r="AF303" i="5"/>
  <c r="AE305" i="5"/>
  <c r="Z276" i="5"/>
  <c r="AD274" i="5"/>
  <c r="AG295" i="5" s="1"/>
  <c r="AB274" i="5"/>
  <c r="U277" i="5"/>
  <c r="X277" i="5" s="1"/>
  <c r="Y277" i="5" s="1"/>
  <c r="R278" i="5"/>
  <c r="V361" i="5"/>
  <c r="H278" i="5"/>
  <c r="S277" i="5"/>
  <c r="W360" i="5"/>
  <c r="L280" i="5" a="1"/>
  <c r="L280" i="5" s="1"/>
  <c r="T279" i="5"/>
  <c r="AC274" i="5"/>
  <c r="AA275" i="5"/>
  <c r="AE315" i="4"/>
  <c r="AF313" i="4"/>
  <c r="AE316" i="4"/>
  <c r="AF314" i="4"/>
  <c r="Z276" i="4"/>
  <c r="L280" i="4" a="1"/>
  <c r="L280" i="4" s="1"/>
  <c r="T279" i="4"/>
  <c r="W360" i="4"/>
  <c r="AC274" i="4"/>
  <c r="AA275" i="4"/>
  <c r="AD274" i="4"/>
  <c r="AG295" i="4" s="1"/>
  <c r="AB274" i="4"/>
  <c r="U277" i="4"/>
  <c r="X277" i="4" s="1"/>
  <c r="Y277" i="4" s="1"/>
  <c r="R278" i="4"/>
  <c r="V361" i="4"/>
  <c r="H278" i="4"/>
  <c r="S277" i="4"/>
  <c r="Z276" i="1"/>
  <c r="AE305" i="1"/>
  <c r="AF303" i="1"/>
  <c r="AD274" i="1"/>
  <c r="AG295" i="1" s="1"/>
  <c r="AB274" i="1"/>
  <c r="W360" i="1"/>
  <c r="V361" i="1"/>
  <c r="S277" i="1"/>
  <c r="H278" i="1"/>
  <c r="U277" i="1"/>
  <c r="X277" i="1" s="1"/>
  <c r="Y277" i="1" s="1"/>
  <c r="R278" i="1"/>
  <c r="AE306" i="1"/>
  <c r="AF304" i="1"/>
  <c r="AC274" i="1"/>
  <c r="AA275" i="1"/>
  <c r="T279" i="1"/>
  <c r="L280" i="1" a="1"/>
  <c r="L280" i="1" s="1"/>
  <c r="AE338" i="11" l="1"/>
  <c r="AF336" i="11"/>
  <c r="AE341" i="11"/>
  <c r="AF339" i="11"/>
  <c r="Z277" i="11"/>
  <c r="U278" i="11"/>
  <c r="X278" i="11" s="1"/>
  <c r="Y278" i="11" s="1"/>
  <c r="R279" i="11"/>
  <c r="V362" i="11"/>
  <c r="H279" i="11"/>
  <c r="S278" i="11"/>
  <c r="W361" i="11"/>
  <c r="L281" i="11" a="1"/>
  <c r="L281" i="11" s="1"/>
  <c r="T280" i="11"/>
  <c r="AC275" i="11"/>
  <c r="AA276" i="11"/>
  <c r="AD275" i="11"/>
  <c r="AG296" i="11" s="1"/>
  <c r="AB275" i="11"/>
  <c r="AE340" i="10"/>
  <c r="AF338" i="10"/>
  <c r="AE339" i="10"/>
  <c r="AF337" i="10"/>
  <c r="Z277" i="10"/>
  <c r="W361" i="10"/>
  <c r="T279" i="10"/>
  <c r="L280" i="10" a="1"/>
  <c r="L280" i="10" s="1"/>
  <c r="U278" i="10"/>
  <c r="X278" i="10" s="1"/>
  <c r="Y278" i="10" s="1"/>
  <c r="R279" i="10"/>
  <c r="AC275" i="10"/>
  <c r="AA276" i="10"/>
  <c r="V362" i="10"/>
  <c r="S278" i="10"/>
  <c r="H279" i="10"/>
  <c r="AB275" i="10"/>
  <c r="AD275" i="10"/>
  <c r="AG296" i="10" s="1"/>
  <c r="AF337" i="9"/>
  <c r="AE339" i="9"/>
  <c r="AF336" i="9"/>
  <c r="AE338" i="9"/>
  <c r="Z277" i="9"/>
  <c r="S278" i="9"/>
  <c r="V362" i="9"/>
  <c r="H279" i="9"/>
  <c r="W361" i="9"/>
  <c r="AC275" i="9"/>
  <c r="AA276" i="9"/>
  <c r="T279" i="9"/>
  <c r="L280" i="9" a="1"/>
  <c r="L280" i="9" s="1"/>
  <c r="R279" i="9"/>
  <c r="U278" i="9"/>
  <c r="X278" i="9" s="1"/>
  <c r="Y278" i="9" s="1"/>
  <c r="AB275" i="9"/>
  <c r="AD275" i="9"/>
  <c r="AG296" i="9" s="1"/>
  <c r="AE318" i="8"/>
  <c r="AF316" i="8"/>
  <c r="AE317" i="8"/>
  <c r="AF315" i="8"/>
  <c r="Z277" i="8"/>
  <c r="V362" i="8"/>
  <c r="H279" i="8"/>
  <c r="S278" i="8"/>
  <c r="AD275" i="8"/>
  <c r="AG296" i="8" s="1"/>
  <c r="AB275" i="8"/>
  <c r="L281" i="8" a="1"/>
  <c r="L281" i="8" s="1"/>
  <c r="T280" i="8"/>
  <c r="R279" i="8"/>
  <c r="U278" i="8"/>
  <c r="X278" i="8" s="1"/>
  <c r="Y278" i="8" s="1"/>
  <c r="W361" i="8"/>
  <c r="AA276" i="8"/>
  <c r="AC275" i="8"/>
  <c r="AF316" i="7"/>
  <c r="AE318" i="7"/>
  <c r="AF315" i="7"/>
  <c r="AE317" i="7"/>
  <c r="Z277" i="7"/>
  <c r="W361" i="7"/>
  <c r="AD275" i="7"/>
  <c r="AG296" i="7" s="1"/>
  <c r="AB275" i="7"/>
  <c r="L280" i="7" a="1"/>
  <c r="L280" i="7" s="1"/>
  <c r="T279" i="7"/>
  <c r="V362" i="7"/>
  <c r="H279" i="7"/>
  <c r="S278" i="7"/>
  <c r="AC275" i="7"/>
  <c r="AA276" i="7"/>
  <c r="U278" i="7"/>
  <c r="X278" i="7" s="1"/>
  <c r="Y278" i="7" s="1"/>
  <c r="R279" i="7"/>
  <c r="AF315" i="6"/>
  <c r="AE317" i="6"/>
  <c r="AF314" i="6"/>
  <c r="AE316" i="6"/>
  <c r="Z277" i="6"/>
  <c r="U278" i="6"/>
  <c r="X278" i="6" s="1"/>
  <c r="Y278" i="6" s="1"/>
  <c r="R279" i="6"/>
  <c r="V362" i="6"/>
  <c r="H279" i="6"/>
  <c r="S278" i="6"/>
  <c r="L281" i="6" a="1"/>
  <c r="L281" i="6" s="1"/>
  <c r="T280" i="6"/>
  <c r="AC275" i="6"/>
  <c r="AA276" i="6"/>
  <c r="W361" i="6"/>
  <c r="AD275" i="6"/>
  <c r="AG296" i="6" s="1"/>
  <c r="AB275" i="6"/>
  <c r="AE307" i="5"/>
  <c r="AF305" i="5"/>
  <c r="AE308" i="5"/>
  <c r="AF306" i="5"/>
  <c r="Z277" i="5"/>
  <c r="W361" i="5"/>
  <c r="V362" i="5"/>
  <c r="H279" i="5"/>
  <c r="S278" i="5"/>
  <c r="AC275" i="5"/>
  <c r="AA276" i="5"/>
  <c r="L281" i="5" a="1"/>
  <c r="L281" i="5" s="1"/>
  <c r="T280" i="5"/>
  <c r="U278" i="5"/>
  <c r="X278" i="5" s="1"/>
  <c r="Y278" i="5" s="1"/>
  <c r="R279" i="5"/>
  <c r="AD275" i="5"/>
  <c r="AG296" i="5" s="1"/>
  <c r="AB275" i="5"/>
  <c r="AF316" i="4"/>
  <c r="AE318" i="4"/>
  <c r="AF315" i="4"/>
  <c r="AE317" i="4"/>
  <c r="Z277" i="4"/>
  <c r="W361" i="4"/>
  <c r="V362" i="4"/>
  <c r="H279" i="4"/>
  <c r="S278" i="4"/>
  <c r="AD275" i="4"/>
  <c r="AG296" i="4" s="1"/>
  <c r="AB275" i="4"/>
  <c r="L281" i="4" a="1"/>
  <c r="L281" i="4" s="1"/>
  <c r="T280" i="4"/>
  <c r="U278" i="4"/>
  <c r="X278" i="4" s="1"/>
  <c r="Y278" i="4" s="1"/>
  <c r="R279" i="4"/>
  <c r="AC275" i="4"/>
  <c r="AA276" i="4"/>
  <c r="Z277" i="1"/>
  <c r="AF306" i="1"/>
  <c r="AE308" i="1"/>
  <c r="L281" i="1" a="1"/>
  <c r="L281" i="1" s="1"/>
  <c r="T280" i="1"/>
  <c r="AE307" i="1"/>
  <c r="AF305" i="1"/>
  <c r="V362" i="1"/>
  <c r="H279" i="1"/>
  <c r="S278" i="1"/>
  <c r="W361" i="1"/>
  <c r="AC275" i="1"/>
  <c r="AA276" i="1"/>
  <c r="U278" i="1"/>
  <c r="X278" i="1" s="1"/>
  <c r="Y278" i="1" s="1"/>
  <c r="R279" i="1"/>
  <c r="AD275" i="1"/>
  <c r="AG296" i="1" s="1"/>
  <c r="AB275" i="1"/>
  <c r="AF338" i="11" l="1"/>
  <c r="AE340" i="11"/>
  <c r="AE343" i="11"/>
  <c r="AF341" i="11"/>
  <c r="Z278" i="11"/>
  <c r="V363" i="11"/>
  <c r="H280" i="11"/>
  <c r="S279" i="11"/>
  <c r="W362" i="11"/>
  <c r="U279" i="11"/>
  <c r="X279" i="11" s="1"/>
  <c r="Y279" i="11" s="1"/>
  <c r="R280" i="11"/>
  <c r="AC276" i="11"/>
  <c r="AA277" i="11"/>
  <c r="L282" i="11" a="1"/>
  <c r="L282" i="11" s="1"/>
  <c r="T281" i="11"/>
  <c r="AD276" i="11"/>
  <c r="AG297" i="11" s="1"/>
  <c r="AB276" i="11"/>
  <c r="AE341" i="10"/>
  <c r="AF339" i="10"/>
  <c r="AE342" i="10"/>
  <c r="AF340" i="10"/>
  <c r="Z278" i="10"/>
  <c r="W362" i="10"/>
  <c r="AD276" i="10"/>
  <c r="AG297" i="10" s="1"/>
  <c r="AB276" i="10"/>
  <c r="T280" i="10"/>
  <c r="L281" i="10" a="1"/>
  <c r="L281" i="10" s="1"/>
  <c r="AC276" i="10"/>
  <c r="AA277" i="10"/>
  <c r="U279" i="10"/>
  <c r="X279" i="10" s="1"/>
  <c r="Y279" i="10" s="1"/>
  <c r="R280" i="10"/>
  <c r="V363" i="10"/>
  <c r="H280" i="10"/>
  <c r="S279" i="10"/>
  <c r="AE340" i="9"/>
  <c r="AF338" i="9"/>
  <c r="AE341" i="9"/>
  <c r="AF339" i="9"/>
  <c r="Z278" i="9"/>
  <c r="T280" i="9"/>
  <c r="L281" i="9" a="1"/>
  <c r="L281" i="9" s="1"/>
  <c r="V363" i="9"/>
  <c r="S279" i="9"/>
  <c r="H280" i="9"/>
  <c r="W362" i="9"/>
  <c r="AD276" i="9"/>
  <c r="AG297" i="9" s="1"/>
  <c r="AB276" i="9"/>
  <c r="U279" i="9"/>
  <c r="X279" i="9" s="1"/>
  <c r="Y279" i="9" s="1"/>
  <c r="R280" i="9"/>
  <c r="AA277" i="9"/>
  <c r="AC276" i="9"/>
  <c r="AF317" i="8"/>
  <c r="AE319" i="8"/>
  <c r="AE320" i="8"/>
  <c r="AF318" i="8"/>
  <c r="Z278" i="8"/>
  <c r="V363" i="8"/>
  <c r="S279" i="8"/>
  <c r="H280" i="8"/>
  <c r="W362" i="8"/>
  <c r="T281" i="8"/>
  <c r="L282" i="8" a="1"/>
  <c r="L282" i="8" s="1"/>
  <c r="AD276" i="8"/>
  <c r="AG297" i="8" s="1"/>
  <c r="AB276" i="8"/>
  <c r="AC276" i="8"/>
  <c r="AA277" i="8"/>
  <c r="R280" i="8"/>
  <c r="U279" i="8"/>
  <c r="X279" i="8" s="1"/>
  <c r="Y279" i="8" s="1"/>
  <c r="AE319" i="7"/>
  <c r="AF317" i="7"/>
  <c r="AE320" i="7"/>
  <c r="AF318" i="7"/>
  <c r="Z278" i="7"/>
  <c r="L281" i="7" a="1"/>
  <c r="L281" i="7" s="1"/>
  <c r="T280" i="7"/>
  <c r="W362" i="7"/>
  <c r="U279" i="7"/>
  <c r="X279" i="7" s="1"/>
  <c r="Y279" i="7" s="1"/>
  <c r="R280" i="7"/>
  <c r="V363" i="7"/>
  <c r="H280" i="7"/>
  <c r="S279" i="7"/>
  <c r="AC276" i="7"/>
  <c r="AA277" i="7"/>
  <c r="AD276" i="7"/>
  <c r="AG297" i="7" s="1"/>
  <c r="AB276" i="7"/>
  <c r="AF316" i="6"/>
  <c r="AE318" i="6"/>
  <c r="AE319" i="6"/>
  <c r="AF317" i="6"/>
  <c r="Z278" i="6"/>
  <c r="L282" i="6" a="1"/>
  <c r="L282" i="6" s="1"/>
  <c r="T281" i="6"/>
  <c r="U279" i="6"/>
  <c r="X279" i="6" s="1"/>
  <c r="Y279" i="6" s="1"/>
  <c r="R280" i="6"/>
  <c r="AD276" i="6"/>
  <c r="AG297" i="6" s="1"/>
  <c r="AB276" i="6"/>
  <c r="W362" i="6"/>
  <c r="AC276" i="6"/>
  <c r="AA277" i="6"/>
  <c r="V363" i="6"/>
  <c r="H280" i="6"/>
  <c r="S279" i="6"/>
  <c r="AF308" i="5"/>
  <c r="AE310" i="5"/>
  <c r="AF307" i="5"/>
  <c r="AE309" i="5"/>
  <c r="Z278" i="5"/>
  <c r="L282" i="5" a="1"/>
  <c r="L282" i="5" s="1"/>
  <c r="T281" i="5"/>
  <c r="U279" i="5"/>
  <c r="X279" i="5" s="1"/>
  <c r="Y279" i="5" s="1"/>
  <c r="R280" i="5"/>
  <c r="AD276" i="5"/>
  <c r="AG297" i="5" s="1"/>
  <c r="AB276" i="5"/>
  <c r="V363" i="5"/>
  <c r="H280" i="5"/>
  <c r="S279" i="5"/>
  <c r="AC276" i="5"/>
  <c r="AA277" i="5"/>
  <c r="W362" i="5"/>
  <c r="AF318" i="4"/>
  <c r="AE320" i="4"/>
  <c r="AF317" i="4"/>
  <c r="AE319" i="4"/>
  <c r="Z278" i="4"/>
  <c r="L282" i="4" a="1"/>
  <c r="L282" i="4" s="1"/>
  <c r="T281" i="4"/>
  <c r="AD276" i="4"/>
  <c r="AG297" i="4" s="1"/>
  <c r="AB276" i="4"/>
  <c r="AC276" i="4"/>
  <c r="AA277" i="4"/>
  <c r="U279" i="4"/>
  <c r="X279" i="4" s="1"/>
  <c r="Y279" i="4" s="1"/>
  <c r="R280" i="4"/>
  <c r="V363" i="4"/>
  <c r="H280" i="4"/>
  <c r="S279" i="4"/>
  <c r="W362" i="4"/>
  <c r="Z278" i="1"/>
  <c r="AD276" i="1"/>
  <c r="AG297" i="1" s="1"/>
  <c r="AB276" i="1"/>
  <c r="W362" i="1"/>
  <c r="L282" i="1" a="1"/>
  <c r="L282" i="1" s="1"/>
  <c r="T281" i="1"/>
  <c r="AC276" i="1"/>
  <c r="AA277" i="1"/>
  <c r="V363" i="1"/>
  <c r="H280" i="1"/>
  <c r="S279" i="1"/>
  <c r="AF307" i="1"/>
  <c r="AE309" i="1"/>
  <c r="AF308" i="1"/>
  <c r="AE310" i="1"/>
  <c r="U279" i="1"/>
  <c r="X279" i="1" s="1"/>
  <c r="Y279" i="1" s="1"/>
  <c r="R280" i="1"/>
  <c r="AE342" i="11" l="1"/>
  <c r="AF340" i="11"/>
  <c r="AE345" i="11"/>
  <c r="AF343" i="11"/>
  <c r="Z279" i="11"/>
  <c r="L283" i="11" a="1"/>
  <c r="L283" i="11" s="1"/>
  <c r="T282" i="11"/>
  <c r="AD277" i="11"/>
  <c r="AG298" i="11" s="1"/>
  <c r="AB277" i="11"/>
  <c r="V364" i="11"/>
  <c r="H281" i="11"/>
  <c r="S280" i="11"/>
  <c r="W363" i="11"/>
  <c r="U280" i="11"/>
  <c r="X280" i="11" s="1"/>
  <c r="Y280" i="11" s="1"/>
  <c r="R281" i="11"/>
  <c r="AC277" i="11"/>
  <c r="AA278" i="11"/>
  <c r="AF342" i="10"/>
  <c r="AE344" i="10"/>
  <c r="AE343" i="10"/>
  <c r="AF341" i="10"/>
  <c r="Z279" i="10"/>
  <c r="U280" i="10"/>
  <c r="X280" i="10" s="1"/>
  <c r="Y280" i="10" s="1"/>
  <c r="R281" i="10"/>
  <c r="L282" i="10" a="1"/>
  <c r="L282" i="10" s="1"/>
  <c r="T281" i="10"/>
  <c r="AD277" i="10"/>
  <c r="AG298" i="10" s="1"/>
  <c r="AB277" i="10"/>
  <c r="V364" i="10"/>
  <c r="H281" i="10"/>
  <c r="S280" i="10"/>
  <c r="AC277" i="10"/>
  <c r="AA278" i="10"/>
  <c r="W363" i="10"/>
  <c r="AF341" i="9"/>
  <c r="AE343" i="9"/>
  <c r="AE342" i="9"/>
  <c r="AF340" i="9"/>
  <c r="Z279" i="9"/>
  <c r="V364" i="9"/>
  <c r="H281" i="9"/>
  <c r="S280" i="9"/>
  <c r="R281" i="9"/>
  <c r="U280" i="9"/>
  <c r="X280" i="9" s="1"/>
  <c r="Y280" i="9" s="1"/>
  <c r="W363" i="9"/>
  <c r="T281" i="9"/>
  <c r="L282" i="9" a="1"/>
  <c r="L282" i="9" s="1"/>
  <c r="AD277" i="9"/>
  <c r="AG298" i="9" s="1"/>
  <c r="AB277" i="9"/>
  <c r="AC277" i="9"/>
  <c r="AA278" i="9"/>
  <c r="AF320" i="8"/>
  <c r="AE322" i="8"/>
  <c r="AF319" i="8"/>
  <c r="AE321" i="8"/>
  <c r="Z279" i="8"/>
  <c r="T282" i="8"/>
  <c r="L283" i="8" a="1"/>
  <c r="L283" i="8" s="1"/>
  <c r="W363" i="8"/>
  <c r="V364" i="8"/>
  <c r="S280" i="8"/>
  <c r="H281" i="8"/>
  <c r="U280" i="8"/>
  <c r="X280" i="8" s="1"/>
  <c r="Y280" i="8" s="1"/>
  <c r="R281" i="8"/>
  <c r="AC277" i="8"/>
  <c r="AA278" i="8"/>
  <c r="AB277" i="8"/>
  <c r="AD277" i="8"/>
  <c r="AG298" i="8" s="1"/>
  <c r="AF320" i="7"/>
  <c r="AE322" i="7"/>
  <c r="AF319" i="7"/>
  <c r="AE321" i="7"/>
  <c r="Z279" i="7"/>
  <c r="V364" i="7"/>
  <c r="H281" i="7"/>
  <c r="S280" i="7"/>
  <c r="W363" i="7"/>
  <c r="R281" i="7"/>
  <c r="U280" i="7"/>
  <c r="X280" i="7" s="1"/>
  <c r="Y280" i="7" s="1"/>
  <c r="L282" i="7" a="1"/>
  <c r="L282" i="7" s="1"/>
  <c r="T281" i="7"/>
  <c r="AA278" i="7"/>
  <c r="AC277" i="7"/>
  <c r="AD277" i="7"/>
  <c r="AG298" i="7" s="1"/>
  <c r="AB277" i="7"/>
  <c r="AF319" i="6"/>
  <c r="AE321" i="6"/>
  <c r="AF318" i="6"/>
  <c r="AE320" i="6"/>
  <c r="Z279" i="6"/>
  <c r="T282" i="6"/>
  <c r="L283" i="6" a="1"/>
  <c r="L283" i="6" s="1"/>
  <c r="R281" i="6"/>
  <c r="U280" i="6"/>
  <c r="X280" i="6" s="1"/>
  <c r="Y280" i="6" s="1"/>
  <c r="V364" i="6"/>
  <c r="H281" i="6"/>
  <c r="S280" i="6"/>
  <c r="AA278" i="6"/>
  <c r="AC277" i="6"/>
  <c r="AD277" i="6"/>
  <c r="AG298" i="6" s="1"/>
  <c r="AB277" i="6"/>
  <c r="W363" i="6"/>
  <c r="AF310" i="5"/>
  <c r="AE312" i="5"/>
  <c r="AF309" i="5"/>
  <c r="AE311" i="5"/>
  <c r="Z279" i="5"/>
  <c r="V364" i="5"/>
  <c r="H281" i="5"/>
  <c r="S280" i="5"/>
  <c r="AD277" i="5"/>
  <c r="AG298" i="5" s="1"/>
  <c r="AB277" i="5"/>
  <c r="L283" i="5" a="1"/>
  <c r="L283" i="5" s="1"/>
  <c r="T282" i="5"/>
  <c r="AA278" i="5"/>
  <c r="AC277" i="5"/>
  <c r="W363" i="5"/>
  <c r="U280" i="5"/>
  <c r="X280" i="5" s="1"/>
  <c r="Y280" i="5" s="1"/>
  <c r="R281" i="5"/>
  <c r="AE322" i="4"/>
  <c r="AF320" i="4"/>
  <c r="AE321" i="4"/>
  <c r="AF319" i="4"/>
  <c r="Z279" i="4"/>
  <c r="U280" i="4"/>
  <c r="X280" i="4" s="1"/>
  <c r="Y280" i="4" s="1"/>
  <c r="R281" i="4"/>
  <c r="W363" i="4"/>
  <c r="V364" i="4"/>
  <c r="H281" i="4"/>
  <c r="S280" i="4"/>
  <c r="AD277" i="4"/>
  <c r="AG298" i="4" s="1"/>
  <c r="AB277" i="4"/>
  <c r="AC277" i="4"/>
  <c r="AA278" i="4"/>
  <c r="L283" i="4" a="1"/>
  <c r="L283" i="4" s="1"/>
  <c r="T282" i="4"/>
  <c r="Z279" i="1"/>
  <c r="W363" i="1"/>
  <c r="AF309" i="1"/>
  <c r="AE311" i="1"/>
  <c r="AD277" i="1"/>
  <c r="AG298" i="1" s="1"/>
  <c r="AB277" i="1"/>
  <c r="V364" i="1"/>
  <c r="H281" i="1"/>
  <c r="S280" i="1"/>
  <c r="AC277" i="1"/>
  <c r="AA278" i="1"/>
  <c r="L283" i="1" a="1"/>
  <c r="L283" i="1" s="1"/>
  <c r="T282" i="1"/>
  <c r="U280" i="1"/>
  <c r="X280" i="1" s="1"/>
  <c r="Y280" i="1" s="1"/>
  <c r="R281" i="1"/>
  <c r="AF310" i="1"/>
  <c r="AE312" i="1"/>
  <c r="AF342" i="11" l="1"/>
  <c r="AE344" i="11"/>
  <c r="AF345" i="11"/>
  <c r="AE347" i="11"/>
  <c r="Z280" i="11"/>
  <c r="V365" i="11"/>
  <c r="H282" i="11"/>
  <c r="S281" i="11"/>
  <c r="W364" i="11"/>
  <c r="L284" i="11" a="1"/>
  <c r="L284" i="11" s="1"/>
  <c r="T283" i="11"/>
  <c r="U281" i="11"/>
  <c r="X281" i="11" s="1"/>
  <c r="Y281" i="11" s="1"/>
  <c r="R282" i="11"/>
  <c r="AD278" i="11"/>
  <c r="AG299" i="11" s="1"/>
  <c r="AB278" i="11"/>
  <c r="AC278" i="11"/>
  <c r="AA279" i="11"/>
  <c r="AF343" i="10"/>
  <c r="AE345" i="10"/>
  <c r="AF344" i="10"/>
  <c r="AE346" i="10"/>
  <c r="Z280" i="10"/>
  <c r="V365" i="10"/>
  <c r="H282" i="10"/>
  <c r="S281" i="10"/>
  <c r="L283" i="10" a="1"/>
  <c r="L283" i="10" s="1"/>
  <c r="T282" i="10"/>
  <c r="U281" i="10"/>
  <c r="X281" i="10" s="1"/>
  <c r="Y281" i="10" s="1"/>
  <c r="R282" i="10"/>
  <c r="W364" i="10"/>
  <c r="AA279" i="10"/>
  <c r="AC278" i="10"/>
  <c r="AD278" i="10"/>
  <c r="AG299" i="10" s="1"/>
  <c r="AB278" i="10"/>
  <c r="AF342" i="9"/>
  <c r="AE344" i="9"/>
  <c r="AE345" i="9"/>
  <c r="AF343" i="9"/>
  <c r="Z280" i="9"/>
  <c r="L283" i="9" a="1"/>
  <c r="L283" i="9" s="1"/>
  <c r="T282" i="9"/>
  <c r="U281" i="9"/>
  <c r="X281" i="9" s="1"/>
  <c r="Y281" i="9" s="1"/>
  <c r="R282" i="9"/>
  <c r="V365" i="9"/>
  <c r="H282" i="9"/>
  <c r="S281" i="9"/>
  <c r="W364" i="9"/>
  <c r="AC278" i="9"/>
  <c r="AA279" i="9"/>
  <c r="AD278" i="9"/>
  <c r="AG299" i="9" s="1"/>
  <c r="AB278" i="9"/>
  <c r="AE323" i="8"/>
  <c r="AF321" i="8"/>
  <c r="AE324" i="8"/>
  <c r="AF322" i="8"/>
  <c r="Z280" i="8"/>
  <c r="L284" i="8" a="1"/>
  <c r="L284" i="8" s="1"/>
  <c r="T283" i="8"/>
  <c r="AD278" i="8"/>
  <c r="AG299" i="8" s="1"/>
  <c r="AB278" i="8"/>
  <c r="U281" i="8"/>
  <c r="X281" i="8" s="1"/>
  <c r="Y281" i="8" s="1"/>
  <c r="R282" i="8"/>
  <c r="V365" i="8"/>
  <c r="H282" i="8"/>
  <c r="S281" i="8"/>
  <c r="W364" i="8"/>
  <c r="AC278" i="8"/>
  <c r="AA279" i="8"/>
  <c r="AE323" i="7"/>
  <c r="AF321" i="7"/>
  <c r="AE324" i="7"/>
  <c r="AF322" i="7"/>
  <c r="Z280" i="7"/>
  <c r="AB278" i="7"/>
  <c r="AD278" i="7"/>
  <c r="AG299" i="7" s="1"/>
  <c r="L283" i="7" a="1"/>
  <c r="L283" i="7" s="1"/>
  <c r="T282" i="7"/>
  <c r="R282" i="7"/>
  <c r="U281" i="7"/>
  <c r="X281" i="7" s="1"/>
  <c r="Y281" i="7" s="1"/>
  <c r="V365" i="7"/>
  <c r="H282" i="7"/>
  <c r="S281" i="7"/>
  <c r="W364" i="7"/>
  <c r="AC278" i="7"/>
  <c r="AA279" i="7"/>
  <c r="AE322" i="6"/>
  <c r="AF320" i="6"/>
  <c r="AE323" i="6"/>
  <c r="AF321" i="6"/>
  <c r="Z280" i="6"/>
  <c r="AB278" i="6"/>
  <c r="AD278" i="6"/>
  <c r="AG299" i="6" s="1"/>
  <c r="V365" i="6"/>
  <c r="S281" i="6"/>
  <c r="H282" i="6"/>
  <c r="W364" i="6"/>
  <c r="R282" i="6"/>
  <c r="U281" i="6"/>
  <c r="X281" i="6" s="1"/>
  <c r="Y281" i="6" s="1"/>
  <c r="L284" i="6" a="1"/>
  <c r="L284" i="6" s="1"/>
  <c r="T283" i="6"/>
  <c r="AA279" i="6"/>
  <c r="AC278" i="6"/>
  <c r="AF311" i="5"/>
  <c r="AE313" i="5"/>
  <c r="AE314" i="5"/>
  <c r="AF312" i="5"/>
  <c r="Z280" i="5"/>
  <c r="AD278" i="5"/>
  <c r="AG299" i="5" s="1"/>
  <c r="AB278" i="5"/>
  <c r="W364" i="5"/>
  <c r="T283" i="5"/>
  <c r="L284" i="5" a="1"/>
  <c r="L284" i="5" s="1"/>
  <c r="V365" i="5"/>
  <c r="H282" i="5"/>
  <c r="S281" i="5"/>
  <c r="AA279" i="5"/>
  <c r="AC278" i="5"/>
  <c r="R282" i="5"/>
  <c r="U281" i="5"/>
  <c r="X281" i="5" s="1"/>
  <c r="Y281" i="5" s="1"/>
  <c r="AF321" i="4"/>
  <c r="AE323" i="4"/>
  <c r="AF322" i="4"/>
  <c r="AE324" i="4"/>
  <c r="Z280" i="4"/>
  <c r="AD278" i="4"/>
  <c r="AG299" i="4" s="1"/>
  <c r="AB278" i="4"/>
  <c r="T283" i="4"/>
  <c r="L284" i="4" a="1"/>
  <c r="L284" i="4" s="1"/>
  <c r="V365" i="4"/>
  <c r="H282" i="4"/>
  <c r="S281" i="4"/>
  <c r="W364" i="4"/>
  <c r="R282" i="4"/>
  <c r="U281" i="4"/>
  <c r="X281" i="4" s="1"/>
  <c r="Y281" i="4" s="1"/>
  <c r="AA279" i="4"/>
  <c r="AC278" i="4"/>
  <c r="Z280" i="1"/>
  <c r="AD278" i="1"/>
  <c r="AG299" i="1" s="1"/>
  <c r="AB278" i="1"/>
  <c r="L284" i="1" a="1"/>
  <c r="L284" i="1" s="1"/>
  <c r="T283" i="1"/>
  <c r="W364" i="1"/>
  <c r="V365" i="1"/>
  <c r="H282" i="1"/>
  <c r="S281" i="1"/>
  <c r="AE313" i="1"/>
  <c r="AF311" i="1"/>
  <c r="AE314" i="1"/>
  <c r="AF312" i="1"/>
  <c r="AC278" i="1"/>
  <c r="AA279" i="1"/>
  <c r="U281" i="1"/>
  <c r="X281" i="1" s="1"/>
  <c r="Y281" i="1" s="1"/>
  <c r="R282" i="1"/>
  <c r="AE346" i="11" l="1"/>
  <c r="AF344" i="11"/>
  <c r="AF347" i="11"/>
  <c r="AE349" i="11"/>
  <c r="Z281" i="11"/>
  <c r="R283" i="11"/>
  <c r="U282" i="11"/>
  <c r="X282" i="11" s="1"/>
  <c r="Y282" i="11" s="1"/>
  <c r="V366" i="11"/>
  <c r="H283" i="11"/>
  <c r="S282" i="11"/>
  <c r="W365" i="11"/>
  <c r="T284" i="11"/>
  <c r="L285" i="11" a="1"/>
  <c r="L285" i="11" s="1"/>
  <c r="AA280" i="11"/>
  <c r="AC279" i="11"/>
  <c r="AB279" i="11"/>
  <c r="AD279" i="11"/>
  <c r="AG300" i="11" s="1"/>
  <c r="AE348" i="10"/>
  <c r="AF346" i="10"/>
  <c r="AF345" i="10"/>
  <c r="AE347" i="10"/>
  <c r="Z281" i="10"/>
  <c r="L284" i="10" a="1"/>
  <c r="L284" i="10" s="1"/>
  <c r="T283" i="10"/>
  <c r="V366" i="10"/>
  <c r="H283" i="10"/>
  <c r="S282" i="10"/>
  <c r="W365" i="10"/>
  <c r="U282" i="10"/>
  <c r="X282" i="10" s="1"/>
  <c r="Y282" i="10" s="1"/>
  <c r="R283" i="10"/>
  <c r="AC279" i="10"/>
  <c r="AA280" i="10"/>
  <c r="AD279" i="10"/>
  <c r="AG300" i="10" s="1"/>
  <c r="AB279" i="10"/>
  <c r="AF345" i="9"/>
  <c r="AE347" i="9"/>
  <c r="AF344" i="9"/>
  <c r="AE346" i="9"/>
  <c r="Z281" i="9"/>
  <c r="W365" i="9"/>
  <c r="U282" i="9"/>
  <c r="X282" i="9" s="1"/>
  <c r="Y282" i="9" s="1"/>
  <c r="R283" i="9"/>
  <c r="V366" i="9"/>
  <c r="H283" i="9"/>
  <c r="S282" i="9"/>
  <c r="L284" i="9" a="1"/>
  <c r="L284" i="9" s="1"/>
  <c r="T283" i="9"/>
  <c r="AC279" i="9"/>
  <c r="AA280" i="9"/>
  <c r="AD279" i="9"/>
  <c r="AG300" i="9" s="1"/>
  <c r="AB279" i="9"/>
  <c r="AF324" i="8"/>
  <c r="AE326" i="8"/>
  <c r="AE325" i="8"/>
  <c r="AF323" i="8"/>
  <c r="Z281" i="8"/>
  <c r="AD279" i="8"/>
  <c r="AG300" i="8" s="1"/>
  <c r="AB279" i="8"/>
  <c r="L285" i="8" a="1"/>
  <c r="L285" i="8" s="1"/>
  <c r="T284" i="8"/>
  <c r="V366" i="8"/>
  <c r="H283" i="8"/>
  <c r="S282" i="8"/>
  <c r="U282" i="8"/>
  <c r="X282" i="8" s="1"/>
  <c r="Y282" i="8" s="1"/>
  <c r="R283" i="8"/>
  <c r="AC279" i="8"/>
  <c r="AA280" i="8"/>
  <c r="W365" i="8"/>
  <c r="AE326" i="7"/>
  <c r="AF324" i="7"/>
  <c r="AE325" i="7"/>
  <c r="AF323" i="7"/>
  <c r="Z281" i="7"/>
  <c r="V366" i="7"/>
  <c r="S282" i="7"/>
  <c r="H283" i="7"/>
  <c r="R283" i="7"/>
  <c r="U282" i="7"/>
  <c r="X282" i="7" s="1"/>
  <c r="Y282" i="7" s="1"/>
  <c r="W365" i="7"/>
  <c r="AD279" i="7"/>
  <c r="AG300" i="7" s="1"/>
  <c r="AB279" i="7"/>
  <c r="L284" i="7" a="1"/>
  <c r="L284" i="7" s="1"/>
  <c r="T283" i="7"/>
  <c r="AC279" i="7"/>
  <c r="AA280" i="7"/>
  <c r="AE325" i="6"/>
  <c r="AF323" i="6"/>
  <c r="AE324" i="6"/>
  <c r="AF322" i="6"/>
  <c r="Z281" i="6"/>
  <c r="AD279" i="6"/>
  <c r="AG300" i="6" s="1"/>
  <c r="AB279" i="6"/>
  <c r="L285" i="6" a="1"/>
  <c r="L285" i="6" s="1"/>
  <c r="T284" i="6"/>
  <c r="AC279" i="6"/>
  <c r="AA280" i="6"/>
  <c r="U282" i="6"/>
  <c r="X282" i="6" s="1"/>
  <c r="Y282" i="6" s="1"/>
  <c r="R283" i="6"/>
  <c r="V366" i="6"/>
  <c r="H283" i="6"/>
  <c r="S282" i="6"/>
  <c r="W365" i="6"/>
  <c r="AE315" i="5"/>
  <c r="AF313" i="5"/>
  <c r="AE316" i="5"/>
  <c r="AF314" i="5"/>
  <c r="Z281" i="5"/>
  <c r="AB279" i="5"/>
  <c r="AD279" i="5"/>
  <c r="AG300" i="5" s="1"/>
  <c r="W365" i="5"/>
  <c r="T284" i="5"/>
  <c r="L285" i="5" a="1"/>
  <c r="L285" i="5" s="1"/>
  <c r="V366" i="5"/>
  <c r="S282" i="5"/>
  <c r="H283" i="5"/>
  <c r="R283" i="5"/>
  <c r="U282" i="5"/>
  <c r="X282" i="5" s="1"/>
  <c r="Y282" i="5" s="1"/>
  <c r="AC279" i="5"/>
  <c r="AA280" i="5"/>
  <c r="AE325" i="4"/>
  <c r="AF323" i="4"/>
  <c r="AE326" i="4"/>
  <c r="AF324" i="4"/>
  <c r="Z281" i="4"/>
  <c r="T284" i="4"/>
  <c r="L285" i="4" a="1"/>
  <c r="L285" i="4" s="1"/>
  <c r="AB279" i="4"/>
  <c r="AD279" i="4"/>
  <c r="AG300" i="4" s="1"/>
  <c r="R283" i="4"/>
  <c r="U282" i="4"/>
  <c r="X282" i="4" s="1"/>
  <c r="Y282" i="4" s="1"/>
  <c r="V366" i="4"/>
  <c r="H283" i="4"/>
  <c r="S282" i="4"/>
  <c r="W365" i="4"/>
  <c r="AA280" i="4"/>
  <c r="AC279" i="4"/>
  <c r="Z281" i="1"/>
  <c r="AF314" i="1"/>
  <c r="AE316" i="1"/>
  <c r="AE315" i="1"/>
  <c r="AF313" i="1"/>
  <c r="W365" i="1"/>
  <c r="T284" i="1"/>
  <c r="L285" i="1" a="1"/>
  <c r="L285" i="1" s="1"/>
  <c r="AA280" i="1"/>
  <c r="AC279" i="1"/>
  <c r="V366" i="1"/>
  <c r="H283" i="1"/>
  <c r="S282" i="1"/>
  <c r="R283" i="1"/>
  <c r="U282" i="1"/>
  <c r="X282" i="1" s="1"/>
  <c r="Y282" i="1" s="1"/>
  <c r="AD279" i="1"/>
  <c r="AG300" i="1" s="1"/>
  <c r="AB279" i="1"/>
  <c r="AE348" i="11" l="1"/>
  <c r="AF346" i="11"/>
  <c r="AE351" i="11"/>
  <c r="AF349" i="11"/>
  <c r="Z282" i="11"/>
  <c r="V367" i="11"/>
  <c r="H284" i="11"/>
  <c r="S283" i="11"/>
  <c r="W366" i="11"/>
  <c r="AB280" i="11"/>
  <c r="AD280" i="11"/>
  <c r="AG301" i="11" s="1"/>
  <c r="T285" i="11"/>
  <c r="L286" i="11" a="1"/>
  <c r="L286" i="11" s="1"/>
  <c r="R284" i="11"/>
  <c r="U283" i="11"/>
  <c r="X283" i="11" s="1"/>
  <c r="Y283" i="11" s="1"/>
  <c r="AA281" i="11"/>
  <c r="AC280" i="11"/>
  <c r="AF347" i="10"/>
  <c r="AE349" i="10"/>
  <c r="AF348" i="10"/>
  <c r="AE350" i="10"/>
  <c r="Z282" i="10"/>
  <c r="V367" i="10"/>
  <c r="H284" i="10"/>
  <c r="S283" i="10"/>
  <c r="W366" i="10"/>
  <c r="U283" i="10"/>
  <c r="X283" i="10" s="1"/>
  <c r="Y283" i="10" s="1"/>
  <c r="R284" i="10"/>
  <c r="L285" i="10" a="1"/>
  <c r="L285" i="10" s="1"/>
  <c r="T284" i="10"/>
  <c r="AA281" i="10"/>
  <c r="AC280" i="10"/>
  <c r="AD280" i="10"/>
  <c r="AG301" i="10" s="1"/>
  <c r="AB280" i="10"/>
  <c r="AF346" i="9"/>
  <c r="AE348" i="9"/>
  <c r="AF347" i="9"/>
  <c r="AE349" i="9"/>
  <c r="Z282" i="9"/>
  <c r="V367" i="9"/>
  <c r="H284" i="9"/>
  <c r="S283" i="9"/>
  <c r="L285" i="9" a="1"/>
  <c r="L285" i="9" s="1"/>
  <c r="T284" i="9"/>
  <c r="U283" i="9"/>
  <c r="X283" i="9" s="1"/>
  <c r="Y283" i="9" s="1"/>
  <c r="R284" i="9"/>
  <c r="W366" i="9"/>
  <c r="AC280" i="9"/>
  <c r="AA281" i="9"/>
  <c r="AD280" i="9"/>
  <c r="AG301" i="9" s="1"/>
  <c r="AB280" i="9"/>
  <c r="AE327" i="8"/>
  <c r="AF325" i="8"/>
  <c r="AF326" i="8"/>
  <c r="AE328" i="8"/>
  <c r="Z282" i="8"/>
  <c r="U283" i="8"/>
  <c r="X283" i="8" s="1"/>
  <c r="Y283" i="8" s="1"/>
  <c r="R284" i="8"/>
  <c r="V367" i="8"/>
  <c r="H284" i="8"/>
  <c r="S283" i="8"/>
  <c r="W366" i="8"/>
  <c r="L286" i="8" a="1"/>
  <c r="L286" i="8" s="1"/>
  <c r="T285" i="8"/>
  <c r="AC280" i="8"/>
  <c r="AA281" i="8"/>
  <c r="AD280" i="8"/>
  <c r="AG301" i="8" s="1"/>
  <c r="AB280" i="8"/>
  <c r="AE327" i="7"/>
  <c r="AF325" i="7"/>
  <c r="AE328" i="7"/>
  <c r="AF326" i="7"/>
  <c r="Z282" i="7"/>
  <c r="L285" i="7" a="1"/>
  <c r="L285" i="7" s="1"/>
  <c r="T284" i="7"/>
  <c r="U283" i="7"/>
  <c r="X283" i="7" s="1"/>
  <c r="Y283" i="7" s="1"/>
  <c r="R284" i="7"/>
  <c r="W366" i="7"/>
  <c r="AD280" i="7"/>
  <c r="AG301" i="7" s="1"/>
  <c r="AB280" i="7"/>
  <c r="AA281" i="7"/>
  <c r="AC280" i="7"/>
  <c r="V367" i="7"/>
  <c r="H284" i="7"/>
  <c r="S283" i="7"/>
  <c r="AE326" i="6"/>
  <c r="AF324" i="6"/>
  <c r="AF325" i="6"/>
  <c r="AE327" i="6"/>
  <c r="Z282" i="6"/>
  <c r="W366" i="6"/>
  <c r="V367" i="6"/>
  <c r="H284" i="6"/>
  <c r="S283" i="6"/>
  <c r="AD280" i="6"/>
  <c r="AG301" i="6" s="1"/>
  <c r="AB280" i="6"/>
  <c r="R284" i="6"/>
  <c r="U283" i="6"/>
  <c r="X283" i="6" s="1"/>
  <c r="Y283" i="6" s="1"/>
  <c r="T285" i="6"/>
  <c r="L286" i="6" a="1"/>
  <c r="L286" i="6" s="1"/>
  <c r="AC280" i="6"/>
  <c r="AA281" i="6"/>
  <c r="AE318" i="5"/>
  <c r="AF316" i="5"/>
  <c r="AF315" i="5"/>
  <c r="AE317" i="5"/>
  <c r="Z282" i="5"/>
  <c r="W366" i="5"/>
  <c r="U283" i="5"/>
  <c r="X283" i="5" s="1"/>
  <c r="Y283" i="5" s="1"/>
  <c r="R284" i="5"/>
  <c r="AD280" i="5"/>
  <c r="AG301" i="5" s="1"/>
  <c r="AB280" i="5"/>
  <c r="V367" i="5"/>
  <c r="S283" i="5"/>
  <c r="H284" i="5"/>
  <c r="AC280" i="5"/>
  <c r="AA281" i="5"/>
  <c r="L286" i="5" a="1"/>
  <c r="L286" i="5" s="1"/>
  <c r="T285" i="5"/>
  <c r="AF326" i="4"/>
  <c r="AE328" i="4"/>
  <c r="AE327" i="4"/>
  <c r="AF325" i="4"/>
  <c r="Z282" i="4"/>
  <c r="V367" i="4"/>
  <c r="S283" i="4"/>
  <c r="H284" i="4"/>
  <c r="W366" i="4"/>
  <c r="AD280" i="4"/>
  <c r="AG301" i="4" s="1"/>
  <c r="AB280" i="4"/>
  <c r="R284" i="4"/>
  <c r="U283" i="4"/>
  <c r="X283" i="4" s="1"/>
  <c r="Y283" i="4" s="1"/>
  <c r="AC280" i="4"/>
  <c r="AA281" i="4"/>
  <c r="T285" i="4"/>
  <c r="L286" i="4" a="1"/>
  <c r="L286" i="4" s="1"/>
  <c r="Z282" i="1"/>
  <c r="T285" i="1"/>
  <c r="L286" i="1" a="1"/>
  <c r="L286" i="1" s="1"/>
  <c r="R284" i="1"/>
  <c r="U283" i="1"/>
  <c r="X283" i="1" s="1"/>
  <c r="Y283" i="1" s="1"/>
  <c r="AD280" i="1"/>
  <c r="AG301" i="1" s="1"/>
  <c r="AB280" i="1"/>
  <c r="AF315" i="1"/>
  <c r="AE317" i="1"/>
  <c r="AA281" i="1"/>
  <c r="AC280" i="1"/>
  <c r="V367" i="1"/>
  <c r="S283" i="1"/>
  <c r="H284" i="1"/>
  <c r="W366" i="1"/>
  <c r="AF316" i="1"/>
  <c r="AE318" i="1"/>
  <c r="AF348" i="11" l="1"/>
  <c r="AE350" i="11"/>
  <c r="AE353" i="11"/>
  <c r="AF351" i="11"/>
  <c r="Z283" i="11"/>
  <c r="R285" i="11"/>
  <c r="U284" i="11"/>
  <c r="X284" i="11" s="1"/>
  <c r="Y284" i="11" s="1"/>
  <c r="V368" i="11"/>
  <c r="S284" i="11"/>
  <c r="H285" i="11"/>
  <c r="W367" i="11"/>
  <c r="T286" i="11"/>
  <c r="L287" i="11" a="1"/>
  <c r="L287" i="11" s="1"/>
  <c r="AD281" i="11"/>
  <c r="AG302" i="11" s="1"/>
  <c r="AB281" i="11"/>
  <c r="AC281" i="11"/>
  <c r="AA282" i="11"/>
  <c r="AF350" i="10"/>
  <c r="AE352" i="10"/>
  <c r="AE351" i="10"/>
  <c r="AF349" i="10"/>
  <c r="Z283" i="10"/>
  <c r="AD281" i="10"/>
  <c r="AG302" i="10" s="1"/>
  <c r="AB281" i="10"/>
  <c r="V368" i="10"/>
  <c r="H285" i="10"/>
  <c r="S284" i="10"/>
  <c r="L286" i="10" a="1"/>
  <c r="L286" i="10" s="1"/>
  <c r="T285" i="10"/>
  <c r="W367" i="10"/>
  <c r="R285" i="10"/>
  <c r="U284" i="10"/>
  <c r="X284" i="10" s="1"/>
  <c r="Y284" i="10" s="1"/>
  <c r="AA282" i="10"/>
  <c r="AC281" i="10"/>
  <c r="AE351" i="9"/>
  <c r="AF349" i="9"/>
  <c r="AF348" i="9"/>
  <c r="AE350" i="9"/>
  <c r="Z283" i="9"/>
  <c r="V368" i="9"/>
  <c r="H285" i="9"/>
  <c r="S284" i="9"/>
  <c r="W367" i="9"/>
  <c r="U284" i="9"/>
  <c r="X284" i="9" s="1"/>
  <c r="Y284" i="9" s="1"/>
  <c r="R285" i="9"/>
  <c r="AA282" i="9"/>
  <c r="AC281" i="9"/>
  <c r="L286" i="9" a="1"/>
  <c r="L286" i="9" s="1"/>
  <c r="T285" i="9"/>
  <c r="AD281" i="9"/>
  <c r="AG302" i="9" s="1"/>
  <c r="AB281" i="9"/>
  <c r="AE330" i="8"/>
  <c r="AF328" i="8"/>
  <c r="AF327" i="8"/>
  <c r="AE329" i="8"/>
  <c r="Z283" i="8"/>
  <c r="L287" i="8" a="1"/>
  <c r="L287" i="8" s="1"/>
  <c r="T286" i="8"/>
  <c r="U284" i="8"/>
  <c r="X284" i="8" s="1"/>
  <c r="Y284" i="8" s="1"/>
  <c r="R285" i="8"/>
  <c r="V368" i="8"/>
  <c r="H285" i="8"/>
  <c r="S284" i="8"/>
  <c r="W367" i="8"/>
  <c r="AC281" i="8"/>
  <c r="AA282" i="8"/>
  <c r="AD281" i="8"/>
  <c r="AG302" i="8" s="1"/>
  <c r="AB281" i="8"/>
  <c r="AF328" i="7"/>
  <c r="AE330" i="7"/>
  <c r="AE329" i="7"/>
  <c r="AF327" i="7"/>
  <c r="Z283" i="7"/>
  <c r="L286" i="7" a="1"/>
  <c r="L286" i="7" s="1"/>
  <c r="T285" i="7"/>
  <c r="V368" i="7"/>
  <c r="H285" i="7"/>
  <c r="S284" i="7"/>
  <c r="AC281" i="7"/>
  <c r="AA282" i="7"/>
  <c r="AD281" i="7"/>
  <c r="AG302" i="7" s="1"/>
  <c r="AB281" i="7"/>
  <c r="R285" i="7"/>
  <c r="U284" i="7"/>
  <c r="X284" i="7" s="1"/>
  <c r="Y284" i="7" s="1"/>
  <c r="W367" i="7"/>
  <c r="AE329" i="6"/>
  <c r="AF327" i="6"/>
  <c r="AE328" i="6"/>
  <c r="AF326" i="6"/>
  <c r="Z283" i="6"/>
  <c r="R285" i="6"/>
  <c r="U284" i="6"/>
  <c r="X284" i="6" s="1"/>
  <c r="Y284" i="6" s="1"/>
  <c r="W367" i="6"/>
  <c r="V368" i="6"/>
  <c r="H285" i="6"/>
  <c r="S284" i="6"/>
  <c r="AB281" i="6"/>
  <c r="AD281" i="6"/>
  <c r="AG302" i="6" s="1"/>
  <c r="AC281" i="6"/>
  <c r="AA282" i="6"/>
  <c r="L287" i="6" a="1"/>
  <c r="L287" i="6" s="1"/>
  <c r="T286" i="6"/>
  <c r="AF317" i="5"/>
  <c r="AE319" i="5"/>
  <c r="AE320" i="5"/>
  <c r="AF318" i="5"/>
  <c r="Z283" i="5"/>
  <c r="V368" i="5"/>
  <c r="H285" i="5"/>
  <c r="S284" i="5"/>
  <c r="W367" i="5"/>
  <c r="U284" i="5"/>
  <c r="X284" i="5" s="1"/>
  <c r="Y284" i="5" s="1"/>
  <c r="R285" i="5"/>
  <c r="L287" i="5" a="1"/>
  <c r="L287" i="5" s="1"/>
  <c r="T286" i="5"/>
  <c r="AC281" i="5"/>
  <c r="AA282" i="5"/>
  <c r="AD281" i="5"/>
  <c r="AG302" i="5" s="1"/>
  <c r="AB281" i="5"/>
  <c r="AF327" i="4"/>
  <c r="AE329" i="4"/>
  <c r="AE330" i="4"/>
  <c r="AF328" i="4"/>
  <c r="Z283" i="4"/>
  <c r="AD281" i="4"/>
  <c r="AG302" i="4" s="1"/>
  <c r="AB281" i="4"/>
  <c r="L287" i="4" a="1"/>
  <c r="L287" i="4" s="1"/>
  <c r="T286" i="4"/>
  <c r="U284" i="4"/>
  <c r="X284" i="4" s="1"/>
  <c r="Y284" i="4" s="1"/>
  <c r="R285" i="4"/>
  <c r="V368" i="4"/>
  <c r="S284" i="4"/>
  <c r="H285" i="4"/>
  <c r="AC281" i="4"/>
  <c r="AA282" i="4"/>
  <c r="W367" i="4"/>
  <c r="Z283" i="1"/>
  <c r="V368" i="1"/>
  <c r="S284" i="1"/>
  <c r="H285" i="1"/>
  <c r="W367" i="1"/>
  <c r="AB281" i="1"/>
  <c r="AD281" i="1"/>
  <c r="AG302" i="1" s="1"/>
  <c r="AF317" i="1"/>
  <c r="AE319" i="1"/>
  <c r="U284" i="1"/>
  <c r="X284" i="1" s="1"/>
  <c r="Y284" i="1" s="1"/>
  <c r="R285" i="1"/>
  <c r="AC281" i="1"/>
  <c r="AA282" i="1"/>
  <c r="L287" i="1" a="1"/>
  <c r="L287" i="1" s="1"/>
  <c r="T286" i="1"/>
  <c r="AE320" i="1"/>
  <c r="AF318" i="1"/>
  <c r="AF350" i="11" l="1"/>
  <c r="AE352" i="11"/>
  <c r="AF353" i="11"/>
  <c r="AE355" i="11"/>
  <c r="Z284" i="11"/>
  <c r="W368" i="11"/>
  <c r="L288" i="11" a="1"/>
  <c r="L288" i="11" s="1"/>
  <c r="T287" i="11"/>
  <c r="U285" i="11"/>
  <c r="X285" i="11" s="1"/>
  <c r="Y285" i="11" s="1"/>
  <c r="R286" i="11"/>
  <c r="V369" i="11"/>
  <c r="S285" i="11"/>
  <c r="H286" i="11"/>
  <c r="AD282" i="11"/>
  <c r="AG303" i="11" s="1"/>
  <c r="AB282" i="11"/>
  <c r="AC282" i="11"/>
  <c r="AA283" i="11"/>
  <c r="AE353" i="10"/>
  <c r="AF351" i="10"/>
  <c r="AE354" i="10"/>
  <c r="AF352" i="10"/>
  <c r="Z284" i="10"/>
  <c r="R286" i="10"/>
  <c r="U285" i="10"/>
  <c r="X285" i="10" s="1"/>
  <c r="Y285" i="10" s="1"/>
  <c r="V369" i="10"/>
  <c r="S285" i="10"/>
  <c r="H286" i="10"/>
  <c r="AB282" i="10"/>
  <c r="AD282" i="10"/>
  <c r="AG303" i="10" s="1"/>
  <c r="AC282" i="10"/>
  <c r="AA283" i="10"/>
  <c r="T286" i="10"/>
  <c r="L287" i="10" a="1"/>
  <c r="L287" i="10" s="1"/>
  <c r="W368" i="10"/>
  <c r="AE352" i="9"/>
  <c r="AF350" i="9"/>
  <c r="AF351" i="9"/>
  <c r="AE353" i="9"/>
  <c r="Z284" i="9"/>
  <c r="V369" i="9"/>
  <c r="H286" i="9"/>
  <c r="S285" i="9"/>
  <c r="L287" i="9" a="1"/>
  <c r="L287" i="9" s="1"/>
  <c r="T286" i="9"/>
  <c r="AD282" i="9"/>
  <c r="AG303" i="9" s="1"/>
  <c r="AB282" i="9"/>
  <c r="AA283" i="9"/>
  <c r="AC282" i="9"/>
  <c r="R286" i="9"/>
  <c r="U285" i="9"/>
  <c r="X285" i="9" s="1"/>
  <c r="Y285" i="9" s="1"/>
  <c r="W368" i="9"/>
  <c r="AF329" i="8"/>
  <c r="AE331" i="8"/>
  <c r="AF330" i="8"/>
  <c r="AE332" i="8"/>
  <c r="Z284" i="8"/>
  <c r="T287" i="8"/>
  <c r="L288" i="8" a="1"/>
  <c r="L288" i="8" s="1"/>
  <c r="V369" i="8"/>
  <c r="H286" i="8"/>
  <c r="S285" i="8"/>
  <c r="R286" i="8"/>
  <c r="U285" i="8"/>
  <c r="X285" i="8" s="1"/>
  <c r="Y285" i="8" s="1"/>
  <c r="AA283" i="8"/>
  <c r="AC282" i="8"/>
  <c r="W368" i="8"/>
  <c r="AD282" i="8"/>
  <c r="AG303" i="8" s="1"/>
  <c r="AB282" i="8"/>
  <c r="AE331" i="7"/>
  <c r="AF329" i="7"/>
  <c r="AF330" i="7"/>
  <c r="AE332" i="7"/>
  <c r="Z284" i="7"/>
  <c r="R286" i="7"/>
  <c r="U285" i="7"/>
  <c r="X285" i="7" s="1"/>
  <c r="Y285" i="7" s="1"/>
  <c r="V369" i="7"/>
  <c r="H286" i="7"/>
  <c r="S285" i="7"/>
  <c r="L287" i="7" a="1"/>
  <c r="L287" i="7" s="1"/>
  <c r="T286" i="7"/>
  <c r="AD282" i="7"/>
  <c r="AG303" i="7" s="1"/>
  <c r="AB282" i="7"/>
  <c r="W368" i="7"/>
  <c r="AC282" i="7"/>
  <c r="AA283" i="7"/>
  <c r="AE330" i="6"/>
  <c r="AF328" i="6"/>
  <c r="AF329" i="6"/>
  <c r="AE331" i="6"/>
  <c r="Z284" i="6"/>
  <c r="V369" i="6"/>
  <c r="S285" i="6"/>
  <c r="H286" i="6"/>
  <c r="W368" i="6"/>
  <c r="R286" i="6"/>
  <c r="U285" i="6"/>
  <c r="X285" i="6" s="1"/>
  <c r="Y285" i="6" s="1"/>
  <c r="T287" i="6"/>
  <c r="L288" i="6" a="1"/>
  <c r="L288" i="6" s="1"/>
  <c r="AA283" i="6"/>
  <c r="AC282" i="6"/>
  <c r="AD282" i="6"/>
  <c r="AG303" i="6" s="1"/>
  <c r="AB282" i="6"/>
  <c r="AF320" i="5"/>
  <c r="AE322" i="5"/>
  <c r="AE321" i="5"/>
  <c r="AF319" i="5"/>
  <c r="Z284" i="5"/>
  <c r="T287" i="5"/>
  <c r="L288" i="5" a="1"/>
  <c r="L288" i="5" s="1"/>
  <c r="V369" i="5"/>
  <c r="H286" i="5"/>
  <c r="S285" i="5"/>
  <c r="R286" i="5"/>
  <c r="U285" i="5"/>
  <c r="X285" i="5" s="1"/>
  <c r="Y285" i="5" s="1"/>
  <c r="W368" i="5"/>
  <c r="AD282" i="5"/>
  <c r="AG303" i="5" s="1"/>
  <c r="AB282" i="5"/>
  <c r="AC282" i="5"/>
  <c r="AA283" i="5"/>
  <c r="AE331" i="4"/>
  <c r="AF329" i="4"/>
  <c r="AF330" i="4"/>
  <c r="AE332" i="4"/>
  <c r="Z284" i="4"/>
  <c r="AD282" i="4"/>
  <c r="AG303" i="4" s="1"/>
  <c r="AB282" i="4"/>
  <c r="V369" i="4"/>
  <c r="H286" i="4"/>
  <c r="S285" i="4"/>
  <c r="W368" i="4"/>
  <c r="U285" i="4"/>
  <c r="X285" i="4" s="1"/>
  <c r="Y285" i="4" s="1"/>
  <c r="R286" i="4"/>
  <c r="AC282" i="4"/>
  <c r="AA283" i="4"/>
  <c r="L288" i="4" a="1"/>
  <c r="L288" i="4" s="1"/>
  <c r="T287" i="4"/>
  <c r="Z284" i="1"/>
  <c r="L288" i="1" a="1"/>
  <c r="L288" i="1" s="1"/>
  <c r="T287" i="1"/>
  <c r="AD282" i="1"/>
  <c r="AG303" i="1" s="1"/>
  <c r="AB282" i="1"/>
  <c r="U285" i="1"/>
  <c r="X285" i="1" s="1"/>
  <c r="Y285" i="1" s="1"/>
  <c r="R286" i="1"/>
  <c r="AE321" i="1"/>
  <c r="AF319" i="1"/>
  <c r="V369" i="1"/>
  <c r="H286" i="1"/>
  <c r="S285" i="1"/>
  <c r="W368" i="1"/>
  <c r="AF320" i="1"/>
  <c r="AE322" i="1"/>
  <c r="AC282" i="1"/>
  <c r="AA283" i="1"/>
  <c r="AE354" i="11" l="1"/>
  <c r="AF352" i="11"/>
  <c r="AF355" i="11"/>
  <c r="AE357" i="11"/>
  <c r="Z285" i="11"/>
  <c r="W369" i="11"/>
  <c r="U286" i="11"/>
  <c r="X286" i="11" s="1"/>
  <c r="Y286" i="11" s="1"/>
  <c r="R287" i="11"/>
  <c r="L289" i="11" a="1"/>
  <c r="L289" i="11" s="1"/>
  <c r="T288" i="11"/>
  <c r="AC283" i="11"/>
  <c r="AA284" i="11"/>
  <c r="V370" i="11"/>
  <c r="H287" i="11"/>
  <c r="S286" i="11"/>
  <c r="AD283" i="11"/>
  <c r="AG304" i="11" s="1"/>
  <c r="AB283" i="11"/>
  <c r="AE356" i="10"/>
  <c r="AF354" i="10"/>
  <c r="AF353" i="10"/>
  <c r="AE355" i="10"/>
  <c r="Z285" i="10"/>
  <c r="AD283" i="10"/>
  <c r="AG304" i="10" s="1"/>
  <c r="AB283" i="10"/>
  <c r="V370" i="10"/>
  <c r="S286" i="10"/>
  <c r="H287" i="10"/>
  <c r="U286" i="10"/>
  <c r="X286" i="10" s="1"/>
  <c r="Y286" i="10" s="1"/>
  <c r="R287" i="10"/>
  <c r="W369" i="10"/>
  <c r="AC283" i="10"/>
  <c r="AA284" i="10"/>
  <c r="T287" i="10"/>
  <c r="L288" i="10" a="1"/>
  <c r="L288" i="10" s="1"/>
  <c r="AE355" i="9"/>
  <c r="AF353" i="9"/>
  <c r="AF352" i="9"/>
  <c r="AE354" i="9"/>
  <c r="Z285" i="9"/>
  <c r="V370" i="9"/>
  <c r="S286" i="9"/>
  <c r="H287" i="9"/>
  <c r="AB283" i="9"/>
  <c r="AD283" i="9"/>
  <c r="AG304" i="9" s="1"/>
  <c r="W369" i="9"/>
  <c r="R287" i="9"/>
  <c r="U286" i="9"/>
  <c r="X286" i="9" s="1"/>
  <c r="Y286" i="9" s="1"/>
  <c r="AC283" i="9"/>
  <c r="AA284" i="9"/>
  <c r="T287" i="9"/>
  <c r="L288" i="9" a="1"/>
  <c r="L288" i="9" s="1"/>
  <c r="AE334" i="8"/>
  <c r="AF332" i="8"/>
  <c r="AF331" i="8"/>
  <c r="AE333" i="8"/>
  <c r="Z285" i="8"/>
  <c r="L289" i="8" a="1"/>
  <c r="L289" i="8" s="1"/>
  <c r="T288" i="8"/>
  <c r="W369" i="8"/>
  <c r="AD283" i="8"/>
  <c r="AG304" i="8" s="1"/>
  <c r="AB283" i="8"/>
  <c r="V370" i="8"/>
  <c r="H287" i="8"/>
  <c r="S286" i="8"/>
  <c r="AA284" i="8"/>
  <c r="AC283" i="8"/>
  <c r="R287" i="8"/>
  <c r="U286" i="8"/>
  <c r="X286" i="8" s="1"/>
  <c r="Y286" i="8" s="1"/>
  <c r="AF332" i="7"/>
  <c r="AE334" i="7"/>
  <c r="AE333" i="7"/>
  <c r="AF331" i="7"/>
  <c r="Z285" i="7"/>
  <c r="T287" i="7"/>
  <c r="L288" i="7" a="1"/>
  <c r="L288" i="7" s="1"/>
  <c r="V370" i="7"/>
  <c r="H287" i="7"/>
  <c r="S286" i="7"/>
  <c r="U286" i="7"/>
  <c r="X286" i="7" s="1"/>
  <c r="Y286" i="7" s="1"/>
  <c r="R287" i="7"/>
  <c r="W369" i="7"/>
  <c r="AA284" i="7"/>
  <c r="AC283" i="7"/>
  <c r="AB283" i="7"/>
  <c r="AD283" i="7"/>
  <c r="AG304" i="7" s="1"/>
  <c r="AE333" i="6"/>
  <c r="AF331" i="6"/>
  <c r="AE332" i="6"/>
  <c r="AF330" i="6"/>
  <c r="Z285" i="6"/>
  <c r="L289" i="6" a="1"/>
  <c r="L289" i="6" s="1"/>
  <c r="T288" i="6"/>
  <c r="U286" i="6"/>
  <c r="X286" i="6" s="1"/>
  <c r="Y286" i="6" s="1"/>
  <c r="R287" i="6"/>
  <c r="AD283" i="6"/>
  <c r="AG304" i="6" s="1"/>
  <c r="AB283" i="6"/>
  <c r="AA284" i="6"/>
  <c r="AC283" i="6"/>
  <c r="V370" i="6"/>
  <c r="H287" i="6"/>
  <c r="S286" i="6"/>
  <c r="W369" i="6"/>
  <c r="AF322" i="5"/>
  <c r="AE324" i="5"/>
  <c r="AF321" i="5"/>
  <c r="AE323" i="5"/>
  <c r="Z285" i="5"/>
  <c r="L289" i="5" a="1"/>
  <c r="L289" i="5" s="1"/>
  <c r="T288" i="5"/>
  <c r="U286" i="5"/>
  <c r="X286" i="5" s="1"/>
  <c r="Y286" i="5" s="1"/>
  <c r="R287" i="5"/>
  <c r="AC283" i="5"/>
  <c r="AA284" i="5"/>
  <c r="V370" i="5"/>
  <c r="H287" i="5"/>
  <c r="S286" i="5"/>
  <c r="W369" i="5"/>
  <c r="AD283" i="5"/>
  <c r="AG304" i="5" s="1"/>
  <c r="AB283" i="5"/>
  <c r="AE334" i="4"/>
  <c r="AF332" i="4"/>
  <c r="AE333" i="4"/>
  <c r="AF331" i="4"/>
  <c r="Z285" i="4"/>
  <c r="L289" i="4" a="1"/>
  <c r="L289" i="4" s="1"/>
  <c r="T288" i="4"/>
  <c r="AD283" i="4"/>
  <c r="AG304" i="4" s="1"/>
  <c r="AB283" i="4"/>
  <c r="U286" i="4"/>
  <c r="X286" i="4" s="1"/>
  <c r="Y286" i="4" s="1"/>
  <c r="R287" i="4"/>
  <c r="W369" i="4"/>
  <c r="AC283" i="4"/>
  <c r="AA284" i="4"/>
  <c r="V370" i="4"/>
  <c r="H287" i="4"/>
  <c r="S286" i="4"/>
  <c r="Z285" i="1"/>
  <c r="AF321" i="1"/>
  <c r="AE323" i="1"/>
  <c r="W369" i="1"/>
  <c r="V370" i="1"/>
  <c r="H287" i="1"/>
  <c r="S286" i="1"/>
  <c r="U286" i="1"/>
  <c r="X286" i="1" s="1"/>
  <c r="Y286" i="1" s="1"/>
  <c r="R287" i="1"/>
  <c r="AD283" i="1"/>
  <c r="AG304" i="1" s="1"/>
  <c r="AB283" i="1"/>
  <c r="AC283" i="1"/>
  <c r="AA284" i="1"/>
  <c r="L289" i="1" a="1"/>
  <c r="L289" i="1" s="1"/>
  <c r="T288" i="1"/>
  <c r="AF322" i="1"/>
  <c r="AE324" i="1"/>
  <c r="AE356" i="11" l="1"/>
  <c r="AF354" i="11"/>
  <c r="AF357" i="11"/>
  <c r="AE359" i="11"/>
  <c r="Z286" i="11"/>
  <c r="V371" i="11"/>
  <c r="H288" i="11"/>
  <c r="S287" i="11"/>
  <c r="W370" i="11"/>
  <c r="L290" i="11" a="1"/>
  <c r="L290" i="11" s="1"/>
  <c r="T289" i="11"/>
  <c r="U287" i="11"/>
  <c r="X287" i="11" s="1"/>
  <c r="Y287" i="11" s="1"/>
  <c r="R288" i="11"/>
  <c r="AC284" i="11"/>
  <c r="AA285" i="11"/>
  <c r="AD284" i="11"/>
  <c r="AG305" i="11" s="1"/>
  <c r="AB284" i="11"/>
  <c r="AF355" i="10"/>
  <c r="AE357" i="10"/>
  <c r="AF356" i="10"/>
  <c r="AE358" i="10"/>
  <c r="Z286" i="10"/>
  <c r="W370" i="10"/>
  <c r="L289" i="10" a="1"/>
  <c r="L289" i="10" s="1"/>
  <c r="T288" i="10"/>
  <c r="AC284" i="10"/>
  <c r="AA285" i="10"/>
  <c r="U287" i="10"/>
  <c r="X287" i="10" s="1"/>
  <c r="Y287" i="10" s="1"/>
  <c r="R288" i="10"/>
  <c r="V371" i="10"/>
  <c r="H288" i="10"/>
  <c r="S287" i="10"/>
  <c r="AD284" i="10"/>
  <c r="AG305" i="10" s="1"/>
  <c r="AB284" i="10"/>
  <c r="AE356" i="9"/>
  <c r="AF354" i="9"/>
  <c r="AF355" i="9"/>
  <c r="AE357" i="9"/>
  <c r="Z286" i="9"/>
  <c r="L289" i="9" a="1"/>
  <c r="L289" i="9" s="1"/>
  <c r="T288" i="9"/>
  <c r="V371" i="9"/>
  <c r="S287" i="9"/>
  <c r="H288" i="9"/>
  <c r="W370" i="9"/>
  <c r="AD284" i="9"/>
  <c r="AG305" i="9" s="1"/>
  <c r="AB284" i="9"/>
  <c r="AC284" i="9"/>
  <c r="AA285" i="9"/>
  <c r="R288" i="9"/>
  <c r="U287" i="9"/>
  <c r="X287" i="9" s="1"/>
  <c r="Y287" i="9" s="1"/>
  <c r="AF333" i="8"/>
  <c r="AE335" i="8"/>
  <c r="AE336" i="8"/>
  <c r="AF334" i="8"/>
  <c r="Z286" i="8"/>
  <c r="U287" i="8"/>
  <c r="X287" i="8" s="1"/>
  <c r="Y287" i="8" s="1"/>
  <c r="R288" i="8"/>
  <c r="AB284" i="8"/>
  <c r="AD284" i="8"/>
  <c r="AG305" i="8" s="1"/>
  <c r="L290" i="8" a="1"/>
  <c r="L290" i="8" s="1"/>
  <c r="T289" i="8"/>
  <c r="W370" i="8"/>
  <c r="AC284" i="8"/>
  <c r="AA285" i="8"/>
  <c r="V371" i="8"/>
  <c r="S287" i="8"/>
  <c r="H288" i="8"/>
  <c r="AE335" i="7"/>
  <c r="AF333" i="7"/>
  <c r="AE336" i="7"/>
  <c r="AF334" i="7"/>
  <c r="Z286" i="7"/>
  <c r="R288" i="7"/>
  <c r="U287" i="7"/>
  <c r="X287" i="7" s="1"/>
  <c r="Y287" i="7" s="1"/>
  <c r="AD284" i="7"/>
  <c r="AG305" i="7" s="1"/>
  <c r="AB284" i="7"/>
  <c r="V371" i="7"/>
  <c r="H288" i="7"/>
  <c r="S287" i="7"/>
  <c r="W370" i="7"/>
  <c r="L289" i="7" a="1"/>
  <c r="L289" i="7" s="1"/>
  <c r="T288" i="7"/>
  <c r="AC284" i="7"/>
  <c r="AA285" i="7"/>
  <c r="AE334" i="6"/>
  <c r="AF332" i="6"/>
  <c r="AF333" i="6"/>
  <c r="AE335" i="6"/>
  <c r="Z286" i="6"/>
  <c r="V371" i="6"/>
  <c r="S287" i="6"/>
  <c r="H288" i="6"/>
  <c r="AD284" i="6"/>
  <c r="AG305" i="6" s="1"/>
  <c r="AB284" i="6"/>
  <c r="L290" i="6" a="1"/>
  <c r="L290" i="6" s="1"/>
  <c r="T289" i="6"/>
  <c r="W370" i="6"/>
  <c r="U287" i="6"/>
  <c r="X287" i="6" s="1"/>
  <c r="Y287" i="6" s="1"/>
  <c r="R288" i="6"/>
  <c r="AC284" i="6"/>
  <c r="AA285" i="6"/>
  <c r="AE325" i="5"/>
  <c r="AF323" i="5"/>
  <c r="AF324" i="5"/>
  <c r="AE326" i="5"/>
  <c r="Z286" i="5"/>
  <c r="AD284" i="5"/>
  <c r="AG305" i="5" s="1"/>
  <c r="AB284" i="5"/>
  <c r="T289" i="5"/>
  <c r="L290" i="5" a="1"/>
  <c r="L290" i="5" s="1"/>
  <c r="W370" i="5"/>
  <c r="R288" i="5"/>
  <c r="U287" i="5"/>
  <c r="X287" i="5" s="1"/>
  <c r="Y287" i="5" s="1"/>
  <c r="AC284" i="5"/>
  <c r="AA285" i="5"/>
  <c r="V371" i="5"/>
  <c r="H288" i="5"/>
  <c r="S287" i="5"/>
  <c r="AE335" i="4"/>
  <c r="AF333" i="4"/>
  <c r="AF334" i="4"/>
  <c r="AE336" i="4"/>
  <c r="Z286" i="4"/>
  <c r="W370" i="4"/>
  <c r="U287" i="4"/>
  <c r="X287" i="4" s="1"/>
  <c r="Y287" i="4" s="1"/>
  <c r="R288" i="4"/>
  <c r="AD284" i="4"/>
  <c r="AG305" i="4" s="1"/>
  <c r="AB284" i="4"/>
  <c r="V371" i="4"/>
  <c r="H288" i="4"/>
  <c r="S287" i="4"/>
  <c r="AC284" i="4"/>
  <c r="AA285" i="4"/>
  <c r="L290" i="4" a="1"/>
  <c r="L290" i="4" s="1"/>
  <c r="T289" i="4"/>
  <c r="Z286" i="1"/>
  <c r="AD284" i="1"/>
  <c r="AG305" i="1" s="1"/>
  <c r="AB284" i="1"/>
  <c r="L290" i="1" a="1"/>
  <c r="L290" i="1" s="1"/>
  <c r="T289" i="1"/>
  <c r="W370" i="1"/>
  <c r="AC284" i="1"/>
  <c r="AA285" i="1"/>
  <c r="R288" i="1"/>
  <c r="U287" i="1"/>
  <c r="X287" i="1" s="1"/>
  <c r="Y287" i="1" s="1"/>
  <c r="V371" i="1"/>
  <c r="H288" i="1"/>
  <c r="S287" i="1"/>
  <c r="AE325" i="1"/>
  <c r="AF323" i="1"/>
  <c r="AE326" i="1"/>
  <c r="AF324" i="1"/>
  <c r="AE358" i="11" l="1"/>
  <c r="AF356" i="11"/>
  <c r="AE361" i="11"/>
  <c r="AF359" i="11"/>
  <c r="Z287" i="11"/>
  <c r="AD285" i="11"/>
  <c r="AG306" i="11" s="1"/>
  <c r="AB285" i="11"/>
  <c r="U288" i="11"/>
  <c r="X288" i="11" s="1"/>
  <c r="Y288" i="11" s="1"/>
  <c r="R289" i="11"/>
  <c r="L291" i="11" a="1"/>
  <c r="L291" i="11" s="1"/>
  <c r="T290" i="11"/>
  <c r="V372" i="11"/>
  <c r="H289" i="11"/>
  <c r="S288" i="11"/>
  <c r="W371" i="11"/>
  <c r="AC285" i="11"/>
  <c r="AA286" i="11"/>
  <c r="AF358" i="10"/>
  <c r="AE360" i="10"/>
  <c r="AF357" i="10"/>
  <c r="AE359" i="10"/>
  <c r="Z287" i="10"/>
  <c r="V372" i="10"/>
  <c r="H289" i="10"/>
  <c r="S288" i="10"/>
  <c r="AD285" i="10"/>
  <c r="AG306" i="10" s="1"/>
  <c r="AB285" i="10"/>
  <c r="L290" i="10" a="1"/>
  <c r="L290" i="10" s="1"/>
  <c r="T289" i="10"/>
  <c r="U288" i="10"/>
  <c r="X288" i="10" s="1"/>
  <c r="Y288" i="10" s="1"/>
  <c r="R289" i="10"/>
  <c r="AC285" i="10"/>
  <c r="AA286" i="10"/>
  <c r="W371" i="10"/>
  <c r="AF357" i="9"/>
  <c r="AE359" i="9"/>
  <c r="AF356" i="9"/>
  <c r="AE358" i="9"/>
  <c r="Z287" i="9"/>
  <c r="W371" i="9"/>
  <c r="AD285" i="9"/>
  <c r="AG306" i="9" s="1"/>
  <c r="AB285" i="9"/>
  <c r="T289" i="9"/>
  <c r="L290" i="9" a="1"/>
  <c r="L290" i="9" s="1"/>
  <c r="U288" i="9"/>
  <c r="X288" i="9" s="1"/>
  <c r="Y288" i="9" s="1"/>
  <c r="R289" i="9"/>
  <c r="AC285" i="9"/>
  <c r="AA286" i="9"/>
  <c r="V372" i="9"/>
  <c r="S288" i="9"/>
  <c r="H289" i="9"/>
  <c r="AF336" i="8"/>
  <c r="AE338" i="8"/>
  <c r="AE337" i="8"/>
  <c r="AF335" i="8"/>
  <c r="Z287" i="8"/>
  <c r="W371" i="8"/>
  <c r="V372" i="8"/>
  <c r="H289" i="8"/>
  <c r="S288" i="8"/>
  <c r="U288" i="8"/>
  <c r="X288" i="8" s="1"/>
  <c r="Y288" i="8" s="1"/>
  <c r="R289" i="8"/>
  <c r="AD285" i="8"/>
  <c r="AG306" i="8" s="1"/>
  <c r="AB285" i="8"/>
  <c r="L291" i="8" a="1"/>
  <c r="L291" i="8" s="1"/>
  <c r="T290" i="8"/>
  <c r="AC285" i="8"/>
  <c r="AA286" i="8"/>
  <c r="AE338" i="7"/>
  <c r="AF336" i="7"/>
  <c r="AE337" i="7"/>
  <c r="AF335" i="7"/>
  <c r="Z287" i="7"/>
  <c r="AB285" i="7"/>
  <c r="AD285" i="7"/>
  <c r="AG306" i="7" s="1"/>
  <c r="V372" i="7"/>
  <c r="H289" i="7"/>
  <c r="S288" i="7"/>
  <c r="R289" i="7"/>
  <c r="U288" i="7"/>
  <c r="X288" i="7" s="1"/>
  <c r="Y288" i="7" s="1"/>
  <c r="T289" i="7"/>
  <c r="L290" i="7" a="1"/>
  <c r="L290" i="7" s="1"/>
  <c r="W371" i="7"/>
  <c r="AC285" i="7"/>
  <c r="AA286" i="7"/>
  <c r="AF335" i="6"/>
  <c r="AE337" i="6"/>
  <c r="AF334" i="6"/>
  <c r="AE336" i="6"/>
  <c r="Z287" i="6"/>
  <c r="AD285" i="6"/>
  <c r="AG306" i="6" s="1"/>
  <c r="AB285" i="6"/>
  <c r="L291" i="6" a="1"/>
  <c r="L291" i="6" s="1"/>
  <c r="T290" i="6"/>
  <c r="W371" i="6"/>
  <c r="U288" i="6"/>
  <c r="X288" i="6" s="1"/>
  <c r="Y288" i="6" s="1"/>
  <c r="R289" i="6"/>
  <c r="AA286" i="6"/>
  <c r="AC285" i="6"/>
  <c r="V372" i="6"/>
  <c r="H289" i="6"/>
  <c r="S288" i="6"/>
  <c r="AE328" i="5"/>
  <c r="AF326" i="5"/>
  <c r="AF325" i="5"/>
  <c r="AE327" i="5"/>
  <c r="Z287" i="5"/>
  <c r="AD285" i="5"/>
  <c r="AG306" i="5" s="1"/>
  <c r="AB285" i="5"/>
  <c r="V372" i="5"/>
  <c r="H289" i="5"/>
  <c r="S288" i="5"/>
  <c r="W371" i="5"/>
  <c r="R289" i="5"/>
  <c r="U288" i="5"/>
  <c r="X288" i="5" s="1"/>
  <c r="Y288" i="5" s="1"/>
  <c r="AA286" i="5"/>
  <c r="AC285" i="5"/>
  <c r="L291" i="5" a="1"/>
  <c r="L291" i="5" s="1"/>
  <c r="T290" i="5"/>
  <c r="AF336" i="4"/>
  <c r="AE338" i="4"/>
  <c r="AE337" i="4"/>
  <c r="AF335" i="4"/>
  <c r="Z287" i="4"/>
  <c r="T290" i="4"/>
  <c r="L291" i="4" a="1"/>
  <c r="L291" i="4" s="1"/>
  <c r="W371" i="4"/>
  <c r="V372" i="4"/>
  <c r="H289" i="4"/>
  <c r="S288" i="4"/>
  <c r="AD285" i="4"/>
  <c r="AG306" i="4" s="1"/>
  <c r="AB285" i="4"/>
  <c r="AC285" i="4"/>
  <c r="AA286" i="4"/>
  <c r="R289" i="4"/>
  <c r="U288" i="4"/>
  <c r="X288" i="4" s="1"/>
  <c r="Y288" i="4" s="1"/>
  <c r="Z287" i="1"/>
  <c r="AF325" i="1"/>
  <c r="AE327" i="1"/>
  <c r="W371" i="1"/>
  <c r="AD285" i="1"/>
  <c r="AG306" i="1" s="1"/>
  <c r="AB285" i="1"/>
  <c r="T290" i="1"/>
  <c r="L291" i="1" a="1"/>
  <c r="L291" i="1" s="1"/>
  <c r="AA286" i="1"/>
  <c r="AC285" i="1"/>
  <c r="V372" i="1"/>
  <c r="S288" i="1"/>
  <c r="H289" i="1"/>
  <c r="R289" i="1"/>
  <c r="U288" i="1"/>
  <c r="X288" i="1" s="1"/>
  <c r="Y288" i="1" s="1"/>
  <c r="AF326" i="1"/>
  <c r="AE328" i="1"/>
  <c r="AE360" i="11" l="1"/>
  <c r="AF358" i="11"/>
  <c r="AF361" i="11"/>
  <c r="AE363" i="11"/>
  <c r="Z288" i="11"/>
  <c r="L292" i="11" a="1"/>
  <c r="L292" i="11" s="1"/>
  <c r="T291" i="11"/>
  <c r="U289" i="11"/>
  <c r="X289" i="11" s="1"/>
  <c r="Y289" i="11" s="1"/>
  <c r="R290" i="11"/>
  <c r="AD286" i="11"/>
  <c r="AG307" i="11" s="1"/>
  <c r="AB286" i="11"/>
  <c r="V373" i="11"/>
  <c r="H290" i="11"/>
  <c r="S289" i="11"/>
  <c r="AC286" i="11"/>
  <c r="AA287" i="11"/>
  <c r="W372" i="11"/>
  <c r="AF359" i="10"/>
  <c r="AE361" i="10"/>
  <c r="AE362" i="10"/>
  <c r="AF360" i="10"/>
  <c r="Z288" i="10"/>
  <c r="AD286" i="10"/>
  <c r="AG307" i="10" s="1"/>
  <c r="AB286" i="10"/>
  <c r="U289" i="10"/>
  <c r="X289" i="10" s="1"/>
  <c r="Y289" i="10" s="1"/>
  <c r="R290" i="10"/>
  <c r="V373" i="10"/>
  <c r="H290" i="10"/>
  <c r="S289" i="10"/>
  <c r="W372" i="10"/>
  <c r="AC286" i="10"/>
  <c r="AA287" i="10"/>
  <c r="L291" i="10" a="1"/>
  <c r="L291" i="10" s="1"/>
  <c r="T290" i="10"/>
  <c r="AF358" i="9"/>
  <c r="AE360" i="9"/>
  <c r="AE361" i="9"/>
  <c r="AF359" i="9"/>
  <c r="Z288" i="9"/>
  <c r="V373" i="9"/>
  <c r="H290" i="9"/>
  <c r="S289" i="9"/>
  <c r="W372" i="9"/>
  <c r="AD286" i="9"/>
  <c r="AG307" i="9" s="1"/>
  <c r="AB286" i="9"/>
  <c r="U289" i="9"/>
  <c r="X289" i="9" s="1"/>
  <c r="Y289" i="9" s="1"/>
  <c r="R290" i="9"/>
  <c r="AC286" i="9"/>
  <c r="AA287" i="9"/>
  <c r="L291" i="9" a="1"/>
  <c r="L291" i="9" s="1"/>
  <c r="T290" i="9"/>
  <c r="AE339" i="8"/>
  <c r="AF337" i="8"/>
  <c r="AE340" i="8"/>
  <c r="AF338" i="8"/>
  <c r="Z288" i="8"/>
  <c r="AD286" i="8"/>
  <c r="AG307" i="8" s="1"/>
  <c r="AB286" i="8"/>
  <c r="T291" i="8"/>
  <c r="L292" i="8" a="1"/>
  <c r="L292" i="8" s="1"/>
  <c r="U289" i="8"/>
  <c r="X289" i="8" s="1"/>
  <c r="Y289" i="8" s="1"/>
  <c r="R290" i="8"/>
  <c r="V373" i="8"/>
  <c r="H290" i="8"/>
  <c r="S289" i="8"/>
  <c r="W372" i="8"/>
  <c r="AA287" i="8"/>
  <c r="AC286" i="8"/>
  <c r="AE339" i="7"/>
  <c r="AF337" i="7"/>
  <c r="AE340" i="7"/>
  <c r="AF338" i="7"/>
  <c r="Z288" i="7"/>
  <c r="V373" i="7"/>
  <c r="S289" i="7"/>
  <c r="H290" i="7"/>
  <c r="W372" i="7"/>
  <c r="L291" i="7" a="1"/>
  <c r="L291" i="7" s="1"/>
  <c r="T290" i="7"/>
  <c r="AA287" i="7"/>
  <c r="AC286" i="7"/>
  <c r="R290" i="7"/>
  <c r="U289" i="7"/>
  <c r="X289" i="7" s="1"/>
  <c r="Y289" i="7" s="1"/>
  <c r="AD286" i="7"/>
  <c r="AG307" i="7" s="1"/>
  <c r="AB286" i="7"/>
  <c r="AE338" i="6"/>
  <c r="AF336" i="6"/>
  <c r="AE339" i="6"/>
  <c r="AF337" i="6"/>
  <c r="Z288" i="6"/>
  <c r="AD286" i="6"/>
  <c r="AG307" i="6" s="1"/>
  <c r="AB286" i="6"/>
  <c r="R290" i="6"/>
  <c r="U289" i="6"/>
  <c r="X289" i="6" s="1"/>
  <c r="Y289" i="6" s="1"/>
  <c r="V373" i="6"/>
  <c r="H290" i="6"/>
  <c r="S289" i="6"/>
  <c r="AA287" i="6"/>
  <c r="AC286" i="6"/>
  <c r="L292" i="6" a="1"/>
  <c r="L292" i="6" s="1"/>
  <c r="T291" i="6"/>
  <c r="W372" i="6"/>
  <c r="AE329" i="5"/>
  <c r="AF327" i="5"/>
  <c r="AF328" i="5"/>
  <c r="AE330" i="5"/>
  <c r="Z288" i="5"/>
  <c r="AB286" i="5"/>
  <c r="AD286" i="5"/>
  <c r="AG307" i="5" s="1"/>
  <c r="L292" i="5" a="1"/>
  <c r="L292" i="5" s="1"/>
  <c r="T291" i="5"/>
  <c r="U289" i="5"/>
  <c r="X289" i="5" s="1"/>
  <c r="Y289" i="5" s="1"/>
  <c r="R290" i="5"/>
  <c r="AC286" i="5"/>
  <c r="AA287" i="5"/>
  <c r="V373" i="5"/>
  <c r="H290" i="5"/>
  <c r="S289" i="5"/>
  <c r="W372" i="5"/>
  <c r="AF338" i="4"/>
  <c r="AE340" i="4"/>
  <c r="AF337" i="4"/>
  <c r="AE339" i="4"/>
  <c r="Z288" i="4"/>
  <c r="R290" i="4"/>
  <c r="U289" i="4"/>
  <c r="X289" i="4" s="1"/>
  <c r="Y289" i="4" s="1"/>
  <c r="W372" i="4"/>
  <c r="AD286" i="4"/>
  <c r="AG307" i="4" s="1"/>
  <c r="AB286" i="4"/>
  <c r="V373" i="4"/>
  <c r="S289" i="4"/>
  <c r="H290" i="4"/>
  <c r="L292" i="4" a="1"/>
  <c r="L292" i="4" s="1"/>
  <c r="T291" i="4"/>
  <c r="AA287" i="4"/>
  <c r="AC286" i="4"/>
  <c r="Z288" i="1"/>
  <c r="V373" i="1"/>
  <c r="S289" i="1"/>
  <c r="H290" i="1"/>
  <c r="R290" i="1"/>
  <c r="U289" i="1"/>
  <c r="X289" i="1" s="1"/>
  <c r="Y289" i="1" s="1"/>
  <c r="L292" i="1" a="1"/>
  <c r="L292" i="1" s="1"/>
  <c r="T291" i="1"/>
  <c r="W372" i="1"/>
  <c r="AC286" i="1"/>
  <c r="AA287" i="1"/>
  <c r="AB286" i="1"/>
  <c r="AD286" i="1"/>
  <c r="AG307" i="1" s="1"/>
  <c r="AF327" i="1"/>
  <c r="AE329" i="1"/>
  <c r="AE330" i="1"/>
  <c r="AF328" i="1"/>
  <c r="AF360" i="11" l="1"/>
  <c r="AE362" i="11"/>
  <c r="AF363" i="11"/>
  <c r="AE365" i="11"/>
  <c r="Z289" i="11"/>
  <c r="R291" i="11"/>
  <c r="U290" i="11"/>
  <c r="X290" i="11" s="1"/>
  <c r="Y290" i="11" s="1"/>
  <c r="AB287" i="11"/>
  <c r="AD287" i="11"/>
  <c r="AG308" i="11" s="1"/>
  <c r="W373" i="11"/>
  <c r="T292" i="11"/>
  <c r="L293" i="11" a="1"/>
  <c r="L293" i="11" s="1"/>
  <c r="AA288" i="11"/>
  <c r="AC287" i="11"/>
  <c r="V374" i="11"/>
  <c r="H291" i="11"/>
  <c r="S290" i="11"/>
  <c r="AF362" i="10"/>
  <c r="AE364" i="10"/>
  <c r="AF361" i="10"/>
  <c r="AE363" i="10"/>
  <c r="Z289" i="10"/>
  <c r="AD287" i="10"/>
  <c r="AG308" i="10" s="1"/>
  <c r="AB287" i="10"/>
  <c r="V374" i="10"/>
  <c r="H291" i="10"/>
  <c r="S290" i="10"/>
  <c r="W373" i="10"/>
  <c r="L292" i="10" a="1"/>
  <c r="L292" i="10" s="1"/>
  <c r="T291" i="10"/>
  <c r="R291" i="10"/>
  <c r="U290" i="10"/>
  <c r="X290" i="10" s="1"/>
  <c r="Y290" i="10" s="1"/>
  <c r="AC287" i="10"/>
  <c r="AA288" i="10"/>
  <c r="AF361" i="9"/>
  <c r="AE363" i="9"/>
  <c r="AE362" i="9"/>
  <c r="AF360" i="9"/>
  <c r="Z289" i="9"/>
  <c r="L292" i="9" a="1"/>
  <c r="L292" i="9" s="1"/>
  <c r="T291" i="9"/>
  <c r="AD287" i="9"/>
  <c r="AG308" i="9" s="1"/>
  <c r="AB287" i="9"/>
  <c r="V374" i="9"/>
  <c r="H291" i="9"/>
  <c r="S290" i="9"/>
  <c r="W373" i="9"/>
  <c r="AA288" i="9"/>
  <c r="AC287" i="9"/>
  <c r="U290" i="9"/>
  <c r="X290" i="9" s="1"/>
  <c r="Y290" i="9" s="1"/>
  <c r="R291" i="9"/>
  <c r="AF340" i="8"/>
  <c r="AE342" i="8"/>
  <c r="AF339" i="8"/>
  <c r="AE341" i="8"/>
  <c r="Z289" i="8"/>
  <c r="AD287" i="8"/>
  <c r="AG308" i="8" s="1"/>
  <c r="AB287" i="8"/>
  <c r="V374" i="8"/>
  <c r="H291" i="8"/>
  <c r="S290" i="8"/>
  <c r="W373" i="8"/>
  <c r="L293" i="8" a="1"/>
  <c r="L293" i="8" s="1"/>
  <c r="T292" i="8"/>
  <c r="AC287" i="8"/>
  <c r="AA288" i="8"/>
  <c r="R291" i="8"/>
  <c r="U290" i="8"/>
  <c r="X290" i="8" s="1"/>
  <c r="Y290" i="8" s="1"/>
  <c r="AF340" i="7"/>
  <c r="AE342" i="7"/>
  <c r="AF339" i="7"/>
  <c r="AE341" i="7"/>
  <c r="Z289" i="7"/>
  <c r="V374" i="7"/>
  <c r="H291" i="7"/>
  <c r="S290" i="7"/>
  <c r="AD287" i="7"/>
  <c r="AG308" i="7" s="1"/>
  <c r="AB287" i="7"/>
  <c r="R291" i="7"/>
  <c r="U290" i="7"/>
  <c r="X290" i="7" s="1"/>
  <c r="Y290" i="7" s="1"/>
  <c r="W373" i="7"/>
  <c r="L292" i="7" a="1"/>
  <c r="L292" i="7" s="1"/>
  <c r="T291" i="7"/>
  <c r="AA288" i="7"/>
  <c r="AC287" i="7"/>
  <c r="AF339" i="6"/>
  <c r="AE341" i="6"/>
  <c r="AF338" i="6"/>
  <c r="AE340" i="6"/>
  <c r="Z289" i="6"/>
  <c r="AD287" i="6"/>
  <c r="AG308" i="6" s="1"/>
  <c r="AB287" i="6"/>
  <c r="W373" i="6"/>
  <c r="V374" i="6"/>
  <c r="S290" i="6"/>
  <c r="H291" i="6"/>
  <c r="R291" i="6"/>
  <c r="U290" i="6"/>
  <c r="X290" i="6" s="1"/>
  <c r="Y290" i="6" s="1"/>
  <c r="AA288" i="6"/>
  <c r="AC287" i="6"/>
  <c r="L293" i="6" a="1"/>
  <c r="L293" i="6" s="1"/>
  <c r="T292" i="6"/>
  <c r="AE332" i="5"/>
  <c r="AF330" i="5"/>
  <c r="AE331" i="5"/>
  <c r="AF329" i="5"/>
  <c r="AD287" i="5"/>
  <c r="AG308" i="5" s="1"/>
  <c r="AB287" i="5"/>
  <c r="L293" i="5" a="1"/>
  <c r="L293" i="5" s="1"/>
  <c r="T292" i="5"/>
  <c r="Z289" i="5"/>
  <c r="W373" i="5"/>
  <c r="V374" i="5"/>
  <c r="H291" i="5"/>
  <c r="S290" i="5"/>
  <c r="U290" i="5"/>
  <c r="X290" i="5" s="1"/>
  <c r="Y290" i="5" s="1"/>
  <c r="R291" i="5"/>
  <c r="AC287" i="5"/>
  <c r="AA288" i="5"/>
  <c r="AE342" i="4"/>
  <c r="AF340" i="4"/>
  <c r="AE341" i="4"/>
  <c r="AF339" i="4"/>
  <c r="Z289" i="4"/>
  <c r="AB287" i="4"/>
  <c r="AD287" i="4"/>
  <c r="AG308" i="4" s="1"/>
  <c r="V374" i="4"/>
  <c r="S290" i="4"/>
  <c r="H291" i="4"/>
  <c r="W373" i="4"/>
  <c r="T292" i="4"/>
  <c r="L293" i="4" a="1"/>
  <c r="L293" i="4" s="1"/>
  <c r="AA288" i="4"/>
  <c r="AC287" i="4"/>
  <c r="U290" i="4"/>
  <c r="X290" i="4" s="1"/>
  <c r="Y290" i="4" s="1"/>
  <c r="R291" i="4"/>
  <c r="Z289" i="1"/>
  <c r="W373" i="1"/>
  <c r="AD287" i="1"/>
  <c r="AG308" i="1" s="1"/>
  <c r="AB287" i="1"/>
  <c r="R291" i="1"/>
  <c r="U290" i="1"/>
  <c r="X290" i="1" s="1"/>
  <c r="Y290" i="1" s="1"/>
  <c r="AA288" i="1"/>
  <c r="AC287" i="1"/>
  <c r="T292" i="1"/>
  <c r="L293" i="1" a="1"/>
  <c r="L293" i="1" s="1"/>
  <c r="V374" i="1"/>
  <c r="H291" i="1"/>
  <c r="S290" i="1"/>
  <c r="AF330" i="1"/>
  <c r="AE332" i="1"/>
  <c r="AE331" i="1"/>
  <c r="AF329" i="1"/>
  <c r="AE364" i="11" l="1"/>
  <c r="AF362" i="11"/>
  <c r="AE367" i="11"/>
  <c r="AF365" i="11"/>
  <c r="Z290" i="11"/>
  <c r="W374" i="11"/>
  <c r="R292" i="11"/>
  <c r="U291" i="11"/>
  <c r="X291" i="11" s="1"/>
  <c r="Y291" i="11" s="1"/>
  <c r="L294" i="11" a="1"/>
  <c r="L294" i="11" s="1"/>
  <c r="T293" i="11"/>
  <c r="AA289" i="11"/>
  <c r="AC288" i="11"/>
  <c r="V375" i="11"/>
  <c r="H292" i="11"/>
  <c r="S291" i="11"/>
  <c r="AB288" i="11"/>
  <c r="AD288" i="11"/>
  <c r="AG309" i="11" s="1"/>
  <c r="AF363" i="10"/>
  <c r="AE365" i="10"/>
  <c r="AF364" i="10"/>
  <c r="AE366" i="10"/>
  <c r="Z290" i="10"/>
  <c r="AD288" i="10"/>
  <c r="AG309" i="10" s="1"/>
  <c r="AB288" i="10"/>
  <c r="T292" i="10"/>
  <c r="L293" i="10" a="1"/>
  <c r="L293" i="10" s="1"/>
  <c r="V375" i="10"/>
  <c r="S291" i="10"/>
  <c r="H292" i="10"/>
  <c r="W374" i="10"/>
  <c r="AA289" i="10"/>
  <c r="AC288" i="10"/>
  <c r="R292" i="10"/>
  <c r="U291" i="10"/>
  <c r="X291" i="10" s="1"/>
  <c r="Y291" i="10" s="1"/>
  <c r="AF362" i="9"/>
  <c r="AE364" i="9"/>
  <c r="AE365" i="9"/>
  <c r="AF363" i="9"/>
  <c r="Z290" i="9"/>
  <c r="AD288" i="9"/>
  <c r="AG309" i="9" s="1"/>
  <c r="AB288" i="9"/>
  <c r="V375" i="9"/>
  <c r="H292" i="9"/>
  <c r="S291" i="9"/>
  <c r="L293" i="9" a="1"/>
  <c r="L293" i="9" s="1"/>
  <c r="T292" i="9"/>
  <c r="R292" i="9"/>
  <c r="U291" i="9"/>
  <c r="X291" i="9" s="1"/>
  <c r="Y291" i="9" s="1"/>
  <c r="W374" i="9"/>
  <c r="AC288" i="9"/>
  <c r="AA289" i="9"/>
  <c r="AE343" i="8"/>
  <c r="AF341" i="8"/>
  <c r="AE344" i="8"/>
  <c r="AF342" i="8"/>
  <c r="Z290" i="8"/>
  <c r="W374" i="8"/>
  <c r="U291" i="8"/>
  <c r="X291" i="8" s="1"/>
  <c r="Y291" i="8" s="1"/>
  <c r="R292" i="8"/>
  <c r="L294" i="8" a="1"/>
  <c r="L294" i="8" s="1"/>
  <c r="T293" i="8"/>
  <c r="V375" i="8"/>
  <c r="S291" i="8"/>
  <c r="H292" i="8"/>
  <c r="AC288" i="8"/>
  <c r="AA289" i="8"/>
  <c r="AB288" i="8"/>
  <c r="AD288" i="8"/>
  <c r="AG309" i="8" s="1"/>
  <c r="AE343" i="7"/>
  <c r="AF341" i="7"/>
  <c r="AF342" i="7"/>
  <c r="AE344" i="7"/>
  <c r="Z290" i="7"/>
  <c r="L293" i="7" a="1"/>
  <c r="L293" i="7" s="1"/>
  <c r="T292" i="7"/>
  <c r="V375" i="7"/>
  <c r="H292" i="7"/>
  <c r="S291" i="7"/>
  <c r="W374" i="7"/>
  <c r="U291" i="7"/>
  <c r="X291" i="7" s="1"/>
  <c r="Y291" i="7" s="1"/>
  <c r="R292" i="7"/>
  <c r="AD288" i="7"/>
  <c r="AG309" i="7" s="1"/>
  <c r="AB288" i="7"/>
  <c r="AA289" i="7"/>
  <c r="AC288" i="7"/>
  <c r="AE342" i="6"/>
  <c r="AF340" i="6"/>
  <c r="AF341" i="6"/>
  <c r="AE343" i="6"/>
  <c r="Z290" i="6"/>
  <c r="R292" i="6"/>
  <c r="U291" i="6"/>
  <c r="X291" i="6" s="1"/>
  <c r="Y291" i="6" s="1"/>
  <c r="AB288" i="6"/>
  <c r="AD288" i="6"/>
  <c r="AG309" i="6" s="1"/>
  <c r="W374" i="6"/>
  <c r="T293" i="6"/>
  <c r="L294" i="6" a="1"/>
  <c r="L294" i="6" s="1"/>
  <c r="AC288" i="6"/>
  <c r="AA289" i="6"/>
  <c r="V375" i="6"/>
  <c r="S291" i="6"/>
  <c r="H292" i="6"/>
  <c r="AE333" i="5"/>
  <c r="AF331" i="5"/>
  <c r="AF332" i="5"/>
  <c r="AE334" i="5"/>
  <c r="Z290" i="5"/>
  <c r="T293" i="5"/>
  <c r="L294" i="5" a="1"/>
  <c r="L294" i="5" s="1"/>
  <c r="U291" i="5"/>
  <c r="X291" i="5" s="1"/>
  <c r="Y291" i="5" s="1"/>
  <c r="R292" i="5"/>
  <c r="AC288" i="5"/>
  <c r="AA289" i="5"/>
  <c r="AD288" i="5"/>
  <c r="AG309" i="5" s="1"/>
  <c r="AB288" i="5"/>
  <c r="V375" i="5"/>
  <c r="H292" i="5"/>
  <c r="S291" i="5"/>
  <c r="W374" i="5"/>
  <c r="AE343" i="4"/>
  <c r="AF341" i="4"/>
  <c r="AE344" i="4"/>
  <c r="AF342" i="4"/>
  <c r="Z290" i="4"/>
  <c r="U291" i="4"/>
  <c r="X291" i="4" s="1"/>
  <c r="Y291" i="4" s="1"/>
  <c r="R292" i="4"/>
  <c r="AD288" i="4"/>
  <c r="AG309" i="4" s="1"/>
  <c r="AB288" i="4"/>
  <c r="AC288" i="4"/>
  <c r="AA289" i="4"/>
  <c r="L294" i="4" a="1"/>
  <c r="L294" i="4" s="1"/>
  <c r="T293" i="4"/>
  <c r="V375" i="4"/>
  <c r="H292" i="4"/>
  <c r="S291" i="4"/>
  <c r="W374" i="4"/>
  <c r="Z290" i="1"/>
  <c r="T293" i="1"/>
  <c r="L294" i="1" a="1"/>
  <c r="L294" i="1" s="1"/>
  <c r="V375" i="1"/>
  <c r="S291" i="1"/>
  <c r="H292" i="1"/>
  <c r="W374" i="1"/>
  <c r="AC288" i="1"/>
  <c r="AA289" i="1"/>
  <c r="AB288" i="1"/>
  <c r="AD288" i="1"/>
  <c r="AG309" i="1" s="1"/>
  <c r="R292" i="1"/>
  <c r="U291" i="1"/>
  <c r="X291" i="1" s="1"/>
  <c r="Y291" i="1" s="1"/>
  <c r="AF331" i="1"/>
  <c r="AE333" i="1"/>
  <c r="AE334" i="1"/>
  <c r="AF332" i="1"/>
  <c r="AF364" i="11" l="1"/>
  <c r="AE366" i="11"/>
  <c r="AF367" i="11"/>
  <c r="AE369" i="11"/>
  <c r="Z291" i="11"/>
  <c r="L295" i="11" a="1"/>
  <c r="L295" i="11" s="1"/>
  <c r="T294" i="11"/>
  <c r="U292" i="11"/>
  <c r="X292" i="11" s="1"/>
  <c r="Y292" i="11" s="1"/>
  <c r="R293" i="11"/>
  <c r="V376" i="11"/>
  <c r="S292" i="11"/>
  <c r="H293" i="11"/>
  <c r="AC289" i="11"/>
  <c r="AA290" i="11"/>
  <c r="W375" i="11"/>
  <c r="AD289" i="11"/>
  <c r="AG310" i="11" s="1"/>
  <c r="AB289" i="11"/>
  <c r="AE368" i="10"/>
  <c r="AF366" i="10"/>
  <c r="AE367" i="10"/>
  <c r="AF365" i="10"/>
  <c r="Z291" i="10"/>
  <c r="V376" i="10"/>
  <c r="H293" i="10"/>
  <c r="S292" i="10"/>
  <c r="L294" i="10" a="1"/>
  <c r="L294" i="10" s="1"/>
  <c r="T293" i="10"/>
  <c r="U292" i="10"/>
  <c r="X292" i="10" s="1"/>
  <c r="Y292" i="10" s="1"/>
  <c r="R293" i="10"/>
  <c r="AB289" i="10"/>
  <c r="AD289" i="10"/>
  <c r="AG310" i="10" s="1"/>
  <c r="W375" i="10"/>
  <c r="AA290" i="10"/>
  <c r="AC289" i="10"/>
  <c r="AE367" i="9"/>
  <c r="AF365" i="9"/>
  <c r="AF364" i="9"/>
  <c r="AE366" i="9"/>
  <c r="Z291" i="9"/>
  <c r="AD289" i="9"/>
  <c r="AG310" i="9" s="1"/>
  <c r="AB289" i="9"/>
  <c r="R293" i="9"/>
  <c r="U292" i="9"/>
  <c r="X292" i="9" s="1"/>
  <c r="Y292" i="9" s="1"/>
  <c r="V376" i="9"/>
  <c r="H293" i="9"/>
  <c r="S292" i="9"/>
  <c r="W375" i="9"/>
  <c r="L294" i="9" a="1"/>
  <c r="L294" i="9" s="1"/>
  <c r="T293" i="9"/>
  <c r="AC289" i="9"/>
  <c r="AA290" i="9"/>
  <c r="AE346" i="8"/>
  <c r="AF344" i="8"/>
  <c r="AF343" i="8"/>
  <c r="AE345" i="8"/>
  <c r="Z291" i="8"/>
  <c r="V376" i="8"/>
  <c r="H293" i="8"/>
  <c r="S292" i="8"/>
  <c r="U292" i="8"/>
  <c r="X292" i="8" s="1"/>
  <c r="Y292" i="8" s="1"/>
  <c r="R293" i="8"/>
  <c r="AB289" i="8"/>
  <c r="AD289" i="8"/>
  <c r="AG310" i="8" s="1"/>
  <c r="W375" i="8"/>
  <c r="AC289" i="8"/>
  <c r="AA290" i="8"/>
  <c r="T294" i="8"/>
  <c r="L295" i="8" a="1"/>
  <c r="L295" i="8" s="1"/>
  <c r="AF344" i="7"/>
  <c r="AE346" i="7"/>
  <c r="AF343" i="7"/>
  <c r="AE345" i="7"/>
  <c r="Z291" i="7"/>
  <c r="R293" i="7"/>
  <c r="U292" i="7"/>
  <c r="X292" i="7" s="1"/>
  <c r="Y292" i="7" s="1"/>
  <c r="V376" i="7"/>
  <c r="H293" i="7"/>
  <c r="S292" i="7"/>
  <c r="W375" i="7"/>
  <c r="AD289" i="7"/>
  <c r="AG310" i="7" s="1"/>
  <c r="AB289" i="7"/>
  <c r="T293" i="7"/>
  <c r="L294" i="7" a="1"/>
  <c r="L294" i="7" s="1"/>
  <c r="AA290" i="7"/>
  <c r="AC289" i="7"/>
  <c r="AE345" i="6"/>
  <c r="AF343" i="6"/>
  <c r="AE344" i="6"/>
  <c r="AF342" i="6"/>
  <c r="Z291" i="6"/>
  <c r="AB289" i="6"/>
  <c r="AD289" i="6"/>
  <c r="AG310" i="6" s="1"/>
  <c r="T294" i="6"/>
  <c r="L295" i="6" a="1"/>
  <c r="L295" i="6" s="1"/>
  <c r="R293" i="6"/>
  <c r="U292" i="6"/>
  <c r="X292" i="6" s="1"/>
  <c r="Y292" i="6" s="1"/>
  <c r="AC289" i="6"/>
  <c r="AA290" i="6"/>
  <c r="V376" i="6"/>
  <c r="S292" i="6"/>
  <c r="H293" i="6"/>
  <c r="W375" i="6"/>
  <c r="AE336" i="5"/>
  <c r="AF334" i="5"/>
  <c r="AE335" i="5"/>
  <c r="AF333" i="5"/>
  <c r="Z291" i="5"/>
  <c r="W375" i="5"/>
  <c r="L295" i="5" a="1"/>
  <c r="L295" i="5" s="1"/>
  <c r="T294" i="5"/>
  <c r="AD289" i="5"/>
  <c r="AG310" i="5" s="1"/>
  <c r="AB289" i="5"/>
  <c r="V376" i="5"/>
  <c r="H293" i="5"/>
  <c r="S292" i="5"/>
  <c r="U292" i="5"/>
  <c r="X292" i="5" s="1"/>
  <c r="Y292" i="5" s="1"/>
  <c r="R293" i="5"/>
  <c r="AC289" i="5"/>
  <c r="AA290" i="5"/>
  <c r="AF344" i="4"/>
  <c r="AE346" i="4"/>
  <c r="AE345" i="4"/>
  <c r="AF343" i="4"/>
  <c r="Z291" i="4"/>
  <c r="L295" i="4" a="1"/>
  <c r="L295" i="4" s="1"/>
  <c r="T294" i="4"/>
  <c r="V376" i="4"/>
  <c r="H293" i="4"/>
  <c r="S292" i="4"/>
  <c r="AD289" i="4"/>
  <c r="AG310" i="4" s="1"/>
  <c r="AB289" i="4"/>
  <c r="R293" i="4"/>
  <c r="U292" i="4"/>
  <c r="X292" i="4" s="1"/>
  <c r="Y292" i="4" s="1"/>
  <c r="AC289" i="4"/>
  <c r="AA290" i="4"/>
  <c r="W375" i="4"/>
  <c r="Z291" i="1"/>
  <c r="U292" i="1"/>
  <c r="X292" i="1" s="1"/>
  <c r="Y292" i="1" s="1"/>
  <c r="R293" i="1"/>
  <c r="AD289" i="1"/>
  <c r="AG310" i="1" s="1"/>
  <c r="AB289" i="1"/>
  <c r="V376" i="1"/>
  <c r="S292" i="1"/>
  <c r="H293" i="1"/>
  <c r="W375" i="1"/>
  <c r="AF334" i="1"/>
  <c r="AE336" i="1"/>
  <c r="AC289" i="1"/>
  <c r="AA290" i="1"/>
  <c r="T294" i="1"/>
  <c r="L295" i="1" a="1"/>
  <c r="L295" i="1" s="1"/>
  <c r="AF333" i="1"/>
  <c r="AE335" i="1"/>
  <c r="AE368" i="11" l="1"/>
  <c r="AF366" i="11"/>
  <c r="AE371" i="11"/>
  <c r="AF369" i="11"/>
  <c r="Z292" i="11"/>
  <c r="W376" i="11"/>
  <c r="U293" i="11"/>
  <c r="X293" i="11" s="1"/>
  <c r="Y293" i="11" s="1"/>
  <c r="R294" i="11"/>
  <c r="AD290" i="11"/>
  <c r="AG311" i="11" s="1"/>
  <c r="AB290" i="11"/>
  <c r="H294" i="11"/>
  <c r="V377" i="11"/>
  <c r="S293" i="11"/>
  <c r="L296" i="11" a="1"/>
  <c r="L296" i="11" s="1"/>
  <c r="T295" i="11"/>
  <c r="AC290" i="11"/>
  <c r="AA291" i="11"/>
  <c r="AE369" i="10"/>
  <c r="AF367" i="10"/>
  <c r="AE370" i="10"/>
  <c r="AF368" i="10"/>
  <c r="Z292" i="10"/>
  <c r="L295" i="10" a="1"/>
  <c r="L295" i="10" s="1"/>
  <c r="T294" i="10"/>
  <c r="V377" i="10"/>
  <c r="H294" i="10"/>
  <c r="S293" i="10"/>
  <c r="W376" i="10"/>
  <c r="AD290" i="10"/>
  <c r="AG311" i="10" s="1"/>
  <c r="AB290" i="10"/>
  <c r="U293" i="10"/>
  <c r="X293" i="10" s="1"/>
  <c r="Y293" i="10" s="1"/>
  <c r="R294" i="10"/>
  <c r="AC290" i="10"/>
  <c r="AA291" i="10"/>
  <c r="AE368" i="9"/>
  <c r="AF366" i="9"/>
  <c r="AF367" i="9"/>
  <c r="AE369" i="9"/>
  <c r="Z292" i="9"/>
  <c r="R294" i="9"/>
  <c r="U293" i="9"/>
  <c r="X293" i="9" s="1"/>
  <c r="Y293" i="9" s="1"/>
  <c r="AD290" i="9"/>
  <c r="AG311" i="9" s="1"/>
  <c r="AB290" i="9"/>
  <c r="V377" i="9"/>
  <c r="H294" i="9"/>
  <c r="S293" i="9"/>
  <c r="L295" i="9" a="1"/>
  <c r="L295" i="9" s="1"/>
  <c r="T294" i="9"/>
  <c r="AA291" i="9"/>
  <c r="AC290" i="9"/>
  <c r="W376" i="9"/>
  <c r="AF345" i="8"/>
  <c r="AE347" i="8"/>
  <c r="AF346" i="8"/>
  <c r="AE348" i="8"/>
  <c r="Z292" i="8"/>
  <c r="AD290" i="8"/>
  <c r="AG311" i="8" s="1"/>
  <c r="AB290" i="8"/>
  <c r="T295" i="8"/>
  <c r="L296" i="8" a="1"/>
  <c r="L296" i="8" s="1"/>
  <c r="V377" i="8"/>
  <c r="H294" i="8"/>
  <c r="S293" i="8"/>
  <c r="R294" i="8"/>
  <c r="U293" i="8"/>
  <c r="X293" i="8" s="1"/>
  <c r="Y293" i="8" s="1"/>
  <c r="W376" i="8"/>
  <c r="AC290" i="8"/>
  <c r="AA291" i="8"/>
  <c r="AF345" i="7"/>
  <c r="AE347" i="7"/>
  <c r="AE348" i="7"/>
  <c r="AF346" i="7"/>
  <c r="Z292" i="7"/>
  <c r="W376" i="7"/>
  <c r="AB290" i="7"/>
  <c r="AD290" i="7"/>
  <c r="AG311" i="7" s="1"/>
  <c r="V377" i="7"/>
  <c r="S293" i="7"/>
  <c r="H294" i="7"/>
  <c r="R294" i="7"/>
  <c r="U293" i="7"/>
  <c r="X293" i="7" s="1"/>
  <c r="Y293" i="7" s="1"/>
  <c r="T294" i="7"/>
  <c r="L295" i="7" a="1"/>
  <c r="L295" i="7" s="1"/>
  <c r="AA291" i="7"/>
  <c r="AC290" i="7"/>
  <c r="AE346" i="6"/>
  <c r="AF344" i="6"/>
  <c r="AE347" i="6"/>
  <c r="AF345" i="6"/>
  <c r="Z292" i="6"/>
  <c r="AD290" i="6"/>
  <c r="AG311" i="6" s="1"/>
  <c r="AB290" i="6"/>
  <c r="W376" i="6"/>
  <c r="V377" i="6"/>
  <c r="S293" i="6"/>
  <c r="H294" i="6"/>
  <c r="U293" i="6"/>
  <c r="X293" i="6" s="1"/>
  <c r="Y293" i="6" s="1"/>
  <c r="R294" i="6"/>
  <c r="AA291" i="6"/>
  <c r="AC290" i="6"/>
  <c r="T295" i="6"/>
  <c r="L296" i="6" a="1"/>
  <c r="L296" i="6" s="1"/>
  <c r="AF335" i="5"/>
  <c r="AE337" i="5"/>
  <c r="AE338" i="5"/>
  <c r="AF336" i="5"/>
  <c r="Z292" i="5"/>
  <c r="AD290" i="5"/>
  <c r="AG311" i="5" s="1"/>
  <c r="AB290" i="5"/>
  <c r="V377" i="5"/>
  <c r="H294" i="5"/>
  <c r="S293" i="5"/>
  <c r="R294" i="5"/>
  <c r="U293" i="5"/>
  <c r="X293" i="5" s="1"/>
  <c r="Y293" i="5" s="1"/>
  <c r="W376" i="5"/>
  <c r="AA291" i="5"/>
  <c r="AC290" i="5"/>
  <c r="T295" i="5"/>
  <c r="L296" i="5" a="1"/>
  <c r="L296" i="5" s="1"/>
  <c r="AF345" i="4"/>
  <c r="AE347" i="4"/>
  <c r="AF346" i="4"/>
  <c r="AE348" i="4"/>
  <c r="Z292" i="4"/>
  <c r="U293" i="4"/>
  <c r="X293" i="4" s="1"/>
  <c r="Y293" i="4" s="1"/>
  <c r="R294" i="4"/>
  <c r="AD290" i="4"/>
  <c r="AG311" i="4" s="1"/>
  <c r="AB290" i="4"/>
  <c r="V377" i="4"/>
  <c r="H294" i="4"/>
  <c r="S293" i="4"/>
  <c r="W376" i="4"/>
  <c r="AA291" i="4"/>
  <c r="AC290" i="4"/>
  <c r="L296" i="4" a="1"/>
  <c r="L296" i="4" s="1"/>
  <c r="T295" i="4"/>
  <c r="Z292" i="1"/>
  <c r="AD290" i="1"/>
  <c r="AG311" i="1" s="1"/>
  <c r="AB290" i="1"/>
  <c r="AE338" i="1"/>
  <c r="AF336" i="1"/>
  <c r="V377" i="1"/>
  <c r="H294" i="1"/>
  <c r="S293" i="1"/>
  <c r="W376" i="1"/>
  <c r="AE337" i="1"/>
  <c r="AF335" i="1"/>
  <c r="U293" i="1"/>
  <c r="X293" i="1" s="1"/>
  <c r="Y293" i="1" s="1"/>
  <c r="R294" i="1"/>
  <c r="AA291" i="1"/>
  <c r="AC290" i="1"/>
  <c r="L296" i="1" a="1"/>
  <c r="L296" i="1" s="1"/>
  <c r="T295" i="1"/>
  <c r="AF368" i="11" l="1"/>
  <c r="AE370" i="11"/>
  <c r="AF371" i="11"/>
  <c r="AE373" i="11"/>
  <c r="Z293" i="11"/>
  <c r="U294" i="11"/>
  <c r="X294" i="11" s="1"/>
  <c r="Y294" i="11" s="1"/>
  <c r="R295" i="11"/>
  <c r="L297" i="11" a="1"/>
  <c r="L297" i="11" s="1"/>
  <c r="T296" i="11"/>
  <c r="W377" i="11"/>
  <c r="AD291" i="11"/>
  <c r="AG312" i="11" s="1"/>
  <c r="AB291" i="11"/>
  <c r="AC291" i="11"/>
  <c r="AA292" i="11"/>
  <c r="V378" i="11"/>
  <c r="H295" i="11"/>
  <c r="S294" i="11"/>
  <c r="AE372" i="10"/>
  <c r="AF370" i="10"/>
  <c r="AE371" i="10"/>
  <c r="AF369" i="10"/>
  <c r="Z293" i="10"/>
  <c r="AD291" i="10"/>
  <c r="AG312" i="10" s="1"/>
  <c r="AB291" i="10"/>
  <c r="V378" i="10"/>
  <c r="S294" i="10"/>
  <c r="H295" i="10"/>
  <c r="W377" i="10"/>
  <c r="R295" i="10"/>
  <c r="U294" i="10"/>
  <c r="X294" i="10" s="1"/>
  <c r="Y294" i="10" s="1"/>
  <c r="T295" i="10"/>
  <c r="L296" i="10" a="1"/>
  <c r="L296" i="10" s="1"/>
  <c r="AC291" i="10"/>
  <c r="AA292" i="10"/>
  <c r="AE371" i="9"/>
  <c r="AF369" i="9"/>
  <c r="AE370" i="9"/>
  <c r="AF368" i="9"/>
  <c r="Z293" i="9"/>
  <c r="L296" i="9" a="1"/>
  <c r="L296" i="9" s="1"/>
  <c r="T295" i="9"/>
  <c r="R295" i="9"/>
  <c r="U294" i="9"/>
  <c r="X294" i="9" s="1"/>
  <c r="Y294" i="9" s="1"/>
  <c r="W377" i="9"/>
  <c r="AA292" i="9"/>
  <c r="AC291" i="9"/>
  <c r="AD291" i="9"/>
  <c r="AG312" i="9" s="1"/>
  <c r="AB291" i="9"/>
  <c r="V378" i="9"/>
  <c r="S294" i="9"/>
  <c r="H295" i="9"/>
  <c r="AE350" i="8"/>
  <c r="AF348" i="8"/>
  <c r="AF347" i="8"/>
  <c r="AE349" i="8"/>
  <c r="Z293" i="8"/>
  <c r="AB291" i="8"/>
  <c r="AD291" i="8"/>
  <c r="AG312" i="8" s="1"/>
  <c r="W377" i="8"/>
  <c r="L297" i="8" a="1"/>
  <c r="L297" i="8" s="1"/>
  <c r="T296" i="8"/>
  <c r="AA292" i="8"/>
  <c r="AC291" i="8"/>
  <c r="R295" i="8"/>
  <c r="U294" i="8"/>
  <c r="X294" i="8" s="1"/>
  <c r="Y294" i="8" s="1"/>
  <c r="V378" i="8"/>
  <c r="S294" i="8"/>
  <c r="H295" i="8"/>
  <c r="AF348" i="7"/>
  <c r="AE350" i="7"/>
  <c r="AF347" i="7"/>
  <c r="AE349" i="7"/>
  <c r="Z293" i="7"/>
  <c r="AB291" i="7"/>
  <c r="AD291" i="7"/>
  <c r="AG312" i="7" s="1"/>
  <c r="T295" i="7"/>
  <c r="L296" i="7" a="1"/>
  <c r="L296" i="7" s="1"/>
  <c r="V378" i="7"/>
  <c r="H295" i="7"/>
  <c r="S294" i="7"/>
  <c r="W377" i="7"/>
  <c r="AA292" i="7"/>
  <c r="AC291" i="7"/>
  <c r="R295" i="7"/>
  <c r="U294" i="7"/>
  <c r="X294" i="7" s="1"/>
  <c r="Y294" i="7" s="1"/>
  <c r="AE349" i="6"/>
  <c r="AF347" i="6"/>
  <c r="AF346" i="6"/>
  <c r="AE348" i="6"/>
  <c r="Z293" i="6"/>
  <c r="V378" i="6"/>
  <c r="H295" i="6"/>
  <c r="S294" i="6"/>
  <c r="L297" i="6" a="1"/>
  <c r="L297" i="6" s="1"/>
  <c r="T296" i="6"/>
  <c r="U294" i="6"/>
  <c r="X294" i="6" s="1"/>
  <c r="Y294" i="6" s="1"/>
  <c r="R295" i="6"/>
  <c r="AC291" i="6"/>
  <c r="AA292" i="6"/>
  <c r="AB291" i="6"/>
  <c r="AD291" i="6"/>
  <c r="AG312" i="6" s="1"/>
  <c r="W377" i="6"/>
  <c r="AF337" i="5"/>
  <c r="AE339" i="5"/>
  <c r="AF338" i="5"/>
  <c r="AE340" i="5"/>
  <c r="Z293" i="5"/>
  <c r="L297" i="5" a="1"/>
  <c r="L297" i="5" s="1"/>
  <c r="T296" i="5"/>
  <c r="AB291" i="5"/>
  <c r="AD291" i="5"/>
  <c r="AG312" i="5" s="1"/>
  <c r="W377" i="5"/>
  <c r="U294" i="5"/>
  <c r="X294" i="5" s="1"/>
  <c r="Y294" i="5" s="1"/>
  <c r="R295" i="5"/>
  <c r="V378" i="5"/>
  <c r="H295" i="5"/>
  <c r="S294" i="5"/>
  <c r="AC291" i="5"/>
  <c r="AA292" i="5"/>
  <c r="AE349" i="4"/>
  <c r="AF347" i="4"/>
  <c r="AF348" i="4"/>
  <c r="AE350" i="4"/>
  <c r="Z293" i="4"/>
  <c r="L297" i="4" a="1"/>
  <c r="L297" i="4" s="1"/>
  <c r="T296" i="4"/>
  <c r="AB291" i="4"/>
  <c r="AD291" i="4"/>
  <c r="AG312" i="4" s="1"/>
  <c r="AC291" i="4"/>
  <c r="AA292" i="4"/>
  <c r="V378" i="4"/>
  <c r="H295" i="4"/>
  <c r="S294" i="4"/>
  <c r="W377" i="4"/>
  <c r="R295" i="4"/>
  <c r="U294" i="4"/>
  <c r="X294" i="4" s="1"/>
  <c r="Y294" i="4" s="1"/>
  <c r="Z293" i="1"/>
  <c r="U294" i="1"/>
  <c r="X294" i="1" s="1"/>
  <c r="Y294" i="1" s="1"/>
  <c r="R295" i="1"/>
  <c r="AB291" i="1"/>
  <c r="AD291" i="1"/>
  <c r="AG312" i="1" s="1"/>
  <c r="AF337" i="1"/>
  <c r="AE339" i="1"/>
  <c r="L297" i="1" a="1"/>
  <c r="L297" i="1" s="1"/>
  <c r="T296" i="1"/>
  <c r="AA292" i="1"/>
  <c r="AC291" i="1"/>
  <c r="H295" i="1"/>
  <c r="V378" i="1"/>
  <c r="S294" i="1"/>
  <c r="W377" i="1"/>
  <c r="AF338" i="1"/>
  <c r="AE340" i="1"/>
  <c r="AF370" i="11" l="1"/>
  <c r="AE372" i="11"/>
  <c r="AE375" i="11"/>
  <c r="AF373" i="11"/>
  <c r="Z294" i="11"/>
  <c r="W378" i="11"/>
  <c r="L298" i="11" a="1"/>
  <c r="L298" i="11" s="1"/>
  <c r="T297" i="11"/>
  <c r="R296" i="11"/>
  <c r="U295" i="11"/>
  <c r="X295" i="11" s="1"/>
  <c r="Y295" i="11" s="1"/>
  <c r="V379" i="11"/>
  <c r="H296" i="11"/>
  <c r="S295" i="11"/>
  <c r="AC292" i="11"/>
  <c r="AA293" i="11"/>
  <c r="AD292" i="11"/>
  <c r="AG313" i="11" s="1"/>
  <c r="AB292" i="11"/>
  <c r="AE373" i="10"/>
  <c r="AF371" i="10"/>
  <c r="AE374" i="10"/>
  <c r="AF372" i="10"/>
  <c r="Z294" i="10"/>
  <c r="AD292" i="10"/>
  <c r="AG313" i="10" s="1"/>
  <c r="AB292" i="10"/>
  <c r="W378" i="10"/>
  <c r="L297" i="10" a="1"/>
  <c r="L297" i="10" s="1"/>
  <c r="T296" i="10"/>
  <c r="V379" i="10"/>
  <c r="H296" i="10"/>
  <c r="S295" i="10"/>
  <c r="AA293" i="10"/>
  <c r="AC292" i="10"/>
  <c r="U295" i="10"/>
  <c r="X295" i="10" s="1"/>
  <c r="Y295" i="10" s="1"/>
  <c r="R296" i="10"/>
  <c r="AF370" i="9"/>
  <c r="AE372" i="9"/>
  <c r="AF371" i="9"/>
  <c r="AE373" i="9"/>
  <c r="Z294" i="9"/>
  <c r="V379" i="9"/>
  <c r="S295" i="9"/>
  <c r="H296" i="9"/>
  <c r="R296" i="9"/>
  <c r="U295" i="9"/>
  <c r="X295" i="9" s="1"/>
  <c r="Y295" i="9" s="1"/>
  <c r="T296" i="9"/>
  <c r="L297" i="9" a="1"/>
  <c r="L297" i="9" s="1"/>
  <c r="AD292" i="9"/>
  <c r="AG313" i="9" s="1"/>
  <c r="AB292" i="9"/>
  <c r="AC292" i="9"/>
  <c r="AA293" i="9"/>
  <c r="W378" i="9"/>
  <c r="AE351" i="8"/>
  <c r="AF349" i="8"/>
  <c r="AE352" i="8"/>
  <c r="AF350" i="8"/>
  <c r="Z294" i="8"/>
  <c r="V379" i="8"/>
  <c r="H296" i="8"/>
  <c r="S295" i="8"/>
  <c r="W378" i="8"/>
  <c r="U295" i="8"/>
  <c r="X295" i="8" s="1"/>
  <c r="Y295" i="8" s="1"/>
  <c r="R296" i="8"/>
  <c r="AD292" i="8"/>
  <c r="AG313" i="8" s="1"/>
  <c r="AB292" i="8"/>
  <c r="AA293" i="8"/>
  <c r="AC292" i="8"/>
  <c r="L298" i="8" a="1"/>
  <c r="L298" i="8" s="1"/>
  <c r="T297" i="8"/>
  <c r="AE351" i="7"/>
  <c r="AF349" i="7"/>
  <c r="AF350" i="7"/>
  <c r="AE352" i="7"/>
  <c r="Z294" i="7"/>
  <c r="R296" i="7"/>
  <c r="U295" i="7"/>
  <c r="X295" i="7" s="1"/>
  <c r="Y295" i="7" s="1"/>
  <c r="W378" i="7"/>
  <c r="AD292" i="7"/>
  <c r="AG313" i="7" s="1"/>
  <c r="AB292" i="7"/>
  <c r="V379" i="7"/>
  <c r="H296" i="7"/>
  <c r="S295" i="7"/>
  <c r="AA293" i="7"/>
  <c r="AC292" i="7"/>
  <c r="T296" i="7"/>
  <c r="L297" i="7" a="1"/>
  <c r="L297" i="7" s="1"/>
  <c r="AF348" i="6"/>
  <c r="AE350" i="6"/>
  <c r="AF349" i="6"/>
  <c r="AE351" i="6"/>
  <c r="Z294" i="6"/>
  <c r="V379" i="6"/>
  <c r="H296" i="6"/>
  <c r="S295" i="6"/>
  <c r="W378" i="6"/>
  <c r="L298" i="6" a="1"/>
  <c r="L298" i="6" s="1"/>
  <c r="T297" i="6"/>
  <c r="AC292" i="6"/>
  <c r="AA293" i="6"/>
  <c r="AD292" i="6"/>
  <c r="AG313" i="6" s="1"/>
  <c r="AB292" i="6"/>
  <c r="U295" i="6"/>
  <c r="X295" i="6" s="1"/>
  <c r="Y295" i="6" s="1"/>
  <c r="R296" i="6"/>
  <c r="AF340" i="5"/>
  <c r="AE342" i="5"/>
  <c r="AE341" i="5"/>
  <c r="AF339" i="5"/>
  <c r="Z294" i="5"/>
  <c r="W378" i="5"/>
  <c r="AD292" i="5"/>
  <c r="AG313" i="5" s="1"/>
  <c r="AB292" i="5"/>
  <c r="L298" i="5" a="1"/>
  <c r="L298" i="5" s="1"/>
  <c r="T297" i="5"/>
  <c r="R296" i="5"/>
  <c r="U295" i="5"/>
  <c r="X295" i="5" s="1"/>
  <c r="Y295" i="5" s="1"/>
  <c r="AC292" i="5"/>
  <c r="AA293" i="5"/>
  <c r="V379" i="5"/>
  <c r="S295" i="5"/>
  <c r="H296" i="5"/>
  <c r="AE352" i="4"/>
  <c r="AF350" i="4"/>
  <c r="AE351" i="4"/>
  <c r="AF349" i="4"/>
  <c r="Z294" i="4"/>
  <c r="AD292" i="4"/>
  <c r="AG313" i="4" s="1"/>
  <c r="AB292" i="4"/>
  <c r="V379" i="4"/>
  <c r="H296" i="4"/>
  <c r="S295" i="4"/>
  <c r="R296" i="4"/>
  <c r="U295" i="4"/>
  <c r="X295" i="4" s="1"/>
  <c r="Y295" i="4" s="1"/>
  <c r="W378" i="4"/>
  <c r="AC292" i="4"/>
  <c r="AA293" i="4"/>
  <c r="L298" i="4" a="1"/>
  <c r="L298" i="4" s="1"/>
  <c r="T297" i="4"/>
  <c r="Z294" i="1"/>
  <c r="L298" i="1" a="1"/>
  <c r="L298" i="1" s="1"/>
  <c r="T297" i="1"/>
  <c r="W378" i="1"/>
  <c r="AD292" i="1"/>
  <c r="AG313" i="1" s="1"/>
  <c r="AB292" i="1"/>
  <c r="AA293" i="1"/>
  <c r="AC292" i="1"/>
  <c r="V379" i="1"/>
  <c r="H296" i="1"/>
  <c r="S295" i="1"/>
  <c r="AF339" i="1"/>
  <c r="AE341" i="1"/>
  <c r="R296" i="1"/>
  <c r="U295" i="1"/>
  <c r="X295" i="1" s="1"/>
  <c r="Y295" i="1" s="1"/>
  <c r="AF340" i="1"/>
  <c r="AE342" i="1"/>
  <c r="AE374" i="11" l="1"/>
  <c r="AF372" i="11"/>
  <c r="AE377" i="11"/>
  <c r="AF375" i="11"/>
  <c r="Z295" i="11"/>
  <c r="R297" i="11"/>
  <c r="U296" i="11"/>
  <c r="X296" i="11" s="1"/>
  <c r="Y296" i="11" s="1"/>
  <c r="L299" i="11" a="1"/>
  <c r="L299" i="11" s="1"/>
  <c r="T298" i="11"/>
  <c r="AD293" i="11"/>
  <c r="AG314" i="11" s="1"/>
  <c r="AB293" i="11"/>
  <c r="V380" i="11"/>
  <c r="H297" i="11"/>
  <c r="S296" i="11"/>
  <c r="AA294" i="11"/>
  <c r="AC293" i="11"/>
  <c r="W379" i="11"/>
  <c r="AF374" i="10"/>
  <c r="AE376" i="10"/>
  <c r="AE375" i="10"/>
  <c r="AF373" i="10"/>
  <c r="Z295" i="10"/>
  <c r="AB293" i="10"/>
  <c r="AD293" i="10"/>
  <c r="AG314" i="10" s="1"/>
  <c r="V380" i="10"/>
  <c r="H297" i="10"/>
  <c r="S296" i="10"/>
  <c r="R297" i="10"/>
  <c r="U296" i="10"/>
  <c r="X296" i="10" s="1"/>
  <c r="Y296" i="10" s="1"/>
  <c r="W379" i="10"/>
  <c r="AA294" i="10"/>
  <c r="AC293" i="10"/>
  <c r="T297" i="10"/>
  <c r="L298" i="10" a="1"/>
  <c r="L298" i="10" s="1"/>
  <c r="AF373" i="9"/>
  <c r="AE375" i="9"/>
  <c r="AF372" i="9"/>
  <c r="AE374" i="9"/>
  <c r="Z295" i="9"/>
  <c r="AB293" i="9"/>
  <c r="AD293" i="9"/>
  <c r="AG314" i="9" s="1"/>
  <c r="V380" i="9"/>
  <c r="H297" i="9"/>
  <c r="S296" i="9"/>
  <c r="W379" i="9"/>
  <c r="T297" i="9"/>
  <c r="L298" i="9" a="1"/>
  <c r="L298" i="9" s="1"/>
  <c r="U296" i="9"/>
  <c r="X296" i="9" s="1"/>
  <c r="Y296" i="9" s="1"/>
  <c r="R297" i="9"/>
  <c r="AC293" i="9"/>
  <c r="AA294" i="9"/>
  <c r="AF352" i="8"/>
  <c r="AE354" i="8"/>
  <c r="AE353" i="8"/>
  <c r="AF351" i="8"/>
  <c r="Z295" i="8"/>
  <c r="V380" i="8"/>
  <c r="H297" i="8"/>
  <c r="S296" i="8"/>
  <c r="L299" i="8" a="1"/>
  <c r="L299" i="8" s="1"/>
  <c r="T298" i="8"/>
  <c r="W379" i="8"/>
  <c r="AD293" i="8"/>
  <c r="AG314" i="8" s="1"/>
  <c r="AB293" i="8"/>
  <c r="R297" i="8"/>
  <c r="U296" i="8"/>
  <c r="X296" i="8" s="1"/>
  <c r="Y296" i="8" s="1"/>
  <c r="AC293" i="8"/>
  <c r="AA294" i="8"/>
  <c r="AF352" i="7"/>
  <c r="AE354" i="7"/>
  <c r="AF351" i="7"/>
  <c r="AE353" i="7"/>
  <c r="Z295" i="7"/>
  <c r="T297" i="7"/>
  <c r="L298" i="7" a="1"/>
  <c r="L298" i="7" s="1"/>
  <c r="V380" i="7"/>
  <c r="S296" i="7"/>
  <c r="H297" i="7"/>
  <c r="R297" i="7"/>
  <c r="U296" i="7"/>
  <c r="X296" i="7" s="1"/>
  <c r="Y296" i="7" s="1"/>
  <c r="AC293" i="7"/>
  <c r="AA294" i="7"/>
  <c r="AD293" i="7"/>
  <c r="AG314" i="7" s="1"/>
  <c r="AB293" i="7"/>
  <c r="W379" i="7"/>
  <c r="AE353" i="6"/>
  <c r="AF351" i="6"/>
  <c r="AE352" i="6"/>
  <c r="AF350" i="6"/>
  <c r="Z295" i="6"/>
  <c r="AB293" i="6"/>
  <c r="AD293" i="6"/>
  <c r="AG314" i="6" s="1"/>
  <c r="V380" i="6"/>
  <c r="H297" i="6"/>
  <c r="S296" i="6"/>
  <c r="W379" i="6"/>
  <c r="U296" i="6"/>
  <c r="X296" i="6" s="1"/>
  <c r="Y296" i="6" s="1"/>
  <c r="R297" i="6"/>
  <c r="AC293" i="6"/>
  <c r="AA294" i="6"/>
  <c r="L299" i="6" a="1"/>
  <c r="L299" i="6" s="1"/>
  <c r="T298" i="6"/>
  <c r="AE344" i="5"/>
  <c r="AF342" i="5"/>
  <c r="AF341" i="5"/>
  <c r="AE343" i="5"/>
  <c r="Z295" i="5"/>
  <c r="W379" i="5"/>
  <c r="AD293" i="5"/>
  <c r="AG314" i="5" s="1"/>
  <c r="AB293" i="5"/>
  <c r="V380" i="5"/>
  <c r="S296" i="5"/>
  <c r="H297" i="5"/>
  <c r="U296" i="5"/>
  <c r="X296" i="5" s="1"/>
  <c r="Y296" i="5" s="1"/>
  <c r="R297" i="5"/>
  <c r="AA294" i="5"/>
  <c r="AC293" i="5"/>
  <c r="L299" i="5" a="1"/>
  <c r="L299" i="5" s="1"/>
  <c r="T298" i="5"/>
  <c r="AF351" i="4"/>
  <c r="AE353" i="4"/>
  <c r="AE354" i="4"/>
  <c r="AF352" i="4"/>
  <c r="Z295" i="4"/>
  <c r="AD293" i="4"/>
  <c r="AG314" i="4" s="1"/>
  <c r="AB293" i="4"/>
  <c r="R297" i="4"/>
  <c r="U296" i="4"/>
  <c r="X296" i="4" s="1"/>
  <c r="Y296" i="4" s="1"/>
  <c r="T298" i="4"/>
  <c r="L299" i="4" a="1"/>
  <c r="L299" i="4" s="1"/>
  <c r="W379" i="4"/>
  <c r="V380" i="4"/>
  <c r="S296" i="4"/>
  <c r="H297" i="4"/>
  <c r="AA294" i="4"/>
  <c r="AC293" i="4"/>
  <c r="Z295" i="1"/>
  <c r="R297" i="1"/>
  <c r="U296" i="1"/>
  <c r="X296" i="1" s="1"/>
  <c r="Y296" i="1" s="1"/>
  <c r="AB293" i="1"/>
  <c r="AD293" i="1"/>
  <c r="AG314" i="1" s="1"/>
  <c r="AE343" i="1"/>
  <c r="AF341" i="1"/>
  <c r="V380" i="1"/>
  <c r="H297" i="1"/>
  <c r="S296" i="1"/>
  <c r="AE344" i="1"/>
  <c r="AF342" i="1"/>
  <c r="W379" i="1"/>
  <c r="AC293" i="1"/>
  <c r="AA294" i="1"/>
  <c r="L299" i="1" a="1"/>
  <c r="L299" i="1" s="1"/>
  <c r="T298" i="1"/>
  <c r="AE376" i="11" l="1"/>
  <c r="AF374" i="11"/>
  <c r="AF377" i="11"/>
  <c r="AE379" i="11"/>
  <c r="Z296" i="11"/>
  <c r="AD294" i="11"/>
  <c r="AG315" i="11" s="1"/>
  <c r="AB294" i="11"/>
  <c r="L300" i="11" a="1"/>
  <c r="L300" i="11" s="1"/>
  <c r="T299" i="11"/>
  <c r="W380" i="11"/>
  <c r="R298" i="11"/>
  <c r="U297" i="11"/>
  <c r="X297" i="11" s="1"/>
  <c r="Y297" i="11" s="1"/>
  <c r="AA295" i="11"/>
  <c r="AC294" i="11"/>
  <c r="V381" i="11"/>
  <c r="S297" i="11"/>
  <c r="H298" i="11"/>
  <c r="AF375" i="10"/>
  <c r="AE377" i="10"/>
  <c r="AF376" i="10"/>
  <c r="AE378" i="10"/>
  <c r="Z296" i="10"/>
  <c r="L299" i="10" a="1"/>
  <c r="L299" i="10" s="1"/>
  <c r="T298" i="10"/>
  <c r="V381" i="10"/>
  <c r="H298" i="10"/>
  <c r="S297" i="10"/>
  <c r="W380" i="10"/>
  <c r="AD294" i="10"/>
  <c r="AG315" i="10" s="1"/>
  <c r="AB294" i="10"/>
  <c r="R298" i="10"/>
  <c r="U297" i="10"/>
  <c r="X297" i="10" s="1"/>
  <c r="Y297" i="10" s="1"/>
  <c r="AC294" i="10"/>
  <c r="AA295" i="10"/>
  <c r="AE376" i="9"/>
  <c r="AF374" i="9"/>
  <c r="AE377" i="9"/>
  <c r="AF375" i="9"/>
  <c r="Z296" i="9"/>
  <c r="AD294" i="9"/>
  <c r="AG315" i="9" s="1"/>
  <c r="AB294" i="9"/>
  <c r="U297" i="9"/>
  <c r="X297" i="9" s="1"/>
  <c r="Y297" i="9" s="1"/>
  <c r="R298" i="9"/>
  <c r="W380" i="9"/>
  <c r="V381" i="9"/>
  <c r="H298" i="9"/>
  <c r="S297" i="9"/>
  <c r="AC294" i="9"/>
  <c r="AA295" i="9"/>
  <c r="L299" i="9" a="1"/>
  <c r="L299" i="9" s="1"/>
  <c r="T298" i="9"/>
  <c r="AF353" i="8"/>
  <c r="AE355" i="8"/>
  <c r="AF354" i="8"/>
  <c r="AE356" i="8"/>
  <c r="Z296" i="8"/>
  <c r="AD294" i="8"/>
  <c r="AG315" i="8" s="1"/>
  <c r="AB294" i="8"/>
  <c r="V381" i="8"/>
  <c r="H298" i="8"/>
  <c r="S297" i="8"/>
  <c r="R298" i="8"/>
  <c r="U297" i="8"/>
  <c r="X297" i="8" s="1"/>
  <c r="Y297" i="8" s="1"/>
  <c r="W380" i="8"/>
  <c r="AA295" i="8"/>
  <c r="AC294" i="8"/>
  <c r="L300" i="8" a="1"/>
  <c r="L300" i="8" s="1"/>
  <c r="T299" i="8"/>
  <c r="AF353" i="7"/>
  <c r="AE355" i="7"/>
  <c r="AE356" i="7"/>
  <c r="AF354" i="7"/>
  <c r="Z296" i="7"/>
  <c r="L299" i="7" a="1"/>
  <c r="L299" i="7" s="1"/>
  <c r="T298" i="7"/>
  <c r="AD294" i="7"/>
  <c r="AG315" i="7" s="1"/>
  <c r="AB294" i="7"/>
  <c r="V381" i="7"/>
  <c r="S297" i="7"/>
  <c r="H298" i="7"/>
  <c r="W380" i="7"/>
  <c r="AC294" i="7"/>
  <c r="AA295" i="7"/>
  <c r="U297" i="7"/>
  <c r="X297" i="7" s="1"/>
  <c r="Y297" i="7" s="1"/>
  <c r="R298" i="7"/>
  <c r="AF352" i="6"/>
  <c r="AE354" i="6"/>
  <c r="AF353" i="6"/>
  <c r="AE355" i="6"/>
  <c r="Z296" i="6"/>
  <c r="L300" i="6" a="1"/>
  <c r="L300" i="6" s="1"/>
  <c r="T299" i="6"/>
  <c r="AD294" i="6"/>
  <c r="AG315" i="6" s="1"/>
  <c r="AB294" i="6"/>
  <c r="U297" i="6"/>
  <c r="X297" i="6" s="1"/>
  <c r="Y297" i="6" s="1"/>
  <c r="R298" i="6"/>
  <c r="V381" i="6"/>
  <c r="H298" i="6"/>
  <c r="S297" i="6"/>
  <c r="W380" i="6"/>
  <c r="AC294" i="6"/>
  <c r="AA295" i="6"/>
  <c r="AE345" i="5"/>
  <c r="AF343" i="5"/>
  <c r="AF344" i="5"/>
  <c r="AE346" i="5"/>
  <c r="Z296" i="5"/>
  <c r="AB294" i="5"/>
  <c r="AD294" i="5"/>
  <c r="AG315" i="5" s="1"/>
  <c r="V381" i="5"/>
  <c r="S297" i="5"/>
  <c r="H298" i="5"/>
  <c r="T299" i="5"/>
  <c r="L300" i="5" a="1"/>
  <c r="L300" i="5" s="1"/>
  <c r="R298" i="5"/>
  <c r="U297" i="5"/>
  <c r="X297" i="5" s="1"/>
  <c r="Y297" i="5" s="1"/>
  <c r="AA295" i="5"/>
  <c r="AC294" i="5"/>
  <c r="W380" i="5"/>
  <c r="AF354" i="4"/>
  <c r="AE356" i="4"/>
  <c r="AE355" i="4"/>
  <c r="AF353" i="4"/>
  <c r="Z296" i="4"/>
  <c r="V381" i="4"/>
  <c r="H298" i="4"/>
  <c r="S297" i="4"/>
  <c r="W380" i="4"/>
  <c r="U297" i="4"/>
  <c r="X297" i="4" s="1"/>
  <c r="Y297" i="4" s="1"/>
  <c r="R298" i="4"/>
  <c r="L300" i="4" a="1"/>
  <c r="L300" i="4" s="1"/>
  <c r="T299" i="4"/>
  <c r="AB294" i="4"/>
  <c r="AD294" i="4"/>
  <c r="AG315" i="4" s="1"/>
  <c r="AC294" i="4"/>
  <c r="AA295" i="4"/>
  <c r="Z296" i="1"/>
  <c r="V381" i="1"/>
  <c r="H298" i="1"/>
  <c r="S297" i="1"/>
  <c r="AE346" i="1"/>
  <c r="AF344" i="1"/>
  <c r="U297" i="1"/>
  <c r="X297" i="1" s="1"/>
  <c r="Y297" i="1" s="1"/>
  <c r="R298" i="1"/>
  <c r="W380" i="1"/>
  <c r="AE345" i="1"/>
  <c r="AF343" i="1"/>
  <c r="AA295" i="1"/>
  <c r="AC294" i="1"/>
  <c r="L300" i="1" a="1"/>
  <c r="L300" i="1" s="1"/>
  <c r="T299" i="1"/>
  <c r="AD294" i="1"/>
  <c r="AG315" i="1" s="1"/>
  <c r="AB294" i="1"/>
  <c r="AE378" i="11" l="1"/>
  <c r="AF376" i="11"/>
  <c r="AF379" i="11"/>
  <c r="AE381" i="11"/>
  <c r="Z297" i="11"/>
  <c r="V382" i="11"/>
  <c r="S298" i="11"/>
  <c r="H299" i="11"/>
  <c r="T300" i="11"/>
  <c r="L301" i="11" a="1"/>
  <c r="L301" i="11" s="1"/>
  <c r="AD295" i="11"/>
  <c r="AG316" i="11" s="1"/>
  <c r="AB295" i="11"/>
  <c r="R299" i="11"/>
  <c r="U298" i="11"/>
  <c r="X298" i="11" s="1"/>
  <c r="Y298" i="11" s="1"/>
  <c r="AA296" i="11"/>
  <c r="AC295" i="11"/>
  <c r="W381" i="11"/>
  <c r="AE380" i="10"/>
  <c r="AF378" i="10"/>
  <c r="AE379" i="10"/>
  <c r="AF377" i="10"/>
  <c r="Z297" i="10"/>
  <c r="AD295" i="10"/>
  <c r="AG316" i="10" s="1"/>
  <c r="AB295" i="10"/>
  <c r="V382" i="10"/>
  <c r="S298" i="10"/>
  <c r="H299" i="10"/>
  <c r="U298" i="10"/>
  <c r="X298" i="10" s="1"/>
  <c r="Y298" i="10" s="1"/>
  <c r="R299" i="10"/>
  <c r="W381" i="10"/>
  <c r="L300" i="10" a="1"/>
  <c r="L300" i="10" s="1"/>
  <c r="T299" i="10"/>
  <c r="AA296" i="10"/>
  <c r="AC295" i="10"/>
  <c r="AF377" i="9"/>
  <c r="AE379" i="9"/>
  <c r="AF376" i="9"/>
  <c r="AE378" i="9"/>
  <c r="Z297" i="9"/>
  <c r="L300" i="9" a="1"/>
  <c r="L300" i="9" s="1"/>
  <c r="T299" i="9"/>
  <c r="U298" i="9"/>
  <c r="X298" i="9" s="1"/>
  <c r="Y298" i="9" s="1"/>
  <c r="R299" i="9"/>
  <c r="V382" i="9"/>
  <c r="H299" i="9"/>
  <c r="S298" i="9"/>
  <c r="AB295" i="9"/>
  <c r="AD295" i="9"/>
  <c r="AG316" i="9" s="1"/>
  <c r="AA296" i="9"/>
  <c r="AC295" i="9"/>
  <c r="W381" i="9"/>
  <c r="AF356" i="8"/>
  <c r="AE358" i="8"/>
  <c r="AF355" i="8"/>
  <c r="AE357" i="8"/>
  <c r="Z297" i="8"/>
  <c r="W381" i="8"/>
  <c r="AD295" i="8"/>
  <c r="AG316" i="8" s="1"/>
  <c r="AB295" i="8"/>
  <c r="L301" i="8" a="1"/>
  <c r="L301" i="8" s="1"/>
  <c r="T300" i="8"/>
  <c r="V382" i="8"/>
  <c r="H299" i="8"/>
  <c r="S298" i="8"/>
  <c r="AA296" i="8"/>
  <c r="AC295" i="8"/>
  <c r="U298" i="8"/>
  <c r="X298" i="8" s="1"/>
  <c r="Y298" i="8" s="1"/>
  <c r="R299" i="8"/>
  <c r="AF356" i="7"/>
  <c r="AE358" i="7"/>
  <c r="AF355" i="7"/>
  <c r="AE357" i="7"/>
  <c r="Z297" i="7"/>
  <c r="AD295" i="7"/>
  <c r="AG316" i="7" s="1"/>
  <c r="AB295" i="7"/>
  <c r="U298" i="7"/>
  <c r="X298" i="7" s="1"/>
  <c r="Y298" i="7" s="1"/>
  <c r="R299" i="7"/>
  <c r="L300" i="7" a="1"/>
  <c r="L300" i="7" s="1"/>
  <c r="T299" i="7"/>
  <c r="AC295" i="7"/>
  <c r="AA296" i="7"/>
  <c r="V382" i="7"/>
  <c r="H299" i="7"/>
  <c r="S298" i="7"/>
  <c r="W381" i="7"/>
  <c r="AF354" i="6"/>
  <c r="AE356" i="6"/>
  <c r="AF355" i="6"/>
  <c r="AE357" i="6"/>
  <c r="Z297" i="6"/>
  <c r="L301" i="6" a="1"/>
  <c r="L301" i="6" s="1"/>
  <c r="T300" i="6"/>
  <c r="U298" i="6"/>
  <c r="X298" i="6" s="1"/>
  <c r="Y298" i="6" s="1"/>
  <c r="R299" i="6"/>
  <c r="AA296" i="6"/>
  <c r="AC295" i="6"/>
  <c r="AD295" i="6"/>
  <c r="AG316" i="6" s="1"/>
  <c r="AB295" i="6"/>
  <c r="V382" i="6"/>
  <c r="H299" i="6"/>
  <c r="S298" i="6"/>
  <c r="W381" i="6"/>
  <c r="AF346" i="5"/>
  <c r="AE348" i="5"/>
  <c r="AE347" i="5"/>
  <c r="AF345" i="5"/>
  <c r="Z297" i="5"/>
  <c r="AD295" i="5"/>
  <c r="AG316" i="5" s="1"/>
  <c r="AB295" i="5"/>
  <c r="L301" i="5" a="1"/>
  <c r="L301" i="5" s="1"/>
  <c r="T300" i="5"/>
  <c r="W381" i="5"/>
  <c r="AC295" i="5"/>
  <c r="AA296" i="5"/>
  <c r="U298" i="5"/>
  <c r="X298" i="5" s="1"/>
  <c r="Y298" i="5" s="1"/>
  <c r="R299" i="5"/>
  <c r="V382" i="5"/>
  <c r="S298" i="5"/>
  <c r="H299" i="5"/>
  <c r="AE357" i="4"/>
  <c r="AF355" i="4"/>
  <c r="AE358" i="4"/>
  <c r="AF356" i="4"/>
  <c r="Z297" i="4"/>
  <c r="T300" i="4"/>
  <c r="L301" i="4" a="1"/>
  <c r="L301" i="4" s="1"/>
  <c r="V382" i="4"/>
  <c r="S298" i="4"/>
  <c r="H299" i="4"/>
  <c r="AD295" i="4"/>
  <c r="AG316" i="4" s="1"/>
  <c r="AB295" i="4"/>
  <c r="W381" i="4"/>
  <c r="R299" i="4"/>
  <c r="U298" i="4"/>
  <c r="X298" i="4" s="1"/>
  <c r="Y298" i="4" s="1"/>
  <c r="AC295" i="4"/>
  <c r="AA296" i="4"/>
  <c r="Z297" i="1"/>
  <c r="T300" i="1"/>
  <c r="L301" i="1" a="1"/>
  <c r="L301" i="1" s="1"/>
  <c r="AD295" i="1"/>
  <c r="AG316" i="1" s="1"/>
  <c r="AB295" i="1"/>
  <c r="V382" i="1"/>
  <c r="H299" i="1"/>
  <c r="S298" i="1"/>
  <c r="W381" i="1"/>
  <c r="AF346" i="1"/>
  <c r="AE348" i="1"/>
  <c r="AA296" i="1"/>
  <c r="AC295" i="1"/>
  <c r="AF345" i="1"/>
  <c r="AE347" i="1"/>
  <c r="R299" i="1"/>
  <c r="U298" i="1"/>
  <c r="X298" i="1" s="1"/>
  <c r="Y298" i="1" s="1"/>
  <c r="AF378" i="11" l="1"/>
  <c r="AE380" i="11"/>
  <c r="AE383" i="11"/>
  <c r="AF381" i="11"/>
  <c r="Z298" i="11"/>
  <c r="T301" i="11"/>
  <c r="L302" i="11" a="1"/>
  <c r="L302" i="11" s="1"/>
  <c r="V383" i="11"/>
  <c r="S299" i="11"/>
  <c r="H300" i="11"/>
  <c r="AB296" i="11"/>
  <c r="AD296" i="11"/>
  <c r="AG317" i="11" s="1"/>
  <c r="R300" i="11"/>
  <c r="U299" i="11"/>
  <c r="X299" i="11" s="1"/>
  <c r="Y299" i="11" s="1"/>
  <c r="W382" i="11"/>
  <c r="AC296" i="11"/>
  <c r="AA297" i="11"/>
  <c r="AF379" i="10"/>
  <c r="AE381" i="10"/>
  <c r="AF380" i="10"/>
  <c r="AE382" i="10"/>
  <c r="Z298" i="10"/>
  <c r="L301" i="10" a="1"/>
  <c r="L301" i="10" s="1"/>
  <c r="T300" i="10"/>
  <c r="W382" i="10"/>
  <c r="AD296" i="10"/>
  <c r="AG317" i="10" s="1"/>
  <c r="AB296" i="10"/>
  <c r="AC296" i="10"/>
  <c r="AA297" i="10"/>
  <c r="R300" i="10"/>
  <c r="U299" i="10"/>
  <c r="X299" i="10" s="1"/>
  <c r="Y299" i="10" s="1"/>
  <c r="V383" i="10"/>
  <c r="H300" i="10"/>
  <c r="S299" i="10"/>
  <c r="AF378" i="9"/>
  <c r="AE380" i="9"/>
  <c r="AE381" i="9"/>
  <c r="AF379" i="9"/>
  <c r="Z298" i="9"/>
  <c r="R300" i="9"/>
  <c r="U299" i="9"/>
  <c r="X299" i="9" s="1"/>
  <c r="Y299" i="9" s="1"/>
  <c r="V383" i="9"/>
  <c r="H300" i="9"/>
  <c r="S299" i="9"/>
  <c r="L301" i="9" a="1"/>
  <c r="L301" i="9" s="1"/>
  <c r="T300" i="9"/>
  <c r="AD296" i="9"/>
  <c r="AG317" i="9" s="1"/>
  <c r="AB296" i="9"/>
  <c r="W382" i="9"/>
  <c r="AA297" i="9"/>
  <c r="AC296" i="9"/>
  <c r="AE359" i="8"/>
  <c r="AF357" i="8"/>
  <c r="AF358" i="8"/>
  <c r="AE360" i="8"/>
  <c r="Z298" i="8"/>
  <c r="R300" i="8"/>
  <c r="U299" i="8"/>
  <c r="X299" i="8" s="1"/>
  <c r="Y299" i="8" s="1"/>
  <c r="T301" i="8"/>
  <c r="L302" i="8" a="1"/>
  <c r="L302" i="8" s="1"/>
  <c r="AD296" i="8"/>
  <c r="AG317" i="8" s="1"/>
  <c r="AB296" i="8"/>
  <c r="V383" i="8"/>
  <c r="S299" i="8"/>
  <c r="H300" i="8"/>
  <c r="W382" i="8"/>
  <c r="AC296" i="8"/>
  <c r="AA297" i="8"/>
  <c r="AF357" i="7"/>
  <c r="AE359" i="7"/>
  <c r="AE360" i="7"/>
  <c r="AF358" i="7"/>
  <c r="Z298" i="7"/>
  <c r="V383" i="7"/>
  <c r="H300" i="7"/>
  <c r="S299" i="7"/>
  <c r="W382" i="7"/>
  <c r="L301" i="7" a="1"/>
  <c r="L301" i="7" s="1"/>
  <c r="T300" i="7"/>
  <c r="AB296" i="7"/>
  <c r="AD296" i="7"/>
  <c r="AG317" i="7" s="1"/>
  <c r="AC296" i="7"/>
  <c r="AA297" i="7"/>
  <c r="U299" i="7"/>
  <c r="X299" i="7" s="1"/>
  <c r="Y299" i="7" s="1"/>
  <c r="R300" i="7"/>
  <c r="AF357" i="6"/>
  <c r="AE359" i="6"/>
  <c r="AF356" i="6"/>
  <c r="AE358" i="6"/>
  <c r="Z298" i="6"/>
  <c r="T301" i="6"/>
  <c r="L302" i="6" a="1"/>
  <c r="L302" i="6" s="1"/>
  <c r="V383" i="6"/>
  <c r="H300" i="6"/>
  <c r="S299" i="6"/>
  <c r="AD296" i="6"/>
  <c r="AG317" i="6" s="1"/>
  <c r="AB296" i="6"/>
  <c r="AA297" i="6"/>
  <c r="AC296" i="6"/>
  <c r="W382" i="6"/>
  <c r="R300" i="6"/>
  <c r="U299" i="6"/>
  <c r="X299" i="6" s="1"/>
  <c r="Y299" i="6" s="1"/>
  <c r="AE350" i="5"/>
  <c r="AF348" i="5"/>
  <c r="AF347" i="5"/>
  <c r="AE349" i="5"/>
  <c r="Z298" i="5"/>
  <c r="W382" i="5"/>
  <c r="V383" i="5"/>
  <c r="S299" i="5"/>
  <c r="H300" i="5"/>
  <c r="R300" i="5"/>
  <c r="U299" i="5"/>
  <c r="X299" i="5" s="1"/>
  <c r="Y299" i="5" s="1"/>
  <c r="AD296" i="5"/>
  <c r="AG317" i="5" s="1"/>
  <c r="AB296" i="5"/>
  <c r="AC296" i="5"/>
  <c r="AA297" i="5"/>
  <c r="T301" i="5"/>
  <c r="L302" i="5" a="1"/>
  <c r="L302" i="5" s="1"/>
  <c r="AE360" i="4"/>
  <c r="AF358" i="4"/>
  <c r="AE359" i="4"/>
  <c r="AF357" i="4"/>
  <c r="Z298" i="4"/>
  <c r="AB296" i="4"/>
  <c r="AD296" i="4"/>
  <c r="AG317" i="4" s="1"/>
  <c r="U299" i="4"/>
  <c r="X299" i="4" s="1"/>
  <c r="Y299" i="4" s="1"/>
  <c r="R300" i="4"/>
  <c r="V383" i="4"/>
  <c r="S299" i="4"/>
  <c r="H300" i="4"/>
  <c r="W382" i="4"/>
  <c r="AC296" i="4"/>
  <c r="AA297" i="4"/>
  <c r="L302" i="4" a="1"/>
  <c r="L302" i="4" s="1"/>
  <c r="T301" i="4"/>
  <c r="Z298" i="1"/>
  <c r="AB296" i="1"/>
  <c r="AD296" i="1"/>
  <c r="AG317" i="1" s="1"/>
  <c r="AF348" i="1"/>
  <c r="AE350" i="1"/>
  <c r="W382" i="1"/>
  <c r="T301" i="1"/>
  <c r="L302" i="1" a="1"/>
  <c r="L302" i="1" s="1"/>
  <c r="AC296" i="1"/>
  <c r="AA297" i="1"/>
  <c r="V383" i="1"/>
  <c r="S299" i="1"/>
  <c r="H300" i="1"/>
  <c r="R300" i="1"/>
  <c r="U299" i="1"/>
  <c r="X299" i="1" s="1"/>
  <c r="Y299" i="1" s="1"/>
  <c r="AF347" i="1"/>
  <c r="AE349" i="1"/>
  <c r="AE382" i="11" l="1"/>
  <c r="AF380" i="11"/>
  <c r="AE385" i="11"/>
  <c r="AF385" i="11" s="1"/>
  <c r="AF383" i="11"/>
  <c r="Z299" i="11"/>
  <c r="V384" i="11"/>
  <c r="S300" i="11"/>
  <c r="H301" i="11"/>
  <c r="AD297" i="11"/>
  <c r="AG318" i="11" s="1"/>
  <c r="AB297" i="11"/>
  <c r="W383" i="11"/>
  <c r="T302" i="11"/>
  <c r="L303" i="11" a="1"/>
  <c r="L303" i="11" s="1"/>
  <c r="AC297" i="11"/>
  <c r="AA298" i="11"/>
  <c r="U300" i="11"/>
  <c r="X300" i="11" s="1"/>
  <c r="Y300" i="11" s="1"/>
  <c r="R301" i="11"/>
  <c r="AE384" i="10"/>
  <c r="AF384" i="10" s="1"/>
  <c r="AF382" i="10"/>
  <c r="AF381" i="10"/>
  <c r="AE383" i="10"/>
  <c r="Z299" i="10"/>
  <c r="V384" i="10"/>
  <c r="S300" i="10"/>
  <c r="H301" i="10"/>
  <c r="W383" i="10"/>
  <c r="R301" i="10"/>
  <c r="U300" i="10"/>
  <c r="X300" i="10" s="1"/>
  <c r="Y300" i="10" s="1"/>
  <c r="L302" i="10" a="1"/>
  <c r="L302" i="10" s="1"/>
  <c r="T301" i="10"/>
  <c r="AA298" i="10"/>
  <c r="AC297" i="10"/>
  <c r="AD297" i="10"/>
  <c r="AG318" i="10" s="1"/>
  <c r="AB297" i="10"/>
  <c r="AE383" i="9"/>
  <c r="AF381" i="9"/>
  <c r="AF380" i="9"/>
  <c r="AE382" i="9"/>
  <c r="Z299" i="9"/>
  <c r="AD297" i="9"/>
  <c r="AG318" i="9" s="1"/>
  <c r="AB297" i="9"/>
  <c r="W383" i="9"/>
  <c r="R301" i="9"/>
  <c r="U300" i="9"/>
  <c r="X300" i="9" s="1"/>
  <c r="Y300" i="9" s="1"/>
  <c r="V384" i="9"/>
  <c r="S300" i="9"/>
  <c r="H301" i="9"/>
  <c r="AA298" i="9"/>
  <c r="AC297" i="9"/>
  <c r="L302" i="9" a="1"/>
  <c r="L302" i="9" s="1"/>
  <c r="T301" i="9"/>
  <c r="AE362" i="8"/>
  <c r="AF360" i="8"/>
  <c r="AF359" i="8"/>
  <c r="AE361" i="8"/>
  <c r="Z299" i="8"/>
  <c r="AD297" i="8"/>
  <c r="AG318" i="8" s="1"/>
  <c r="AB297" i="8"/>
  <c r="W383" i="8"/>
  <c r="U300" i="8"/>
  <c r="X300" i="8" s="1"/>
  <c r="Y300" i="8" s="1"/>
  <c r="R301" i="8"/>
  <c r="L303" i="8" a="1"/>
  <c r="L303" i="8" s="1"/>
  <c r="T302" i="8"/>
  <c r="AA298" i="8"/>
  <c r="AC297" i="8"/>
  <c r="V384" i="8"/>
  <c r="S300" i="8"/>
  <c r="H301" i="8"/>
  <c r="AE362" i="7"/>
  <c r="AF360" i="7"/>
  <c r="AF359" i="7"/>
  <c r="AE361" i="7"/>
  <c r="Z299" i="7"/>
  <c r="U300" i="7"/>
  <c r="X300" i="7" s="1"/>
  <c r="Y300" i="7" s="1"/>
  <c r="R301" i="7"/>
  <c r="V384" i="7"/>
  <c r="H301" i="7"/>
  <c r="S300" i="7"/>
  <c r="AD297" i="7"/>
  <c r="AG318" i="7" s="1"/>
  <c r="AB297" i="7"/>
  <c r="W383" i="7"/>
  <c r="L302" i="7" a="1"/>
  <c r="L302" i="7" s="1"/>
  <c r="T301" i="7"/>
  <c r="AC297" i="7"/>
  <c r="AA298" i="7"/>
  <c r="AF358" i="6"/>
  <c r="AE360" i="6"/>
  <c r="AE361" i="6"/>
  <c r="AF359" i="6"/>
  <c r="Z299" i="6"/>
  <c r="AB297" i="6"/>
  <c r="AD297" i="6"/>
  <c r="AG318" i="6" s="1"/>
  <c r="R301" i="6"/>
  <c r="U300" i="6"/>
  <c r="X300" i="6" s="1"/>
  <c r="Y300" i="6" s="1"/>
  <c r="V384" i="6"/>
  <c r="S300" i="6"/>
  <c r="H301" i="6"/>
  <c r="W383" i="6"/>
  <c r="AC297" i="6"/>
  <c r="AA298" i="6"/>
  <c r="T302" i="6"/>
  <c r="L303" i="6" a="1"/>
  <c r="L303" i="6" s="1"/>
  <c r="AF349" i="5"/>
  <c r="AE351" i="5"/>
  <c r="AE352" i="5"/>
  <c r="AF350" i="5"/>
  <c r="Z299" i="5"/>
  <c r="AB297" i="5"/>
  <c r="AD297" i="5"/>
  <c r="AG318" i="5" s="1"/>
  <c r="V384" i="5"/>
  <c r="S300" i="5"/>
  <c r="H301" i="5"/>
  <c r="AA298" i="5"/>
  <c r="AC297" i="5"/>
  <c r="T302" i="5"/>
  <c r="L303" i="5" a="1"/>
  <c r="L303" i="5" s="1"/>
  <c r="U300" i="5"/>
  <c r="X300" i="5" s="1"/>
  <c r="Y300" i="5" s="1"/>
  <c r="R301" i="5"/>
  <c r="W383" i="5"/>
  <c r="AE361" i="4"/>
  <c r="AF359" i="4"/>
  <c r="AF360" i="4"/>
  <c r="AE362" i="4"/>
  <c r="Z299" i="4"/>
  <c r="L303" i="4" a="1"/>
  <c r="L303" i="4" s="1"/>
  <c r="T302" i="4"/>
  <c r="AD297" i="4"/>
  <c r="AG318" i="4" s="1"/>
  <c r="AB297" i="4"/>
  <c r="W383" i="4"/>
  <c r="V384" i="4"/>
  <c r="H301" i="4"/>
  <c r="S300" i="4"/>
  <c r="U300" i="4"/>
  <c r="X300" i="4" s="1"/>
  <c r="Y300" i="4" s="1"/>
  <c r="R301" i="4"/>
  <c r="AC297" i="4"/>
  <c r="AA298" i="4"/>
  <c r="Z299" i="1"/>
  <c r="U300" i="1"/>
  <c r="X300" i="1" s="1"/>
  <c r="Y300" i="1" s="1"/>
  <c r="R301" i="1"/>
  <c r="V384" i="1"/>
  <c r="S300" i="1"/>
  <c r="H301" i="1"/>
  <c r="W383" i="1"/>
  <c r="AE352" i="1"/>
  <c r="AF350" i="1"/>
  <c r="AD297" i="1"/>
  <c r="AG318" i="1" s="1"/>
  <c r="AB297" i="1"/>
  <c r="AC297" i="1"/>
  <c r="AA298" i="1"/>
  <c r="T302" i="1"/>
  <c r="L303" i="1" a="1"/>
  <c r="L303" i="1" s="1"/>
  <c r="AE351" i="1"/>
  <c r="AF349" i="1"/>
  <c r="AA1" i="3" l="1" a="1"/>
  <c r="AA1" i="3" s="1"/>
  <c r="AE384" i="11"/>
  <c r="AF384" i="11" s="1"/>
  <c r="AF382" i="11"/>
  <c r="Z300" i="11"/>
  <c r="U301" i="11"/>
  <c r="X301" i="11" s="1"/>
  <c r="Y301" i="11" s="1"/>
  <c r="R302" i="11"/>
  <c r="H302" i="11"/>
  <c r="V385" i="11"/>
  <c r="S301" i="11"/>
  <c r="L304" i="11" a="1"/>
  <c r="L304" i="11" s="1"/>
  <c r="T303" i="11"/>
  <c r="W384" i="11"/>
  <c r="AC298" i="11"/>
  <c r="AA299" i="11"/>
  <c r="AD298" i="11"/>
  <c r="AG319" i="11" s="1"/>
  <c r="AB298" i="11"/>
  <c r="AE385" i="10"/>
  <c r="AF385" i="10" s="1"/>
  <c r="X1" i="3" s="1" a="1"/>
  <c r="X1" i="3" s="1"/>
  <c r="AF383" i="10"/>
  <c r="Z300" i="10"/>
  <c r="AD298" i="10"/>
  <c r="AG319" i="10" s="1"/>
  <c r="AB298" i="10"/>
  <c r="V385" i="10"/>
  <c r="S301" i="10"/>
  <c r="H302" i="10"/>
  <c r="R302" i="10"/>
  <c r="U301" i="10"/>
  <c r="X301" i="10" s="1"/>
  <c r="Y301" i="10" s="1"/>
  <c r="W384" i="10"/>
  <c r="T302" i="10"/>
  <c r="L303" i="10" a="1"/>
  <c r="L303" i="10" s="1"/>
  <c r="AA299" i="10"/>
  <c r="AC298" i="10"/>
  <c r="AF382" i="9"/>
  <c r="AE384" i="9"/>
  <c r="AF384" i="9" s="1"/>
  <c r="AF383" i="9"/>
  <c r="AE385" i="9"/>
  <c r="AF385" i="9" s="1"/>
  <c r="U1" i="3" s="1" a="1"/>
  <c r="U1" i="3" s="1"/>
  <c r="Z300" i="9"/>
  <c r="AD298" i="9"/>
  <c r="AG319" i="9" s="1"/>
  <c r="AB298" i="9"/>
  <c r="W384" i="9"/>
  <c r="L303" i="9" a="1"/>
  <c r="L303" i="9" s="1"/>
  <c r="T302" i="9"/>
  <c r="AA299" i="9"/>
  <c r="AC298" i="9"/>
  <c r="V385" i="9"/>
  <c r="H302" i="9"/>
  <c r="S301" i="9"/>
  <c r="R302" i="9"/>
  <c r="U301" i="9"/>
  <c r="X301" i="9" s="1"/>
  <c r="Y301" i="9" s="1"/>
  <c r="AF361" i="8"/>
  <c r="AE363" i="8"/>
  <c r="AF362" i="8"/>
  <c r="AE364" i="8"/>
  <c r="Z300" i="8"/>
  <c r="W384" i="8"/>
  <c r="T303" i="8"/>
  <c r="L304" i="8" a="1"/>
  <c r="L304" i="8" s="1"/>
  <c r="AD298" i="8"/>
  <c r="AG319" i="8" s="1"/>
  <c r="AB298" i="8"/>
  <c r="AA299" i="8"/>
  <c r="AC298" i="8"/>
  <c r="V385" i="8"/>
  <c r="H302" i="8"/>
  <c r="S301" i="8"/>
  <c r="U301" i="8"/>
  <c r="X301" i="8" s="1"/>
  <c r="Y301" i="8" s="1"/>
  <c r="R302" i="8"/>
  <c r="AF361" i="7"/>
  <c r="AE363" i="7"/>
  <c r="AE364" i="7"/>
  <c r="AF362" i="7"/>
  <c r="Z300" i="7"/>
  <c r="R302" i="7"/>
  <c r="U301" i="7"/>
  <c r="X301" i="7" s="1"/>
  <c r="Y301" i="7" s="1"/>
  <c r="W384" i="7"/>
  <c r="AD298" i="7"/>
  <c r="AG319" i="7" s="1"/>
  <c r="AB298" i="7"/>
  <c r="AC298" i="7"/>
  <c r="AA299" i="7"/>
  <c r="L303" i="7" a="1"/>
  <c r="L303" i="7" s="1"/>
  <c r="T302" i="7"/>
  <c r="V385" i="7"/>
  <c r="H302" i="7"/>
  <c r="S301" i="7"/>
  <c r="AE363" i="6"/>
  <c r="AF361" i="6"/>
  <c r="AF360" i="6"/>
  <c r="AE362" i="6"/>
  <c r="Z300" i="6"/>
  <c r="T303" i="6"/>
  <c r="L304" i="6" a="1"/>
  <c r="L304" i="6" s="1"/>
  <c r="AD298" i="6"/>
  <c r="AG319" i="6" s="1"/>
  <c r="AB298" i="6"/>
  <c r="V385" i="6"/>
  <c r="S301" i="6"/>
  <c r="H302" i="6"/>
  <c r="W384" i="6"/>
  <c r="U301" i="6"/>
  <c r="X301" i="6" s="1"/>
  <c r="Y301" i="6" s="1"/>
  <c r="R302" i="6"/>
  <c r="AC298" i="6"/>
  <c r="AA299" i="6"/>
  <c r="AE354" i="5"/>
  <c r="AF352" i="5"/>
  <c r="AE353" i="5"/>
  <c r="AF351" i="5"/>
  <c r="Z300" i="5"/>
  <c r="R302" i="5"/>
  <c r="U301" i="5"/>
  <c r="X301" i="5" s="1"/>
  <c r="Y301" i="5" s="1"/>
  <c r="T303" i="5"/>
  <c r="L304" i="5" a="1"/>
  <c r="L304" i="5" s="1"/>
  <c r="V385" i="5"/>
  <c r="H302" i="5"/>
  <c r="S301" i="5"/>
  <c r="AC298" i="5"/>
  <c r="AA299" i="5"/>
  <c r="AD298" i="5"/>
  <c r="AG319" i="5" s="1"/>
  <c r="AB298" i="5"/>
  <c r="W384" i="5"/>
  <c r="AE364" i="4"/>
  <c r="AF362" i="4"/>
  <c r="AF361" i="4"/>
  <c r="AE363" i="4"/>
  <c r="Z300" i="4"/>
  <c r="V385" i="4"/>
  <c r="H302" i="4"/>
  <c r="S301" i="4"/>
  <c r="AD298" i="4"/>
  <c r="AG319" i="4" s="1"/>
  <c r="AB298" i="4"/>
  <c r="U301" i="4"/>
  <c r="X301" i="4" s="1"/>
  <c r="Y301" i="4" s="1"/>
  <c r="R302" i="4"/>
  <c r="W384" i="4"/>
  <c r="AA299" i="4"/>
  <c r="AC298" i="4"/>
  <c r="L304" i="4" a="1"/>
  <c r="L304" i="4" s="1"/>
  <c r="T303" i="4"/>
  <c r="Z300" i="1"/>
  <c r="W384" i="1"/>
  <c r="V385" i="1"/>
  <c r="H302" i="1"/>
  <c r="S301" i="1"/>
  <c r="AD298" i="1"/>
  <c r="AG319" i="1" s="1"/>
  <c r="AB298" i="1"/>
  <c r="AE354" i="1"/>
  <c r="AF352" i="1"/>
  <c r="U301" i="1"/>
  <c r="X301" i="1" s="1"/>
  <c r="Y301" i="1" s="1"/>
  <c r="R302" i="1"/>
  <c r="AE353" i="1"/>
  <c r="AF351" i="1"/>
  <c r="AC298" i="1"/>
  <c r="AA299" i="1"/>
  <c r="L304" i="1" a="1"/>
  <c r="L304" i="1" s="1"/>
  <c r="T303" i="1"/>
  <c r="Z301" i="11" l="1"/>
  <c r="AD299" i="11"/>
  <c r="AG320" i="11" s="1"/>
  <c r="AB299" i="11"/>
  <c r="W385" i="11"/>
  <c r="H303" i="11"/>
  <c r="S302" i="11"/>
  <c r="U302" i="11"/>
  <c r="X302" i="11" s="1"/>
  <c r="Y302" i="11" s="1"/>
  <c r="R303" i="11"/>
  <c r="L305" i="11" a="1"/>
  <c r="L305" i="11" s="1"/>
  <c r="T304" i="11"/>
  <c r="AC299" i="11"/>
  <c r="AA300" i="11"/>
  <c r="Z301" i="10"/>
  <c r="AB299" i="10"/>
  <c r="AD299" i="10"/>
  <c r="AG320" i="10" s="1"/>
  <c r="R303" i="10"/>
  <c r="U302" i="10"/>
  <c r="X302" i="10" s="1"/>
  <c r="Y302" i="10" s="1"/>
  <c r="W385" i="10"/>
  <c r="T303" i="10"/>
  <c r="L304" i="10" a="1"/>
  <c r="L304" i="10" s="1"/>
  <c r="S302" i="10"/>
  <c r="H303" i="10"/>
  <c r="AC299" i="10"/>
  <c r="AA300" i="10"/>
  <c r="Z301" i="9"/>
  <c r="W385" i="9"/>
  <c r="S302" i="9"/>
  <c r="H303" i="9"/>
  <c r="AB299" i="9"/>
  <c r="AD299" i="9"/>
  <c r="AG320" i="9" s="1"/>
  <c r="R303" i="9"/>
  <c r="U302" i="9"/>
  <c r="X302" i="9" s="1"/>
  <c r="Y302" i="9" s="1"/>
  <c r="AC299" i="9"/>
  <c r="AA300" i="9"/>
  <c r="T303" i="9"/>
  <c r="L304" i="9" a="1"/>
  <c r="L304" i="9" s="1"/>
  <c r="AF364" i="8"/>
  <c r="AE366" i="8"/>
  <c r="AE365" i="8"/>
  <c r="AF363" i="8"/>
  <c r="Z301" i="8"/>
  <c r="R303" i="8"/>
  <c r="U302" i="8"/>
  <c r="X302" i="8" s="1"/>
  <c r="Y302" i="8" s="1"/>
  <c r="H303" i="8"/>
  <c r="S302" i="8"/>
  <c r="T304" i="8"/>
  <c r="L305" i="8" a="1"/>
  <c r="L305" i="8" s="1"/>
  <c r="AB299" i="8"/>
  <c r="AD299" i="8"/>
  <c r="AG320" i="8" s="1"/>
  <c r="AC299" i="8"/>
  <c r="AA300" i="8"/>
  <c r="W385" i="8"/>
  <c r="AF364" i="7"/>
  <c r="AE366" i="7"/>
  <c r="AE365" i="7"/>
  <c r="AF363" i="7"/>
  <c r="Z301" i="7"/>
  <c r="AB299" i="7"/>
  <c r="AD299" i="7"/>
  <c r="AG320" i="7" s="1"/>
  <c r="H303" i="7"/>
  <c r="S302" i="7"/>
  <c r="R303" i="7"/>
  <c r="U302" i="7"/>
  <c r="X302" i="7" s="1"/>
  <c r="Y302" i="7" s="1"/>
  <c r="W385" i="7"/>
  <c r="AA300" i="7"/>
  <c r="AC299" i="7"/>
  <c r="T303" i="7"/>
  <c r="L304" i="7" a="1"/>
  <c r="L304" i="7" s="1"/>
  <c r="AE364" i="6"/>
  <c r="AF362" i="6"/>
  <c r="AF363" i="6"/>
  <c r="AE365" i="6"/>
  <c r="Z301" i="6"/>
  <c r="AD299" i="6"/>
  <c r="AG320" i="6" s="1"/>
  <c r="AB299" i="6"/>
  <c r="H303" i="6"/>
  <c r="S302" i="6"/>
  <c r="U302" i="6"/>
  <c r="X302" i="6" s="1"/>
  <c r="Y302" i="6" s="1"/>
  <c r="R303" i="6"/>
  <c r="W385" i="6"/>
  <c r="AC299" i="6"/>
  <c r="AA300" i="6"/>
  <c r="L305" i="6" a="1"/>
  <c r="L305" i="6" s="1"/>
  <c r="T304" i="6"/>
  <c r="AF353" i="5"/>
  <c r="AE355" i="5"/>
  <c r="AF354" i="5"/>
  <c r="AE356" i="5"/>
  <c r="Z301" i="5"/>
  <c r="AD299" i="5"/>
  <c r="AG320" i="5" s="1"/>
  <c r="AB299" i="5"/>
  <c r="S302" i="5"/>
  <c r="H303" i="5"/>
  <c r="L305" i="5" a="1"/>
  <c r="L305" i="5" s="1"/>
  <c r="T304" i="5"/>
  <c r="AC299" i="5"/>
  <c r="AA300" i="5"/>
  <c r="W385" i="5"/>
  <c r="U302" i="5"/>
  <c r="X302" i="5" s="1"/>
  <c r="Y302" i="5" s="1"/>
  <c r="R303" i="5"/>
  <c r="AE365" i="4"/>
  <c r="AF363" i="4"/>
  <c r="AE366" i="4"/>
  <c r="AF364" i="4"/>
  <c r="Z301" i="4"/>
  <c r="R303" i="4"/>
  <c r="U302" i="4"/>
  <c r="X302" i="4" s="1"/>
  <c r="Y302" i="4" s="1"/>
  <c r="AB299" i="4"/>
  <c r="AD299" i="4"/>
  <c r="AG320" i="4" s="1"/>
  <c r="H303" i="4"/>
  <c r="S302" i="4"/>
  <c r="AC299" i="4"/>
  <c r="AA300" i="4"/>
  <c r="L305" i="4" a="1"/>
  <c r="L305" i="4" s="1"/>
  <c r="T304" i="4"/>
  <c r="W385" i="4"/>
  <c r="Z301" i="1"/>
  <c r="U302" i="1"/>
  <c r="X302" i="1" s="1"/>
  <c r="Y302" i="1" s="1"/>
  <c r="R303" i="1"/>
  <c r="AF353" i="1"/>
  <c r="AE355" i="1"/>
  <c r="AF354" i="1"/>
  <c r="AE356" i="1"/>
  <c r="H303" i="1"/>
  <c r="S302" i="1"/>
  <c r="W385" i="1"/>
  <c r="AC299" i="1"/>
  <c r="AA300" i="1"/>
  <c r="L305" i="1" a="1"/>
  <c r="L305" i="1" s="1"/>
  <c r="T304" i="1"/>
  <c r="AD299" i="1"/>
  <c r="AG320" i="1" s="1"/>
  <c r="AB299" i="1"/>
  <c r="Z302" i="11" l="1"/>
  <c r="U303" i="11"/>
  <c r="X303" i="11" s="1"/>
  <c r="Y303" i="11" s="1"/>
  <c r="R304" i="11"/>
  <c r="L306" i="11" a="1"/>
  <c r="L306" i="11" s="1"/>
  <c r="T305" i="11"/>
  <c r="AD300" i="11"/>
  <c r="AG321" i="11" s="1"/>
  <c r="AB300" i="11"/>
  <c r="H304" i="11"/>
  <c r="S303" i="11"/>
  <c r="AA301" i="11"/>
  <c r="AC300" i="11"/>
  <c r="Z302" i="10"/>
  <c r="T304" i="10"/>
  <c r="L305" i="10" a="1"/>
  <c r="L305" i="10" s="1"/>
  <c r="S303" i="10"/>
  <c r="H304" i="10"/>
  <c r="U303" i="10"/>
  <c r="X303" i="10" s="1"/>
  <c r="Y303" i="10" s="1"/>
  <c r="R304" i="10"/>
  <c r="AD300" i="10"/>
  <c r="AG321" i="10" s="1"/>
  <c r="AB300" i="10"/>
  <c r="AC300" i="10"/>
  <c r="AA301" i="10"/>
  <c r="Z302" i="9"/>
  <c r="U303" i="9"/>
  <c r="X303" i="9" s="1"/>
  <c r="Y303" i="9" s="1"/>
  <c r="R304" i="9"/>
  <c r="AD300" i="9"/>
  <c r="AG321" i="9" s="1"/>
  <c r="AB300" i="9"/>
  <c r="T304" i="9"/>
  <c r="L305" i="9" a="1"/>
  <c r="L305" i="9" s="1"/>
  <c r="S303" i="9"/>
  <c r="H304" i="9"/>
  <c r="AC300" i="9"/>
  <c r="AA301" i="9"/>
  <c r="AF365" i="8"/>
  <c r="AE367" i="8"/>
  <c r="AF366" i="8"/>
  <c r="AE368" i="8"/>
  <c r="Z302" i="8"/>
  <c r="AD300" i="8"/>
  <c r="AG321" i="8" s="1"/>
  <c r="AB300" i="8"/>
  <c r="U303" i="8"/>
  <c r="X303" i="8" s="1"/>
  <c r="Y303" i="8" s="1"/>
  <c r="R304" i="8"/>
  <c r="L306" i="8" a="1"/>
  <c r="L306" i="8" s="1"/>
  <c r="T305" i="8"/>
  <c r="S303" i="8"/>
  <c r="H304" i="8"/>
  <c r="AA301" i="8"/>
  <c r="AC300" i="8"/>
  <c r="AE367" i="7"/>
  <c r="AF365" i="7"/>
  <c r="AE368" i="7"/>
  <c r="AF366" i="7"/>
  <c r="Z302" i="7"/>
  <c r="R304" i="7"/>
  <c r="U303" i="7"/>
  <c r="X303" i="7" s="1"/>
  <c r="Y303" i="7" s="1"/>
  <c r="AD300" i="7"/>
  <c r="AG321" i="7" s="1"/>
  <c r="AB300" i="7"/>
  <c r="AA301" i="7"/>
  <c r="AC300" i="7"/>
  <c r="T304" i="7"/>
  <c r="L305" i="7" a="1"/>
  <c r="L305" i="7" s="1"/>
  <c r="S303" i="7"/>
  <c r="H304" i="7"/>
  <c r="AE367" i="6"/>
  <c r="AF365" i="6"/>
  <c r="AE366" i="6"/>
  <c r="AF364" i="6"/>
  <c r="Z302" i="6"/>
  <c r="AD300" i="6"/>
  <c r="AG321" i="6" s="1"/>
  <c r="AB300" i="6"/>
  <c r="U303" i="6"/>
  <c r="X303" i="6" s="1"/>
  <c r="Y303" i="6" s="1"/>
  <c r="R304" i="6"/>
  <c r="L306" i="6" a="1"/>
  <c r="L306" i="6" s="1"/>
  <c r="T305" i="6"/>
  <c r="H304" i="6"/>
  <c r="S303" i="6"/>
  <c r="AC300" i="6"/>
  <c r="AA301" i="6"/>
  <c r="AE358" i="5"/>
  <c r="AF356" i="5"/>
  <c r="AE357" i="5"/>
  <c r="AF355" i="5"/>
  <c r="Z302" i="5"/>
  <c r="AD300" i="5"/>
  <c r="AG321" i="5" s="1"/>
  <c r="AB300" i="5"/>
  <c r="U303" i="5"/>
  <c r="X303" i="5" s="1"/>
  <c r="Y303" i="5" s="1"/>
  <c r="R304" i="5"/>
  <c r="H304" i="5"/>
  <c r="S303" i="5"/>
  <c r="AA301" i="5"/>
  <c r="AC300" i="5"/>
  <c r="L306" i="5" a="1"/>
  <c r="L306" i="5" s="1"/>
  <c r="T305" i="5"/>
  <c r="AE368" i="4"/>
  <c r="AF366" i="4"/>
  <c r="AF365" i="4"/>
  <c r="AE367" i="4"/>
  <c r="Z302" i="4"/>
  <c r="T305" i="4"/>
  <c r="L306" i="4" a="1"/>
  <c r="L306" i="4" s="1"/>
  <c r="AD300" i="4"/>
  <c r="AG321" i="4" s="1"/>
  <c r="AB300" i="4"/>
  <c r="H304" i="4"/>
  <c r="S303" i="4"/>
  <c r="AA301" i="4"/>
  <c r="AC300" i="4"/>
  <c r="R304" i="4"/>
  <c r="U303" i="4"/>
  <c r="X303" i="4" s="1"/>
  <c r="Y303" i="4" s="1"/>
  <c r="Z302" i="1"/>
  <c r="L306" i="1" a="1"/>
  <c r="L306" i="1" s="1"/>
  <c r="T305" i="1"/>
  <c r="AF356" i="1"/>
  <c r="AE358" i="1"/>
  <c r="U303" i="1"/>
  <c r="X303" i="1" s="1"/>
  <c r="Y303" i="1" s="1"/>
  <c r="R304" i="1"/>
  <c r="AC300" i="1"/>
  <c r="AA301" i="1"/>
  <c r="AD300" i="1"/>
  <c r="AG321" i="1" s="1"/>
  <c r="AB300" i="1"/>
  <c r="H304" i="1"/>
  <c r="S303" i="1"/>
  <c r="AF355" i="1"/>
  <c r="AE357" i="1"/>
  <c r="Z303" i="11" l="1"/>
  <c r="L307" i="11" a="1"/>
  <c r="L307" i="11" s="1"/>
  <c r="T306" i="11"/>
  <c r="U304" i="11"/>
  <c r="X304" i="11" s="1"/>
  <c r="Y304" i="11" s="1"/>
  <c r="R305" i="11"/>
  <c r="AC301" i="11"/>
  <c r="AA302" i="11"/>
  <c r="AD301" i="11"/>
  <c r="AG322" i="11" s="1"/>
  <c r="AB301" i="11"/>
  <c r="H305" i="11"/>
  <c r="S304" i="11"/>
  <c r="Z303" i="10"/>
  <c r="AD301" i="10"/>
  <c r="AG322" i="10" s="1"/>
  <c r="AB301" i="10"/>
  <c r="T305" i="10"/>
  <c r="L306" i="10" a="1"/>
  <c r="L306" i="10" s="1"/>
  <c r="U304" i="10"/>
  <c r="X304" i="10" s="1"/>
  <c r="Y304" i="10" s="1"/>
  <c r="R305" i="10"/>
  <c r="H305" i="10"/>
  <c r="S304" i="10"/>
  <c r="AA302" i="10"/>
  <c r="AC301" i="10"/>
  <c r="Z303" i="9"/>
  <c r="U304" i="9"/>
  <c r="X304" i="9" s="1"/>
  <c r="Y304" i="9" s="1"/>
  <c r="R305" i="9"/>
  <c r="H305" i="9"/>
  <c r="S304" i="9"/>
  <c r="T305" i="9"/>
  <c r="L306" i="9" a="1"/>
  <c r="L306" i="9" s="1"/>
  <c r="AC301" i="9"/>
  <c r="AA302" i="9"/>
  <c r="AD301" i="9"/>
  <c r="AG322" i="9" s="1"/>
  <c r="AB301" i="9"/>
  <c r="AF368" i="8"/>
  <c r="AE370" i="8"/>
  <c r="AF367" i="8"/>
  <c r="AE369" i="8"/>
  <c r="Z303" i="8"/>
  <c r="H305" i="8"/>
  <c r="S304" i="8"/>
  <c r="U304" i="8"/>
  <c r="X304" i="8" s="1"/>
  <c r="Y304" i="8" s="1"/>
  <c r="R305" i="8"/>
  <c r="L307" i="8" a="1"/>
  <c r="L307" i="8" s="1"/>
  <c r="T306" i="8"/>
  <c r="AA302" i="8"/>
  <c r="AC301" i="8"/>
  <c r="AD301" i="8"/>
  <c r="AG322" i="8" s="1"/>
  <c r="AB301" i="8"/>
  <c r="AF368" i="7"/>
  <c r="AE370" i="7"/>
  <c r="AF367" i="7"/>
  <c r="AE369" i="7"/>
  <c r="Z303" i="7"/>
  <c r="S304" i="7"/>
  <c r="H305" i="7"/>
  <c r="T305" i="7"/>
  <c r="L306" i="7" a="1"/>
  <c r="L306" i="7" s="1"/>
  <c r="U304" i="7"/>
  <c r="X304" i="7" s="1"/>
  <c r="Y304" i="7" s="1"/>
  <c r="R305" i="7"/>
  <c r="AD301" i="7"/>
  <c r="AG322" i="7" s="1"/>
  <c r="AB301" i="7"/>
  <c r="AC301" i="7"/>
  <c r="AA302" i="7"/>
  <c r="AE368" i="6"/>
  <c r="AF366" i="6"/>
  <c r="AF367" i="6"/>
  <c r="AE369" i="6"/>
  <c r="Z303" i="6"/>
  <c r="AD301" i="6"/>
  <c r="AG322" i="6" s="1"/>
  <c r="AB301" i="6"/>
  <c r="L307" i="6" a="1"/>
  <c r="L307" i="6" s="1"/>
  <c r="T306" i="6"/>
  <c r="H305" i="6"/>
  <c r="S304" i="6"/>
  <c r="AC301" i="6"/>
  <c r="AA302" i="6"/>
  <c r="U304" i="6"/>
  <c r="X304" i="6" s="1"/>
  <c r="Y304" i="6" s="1"/>
  <c r="R305" i="6"/>
  <c r="AE359" i="5"/>
  <c r="AF357" i="5"/>
  <c r="AF358" i="5"/>
  <c r="AE360" i="5"/>
  <c r="Z303" i="5"/>
  <c r="AD301" i="5"/>
  <c r="AG322" i="5" s="1"/>
  <c r="AB301" i="5"/>
  <c r="L307" i="5" a="1"/>
  <c r="L307" i="5" s="1"/>
  <c r="T306" i="5"/>
  <c r="H305" i="5"/>
  <c r="S304" i="5"/>
  <c r="AC301" i="5"/>
  <c r="AA302" i="5"/>
  <c r="U304" i="5"/>
  <c r="X304" i="5" s="1"/>
  <c r="Y304" i="5" s="1"/>
  <c r="R305" i="5"/>
  <c r="AF367" i="4"/>
  <c r="AE369" i="4"/>
  <c r="AF368" i="4"/>
  <c r="AE370" i="4"/>
  <c r="Z303" i="4"/>
  <c r="AD301" i="4"/>
  <c r="AG322" i="4" s="1"/>
  <c r="AB301" i="4"/>
  <c r="R305" i="4"/>
  <c r="U304" i="4"/>
  <c r="X304" i="4" s="1"/>
  <c r="Y304" i="4" s="1"/>
  <c r="H305" i="4"/>
  <c r="S304" i="4"/>
  <c r="AA302" i="4"/>
  <c r="AC301" i="4"/>
  <c r="T306" i="4"/>
  <c r="L307" i="4" a="1"/>
  <c r="L307" i="4" s="1"/>
  <c r="Z303" i="1"/>
  <c r="H305" i="1"/>
  <c r="S304" i="1"/>
  <c r="AD301" i="1"/>
  <c r="AG322" i="1" s="1"/>
  <c r="AB301" i="1"/>
  <c r="U304" i="1"/>
  <c r="X304" i="1" s="1"/>
  <c r="Y304" i="1" s="1"/>
  <c r="R305" i="1"/>
  <c r="AE359" i="1"/>
  <c r="AF357" i="1"/>
  <c r="AE360" i="1"/>
  <c r="AF358" i="1"/>
  <c r="AC301" i="1"/>
  <c r="AA302" i="1"/>
  <c r="L307" i="1" a="1"/>
  <c r="L307" i="1" s="1"/>
  <c r="T306" i="1"/>
  <c r="Z304" i="11" l="1"/>
  <c r="R306" i="11"/>
  <c r="U305" i="11"/>
  <c r="X305" i="11" s="1"/>
  <c r="Y305" i="11" s="1"/>
  <c r="AD302" i="11"/>
  <c r="AG323" i="11" s="1"/>
  <c r="AB302" i="11"/>
  <c r="L308" i="11" a="1"/>
  <c r="L308" i="11" s="1"/>
  <c r="T307" i="11"/>
  <c r="AA303" i="11"/>
  <c r="AC302" i="11"/>
  <c r="S305" i="11"/>
  <c r="H306" i="11"/>
  <c r="Z304" i="10"/>
  <c r="R306" i="10"/>
  <c r="U305" i="10"/>
  <c r="X305" i="10" s="1"/>
  <c r="Y305" i="10" s="1"/>
  <c r="AD302" i="10"/>
  <c r="AG323" i="10" s="1"/>
  <c r="AB302" i="10"/>
  <c r="H306" i="10"/>
  <c r="S305" i="10"/>
  <c r="L307" i="10" a="1"/>
  <c r="L307" i="10" s="1"/>
  <c r="T306" i="10"/>
  <c r="AC302" i="10"/>
  <c r="AA303" i="10"/>
  <c r="Z304" i="9"/>
  <c r="L307" i="9" a="1"/>
  <c r="L307" i="9" s="1"/>
  <c r="T306" i="9"/>
  <c r="H306" i="9"/>
  <c r="S305" i="9"/>
  <c r="AD302" i="9"/>
  <c r="AG323" i="9" s="1"/>
  <c r="AB302" i="9"/>
  <c r="U305" i="9"/>
  <c r="X305" i="9" s="1"/>
  <c r="Y305" i="9" s="1"/>
  <c r="R306" i="9"/>
  <c r="AC302" i="9"/>
  <c r="AA303" i="9"/>
  <c r="AF369" i="8"/>
  <c r="AE371" i="8"/>
  <c r="AF370" i="8"/>
  <c r="AE372" i="8"/>
  <c r="Z304" i="8"/>
  <c r="AB302" i="8"/>
  <c r="AD302" i="8"/>
  <c r="AG323" i="8" s="1"/>
  <c r="U305" i="8"/>
  <c r="X305" i="8" s="1"/>
  <c r="Y305" i="8" s="1"/>
  <c r="R306" i="8"/>
  <c r="H306" i="8"/>
  <c r="S305" i="8"/>
  <c r="L308" i="8" a="1"/>
  <c r="L308" i="8" s="1"/>
  <c r="T307" i="8"/>
  <c r="AA303" i="8"/>
  <c r="AC302" i="8"/>
  <c r="AF369" i="7"/>
  <c r="AE371" i="7"/>
  <c r="AF370" i="7"/>
  <c r="AE372" i="7"/>
  <c r="Z304" i="7"/>
  <c r="H306" i="7"/>
  <c r="S305" i="7"/>
  <c r="L307" i="7" a="1"/>
  <c r="L307" i="7" s="1"/>
  <c r="T306" i="7"/>
  <c r="AC302" i="7"/>
  <c r="AA303" i="7"/>
  <c r="AD302" i="7"/>
  <c r="AG323" i="7" s="1"/>
  <c r="AB302" i="7"/>
  <c r="U305" i="7"/>
  <c r="X305" i="7" s="1"/>
  <c r="Y305" i="7" s="1"/>
  <c r="R306" i="7"/>
  <c r="AE371" i="6"/>
  <c r="AF369" i="6"/>
  <c r="AF368" i="6"/>
  <c r="AE370" i="6"/>
  <c r="Z304" i="6"/>
  <c r="AD302" i="6"/>
  <c r="AG323" i="6" s="1"/>
  <c r="AB302" i="6"/>
  <c r="L308" i="6" a="1"/>
  <c r="L308" i="6" s="1"/>
  <c r="T307" i="6"/>
  <c r="AC302" i="6"/>
  <c r="AA303" i="6"/>
  <c r="U305" i="6"/>
  <c r="X305" i="6" s="1"/>
  <c r="Y305" i="6" s="1"/>
  <c r="R306" i="6"/>
  <c r="H306" i="6"/>
  <c r="S305" i="6"/>
  <c r="AE362" i="5"/>
  <c r="AF360" i="5"/>
  <c r="AF359" i="5"/>
  <c r="AE361" i="5"/>
  <c r="Z304" i="5"/>
  <c r="AD302" i="5"/>
  <c r="AG323" i="5" s="1"/>
  <c r="AB302" i="5"/>
  <c r="L308" i="5" a="1"/>
  <c r="L308" i="5" s="1"/>
  <c r="T307" i="5"/>
  <c r="AA303" i="5"/>
  <c r="AC302" i="5"/>
  <c r="U305" i="5"/>
  <c r="X305" i="5" s="1"/>
  <c r="Y305" i="5" s="1"/>
  <c r="R306" i="5"/>
  <c r="H306" i="5"/>
  <c r="S305" i="5"/>
  <c r="AF369" i="4"/>
  <c r="AE371" i="4"/>
  <c r="AF370" i="4"/>
  <c r="AE372" i="4"/>
  <c r="Z304" i="4"/>
  <c r="AB302" i="4"/>
  <c r="AD302" i="4"/>
  <c r="AG323" i="4" s="1"/>
  <c r="S305" i="4"/>
  <c r="H306" i="4"/>
  <c r="R306" i="4"/>
  <c r="U305" i="4"/>
  <c r="X305" i="4" s="1"/>
  <c r="Y305" i="4" s="1"/>
  <c r="AA303" i="4"/>
  <c r="AC302" i="4"/>
  <c r="T307" i="4"/>
  <c r="L308" i="4" a="1"/>
  <c r="L308" i="4" s="1"/>
  <c r="Z304" i="1"/>
  <c r="AD302" i="1"/>
  <c r="AG323" i="1" s="1"/>
  <c r="AB302" i="1"/>
  <c r="U305" i="1"/>
  <c r="X305" i="1" s="1"/>
  <c r="Y305" i="1" s="1"/>
  <c r="R306" i="1"/>
  <c r="L308" i="1" a="1"/>
  <c r="L308" i="1" s="1"/>
  <c r="T307" i="1"/>
  <c r="AA303" i="1"/>
  <c r="AC302" i="1"/>
  <c r="AF360" i="1"/>
  <c r="AE362" i="1"/>
  <c r="AE361" i="1"/>
  <c r="AF359" i="1"/>
  <c r="H306" i="1"/>
  <c r="S305" i="1"/>
  <c r="Z305" i="11" l="1"/>
  <c r="R307" i="11"/>
  <c r="U306" i="11"/>
  <c r="X306" i="11" s="1"/>
  <c r="Y306" i="11" s="1"/>
  <c r="T308" i="11"/>
  <c r="L309" i="11" a="1"/>
  <c r="L309" i="11" s="1"/>
  <c r="AA304" i="11"/>
  <c r="AC303" i="11"/>
  <c r="H307" i="11"/>
  <c r="S306" i="11"/>
  <c r="AD303" i="11"/>
  <c r="AG324" i="11" s="1"/>
  <c r="AB303" i="11"/>
  <c r="Z305" i="10"/>
  <c r="L308" i="10" a="1"/>
  <c r="L308" i="10" s="1"/>
  <c r="T307" i="10"/>
  <c r="H307" i="10"/>
  <c r="S306" i="10"/>
  <c r="U306" i="10"/>
  <c r="X306" i="10" s="1"/>
  <c r="Y306" i="10" s="1"/>
  <c r="R307" i="10"/>
  <c r="AC303" i="10"/>
  <c r="AA304" i="10"/>
  <c r="AD303" i="10"/>
  <c r="AG324" i="10" s="1"/>
  <c r="AB303" i="10"/>
  <c r="Z305" i="9"/>
  <c r="AD303" i="9"/>
  <c r="AG324" i="9" s="1"/>
  <c r="AB303" i="9"/>
  <c r="U306" i="9"/>
  <c r="X306" i="9" s="1"/>
  <c r="Y306" i="9" s="1"/>
  <c r="R307" i="9"/>
  <c r="H307" i="9"/>
  <c r="S306" i="9"/>
  <c r="L308" i="9" a="1"/>
  <c r="L308" i="9" s="1"/>
  <c r="T307" i="9"/>
  <c r="AC303" i="9"/>
  <c r="AA304" i="9"/>
  <c r="AF372" i="8"/>
  <c r="AE374" i="8"/>
  <c r="AF371" i="8"/>
  <c r="AE373" i="8"/>
  <c r="Z305" i="8"/>
  <c r="AD303" i="8"/>
  <c r="AG324" i="8" s="1"/>
  <c r="AB303" i="8"/>
  <c r="R307" i="8"/>
  <c r="U306" i="8"/>
  <c r="X306" i="8" s="1"/>
  <c r="Y306" i="8" s="1"/>
  <c r="T308" i="8"/>
  <c r="L309" i="8" a="1"/>
  <c r="L309" i="8" s="1"/>
  <c r="H307" i="8"/>
  <c r="S306" i="8"/>
  <c r="AA304" i="8"/>
  <c r="AC303" i="8"/>
  <c r="AE374" i="7"/>
  <c r="AF372" i="7"/>
  <c r="AE373" i="7"/>
  <c r="AF371" i="7"/>
  <c r="Z305" i="7"/>
  <c r="L308" i="7" a="1"/>
  <c r="L308" i="7" s="1"/>
  <c r="T307" i="7"/>
  <c r="U306" i="7"/>
  <c r="X306" i="7" s="1"/>
  <c r="Y306" i="7" s="1"/>
  <c r="R307" i="7"/>
  <c r="AD303" i="7"/>
  <c r="AG324" i="7" s="1"/>
  <c r="AB303" i="7"/>
  <c r="H307" i="7"/>
  <c r="S306" i="7"/>
  <c r="AC303" i="7"/>
  <c r="AA304" i="7"/>
  <c r="AE372" i="6"/>
  <c r="AF370" i="6"/>
  <c r="AF371" i="6"/>
  <c r="AE373" i="6"/>
  <c r="Z305" i="6"/>
  <c r="H307" i="6"/>
  <c r="S306" i="6"/>
  <c r="L309" i="6" a="1"/>
  <c r="L309" i="6" s="1"/>
  <c r="T308" i="6"/>
  <c r="AA304" i="6"/>
  <c r="AC303" i="6"/>
  <c r="U306" i="6"/>
  <c r="X306" i="6" s="1"/>
  <c r="Y306" i="6" s="1"/>
  <c r="R307" i="6"/>
  <c r="AD303" i="6"/>
  <c r="AG324" i="6" s="1"/>
  <c r="AB303" i="6"/>
  <c r="AE363" i="5"/>
  <c r="AF361" i="5"/>
  <c r="AF362" i="5"/>
  <c r="AE364" i="5"/>
  <c r="Z305" i="5"/>
  <c r="U306" i="5"/>
  <c r="X306" i="5" s="1"/>
  <c r="Y306" i="5" s="1"/>
  <c r="R307" i="5"/>
  <c r="L309" i="5" a="1"/>
  <c r="L309" i="5" s="1"/>
  <c r="T308" i="5"/>
  <c r="H307" i="5"/>
  <c r="S306" i="5"/>
  <c r="AD303" i="5"/>
  <c r="AG324" i="5" s="1"/>
  <c r="AB303" i="5"/>
  <c r="AC303" i="5"/>
  <c r="AA304" i="5"/>
  <c r="AE374" i="4"/>
  <c r="AF372" i="4"/>
  <c r="AF371" i="4"/>
  <c r="AE373" i="4"/>
  <c r="Z305" i="4"/>
  <c r="L309" i="4" a="1"/>
  <c r="L309" i="4" s="1"/>
  <c r="T308" i="4"/>
  <c r="U306" i="4"/>
  <c r="X306" i="4" s="1"/>
  <c r="Y306" i="4" s="1"/>
  <c r="R307" i="4"/>
  <c r="AD303" i="4"/>
  <c r="AG324" i="4" s="1"/>
  <c r="AB303" i="4"/>
  <c r="AC303" i="4"/>
  <c r="AA304" i="4"/>
  <c r="S306" i="4"/>
  <c r="H307" i="4"/>
  <c r="Z305" i="1"/>
  <c r="H307" i="1"/>
  <c r="S306" i="1"/>
  <c r="T308" i="1"/>
  <c r="L309" i="1" a="1"/>
  <c r="L309" i="1" s="1"/>
  <c r="AF362" i="1"/>
  <c r="AE364" i="1"/>
  <c r="AD303" i="1"/>
  <c r="AG324" i="1" s="1"/>
  <c r="AB303" i="1"/>
  <c r="R307" i="1"/>
  <c r="U306" i="1"/>
  <c r="X306" i="1" s="1"/>
  <c r="Y306" i="1" s="1"/>
  <c r="AA304" i="1"/>
  <c r="AC303" i="1"/>
  <c r="AF361" i="1"/>
  <c r="AE363" i="1"/>
  <c r="Z306" i="11" l="1"/>
  <c r="T309" i="11"/>
  <c r="L310" i="11" a="1"/>
  <c r="L310" i="11" s="1"/>
  <c r="S307" i="11"/>
  <c r="H308" i="11"/>
  <c r="R308" i="11"/>
  <c r="U307" i="11"/>
  <c r="X307" i="11" s="1"/>
  <c r="Y307" i="11" s="1"/>
  <c r="AB304" i="11"/>
  <c r="AD304" i="11"/>
  <c r="AG325" i="11" s="1"/>
  <c r="AC304" i="11"/>
  <c r="AA305" i="11"/>
  <c r="Z306" i="10"/>
  <c r="AB304" i="10"/>
  <c r="AD304" i="10"/>
  <c r="AG325" i="10" s="1"/>
  <c r="H308" i="10"/>
  <c r="S307" i="10"/>
  <c r="L309" i="10" a="1"/>
  <c r="L309" i="10" s="1"/>
  <c r="T308" i="10"/>
  <c r="AC304" i="10"/>
  <c r="AA305" i="10"/>
  <c r="U307" i="10"/>
  <c r="X307" i="10" s="1"/>
  <c r="Y307" i="10" s="1"/>
  <c r="R308" i="10"/>
  <c r="Z306" i="9"/>
  <c r="AD304" i="9"/>
  <c r="AG325" i="9" s="1"/>
  <c r="AB304" i="9"/>
  <c r="L309" i="9" a="1"/>
  <c r="L309" i="9" s="1"/>
  <c r="T308" i="9"/>
  <c r="H308" i="9"/>
  <c r="S307" i="9"/>
  <c r="U307" i="9"/>
  <c r="X307" i="9" s="1"/>
  <c r="Y307" i="9" s="1"/>
  <c r="R308" i="9"/>
  <c r="AC304" i="9"/>
  <c r="AA305" i="9"/>
  <c r="AF373" i="8"/>
  <c r="AE375" i="8"/>
  <c r="AE376" i="8"/>
  <c r="AF374" i="8"/>
  <c r="Z306" i="8"/>
  <c r="AD304" i="8"/>
  <c r="AG325" i="8" s="1"/>
  <c r="AB304" i="8"/>
  <c r="S307" i="8"/>
  <c r="H308" i="8"/>
  <c r="L310" i="8" a="1"/>
  <c r="L310" i="8" s="1"/>
  <c r="T309" i="8"/>
  <c r="U307" i="8"/>
  <c r="X307" i="8" s="1"/>
  <c r="Y307" i="8" s="1"/>
  <c r="R308" i="8"/>
  <c r="AC304" i="8"/>
  <c r="AA305" i="8"/>
  <c r="AE375" i="7"/>
  <c r="AF373" i="7"/>
  <c r="AF374" i="7"/>
  <c r="AE376" i="7"/>
  <c r="Z306" i="7"/>
  <c r="AD304" i="7"/>
  <c r="AG325" i="7" s="1"/>
  <c r="AB304" i="7"/>
  <c r="L309" i="7" a="1"/>
  <c r="L309" i="7" s="1"/>
  <c r="T308" i="7"/>
  <c r="AC304" i="7"/>
  <c r="AA305" i="7"/>
  <c r="H308" i="7"/>
  <c r="S307" i="7"/>
  <c r="U307" i="7"/>
  <c r="X307" i="7" s="1"/>
  <c r="Y307" i="7" s="1"/>
  <c r="R308" i="7"/>
  <c r="AF373" i="6"/>
  <c r="AE375" i="6"/>
  <c r="AE374" i="6"/>
  <c r="AF372" i="6"/>
  <c r="Z306" i="6"/>
  <c r="R308" i="6"/>
  <c r="U307" i="6"/>
  <c r="X307" i="6" s="1"/>
  <c r="Y307" i="6" s="1"/>
  <c r="AB304" i="6"/>
  <c r="AD304" i="6"/>
  <c r="AG325" i="6" s="1"/>
  <c r="AA305" i="6"/>
  <c r="AC304" i="6"/>
  <c r="T309" i="6"/>
  <c r="L310" i="6" a="1"/>
  <c r="L310" i="6" s="1"/>
  <c r="H308" i="6"/>
  <c r="S307" i="6"/>
  <c r="AE366" i="5"/>
  <c r="AF364" i="5"/>
  <c r="AF363" i="5"/>
  <c r="AE365" i="5"/>
  <c r="Z306" i="5"/>
  <c r="AD304" i="5"/>
  <c r="AG325" i="5" s="1"/>
  <c r="AB304" i="5"/>
  <c r="S307" i="5"/>
  <c r="H308" i="5"/>
  <c r="R308" i="5"/>
  <c r="U307" i="5"/>
  <c r="X307" i="5" s="1"/>
  <c r="Y307" i="5" s="1"/>
  <c r="AC304" i="5"/>
  <c r="AA305" i="5"/>
  <c r="T309" i="5"/>
  <c r="L310" i="5" a="1"/>
  <c r="L310" i="5" s="1"/>
  <c r="AF373" i="4"/>
  <c r="AE375" i="4"/>
  <c r="AE376" i="4"/>
  <c r="AF374" i="4"/>
  <c r="Z306" i="4"/>
  <c r="U307" i="4"/>
  <c r="X307" i="4" s="1"/>
  <c r="Y307" i="4" s="1"/>
  <c r="R308" i="4"/>
  <c r="H308" i="4"/>
  <c r="S307" i="4"/>
  <c r="AD304" i="4"/>
  <c r="AG325" i="4" s="1"/>
  <c r="AB304" i="4"/>
  <c r="AC304" i="4"/>
  <c r="AA305" i="4"/>
  <c r="L310" i="4" a="1"/>
  <c r="L310" i="4" s="1"/>
  <c r="T309" i="4"/>
  <c r="Z306" i="1"/>
  <c r="AF363" i="1"/>
  <c r="AE365" i="1"/>
  <c r="AB304" i="1"/>
  <c r="AD304" i="1"/>
  <c r="AG325" i="1" s="1"/>
  <c r="T309" i="1"/>
  <c r="L310" i="1" a="1"/>
  <c r="L310" i="1" s="1"/>
  <c r="AC304" i="1"/>
  <c r="AA305" i="1"/>
  <c r="R308" i="1"/>
  <c r="U307" i="1"/>
  <c r="X307" i="1" s="1"/>
  <c r="Y307" i="1" s="1"/>
  <c r="AF364" i="1"/>
  <c r="AE366" i="1"/>
  <c r="S307" i="1"/>
  <c r="H308" i="1"/>
  <c r="Z307" i="11" l="1"/>
  <c r="U308" i="11"/>
  <c r="X308" i="11" s="1"/>
  <c r="Y308" i="11" s="1"/>
  <c r="R309" i="11"/>
  <c r="AD305" i="11"/>
  <c r="AG326" i="11" s="1"/>
  <c r="AB305" i="11"/>
  <c r="S308" i="11"/>
  <c r="H309" i="11"/>
  <c r="T310" i="11"/>
  <c r="L311" i="11" a="1"/>
  <c r="L311" i="11" s="1"/>
  <c r="AC305" i="11"/>
  <c r="AA306" i="11"/>
  <c r="Z307" i="10"/>
  <c r="AD305" i="10"/>
  <c r="AG326" i="10" s="1"/>
  <c r="AB305" i="10"/>
  <c r="L310" i="10" a="1"/>
  <c r="L310" i="10" s="1"/>
  <c r="T309" i="10"/>
  <c r="U308" i="10"/>
  <c r="X308" i="10" s="1"/>
  <c r="Y308" i="10" s="1"/>
  <c r="R309" i="10"/>
  <c r="H309" i="10"/>
  <c r="S308" i="10"/>
  <c r="AA306" i="10"/>
  <c r="AC305" i="10"/>
  <c r="Z307" i="9"/>
  <c r="U308" i="9"/>
  <c r="X308" i="9" s="1"/>
  <c r="Y308" i="9" s="1"/>
  <c r="R309" i="9"/>
  <c r="L310" i="9" a="1"/>
  <c r="L310" i="9" s="1"/>
  <c r="T309" i="9"/>
  <c r="H309" i="9"/>
  <c r="S308" i="9"/>
  <c r="AA306" i="9"/>
  <c r="AC305" i="9"/>
  <c r="AD305" i="9"/>
  <c r="AG326" i="9" s="1"/>
  <c r="AB305" i="9"/>
  <c r="AE378" i="8"/>
  <c r="AF376" i="8"/>
  <c r="AE377" i="8"/>
  <c r="AF375" i="8"/>
  <c r="Z307" i="8"/>
  <c r="AD305" i="8"/>
  <c r="AG326" i="8" s="1"/>
  <c r="AB305" i="8"/>
  <c r="T310" i="8"/>
  <c r="L311" i="8" a="1"/>
  <c r="L311" i="8" s="1"/>
  <c r="S308" i="8"/>
  <c r="H309" i="8"/>
  <c r="AC305" i="8"/>
  <c r="AA306" i="8"/>
  <c r="U308" i="8"/>
  <c r="X308" i="8" s="1"/>
  <c r="Y308" i="8" s="1"/>
  <c r="R309" i="8"/>
  <c r="AF376" i="7"/>
  <c r="AE378" i="7"/>
  <c r="AE377" i="7"/>
  <c r="AF375" i="7"/>
  <c r="Z307" i="7"/>
  <c r="U308" i="7"/>
  <c r="X308" i="7" s="1"/>
  <c r="Y308" i="7" s="1"/>
  <c r="R309" i="7"/>
  <c r="L310" i="7" a="1"/>
  <c r="L310" i="7" s="1"/>
  <c r="T309" i="7"/>
  <c r="AD305" i="7"/>
  <c r="AG326" i="7" s="1"/>
  <c r="AB305" i="7"/>
  <c r="AC305" i="7"/>
  <c r="AA306" i="7"/>
  <c r="H309" i="7"/>
  <c r="S308" i="7"/>
  <c r="AF375" i="6"/>
  <c r="AE377" i="6"/>
  <c r="AE376" i="6"/>
  <c r="AF374" i="6"/>
  <c r="Z307" i="6"/>
  <c r="T310" i="6"/>
  <c r="L311" i="6" a="1"/>
  <c r="L311" i="6" s="1"/>
  <c r="AB305" i="6"/>
  <c r="AD305" i="6"/>
  <c r="AG326" i="6" s="1"/>
  <c r="AC305" i="6"/>
  <c r="AA306" i="6"/>
  <c r="S308" i="6"/>
  <c r="H309" i="6"/>
  <c r="R309" i="6"/>
  <c r="U308" i="6"/>
  <c r="X308" i="6" s="1"/>
  <c r="Y308" i="6" s="1"/>
  <c r="AF365" i="5"/>
  <c r="AE367" i="5"/>
  <c r="AE368" i="5"/>
  <c r="AF366" i="5"/>
  <c r="Z307" i="5"/>
  <c r="T310" i="5"/>
  <c r="L311" i="5" a="1"/>
  <c r="L311" i="5" s="1"/>
  <c r="S308" i="5"/>
  <c r="H309" i="5"/>
  <c r="AA306" i="5"/>
  <c r="AC305" i="5"/>
  <c r="AB305" i="5"/>
  <c r="AD305" i="5"/>
  <c r="AG326" i="5" s="1"/>
  <c r="U308" i="5"/>
  <c r="X308" i="5" s="1"/>
  <c r="Y308" i="5" s="1"/>
  <c r="R309" i="5"/>
  <c r="AF375" i="4"/>
  <c r="AE377" i="4"/>
  <c r="AF376" i="4"/>
  <c r="AE378" i="4"/>
  <c r="Z307" i="4"/>
  <c r="AD305" i="4"/>
  <c r="AG326" i="4" s="1"/>
  <c r="AB305" i="4"/>
  <c r="L311" i="4" a="1"/>
  <c r="L311" i="4" s="1"/>
  <c r="T310" i="4"/>
  <c r="H309" i="4"/>
  <c r="S308" i="4"/>
  <c r="U308" i="4"/>
  <c r="X308" i="4" s="1"/>
  <c r="Y308" i="4" s="1"/>
  <c r="R309" i="4"/>
  <c r="AC305" i="4"/>
  <c r="AA306" i="4"/>
  <c r="Z307" i="1"/>
  <c r="S308" i="1"/>
  <c r="H309" i="1"/>
  <c r="AD305" i="1"/>
  <c r="AG326" i="1" s="1"/>
  <c r="AB305" i="1"/>
  <c r="AE368" i="1"/>
  <c r="AF366" i="1"/>
  <c r="U308" i="1"/>
  <c r="X308" i="1" s="1"/>
  <c r="Y308" i="1" s="1"/>
  <c r="R309" i="1"/>
  <c r="AE367" i="1"/>
  <c r="AF365" i="1"/>
  <c r="T310" i="1"/>
  <c r="L311" i="1" a="1"/>
  <c r="L311" i="1" s="1"/>
  <c r="AC305" i="1"/>
  <c r="AA306" i="1"/>
  <c r="Z308" i="11" l="1"/>
  <c r="AD306" i="11"/>
  <c r="AG327" i="11" s="1"/>
  <c r="AB306" i="11"/>
  <c r="U309" i="11"/>
  <c r="X309" i="11" s="1"/>
  <c r="Y309" i="11" s="1"/>
  <c r="R310" i="11"/>
  <c r="AC306" i="11"/>
  <c r="AA307" i="11"/>
  <c r="L312" i="11" a="1"/>
  <c r="L312" i="11" s="1"/>
  <c r="T311" i="11"/>
  <c r="H310" i="11"/>
  <c r="S309" i="11"/>
  <c r="Z308" i="10"/>
  <c r="L311" i="10" a="1"/>
  <c r="L311" i="10" s="1"/>
  <c r="T310" i="10"/>
  <c r="R310" i="10"/>
  <c r="U309" i="10"/>
  <c r="X309" i="10" s="1"/>
  <c r="Y309" i="10" s="1"/>
  <c r="H310" i="10"/>
  <c r="S309" i="10"/>
  <c r="AA307" i="10"/>
  <c r="AC306" i="10"/>
  <c r="AD306" i="10"/>
  <c r="AG327" i="10" s="1"/>
  <c r="AB306" i="10"/>
  <c r="Z308" i="9"/>
  <c r="T310" i="9"/>
  <c r="L311" i="9" a="1"/>
  <c r="L311" i="9" s="1"/>
  <c r="R310" i="9"/>
  <c r="U309" i="9"/>
  <c r="X309" i="9" s="1"/>
  <c r="Y309" i="9" s="1"/>
  <c r="H310" i="9"/>
  <c r="S309" i="9"/>
  <c r="AA307" i="9"/>
  <c r="AC306" i="9"/>
  <c r="AD306" i="9"/>
  <c r="AG327" i="9" s="1"/>
  <c r="AB306" i="9"/>
  <c r="AF377" i="8"/>
  <c r="AE379" i="8"/>
  <c r="AE380" i="8"/>
  <c r="AF378" i="8"/>
  <c r="Z308" i="8"/>
  <c r="U309" i="8"/>
  <c r="X309" i="8" s="1"/>
  <c r="Y309" i="8" s="1"/>
  <c r="R310" i="8"/>
  <c r="AB306" i="8"/>
  <c r="AD306" i="8"/>
  <c r="AG327" i="8" s="1"/>
  <c r="H310" i="8"/>
  <c r="S309" i="8"/>
  <c r="AC306" i="8"/>
  <c r="AA307" i="8"/>
  <c r="L312" i="8" a="1"/>
  <c r="L312" i="8" s="1"/>
  <c r="T311" i="8"/>
  <c r="AF377" i="7"/>
  <c r="AE379" i="7"/>
  <c r="AE380" i="7"/>
  <c r="AF378" i="7"/>
  <c r="Z308" i="7"/>
  <c r="AB306" i="7"/>
  <c r="AD306" i="7"/>
  <c r="AG327" i="7" s="1"/>
  <c r="L311" i="7" a="1"/>
  <c r="L311" i="7" s="1"/>
  <c r="T310" i="7"/>
  <c r="AA307" i="7"/>
  <c r="AC306" i="7"/>
  <c r="H310" i="7"/>
  <c r="S309" i="7"/>
  <c r="R310" i="7"/>
  <c r="U309" i="7"/>
  <c r="X309" i="7" s="1"/>
  <c r="Y309" i="7" s="1"/>
  <c r="AF376" i="6"/>
  <c r="AE378" i="6"/>
  <c r="AE379" i="6"/>
  <c r="AF377" i="6"/>
  <c r="Z308" i="6"/>
  <c r="T311" i="6"/>
  <c r="L312" i="6" a="1"/>
  <c r="L312" i="6" s="1"/>
  <c r="S309" i="6"/>
  <c r="H310" i="6"/>
  <c r="AC306" i="6"/>
  <c r="AA307" i="6"/>
  <c r="U309" i="6"/>
  <c r="X309" i="6" s="1"/>
  <c r="Y309" i="6" s="1"/>
  <c r="R310" i="6"/>
  <c r="AD306" i="6"/>
  <c r="AG327" i="6" s="1"/>
  <c r="AB306" i="6"/>
  <c r="AF368" i="5"/>
  <c r="AE370" i="5"/>
  <c r="AF367" i="5"/>
  <c r="AE369" i="5"/>
  <c r="Z308" i="5"/>
  <c r="R310" i="5"/>
  <c r="U309" i="5"/>
  <c r="X309" i="5" s="1"/>
  <c r="Y309" i="5" s="1"/>
  <c r="AD306" i="5"/>
  <c r="AG327" i="5" s="1"/>
  <c r="AB306" i="5"/>
  <c r="L312" i="5" a="1"/>
  <c r="L312" i="5" s="1"/>
  <c r="T311" i="5"/>
  <c r="AC306" i="5"/>
  <c r="AA307" i="5"/>
  <c r="H310" i="5"/>
  <c r="S309" i="5"/>
  <c r="AE380" i="4"/>
  <c r="AF378" i="4"/>
  <c r="AF377" i="4"/>
  <c r="AE379" i="4"/>
  <c r="Z308" i="4"/>
  <c r="AD306" i="4"/>
  <c r="AG327" i="4" s="1"/>
  <c r="AB306" i="4"/>
  <c r="U309" i="4"/>
  <c r="X309" i="4" s="1"/>
  <c r="Y309" i="4" s="1"/>
  <c r="R310" i="4"/>
  <c r="H310" i="4"/>
  <c r="S309" i="4"/>
  <c r="AC306" i="4"/>
  <c r="AA307" i="4"/>
  <c r="L312" i="4" a="1"/>
  <c r="L312" i="4" s="1"/>
  <c r="T311" i="4"/>
  <c r="Z308" i="1"/>
  <c r="L312" i="1" a="1"/>
  <c r="L312" i="1" s="1"/>
  <c r="T311" i="1"/>
  <c r="AF368" i="1"/>
  <c r="AE370" i="1"/>
  <c r="AD306" i="1"/>
  <c r="AG327" i="1" s="1"/>
  <c r="AB306" i="1"/>
  <c r="AE369" i="1"/>
  <c r="AF367" i="1"/>
  <c r="AC306" i="1"/>
  <c r="AA307" i="1"/>
  <c r="U309" i="1"/>
  <c r="X309" i="1" s="1"/>
  <c r="Y309" i="1" s="1"/>
  <c r="R310" i="1"/>
  <c r="H310" i="1"/>
  <c r="S309" i="1"/>
  <c r="Z309" i="11" l="1"/>
  <c r="U310" i="11"/>
  <c r="X310" i="11" s="1"/>
  <c r="Y310" i="11" s="1"/>
  <c r="R311" i="11"/>
  <c r="H311" i="11"/>
  <c r="S310" i="11"/>
  <c r="L313" i="11" a="1"/>
  <c r="L313" i="11" s="1"/>
  <c r="T312" i="11"/>
  <c r="AC307" i="11"/>
  <c r="AA308" i="11"/>
  <c r="AD307" i="11"/>
  <c r="AG328" i="11" s="1"/>
  <c r="AB307" i="11"/>
  <c r="Z309" i="10"/>
  <c r="S310" i="10"/>
  <c r="H311" i="10"/>
  <c r="T311" i="10"/>
  <c r="L312" i="10" a="1"/>
  <c r="L312" i="10" s="1"/>
  <c r="AC307" i="10"/>
  <c r="AA308" i="10"/>
  <c r="AB307" i="10"/>
  <c r="AD307" i="10"/>
  <c r="AG328" i="10" s="1"/>
  <c r="R311" i="10"/>
  <c r="U310" i="10"/>
  <c r="X310" i="10" s="1"/>
  <c r="Y310" i="10" s="1"/>
  <c r="Z309" i="9"/>
  <c r="S310" i="9"/>
  <c r="H311" i="9"/>
  <c r="AB307" i="9"/>
  <c r="AD307" i="9"/>
  <c r="AG328" i="9" s="1"/>
  <c r="R311" i="9"/>
  <c r="U310" i="9"/>
  <c r="X310" i="9" s="1"/>
  <c r="Y310" i="9" s="1"/>
  <c r="T311" i="9"/>
  <c r="L312" i="9" a="1"/>
  <c r="L312" i="9" s="1"/>
  <c r="AC307" i="9"/>
  <c r="AA308" i="9"/>
  <c r="AF380" i="8"/>
  <c r="AE382" i="8"/>
  <c r="AF379" i="8"/>
  <c r="AE381" i="8"/>
  <c r="Z309" i="8"/>
  <c r="U310" i="8"/>
  <c r="X310" i="8" s="1"/>
  <c r="Y310" i="8" s="1"/>
  <c r="R311" i="8"/>
  <c r="AD307" i="8"/>
  <c r="AG328" i="8" s="1"/>
  <c r="AB307" i="8"/>
  <c r="H311" i="8"/>
  <c r="S310" i="8"/>
  <c r="AC307" i="8"/>
  <c r="AA308" i="8"/>
  <c r="T312" i="8"/>
  <c r="L313" i="8" a="1"/>
  <c r="L313" i="8" s="1"/>
  <c r="AE382" i="7"/>
  <c r="AF380" i="7"/>
  <c r="AE381" i="7"/>
  <c r="AF379" i="7"/>
  <c r="Z309" i="7"/>
  <c r="R311" i="7"/>
  <c r="U310" i="7"/>
  <c r="X310" i="7" s="1"/>
  <c r="Y310" i="7" s="1"/>
  <c r="H311" i="7"/>
  <c r="S310" i="7"/>
  <c r="T311" i="7"/>
  <c r="L312" i="7" a="1"/>
  <c r="L312" i="7" s="1"/>
  <c r="AA308" i="7"/>
  <c r="AC307" i="7"/>
  <c r="AB307" i="7"/>
  <c r="AD307" i="7"/>
  <c r="AG328" i="7" s="1"/>
  <c r="AE381" i="6"/>
  <c r="AF379" i="6"/>
  <c r="AF378" i="6"/>
  <c r="AE380" i="6"/>
  <c r="Z309" i="6"/>
  <c r="U310" i="6"/>
  <c r="X310" i="6" s="1"/>
  <c r="Y310" i="6" s="1"/>
  <c r="R311" i="6"/>
  <c r="L313" i="6" a="1"/>
  <c r="L313" i="6" s="1"/>
  <c r="T312" i="6"/>
  <c r="AC307" i="6"/>
  <c r="AA308" i="6"/>
  <c r="AD307" i="6"/>
  <c r="AG328" i="6" s="1"/>
  <c r="AB307" i="6"/>
  <c r="H311" i="6"/>
  <c r="S310" i="6"/>
  <c r="AF370" i="5"/>
  <c r="AE372" i="5"/>
  <c r="AE371" i="5"/>
  <c r="AF369" i="5"/>
  <c r="Z309" i="5"/>
  <c r="L313" i="5" a="1"/>
  <c r="L313" i="5" s="1"/>
  <c r="T312" i="5"/>
  <c r="AD307" i="5"/>
  <c r="AG328" i="5" s="1"/>
  <c r="AB307" i="5"/>
  <c r="S310" i="5"/>
  <c r="H311" i="5"/>
  <c r="AC307" i="5"/>
  <c r="AA308" i="5"/>
  <c r="U310" i="5"/>
  <c r="X310" i="5" s="1"/>
  <c r="Y310" i="5" s="1"/>
  <c r="R311" i="5"/>
  <c r="AF379" i="4"/>
  <c r="AE381" i="4"/>
  <c r="AF380" i="4"/>
  <c r="AE382" i="4"/>
  <c r="Z309" i="4"/>
  <c r="L313" i="4" a="1"/>
  <c r="L313" i="4" s="1"/>
  <c r="T312" i="4"/>
  <c r="H311" i="4"/>
  <c r="S310" i="4"/>
  <c r="AD307" i="4"/>
  <c r="AG328" i="4" s="1"/>
  <c r="AB307" i="4"/>
  <c r="AC307" i="4"/>
  <c r="AA308" i="4"/>
  <c r="U310" i="4"/>
  <c r="X310" i="4" s="1"/>
  <c r="Y310" i="4" s="1"/>
  <c r="R311" i="4"/>
  <c r="Z309" i="1"/>
  <c r="H311" i="1"/>
  <c r="S310" i="1"/>
  <c r="U310" i="1"/>
  <c r="X310" i="1" s="1"/>
  <c r="Y310" i="1" s="1"/>
  <c r="R311" i="1"/>
  <c r="AF369" i="1"/>
  <c r="AE371" i="1"/>
  <c r="AD307" i="1"/>
  <c r="AG328" i="1" s="1"/>
  <c r="AB307" i="1"/>
  <c r="AF370" i="1"/>
  <c r="AE372" i="1"/>
  <c r="AC307" i="1"/>
  <c r="AA308" i="1"/>
  <c r="L313" i="1" a="1"/>
  <c r="L313" i="1" s="1"/>
  <c r="T312" i="1"/>
  <c r="Z310" i="11" l="1"/>
  <c r="H312" i="11"/>
  <c r="S311" i="11"/>
  <c r="L314" i="11" a="1"/>
  <c r="L314" i="11" s="1"/>
  <c r="T313" i="11"/>
  <c r="U311" i="11"/>
  <c r="X311" i="11" s="1"/>
  <c r="Y311" i="11" s="1"/>
  <c r="R312" i="11"/>
  <c r="AC308" i="11"/>
  <c r="AA309" i="11"/>
  <c r="AD308" i="11"/>
  <c r="AG329" i="11" s="1"/>
  <c r="AB308" i="11"/>
  <c r="Z310" i="10"/>
  <c r="S311" i="10"/>
  <c r="H312" i="10"/>
  <c r="AD308" i="10"/>
  <c r="AG329" i="10" s="1"/>
  <c r="AB308" i="10"/>
  <c r="T312" i="10"/>
  <c r="L313" i="10" a="1"/>
  <c r="L313" i="10" s="1"/>
  <c r="AC308" i="10"/>
  <c r="AA309" i="10"/>
  <c r="U311" i="10"/>
  <c r="X311" i="10" s="1"/>
  <c r="Y311" i="10" s="1"/>
  <c r="R312" i="10"/>
  <c r="Z310" i="9"/>
  <c r="T312" i="9"/>
  <c r="L313" i="9" a="1"/>
  <c r="L313" i="9" s="1"/>
  <c r="AD308" i="9"/>
  <c r="AG329" i="9" s="1"/>
  <c r="AB308" i="9"/>
  <c r="S311" i="9"/>
  <c r="H312" i="9"/>
  <c r="AC308" i="9"/>
  <c r="AA309" i="9"/>
  <c r="U311" i="9"/>
  <c r="X311" i="9" s="1"/>
  <c r="Y311" i="9" s="1"/>
  <c r="R312" i="9"/>
  <c r="AE383" i="8"/>
  <c r="AF381" i="8"/>
  <c r="AE384" i="8"/>
  <c r="AF384" i="8" s="1"/>
  <c r="AF382" i="8"/>
  <c r="Z310" i="8"/>
  <c r="U311" i="8"/>
  <c r="X311" i="8" s="1"/>
  <c r="Y311" i="8" s="1"/>
  <c r="R312" i="8"/>
  <c r="L314" i="8" a="1"/>
  <c r="L314" i="8" s="1"/>
  <c r="T313" i="8"/>
  <c r="H312" i="8"/>
  <c r="S311" i="8"/>
  <c r="AC308" i="8"/>
  <c r="AA309" i="8"/>
  <c r="AD308" i="8"/>
  <c r="AG329" i="8" s="1"/>
  <c r="AB308" i="8"/>
  <c r="AF381" i="7"/>
  <c r="AE383" i="7"/>
  <c r="AE384" i="7"/>
  <c r="AF384" i="7" s="1"/>
  <c r="AF382" i="7"/>
  <c r="Z310" i="7"/>
  <c r="R312" i="7"/>
  <c r="U311" i="7"/>
  <c r="X311" i="7" s="1"/>
  <c r="Y311" i="7" s="1"/>
  <c r="T312" i="7"/>
  <c r="L313" i="7" a="1"/>
  <c r="L313" i="7" s="1"/>
  <c r="AC308" i="7"/>
  <c r="AA309" i="7"/>
  <c r="AD308" i="7"/>
  <c r="AG329" i="7" s="1"/>
  <c r="AB308" i="7"/>
  <c r="S311" i="7"/>
  <c r="H312" i="7"/>
  <c r="AF380" i="6"/>
  <c r="AE382" i="6"/>
  <c r="AE383" i="6"/>
  <c r="AF381" i="6"/>
  <c r="Z310" i="6"/>
  <c r="H312" i="6"/>
  <c r="S311" i="6"/>
  <c r="U311" i="6"/>
  <c r="X311" i="6" s="1"/>
  <c r="Y311" i="6" s="1"/>
  <c r="R312" i="6"/>
  <c r="AD308" i="6"/>
  <c r="AG329" i="6" s="1"/>
  <c r="AB308" i="6"/>
  <c r="AC308" i="6"/>
  <c r="AA309" i="6"/>
  <c r="L314" i="6" a="1"/>
  <c r="L314" i="6" s="1"/>
  <c r="T313" i="6"/>
  <c r="AE373" i="5"/>
  <c r="AF371" i="5"/>
  <c r="AE374" i="5"/>
  <c r="AF372" i="5"/>
  <c r="Z310" i="5"/>
  <c r="U311" i="5"/>
  <c r="X311" i="5" s="1"/>
  <c r="Y311" i="5" s="1"/>
  <c r="R312" i="5"/>
  <c r="AD308" i="5"/>
  <c r="AG329" i="5" s="1"/>
  <c r="AB308" i="5"/>
  <c r="H312" i="5"/>
  <c r="S311" i="5"/>
  <c r="AC308" i="5"/>
  <c r="AA309" i="5"/>
  <c r="L314" i="5" a="1"/>
  <c r="L314" i="5" s="1"/>
  <c r="T313" i="5"/>
  <c r="AF381" i="4"/>
  <c r="AE383" i="4"/>
  <c r="AE384" i="4"/>
  <c r="AF384" i="4" s="1"/>
  <c r="AF382" i="4"/>
  <c r="Z310" i="4"/>
  <c r="AD308" i="4"/>
  <c r="AG329" i="4" s="1"/>
  <c r="AB308" i="4"/>
  <c r="R312" i="4"/>
  <c r="U311" i="4"/>
  <c r="X311" i="4" s="1"/>
  <c r="Y311" i="4" s="1"/>
  <c r="H312" i="4"/>
  <c r="S311" i="4"/>
  <c r="AA309" i="4"/>
  <c r="AC308" i="4"/>
  <c r="T313" i="4"/>
  <c r="L314" i="4" a="1"/>
  <c r="L314" i="4" s="1"/>
  <c r="Z310" i="1"/>
  <c r="AD308" i="1"/>
  <c r="AG329" i="1" s="1"/>
  <c r="AB308" i="1"/>
  <c r="U311" i="1"/>
  <c r="X311" i="1" s="1"/>
  <c r="Y311" i="1" s="1"/>
  <c r="R312" i="1"/>
  <c r="L314" i="1" a="1"/>
  <c r="L314" i="1" s="1"/>
  <c r="T313" i="1"/>
  <c r="AF372" i="1"/>
  <c r="AE374" i="1"/>
  <c r="AC308" i="1"/>
  <c r="AA309" i="1"/>
  <c r="AF371" i="1"/>
  <c r="AE373" i="1"/>
  <c r="H312" i="1"/>
  <c r="S311" i="1"/>
  <c r="Z311" i="11" l="1"/>
  <c r="L315" i="11" a="1"/>
  <c r="L315" i="11" s="1"/>
  <c r="T314" i="11"/>
  <c r="AD309" i="11"/>
  <c r="AG330" i="11" s="1"/>
  <c r="AB309" i="11"/>
  <c r="U312" i="11"/>
  <c r="X312" i="11" s="1"/>
  <c r="Y312" i="11" s="1"/>
  <c r="R313" i="11"/>
  <c r="H313" i="11"/>
  <c r="S312" i="11"/>
  <c r="AC309" i="11"/>
  <c r="AA310" i="11"/>
  <c r="Z311" i="10"/>
  <c r="H313" i="10"/>
  <c r="S312" i="10"/>
  <c r="U312" i="10"/>
  <c r="X312" i="10" s="1"/>
  <c r="Y312" i="10" s="1"/>
  <c r="R313" i="10"/>
  <c r="AD309" i="10"/>
  <c r="AG330" i="10" s="1"/>
  <c r="AB309" i="10"/>
  <c r="AC309" i="10"/>
  <c r="AA310" i="10"/>
  <c r="T313" i="10"/>
  <c r="L314" i="10" a="1"/>
  <c r="L314" i="10" s="1"/>
  <c r="Z311" i="9"/>
  <c r="U312" i="9"/>
  <c r="X312" i="9" s="1"/>
  <c r="Y312" i="9" s="1"/>
  <c r="R313" i="9"/>
  <c r="AD309" i="9"/>
  <c r="AG330" i="9" s="1"/>
  <c r="AB309" i="9"/>
  <c r="L314" i="9" a="1"/>
  <c r="L314" i="9" s="1"/>
  <c r="T313" i="9"/>
  <c r="H313" i="9"/>
  <c r="S312" i="9"/>
  <c r="AC309" i="9"/>
  <c r="AA310" i="9"/>
  <c r="AE385" i="8"/>
  <c r="AF385" i="8" s="1"/>
  <c r="R1" i="3" s="1" a="1"/>
  <c r="R1" i="3" s="1"/>
  <c r="AF383" i="8"/>
  <c r="Z311" i="8"/>
  <c r="U312" i="8"/>
  <c r="X312" i="8" s="1"/>
  <c r="Y312" i="8" s="1"/>
  <c r="R313" i="8"/>
  <c r="AD309" i="8"/>
  <c r="AG330" i="8" s="1"/>
  <c r="AB309" i="8"/>
  <c r="H313" i="8"/>
  <c r="S312" i="8"/>
  <c r="AC309" i="8"/>
  <c r="AA310" i="8"/>
  <c r="L315" i="8" a="1"/>
  <c r="L315" i="8" s="1"/>
  <c r="T314" i="8"/>
  <c r="AE385" i="7"/>
  <c r="AF385" i="7" s="1"/>
  <c r="O1" i="3" s="1" a="1"/>
  <c r="O1" i="3" s="1"/>
  <c r="AF383" i="7"/>
  <c r="Z311" i="7"/>
  <c r="S312" i="7"/>
  <c r="H313" i="7"/>
  <c r="AD309" i="7"/>
  <c r="AG330" i="7" s="1"/>
  <c r="AB309" i="7"/>
  <c r="U312" i="7"/>
  <c r="X312" i="7" s="1"/>
  <c r="Y312" i="7" s="1"/>
  <c r="R313" i="7"/>
  <c r="AC309" i="7"/>
  <c r="AA310" i="7"/>
  <c r="T313" i="7"/>
  <c r="L314" i="7" a="1"/>
  <c r="L314" i="7" s="1"/>
  <c r="AF382" i="6"/>
  <c r="AE384" i="6"/>
  <c r="AF384" i="6" s="1"/>
  <c r="AE385" i="6"/>
  <c r="AF385" i="6" s="1"/>
  <c r="L1" i="3" s="1" a="1"/>
  <c r="L1" i="3" s="1"/>
  <c r="AF383" i="6"/>
  <c r="Z311" i="6"/>
  <c r="H313" i="6"/>
  <c r="S312" i="6"/>
  <c r="L315" i="6" a="1"/>
  <c r="L315" i="6" s="1"/>
  <c r="T314" i="6"/>
  <c r="U312" i="6"/>
  <c r="X312" i="6" s="1"/>
  <c r="Y312" i="6" s="1"/>
  <c r="R313" i="6"/>
  <c r="AC309" i="6"/>
  <c r="AA310" i="6"/>
  <c r="AD309" i="6"/>
  <c r="AG330" i="6" s="1"/>
  <c r="AB309" i="6"/>
  <c r="AF374" i="5"/>
  <c r="AE376" i="5"/>
  <c r="AF373" i="5"/>
  <c r="AE375" i="5"/>
  <c r="Z311" i="5"/>
  <c r="L315" i="5" a="1"/>
  <c r="L315" i="5" s="1"/>
  <c r="T314" i="5"/>
  <c r="H313" i="5"/>
  <c r="S312" i="5"/>
  <c r="AD309" i="5"/>
  <c r="AG330" i="5" s="1"/>
  <c r="AB309" i="5"/>
  <c r="AC309" i="5"/>
  <c r="AA310" i="5"/>
  <c r="U312" i="5"/>
  <c r="X312" i="5" s="1"/>
  <c r="Y312" i="5" s="1"/>
  <c r="R313" i="5"/>
  <c r="AE385" i="4"/>
  <c r="AF385" i="4" s="1"/>
  <c r="F1" i="3" s="1" a="1"/>
  <c r="F1" i="3" s="1"/>
  <c r="AF383" i="4"/>
  <c r="Z311" i="4"/>
  <c r="T314" i="4"/>
  <c r="L315" i="4" a="1"/>
  <c r="L315" i="4" s="1"/>
  <c r="AB309" i="4"/>
  <c r="AD309" i="4"/>
  <c r="AG330" i="4" s="1"/>
  <c r="H313" i="4"/>
  <c r="S312" i="4"/>
  <c r="R313" i="4"/>
  <c r="U312" i="4"/>
  <c r="X312" i="4" s="1"/>
  <c r="Y312" i="4" s="1"/>
  <c r="AA310" i="4"/>
  <c r="AC309" i="4"/>
  <c r="Z311" i="1"/>
  <c r="AD309" i="1"/>
  <c r="AG330" i="1" s="1"/>
  <c r="AB309" i="1"/>
  <c r="H313" i="1"/>
  <c r="S312" i="1"/>
  <c r="L315" i="1" a="1"/>
  <c r="L315" i="1" s="1"/>
  <c r="T314" i="1"/>
  <c r="U312" i="1"/>
  <c r="X312" i="1" s="1"/>
  <c r="Y312" i="1" s="1"/>
  <c r="R313" i="1"/>
  <c r="AC309" i="1"/>
  <c r="AA310" i="1"/>
  <c r="AE375" i="1"/>
  <c r="AF373" i="1"/>
  <c r="AE376" i="1"/>
  <c r="AF374" i="1"/>
  <c r="Z312" i="11" l="1"/>
  <c r="AD310" i="11"/>
  <c r="AG331" i="11" s="1"/>
  <c r="AB310" i="11"/>
  <c r="L316" i="11" a="1"/>
  <c r="L316" i="11" s="1"/>
  <c r="T315" i="11"/>
  <c r="H314" i="11"/>
  <c r="S313" i="11"/>
  <c r="AA311" i="11"/>
  <c r="AC310" i="11"/>
  <c r="U313" i="11"/>
  <c r="X313" i="11" s="1"/>
  <c r="Y313" i="11" s="1"/>
  <c r="R314" i="11"/>
  <c r="Z312" i="10"/>
  <c r="AD310" i="10"/>
  <c r="AG331" i="10" s="1"/>
  <c r="AB310" i="10"/>
  <c r="L315" i="10" a="1"/>
  <c r="L315" i="10" s="1"/>
  <c r="T314" i="10"/>
  <c r="H314" i="10"/>
  <c r="S313" i="10"/>
  <c r="AC310" i="10"/>
  <c r="AA311" i="10"/>
  <c r="U313" i="10"/>
  <c r="X313" i="10" s="1"/>
  <c r="Y313" i="10" s="1"/>
  <c r="R314" i="10"/>
  <c r="Z312" i="9"/>
  <c r="U313" i="9"/>
  <c r="X313" i="9" s="1"/>
  <c r="Y313" i="9" s="1"/>
  <c r="R314" i="9"/>
  <c r="H314" i="9"/>
  <c r="S313" i="9"/>
  <c r="L315" i="9" a="1"/>
  <c r="L315" i="9" s="1"/>
  <c r="T314" i="9"/>
  <c r="AC310" i="9"/>
  <c r="AA311" i="9"/>
  <c r="AD310" i="9"/>
  <c r="AG331" i="9" s="1"/>
  <c r="AB310" i="9"/>
  <c r="Z312" i="8"/>
  <c r="U313" i="8"/>
  <c r="X313" i="8" s="1"/>
  <c r="Y313" i="8" s="1"/>
  <c r="R314" i="8"/>
  <c r="L316" i="8" a="1"/>
  <c r="L316" i="8" s="1"/>
  <c r="T315" i="8"/>
  <c r="AD310" i="8"/>
  <c r="AG331" i="8" s="1"/>
  <c r="AB310" i="8"/>
  <c r="H314" i="8"/>
  <c r="S313" i="8"/>
  <c r="AA311" i="8"/>
  <c r="AC310" i="8"/>
  <c r="Z312" i="7"/>
  <c r="L315" i="7" a="1"/>
  <c r="L315" i="7" s="1"/>
  <c r="T314" i="7"/>
  <c r="AD310" i="7"/>
  <c r="AG331" i="7" s="1"/>
  <c r="AB310" i="7"/>
  <c r="H314" i="7"/>
  <c r="S313" i="7"/>
  <c r="AC310" i="7"/>
  <c r="AA311" i="7"/>
  <c r="U313" i="7"/>
  <c r="X313" i="7" s="1"/>
  <c r="Y313" i="7" s="1"/>
  <c r="R314" i="7"/>
  <c r="Z312" i="6"/>
  <c r="H314" i="6"/>
  <c r="S313" i="6"/>
  <c r="AD310" i="6"/>
  <c r="AG331" i="6" s="1"/>
  <c r="AB310" i="6"/>
  <c r="U313" i="6"/>
  <c r="X313" i="6" s="1"/>
  <c r="Y313" i="6" s="1"/>
  <c r="R314" i="6"/>
  <c r="AC310" i="6"/>
  <c r="AA311" i="6"/>
  <c r="L316" i="6" a="1"/>
  <c r="L316" i="6" s="1"/>
  <c r="T315" i="6"/>
  <c r="AE377" i="5"/>
  <c r="AF375" i="5"/>
  <c r="AE378" i="5"/>
  <c r="AF376" i="5"/>
  <c r="Z312" i="5"/>
  <c r="AD310" i="5"/>
  <c r="AG331" i="5" s="1"/>
  <c r="AB310" i="5"/>
  <c r="U313" i="5"/>
  <c r="X313" i="5" s="1"/>
  <c r="Y313" i="5" s="1"/>
  <c r="R314" i="5"/>
  <c r="H314" i="5"/>
  <c r="S313" i="5"/>
  <c r="AA311" i="5"/>
  <c r="AC310" i="5"/>
  <c r="L316" i="5" a="1"/>
  <c r="L316" i="5" s="1"/>
  <c r="T315" i="5"/>
  <c r="Z312" i="4"/>
  <c r="AD310" i="4"/>
  <c r="AG331" i="4" s="1"/>
  <c r="AB310" i="4"/>
  <c r="S313" i="4"/>
  <c r="H314" i="4"/>
  <c r="T315" i="4"/>
  <c r="L316" i="4" a="1"/>
  <c r="L316" i="4" s="1"/>
  <c r="R314" i="4"/>
  <c r="U313" i="4"/>
  <c r="X313" i="4" s="1"/>
  <c r="Y313" i="4" s="1"/>
  <c r="AC310" i="4"/>
  <c r="AA311" i="4"/>
  <c r="Z312" i="1"/>
  <c r="AE377" i="1"/>
  <c r="AF375" i="1"/>
  <c r="AF376" i="1"/>
  <c r="AE378" i="1"/>
  <c r="U313" i="1"/>
  <c r="X313" i="1" s="1"/>
  <c r="Y313" i="1" s="1"/>
  <c r="R314" i="1"/>
  <c r="AD310" i="1"/>
  <c r="AG331" i="1" s="1"/>
  <c r="AB310" i="1"/>
  <c r="H314" i="1"/>
  <c r="S313" i="1"/>
  <c r="AA311" i="1"/>
  <c r="AC310" i="1"/>
  <c r="L316" i="1" a="1"/>
  <c r="L316" i="1" s="1"/>
  <c r="T315" i="1"/>
  <c r="Z313" i="11" l="1"/>
  <c r="R315" i="11"/>
  <c r="U314" i="11"/>
  <c r="X314" i="11" s="1"/>
  <c r="Y314" i="11" s="1"/>
  <c r="H315" i="11"/>
  <c r="S314" i="11"/>
  <c r="T316" i="11"/>
  <c r="L317" i="11" a="1"/>
  <c r="L317" i="11" s="1"/>
  <c r="AA312" i="11"/>
  <c r="AC311" i="11"/>
  <c r="AD311" i="11"/>
  <c r="AG332" i="11" s="1"/>
  <c r="AB311" i="11"/>
  <c r="Z313" i="10"/>
  <c r="H315" i="10"/>
  <c r="S314" i="10"/>
  <c r="L316" i="10" a="1"/>
  <c r="L316" i="10" s="1"/>
  <c r="T315" i="10"/>
  <c r="AD311" i="10"/>
  <c r="AG332" i="10" s="1"/>
  <c r="AB311" i="10"/>
  <c r="U314" i="10"/>
  <c r="X314" i="10" s="1"/>
  <c r="Y314" i="10" s="1"/>
  <c r="R315" i="10"/>
  <c r="AC311" i="10"/>
  <c r="AA312" i="10"/>
  <c r="Z313" i="9"/>
  <c r="U314" i="9"/>
  <c r="X314" i="9" s="1"/>
  <c r="Y314" i="9" s="1"/>
  <c r="R315" i="9"/>
  <c r="AD311" i="9"/>
  <c r="AG332" i="9" s="1"/>
  <c r="AB311" i="9"/>
  <c r="AC311" i="9"/>
  <c r="AA312" i="9"/>
  <c r="L316" i="9" a="1"/>
  <c r="L316" i="9" s="1"/>
  <c r="T315" i="9"/>
  <c r="H315" i="9"/>
  <c r="S314" i="9"/>
  <c r="Z313" i="8"/>
  <c r="T316" i="8"/>
  <c r="L317" i="8" a="1"/>
  <c r="L317" i="8" s="1"/>
  <c r="AA312" i="8"/>
  <c r="AC311" i="8"/>
  <c r="AD311" i="8"/>
  <c r="AG332" i="8" s="1"/>
  <c r="AB311" i="8"/>
  <c r="H315" i="8"/>
  <c r="S314" i="8"/>
  <c r="R315" i="8"/>
  <c r="U314" i="8"/>
  <c r="X314" i="8" s="1"/>
  <c r="Y314" i="8" s="1"/>
  <c r="Z313" i="7"/>
  <c r="AD311" i="7"/>
  <c r="AG332" i="7" s="1"/>
  <c r="AB311" i="7"/>
  <c r="L316" i="7" a="1"/>
  <c r="L316" i="7" s="1"/>
  <c r="T315" i="7"/>
  <c r="H315" i="7"/>
  <c r="S314" i="7"/>
  <c r="AC311" i="7"/>
  <c r="AA312" i="7"/>
  <c r="U314" i="7"/>
  <c r="X314" i="7" s="1"/>
  <c r="Y314" i="7" s="1"/>
  <c r="R315" i="7"/>
  <c r="Z313" i="6"/>
  <c r="AD311" i="6"/>
  <c r="AG332" i="6" s="1"/>
  <c r="AB311" i="6"/>
  <c r="U314" i="6"/>
  <c r="X314" i="6" s="1"/>
  <c r="Y314" i="6" s="1"/>
  <c r="R315" i="6"/>
  <c r="H315" i="6"/>
  <c r="S314" i="6"/>
  <c r="AA312" i="6"/>
  <c r="AC311" i="6"/>
  <c r="L317" i="6" a="1"/>
  <c r="L317" i="6" s="1"/>
  <c r="T316" i="6"/>
  <c r="AE380" i="5"/>
  <c r="AF378" i="5"/>
  <c r="AF377" i="5"/>
  <c r="AE379" i="5"/>
  <c r="Z313" i="5"/>
  <c r="H315" i="5"/>
  <c r="S314" i="5"/>
  <c r="AD311" i="5"/>
  <c r="AG332" i="5" s="1"/>
  <c r="AB311" i="5"/>
  <c r="R315" i="5"/>
  <c r="U314" i="5"/>
  <c r="X314" i="5" s="1"/>
  <c r="Y314" i="5" s="1"/>
  <c r="AC311" i="5"/>
  <c r="AA312" i="5"/>
  <c r="T316" i="5"/>
  <c r="L317" i="5" a="1"/>
  <c r="L317" i="5" s="1"/>
  <c r="Z313" i="4"/>
  <c r="S314" i="4"/>
  <c r="H315" i="4"/>
  <c r="U314" i="4"/>
  <c r="X314" i="4" s="1"/>
  <c r="Y314" i="4" s="1"/>
  <c r="R315" i="4"/>
  <c r="AD311" i="4"/>
  <c r="AG332" i="4" s="1"/>
  <c r="AB311" i="4"/>
  <c r="AC311" i="4"/>
  <c r="AA312" i="4"/>
  <c r="L317" i="4" a="1"/>
  <c r="L317" i="4" s="1"/>
  <c r="T316" i="4"/>
  <c r="Z313" i="1"/>
  <c r="T316" i="1"/>
  <c r="L317" i="1" a="1"/>
  <c r="L317" i="1" s="1"/>
  <c r="H315" i="1"/>
  <c r="S314" i="1"/>
  <c r="R315" i="1"/>
  <c r="U314" i="1"/>
  <c r="X314" i="1" s="1"/>
  <c r="Y314" i="1" s="1"/>
  <c r="AF378" i="1"/>
  <c r="AE380" i="1"/>
  <c r="AA312" i="1"/>
  <c r="AC311" i="1"/>
  <c r="AD311" i="1"/>
  <c r="AG332" i="1" s="1"/>
  <c r="AB311" i="1"/>
  <c r="AF377" i="1"/>
  <c r="AE379" i="1"/>
  <c r="Z314" i="11" l="1"/>
  <c r="S315" i="11"/>
  <c r="H316" i="11"/>
  <c r="T317" i="11"/>
  <c r="L318" i="11" a="1"/>
  <c r="L318" i="11" s="1"/>
  <c r="R316" i="11"/>
  <c r="U315" i="11"/>
  <c r="X315" i="11" s="1"/>
  <c r="Y315" i="11" s="1"/>
  <c r="AB312" i="11"/>
  <c r="AD312" i="11"/>
  <c r="AG333" i="11" s="1"/>
  <c r="AC312" i="11"/>
  <c r="AA313" i="11"/>
  <c r="Z314" i="10"/>
  <c r="U315" i="10"/>
  <c r="X315" i="10" s="1"/>
  <c r="Y315" i="10" s="1"/>
  <c r="R316" i="10"/>
  <c r="AD312" i="10"/>
  <c r="AG333" i="10" s="1"/>
  <c r="AB312" i="10"/>
  <c r="H316" i="10"/>
  <c r="S315" i="10"/>
  <c r="AC312" i="10"/>
  <c r="AA313" i="10"/>
  <c r="L317" i="10" a="1"/>
  <c r="L317" i="10" s="1"/>
  <c r="T316" i="10"/>
  <c r="Z314" i="9"/>
  <c r="U315" i="9"/>
  <c r="X315" i="9" s="1"/>
  <c r="Y315" i="9" s="1"/>
  <c r="R316" i="9"/>
  <c r="H316" i="9"/>
  <c r="S315" i="9"/>
  <c r="AD312" i="9"/>
  <c r="AG333" i="9" s="1"/>
  <c r="AB312" i="9"/>
  <c r="AC312" i="9"/>
  <c r="AA313" i="9"/>
  <c r="L317" i="9" a="1"/>
  <c r="L317" i="9" s="1"/>
  <c r="T316" i="9"/>
  <c r="Z314" i="8"/>
  <c r="R316" i="8"/>
  <c r="U315" i="8"/>
  <c r="X315" i="8" s="1"/>
  <c r="Y315" i="8" s="1"/>
  <c r="L318" i="8" a="1"/>
  <c r="L318" i="8" s="1"/>
  <c r="T317" i="8"/>
  <c r="AC312" i="8"/>
  <c r="AA313" i="8"/>
  <c r="S315" i="8"/>
  <c r="H316" i="8"/>
  <c r="AB312" i="8"/>
  <c r="AD312" i="8"/>
  <c r="AG333" i="8" s="1"/>
  <c r="Z314" i="7"/>
  <c r="U315" i="7"/>
  <c r="X315" i="7" s="1"/>
  <c r="Y315" i="7" s="1"/>
  <c r="R316" i="7"/>
  <c r="AD312" i="7"/>
  <c r="AG333" i="7" s="1"/>
  <c r="AB312" i="7"/>
  <c r="H316" i="7"/>
  <c r="S315" i="7"/>
  <c r="AC312" i="7"/>
  <c r="AA313" i="7"/>
  <c r="L317" i="7" a="1"/>
  <c r="L317" i="7" s="1"/>
  <c r="T316" i="7"/>
  <c r="Z314" i="6"/>
  <c r="T317" i="6"/>
  <c r="L318" i="6" a="1"/>
  <c r="L318" i="6" s="1"/>
  <c r="H316" i="6"/>
  <c r="S315" i="6"/>
  <c r="AA313" i="6"/>
  <c r="AC312" i="6"/>
  <c r="AB312" i="6"/>
  <c r="AD312" i="6"/>
  <c r="AG333" i="6" s="1"/>
  <c r="R316" i="6"/>
  <c r="U315" i="6"/>
  <c r="X315" i="6" s="1"/>
  <c r="Y315" i="6" s="1"/>
  <c r="AE381" i="5"/>
  <c r="AF379" i="5"/>
  <c r="AF380" i="5"/>
  <c r="AE382" i="5"/>
  <c r="Z314" i="5"/>
  <c r="R316" i="5"/>
  <c r="U315" i="5"/>
  <c r="X315" i="5" s="1"/>
  <c r="Y315" i="5" s="1"/>
  <c r="T317" i="5"/>
  <c r="L318" i="5" a="1"/>
  <c r="L318" i="5" s="1"/>
  <c r="AC312" i="5"/>
  <c r="AA313" i="5"/>
  <c r="AB312" i="5"/>
  <c r="AD312" i="5"/>
  <c r="AG333" i="5" s="1"/>
  <c r="S315" i="5"/>
  <c r="H316" i="5"/>
  <c r="Z314" i="4"/>
  <c r="L318" i="4" a="1"/>
  <c r="L318" i="4" s="1"/>
  <c r="T317" i="4"/>
  <c r="AD312" i="4"/>
  <c r="AG333" i="4" s="1"/>
  <c r="AB312" i="4"/>
  <c r="AC312" i="4"/>
  <c r="AA313" i="4"/>
  <c r="U315" i="4"/>
  <c r="X315" i="4" s="1"/>
  <c r="Y315" i="4" s="1"/>
  <c r="R316" i="4"/>
  <c r="H316" i="4"/>
  <c r="S315" i="4"/>
  <c r="Z314" i="1"/>
  <c r="AF380" i="1"/>
  <c r="AE382" i="1"/>
  <c r="AF379" i="1"/>
  <c r="AE381" i="1"/>
  <c r="AB312" i="1"/>
  <c r="AD312" i="1"/>
  <c r="AG333" i="1" s="1"/>
  <c r="R316" i="1"/>
  <c r="U315" i="1"/>
  <c r="X315" i="1" s="1"/>
  <c r="Y315" i="1" s="1"/>
  <c r="S315" i="1"/>
  <c r="H316" i="1"/>
  <c r="AC312" i="1"/>
  <c r="AA313" i="1"/>
  <c r="T317" i="1"/>
  <c r="L318" i="1" a="1"/>
  <c r="L318" i="1" s="1"/>
  <c r="Z315" i="11" l="1"/>
  <c r="AD313" i="11"/>
  <c r="AG334" i="11" s="1"/>
  <c r="AB313" i="11"/>
  <c r="U316" i="11"/>
  <c r="X316" i="11" s="1"/>
  <c r="Y316" i="11" s="1"/>
  <c r="R317" i="11"/>
  <c r="T318" i="11"/>
  <c r="L319" i="11" a="1"/>
  <c r="L319" i="11" s="1"/>
  <c r="AC313" i="11"/>
  <c r="AA314" i="11"/>
  <c r="S316" i="11"/>
  <c r="H317" i="11"/>
  <c r="Z315" i="10"/>
  <c r="L318" i="10" a="1"/>
  <c r="L318" i="10" s="1"/>
  <c r="T317" i="10"/>
  <c r="AD313" i="10"/>
  <c r="AG334" i="10" s="1"/>
  <c r="AB313" i="10"/>
  <c r="H317" i="10"/>
  <c r="S316" i="10"/>
  <c r="U316" i="10"/>
  <c r="X316" i="10" s="1"/>
  <c r="Y316" i="10" s="1"/>
  <c r="R317" i="10"/>
  <c r="AA314" i="10"/>
  <c r="AC313" i="10"/>
  <c r="Z315" i="9"/>
  <c r="AD313" i="9"/>
  <c r="AG334" i="9" s="1"/>
  <c r="AB313" i="9"/>
  <c r="R317" i="9"/>
  <c r="U316" i="9"/>
  <c r="X316" i="9" s="1"/>
  <c r="Y316" i="9" s="1"/>
  <c r="L318" i="9" a="1"/>
  <c r="L318" i="9" s="1"/>
  <c r="T317" i="9"/>
  <c r="H317" i="9"/>
  <c r="S316" i="9"/>
  <c r="AA314" i="9"/>
  <c r="AC313" i="9"/>
  <c r="Z315" i="8"/>
  <c r="AD313" i="8"/>
  <c r="AG334" i="8" s="1"/>
  <c r="AB313" i="8"/>
  <c r="U316" i="8"/>
  <c r="X316" i="8" s="1"/>
  <c r="Y316" i="8" s="1"/>
  <c r="R317" i="8"/>
  <c r="S316" i="8"/>
  <c r="H317" i="8"/>
  <c r="AC313" i="8"/>
  <c r="AA314" i="8"/>
  <c r="L319" i="8" a="1"/>
  <c r="L319" i="8" s="1"/>
  <c r="T318" i="8"/>
  <c r="Z315" i="7"/>
  <c r="AD313" i="7"/>
  <c r="AG334" i="7" s="1"/>
  <c r="AB313" i="7"/>
  <c r="U316" i="7"/>
  <c r="X316" i="7" s="1"/>
  <c r="Y316" i="7" s="1"/>
  <c r="R317" i="7"/>
  <c r="AC313" i="7"/>
  <c r="AA314" i="7"/>
  <c r="L318" i="7" a="1"/>
  <c r="L318" i="7" s="1"/>
  <c r="T317" i="7"/>
  <c r="H317" i="7"/>
  <c r="S316" i="7"/>
  <c r="Z315" i="6"/>
  <c r="AB313" i="6"/>
  <c r="AD313" i="6"/>
  <c r="AG334" i="6" s="1"/>
  <c r="R317" i="6"/>
  <c r="U316" i="6"/>
  <c r="X316" i="6" s="1"/>
  <c r="Y316" i="6" s="1"/>
  <c r="S316" i="6"/>
  <c r="H317" i="6"/>
  <c r="AC313" i="6"/>
  <c r="AA314" i="6"/>
  <c r="T318" i="6"/>
  <c r="L319" i="6" a="1"/>
  <c r="L319" i="6" s="1"/>
  <c r="AF382" i="5"/>
  <c r="AE384" i="5"/>
  <c r="AF384" i="5" s="1"/>
  <c r="AF381" i="5"/>
  <c r="AE383" i="5"/>
  <c r="Z315" i="5"/>
  <c r="S316" i="5"/>
  <c r="H317" i="5"/>
  <c r="AD313" i="5"/>
  <c r="AG334" i="5" s="1"/>
  <c r="AB313" i="5"/>
  <c r="AA314" i="5"/>
  <c r="AC313" i="5"/>
  <c r="T318" i="5"/>
  <c r="L319" i="5" a="1"/>
  <c r="L319" i="5" s="1"/>
  <c r="U316" i="5"/>
  <c r="X316" i="5" s="1"/>
  <c r="Y316" i="5" s="1"/>
  <c r="R317" i="5"/>
  <c r="Z315" i="4"/>
  <c r="U316" i="4"/>
  <c r="X316" i="4" s="1"/>
  <c r="Y316" i="4" s="1"/>
  <c r="R317" i="4"/>
  <c r="H317" i="4"/>
  <c r="S316" i="4"/>
  <c r="AD313" i="4"/>
  <c r="AG334" i="4" s="1"/>
  <c r="AB313" i="4"/>
  <c r="AC313" i="4"/>
  <c r="AA314" i="4"/>
  <c r="L319" i="4" a="1"/>
  <c r="L319" i="4" s="1"/>
  <c r="T318" i="4"/>
  <c r="Z315" i="1"/>
  <c r="AD313" i="1"/>
  <c r="AG334" i="1" s="1"/>
  <c r="AB313" i="1"/>
  <c r="AE383" i="1"/>
  <c r="AF381" i="1"/>
  <c r="AC313" i="1"/>
  <c r="AA314" i="1"/>
  <c r="T318" i="1"/>
  <c r="L319" i="1" a="1"/>
  <c r="L319" i="1" s="1"/>
  <c r="S316" i="1"/>
  <c r="H317" i="1"/>
  <c r="U316" i="1"/>
  <c r="X316" i="1" s="1"/>
  <c r="Y316" i="1" s="1"/>
  <c r="R317" i="1"/>
  <c r="AE384" i="1"/>
  <c r="AF384" i="1" s="1"/>
  <c r="AF382" i="1"/>
  <c r="Z316" i="11" l="1"/>
  <c r="H318" i="11"/>
  <c r="S317" i="11"/>
  <c r="AD314" i="11"/>
  <c r="AG335" i="11" s="1"/>
  <c r="AB314" i="11"/>
  <c r="L320" i="11" a="1"/>
  <c r="L320" i="11" s="1"/>
  <c r="T319" i="11"/>
  <c r="U317" i="11"/>
  <c r="X317" i="11" s="1"/>
  <c r="Y317" i="11" s="1"/>
  <c r="R318" i="11"/>
  <c r="AC314" i="11"/>
  <c r="AA315" i="11"/>
  <c r="Z316" i="10"/>
  <c r="R318" i="10"/>
  <c r="U317" i="10"/>
  <c r="X317" i="10" s="1"/>
  <c r="Y317" i="10" s="1"/>
  <c r="H318" i="10"/>
  <c r="S317" i="10"/>
  <c r="L319" i="10" a="1"/>
  <c r="L319" i="10" s="1"/>
  <c r="T318" i="10"/>
  <c r="AA315" i="10"/>
  <c r="AC314" i="10"/>
  <c r="AD314" i="10"/>
  <c r="AG335" i="10" s="1"/>
  <c r="AB314" i="10"/>
  <c r="Z316" i="9"/>
  <c r="T318" i="9"/>
  <c r="L319" i="9" a="1"/>
  <c r="L319" i="9" s="1"/>
  <c r="R318" i="9"/>
  <c r="U317" i="9"/>
  <c r="X317" i="9" s="1"/>
  <c r="Y317" i="9" s="1"/>
  <c r="H318" i="9"/>
  <c r="S317" i="9"/>
  <c r="AA315" i="9"/>
  <c r="AC314" i="9"/>
  <c r="AB314" i="9"/>
  <c r="AD314" i="9"/>
  <c r="AG335" i="9" s="1"/>
  <c r="Z316" i="8"/>
  <c r="L320" i="8" a="1"/>
  <c r="L320" i="8" s="1"/>
  <c r="T319" i="8"/>
  <c r="H318" i="8"/>
  <c r="S317" i="8"/>
  <c r="U317" i="8"/>
  <c r="X317" i="8" s="1"/>
  <c r="Y317" i="8" s="1"/>
  <c r="R318" i="8"/>
  <c r="AC314" i="8"/>
  <c r="AA315" i="8"/>
  <c r="AB314" i="8"/>
  <c r="AD314" i="8"/>
  <c r="AG335" i="8" s="1"/>
  <c r="Z316" i="7"/>
  <c r="L319" i="7" a="1"/>
  <c r="L319" i="7" s="1"/>
  <c r="T318" i="7"/>
  <c r="R318" i="7"/>
  <c r="U317" i="7"/>
  <c r="X317" i="7" s="1"/>
  <c r="Y317" i="7" s="1"/>
  <c r="H318" i="7"/>
  <c r="S317" i="7"/>
  <c r="AA315" i="7"/>
  <c r="AC314" i="7"/>
  <c r="AB314" i="7"/>
  <c r="AD314" i="7"/>
  <c r="AG335" i="7" s="1"/>
  <c r="Z316" i="6"/>
  <c r="T319" i="6"/>
  <c r="L320" i="6" a="1"/>
  <c r="L320" i="6" s="1"/>
  <c r="AD314" i="6"/>
  <c r="AG335" i="6" s="1"/>
  <c r="AB314" i="6"/>
  <c r="S317" i="6"/>
  <c r="H318" i="6"/>
  <c r="AC314" i="6"/>
  <c r="AA315" i="6"/>
  <c r="U317" i="6"/>
  <c r="X317" i="6" s="1"/>
  <c r="Y317" i="6" s="1"/>
  <c r="R318" i="6"/>
  <c r="AE385" i="5"/>
  <c r="AF385" i="5" s="1"/>
  <c r="I1" i="3" s="1" a="1"/>
  <c r="I1" i="3" s="1"/>
  <c r="AF383" i="5"/>
  <c r="Z316" i="5"/>
  <c r="R318" i="5"/>
  <c r="U317" i="5"/>
  <c r="X317" i="5" s="1"/>
  <c r="Y317" i="5" s="1"/>
  <c r="L320" i="5" a="1"/>
  <c r="L320" i="5" s="1"/>
  <c r="T319" i="5"/>
  <c r="H318" i="5"/>
  <c r="S317" i="5"/>
  <c r="AC314" i="5"/>
  <c r="AA315" i="5"/>
  <c r="AD314" i="5"/>
  <c r="AG335" i="5" s="1"/>
  <c r="AB314" i="5"/>
  <c r="Z316" i="4"/>
  <c r="AD314" i="4"/>
  <c r="AG335" i="4" s="1"/>
  <c r="AB314" i="4"/>
  <c r="U317" i="4"/>
  <c r="X317" i="4" s="1"/>
  <c r="Y317" i="4" s="1"/>
  <c r="R318" i="4"/>
  <c r="AC314" i="4"/>
  <c r="AA315" i="4"/>
  <c r="L320" i="4" a="1"/>
  <c r="L320" i="4" s="1"/>
  <c r="T319" i="4"/>
  <c r="H318" i="4"/>
  <c r="S317" i="4"/>
  <c r="Z316" i="1"/>
  <c r="H318" i="1"/>
  <c r="S317" i="1"/>
  <c r="L320" i="1" a="1"/>
  <c r="L320" i="1" s="1"/>
  <c r="T319" i="1"/>
  <c r="AE385" i="1"/>
  <c r="AF385" i="1" s="1"/>
  <c r="AF383" i="1"/>
  <c r="U317" i="1"/>
  <c r="X317" i="1" s="1"/>
  <c r="Y317" i="1" s="1"/>
  <c r="R318" i="1"/>
  <c r="AD314" i="1"/>
  <c r="AG335" i="1" s="1"/>
  <c r="AB314" i="1"/>
  <c r="AC314" i="1"/>
  <c r="AA315" i="1"/>
  <c r="Z317" i="11" l="1"/>
  <c r="AD315" i="11"/>
  <c r="AG336" i="11" s="1"/>
  <c r="AB315" i="11"/>
  <c r="U318" i="11"/>
  <c r="X318" i="11" s="1"/>
  <c r="Y318" i="11" s="1"/>
  <c r="R319" i="11"/>
  <c r="H319" i="11"/>
  <c r="S318" i="11"/>
  <c r="L321" i="11" a="1"/>
  <c r="L321" i="11" s="1"/>
  <c r="T320" i="11"/>
  <c r="AC315" i="11"/>
  <c r="AA316" i="11"/>
  <c r="Z317" i="10"/>
  <c r="AB315" i="10"/>
  <c r="AD315" i="10"/>
  <c r="AG336" i="10" s="1"/>
  <c r="R319" i="10"/>
  <c r="U318" i="10"/>
  <c r="X318" i="10" s="1"/>
  <c r="Y318" i="10" s="1"/>
  <c r="T319" i="10"/>
  <c r="L320" i="10" a="1"/>
  <c r="L320" i="10" s="1"/>
  <c r="AC315" i="10"/>
  <c r="AA316" i="10"/>
  <c r="S318" i="10"/>
  <c r="H319" i="10"/>
  <c r="Z317" i="9"/>
  <c r="AD315" i="9"/>
  <c r="AG336" i="9" s="1"/>
  <c r="AB315" i="9"/>
  <c r="L320" i="9" a="1"/>
  <c r="L320" i="9" s="1"/>
  <c r="T319" i="9"/>
  <c r="AC315" i="9"/>
  <c r="AA316" i="9"/>
  <c r="S318" i="9"/>
  <c r="H319" i="9"/>
  <c r="R319" i="9"/>
  <c r="U318" i="9"/>
  <c r="X318" i="9" s="1"/>
  <c r="Y318" i="9" s="1"/>
  <c r="Z317" i="8"/>
  <c r="AD315" i="8"/>
  <c r="AG336" i="8" s="1"/>
  <c r="AB315" i="8"/>
  <c r="L321" i="8" a="1"/>
  <c r="L321" i="8" s="1"/>
  <c r="T320" i="8"/>
  <c r="U318" i="8"/>
  <c r="X318" i="8" s="1"/>
  <c r="Y318" i="8" s="1"/>
  <c r="R319" i="8"/>
  <c r="S318" i="8"/>
  <c r="H319" i="8"/>
  <c r="AC315" i="8"/>
  <c r="AA316" i="8"/>
  <c r="Z317" i="7"/>
  <c r="T319" i="7"/>
  <c r="L320" i="7" a="1"/>
  <c r="L320" i="7" s="1"/>
  <c r="AB315" i="7"/>
  <c r="AD315" i="7"/>
  <c r="AG336" i="7" s="1"/>
  <c r="H319" i="7"/>
  <c r="S318" i="7"/>
  <c r="AA316" i="7"/>
  <c r="AC315" i="7"/>
  <c r="R319" i="7"/>
  <c r="U318" i="7"/>
  <c r="X318" i="7" s="1"/>
  <c r="Y318" i="7" s="1"/>
  <c r="Z317" i="6"/>
  <c r="H319" i="6"/>
  <c r="S318" i="6"/>
  <c r="L321" i="6" a="1"/>
  <c r="L321" i="6" s="1"/>
  <c r="T320" i="6"/>
  <c r="AC315" i="6"/>
  <c r="AA316" i="6"/>
  <c r="U318" i="6"/>
  <c r="X318" i="6" s="1"/>
  <c r="Y318" i="6" s="1"/>
  <c r="R319" i="6"/>
  <c r="AD315" i="6"/>
  <c r="AG336" i="6" s="1"/>
  <c r="AB315" i="6"/>
  <c r="Z317" i="5"/>
  <c r="AD315" i="5"/>
  <c r="AG336" i="5" s="1"/>
  <c r="AB315" i="5"/>
  <c r="S318" i="5"/>
  <c r="H319" i="5"/>
  <c r="AC315" i="5"/>
  <c r="AA316" i="5"/>
  <c r="L321" i="5" a="1"/>
  <c r="L321" i="5" s="1"/>
  <c r="T320" i="5"/>
  <c r="U318" i="5"/>
  <c r="X318" i="5" s="1"/>
  <c r="Y318" i="5" s="1"/>
  <c r="R319" i="5"/>
  <c r="Z317" i="4"/>
  <c r="H319" i="4"/>
  <c r="S318" i="4"/>
  <c r="L321" i="4" a="1"/>
  <c r="L321" i="4" s="1"/>
  <c r="T320" i="4"/>
  <c r="AC315" i="4"/>
  <c r="AA316" i="4"/>
  <c r="AD315" i="4"/>
  <c r="AG336" i="4" s="1"/>
  <c r="AB315" i="4"/>
  <c r="U318" i="4"/>
  <c r="X318" i="4" s="1"/>
  <c r="Y318" i="4" s="1"/>
  <c r="R319" i="4"/>
  <c r="Z317" i="1"/>
  <c r="AD315" i="1"/>
  <c r="AG336" i="1" s="1"/>
  <c r="AB315" i="1"/>
  <c r="U318" i="1"/>
  <c r="X318" i="1" s="1"/>
  <c r="Y318" i="1" s="1"/>
  <c r="R319" i="1"/>
  <c r="L321" i="1" a="1"/>
  <c r="L321" i="1" s="1"/>
  <c r="T320" i="1"/>
  <c r="AC315" i="1"/>
  <c r="AA316" i="1"/>
  <c r="H319" i="1"/>
  <c r="S318" i="1"/>
  <c r="Z318" i="11" l="1"/>
  <c r="AD316" i="11"/>
  <c r="AG337" i="11" s="1"/>
  <c r="AB316" i="11"/>
  <c r="L322" i="11" a="1"/>
  <c r="L322" i="11" s="1"/>
  <c r="T321" i="11"/>
  <c r="U319" i="11"/>
  <c r="X319" i="11" s="1"/>
  <c r="Y319" i="11" s="1"/>
  <c r="R320" i="11"/>
  <c r="AC316" i="11"/>
  <c r="AA317" i="11"/>
  <c r="H320" i="11"/>
  <c r="S319" i="11"/>
  <c r="Z318" i="10"/>
  <c r="T320" i="10"/>
  <c r="L321" i="10" a="1"/>
  <c r="L321" i="10" s="1"/>
  <c r="AD316" i="10"/>
  <c r="AG337" i="10" s="1"/>
  <c r="AB316" i="10"/>
  <c r="AC316" i="10"/>
  <c r="AA317" i="10"/>
  <c r="S319" i="10"/>
  <c r="H320" i="10"/>
  <c r="U319" i="10"/>
  <c r="X319" i="10" s="1"/>
  <c r="Y319" i="10" s="1"/>
  <c r="R320" i="10"/>
  <c r="Z318" i="9"/>
  <c r="U319" i="9"/>
  <c r="X319" i="9" s="1"/>
  <c r="Y319" i="9" s="1"/>
  <c r="R320" i="9"/>
  <c r="H320" i="9"/>
  <c r="S319" i="9"/>
  <c r="AD316" i="9"/>
  <c r="AG337" i="9" s="1"/>
  <c r="AB316" i="9"/>
  <c r="AC316" i="9"/>
  <c r="AA317" i="9"/>
  <c r="L321" i="9" a="1"/>
  <c r="L321" i="9" s="1"/>
  <c r="T320" i="9"/>
  <c r="Z318" i="8"/>
  <c r="H320" i="8"/>
  <c r="S319" i="8"/>
  <c r="AD316" i="8"/>
  <c r="AG337" i="8" s="1"/>
  <c r="AB316" i="8"/>
  <c r="T321" i="8"/>
  <c r="L322" i="8" a="1"/>
  <c r="L322" i="8" s="1"/>
  <c r="AC316" i="8"/>
  <c r="AA317" i="8"/>
  <c r="U319" i="8"/>
  <c r="X319" i="8" s="1"/>
  <c r="Y319" i="8" s="1"/>
  <c r="R320" i="8"/>
  <c r="Z318" i="7"/>
  <c r="R320" i="7"/>
  <c r="U319" i="7"/>
  <c r="X319" i="7" s="1"/>
  <c r="Y319" i="7" s="1"/>
  <c r="S319" i="7"/>
  <c r="H320" i="7"/>
  <c r="AD316" i="7"/>
  <c r="AG337" i="7" s="1"/>
  <c r="AB316" i="7"/>
  <c r="AC316" i="7"/>
  <c r="AA317" i="7"/>
  <c r="T320" i="7"/>
  <c r="L321" i="7" a="1"/>
  <c r="L321" i="7" s="1"/>
  <c r="Z318" i="6"/>
  <c r="AD316" i="6"/>
  <c r="AG337" i="6" s="1"/>
  <c r="AB316" i="6"/>
  <c r="U319" i="6"/>
  <c r="X319" i="6" s="1"/>
  <c r="Y319" i="6" s="1"/>
  <c r="R320" i="6"/>
  <c r="L322" i="6" a="1"/>
  <c r="L322" i="6" s="1"/>
  <c r="T321" i="6"/>
  <c r="AC316" i="6"/>
  <c r="AA317" i="6"/>
  <c r="H320" i="6"/>
  <c r="S319" i="6"/>
  <c r="Z318" i="5"/>
  <c r="L322" i="5" a="1"/>
  <c r="L322" i="5" s="1"/>
  <c r="T321" i="5"/>
  <c r="U319" i="5"/>
  <c r="X319" i="5" s="1"/>
  <c r="Y319" i="5" s="1"/>
  <c r="R320" i="5"/>
  <c r="AD316" i="5"/>
  <c r="AG337" i="5" s="1"/>
  <c r="AB316" i="5"/>
  <c r="H320" i="5"/>
  <c r="S319" i="5"/>
  <c r="AC316" i="5"/>
  <c r="AA317" i="5"/>
  <c r="Z318" i="4"/>
  <c r="R320" i="4"/>
  <c r="U319" i="4"/>
  <c r="X319" i="4" s="1"/>
  <c r="Y319" i="4" s="1"/>
  <c r="AD316" i="4"/>
  <c r="AG337" i="4" s="1"/>
  <c r="AB316" i="4"/>
  <c r="AA317" i="4"/>
  <c r="AC316" i="4"/>
  <c r="T321" i="4"/>
  <c r="L322" i="4" a="1"/>
  <c r="L322" i="4" s="1"/>
  <c r="H320" i="4"/>
  <c r="S319" i="4"/>
  <c r="Z318" i="1"/>
  <c r="H320" i="1"/>
  <c r="S319" i="1"/>
  <c r="AD316" i="1"/>
  <c r="AG337" i="1" s="1"/>
  <c r="AB316" i="1"/>
  <c r="U319" i="1"/>
  <c r="X319" i="1" s="1"/>
  <c r="Y319" i="1" s="1"/>
  <c r="R320" i="1"/>
  <c r="L322" i="1" a="1"/>
  <c r="L322" i="1" s="1"/>
  <c r="T321" i="1"/>
  <c r="AC316" i="1"/>
  <c r="AA317" i="1"/>
  <c r="Z319" i="11" l="1"/>
  <c r="AD317" i="11"/>
  <c r="AG338" i="11" s="1"/>
  <c r="AB317" i="11"/>
  <c r="H321" i="11"/>
  <c r="S320" i="11"/>
  <c r="L323" i="11" a="1"/>
  <c r="L323" i="11" s="1"/>
  <c r="T322" i="11"/>
  <c r="AC317" i="11"/>
  <c r="AA318" i="11"/>
  <c r="U320" i="11"/>
  <c r="X320" i="11" s="1"/>
  <c r="Y320" i="11" s="1"/>
  <c r="R321" i="11"/>
  <c r="Z319" i="10"/>
  <c r="T321" i="10"/>
  <c r="L322" i="10" a="1"/>
  <c r="L322" i="10" s="1"/>
  <c r="H321" i="10"/>
  <c r="S320" i="10"/>
  <c r="U320" i="10"/>
  <c r="X320" i="10" s="1"/>
  <c r="Y320" i="10" s="1"/>
  <c r="R321" i="10"/>
  <c r="AC317" i="10"/>
  <c r="AA318" i="10"/>
  <c r="AD317" i="10"/>
  <c r="AG338" i="10" s="1"/>
  <c r="AB317" i="10"/>
  <c r="Z319" i="9"/>
  <c r="AD317" i="9"/>
  <c r="AG338" i="9" s="1"/>
  <c r="AB317" i="9"/>
  <c r="R321" i="9"/>
  <c r="U320" i="9"/>
  <c r="X320" i="9" s="1"/>
  <c r="Y320" i="9" s="1"/>
  <c r="L322" i="9" a="1"/>
  <c r="L322" i="9" s="1"/>
  <c r="T321" i="9"/>
  <c r="H321" i="9"/>
  <c r="S320" i="9"/>
  <c r="AC317" i="9"/>
  <c r="AA318" i="9"/>
  <c r="Z319" i="8"/>
  <c r="R321" i="8"/>
  <c r="U320" i="8"/>
  <c r="X320" i="8" s="1"/>
  <c r="Y320" i="8" s="1"/>
  <c r="AD317" i="8"/>
  <c r="AG338" i="8" s="1"/>
  <c r="AB317" i="8"/>
  <c r="H321" i="8"/>
  <c r="S320" i="8"/>
  <c r="T322" i="8"/>
  <c r="L323" i="8" a="1"/>
  <c r="L323" i="8" s="1"/>
  <c r="AC317" i="8"/>
  <c r="AA318" i="8"/>
  <c r="Z319" i="7"/>
  <c r="S320" i="7"/>
  <c r="H321" i="7"/>
  <c r="U320" i="7"/>
  <c r="X320" i="7" s="1"/>
  <c r="Y320" i="7" s="1"/>
  <c r="R321" i="7"/>
  <c r="T321" i="7"/>
  <c r="L322" i="7" a="1"/>
  <c r="L322" i="7" s="1"/>
  <c r="AC317" i="7"/>
  <c r="AA318" i="7"/>
  <c r="AD317" i="7"/>
  <c r="AG338" i="7" s="1"/>
  <c r="AB317" i="7"/>
  <c r="Z319" i="6"/>
  <c r="H321" i="6"/>
  <c r="S320" i="6"/>
  <c r="AD317" i="6"/>
  <c r="AG338" i="6" s="1"/>
  <c r="AB317" i="6"/>
  <c r="U320" i="6"/>
  <c r="X320" i="6" s="1"/>
  <c r="Y320" i="6" s="1"/>
  <c r="R321" i="6"/>
  <c r="AC317" i="6"/>
  <c r="AA318" i="6"/>
  <c r="L323" i="6" a="1"/>
  <c r="L323" i="6" s="1"/>
  <c r="T322" i="6"/>
  <c r="Z319" i="5"/>
  <c r="AD317" i="5"/>
  <c r="AG338" i="5" s="1"/>
  <c r="AB317" i="5"/>
  <c r="H321" i="5"/>
  <c r="S320" i="5"/>
  <c r="U320" i="5"/>
  <c r="X320" i="5" s="1"/>
  <c r="Y320" i="5" s="1"/>
  <c r="R321" i="5"/>
  <c r="AC317" i="5"/>
  <c r="AA318" i="5"/>
  <c r="L323" i="5" a="1"/>
  <c r="L323" i="5" s="1"/>
  <c r="T322" i="5"/>
  <c r="Z319" i="4"/>
  <c r="H321" i="4"/>
  <c r="S320" i="4"/>
  <c r="AB317" i="4"/>
  <c r="AD317" i="4"/>
  <c r="AG338" i="4" s="1"/>
  <c r="T322" i="4"/>
  <c r="L323" i="4" a="1"/>
  <c r="L323" i="4" s="1"/>
  <c r="R321" i="4"/>
  <c r="U320" i="4"/>
  <c r="X320" i="4" s="1"/>
  <c r="Y320" i="4" s="1"/>
  <c r="AA318" i="4"/>
  <c r="AC317" i="4"/>
  <c r="Z319" i="1"/>
  <c r="AD317" i="1"/>
  <c r="AG338" i="1" s="1"/>
  <c r="AB317" i="1"/>
  <c r="R321" i="1"/>
  <c r="U320" i="1"/>
  <c r="X320" i="1" s="1"/>
  <c r="Y320" i="1" s="1"/>
  <c r="AC317" i="1"/>
  <c r="AA318" i="1"/>
  <c r="T322" i="1"/>
  <c r="L323" i="1" a="1"/>
  <c r="L323" i="1" s="1"/>
  <c r="H321" i="1"/>
  <c r="S320" i="1"/>
  <c r="Z320" i="11" l="1"/>
  <c r="U321" i="11"/>
  <c r="X321" i="11" s="1"/>
  <c r="Y321" i="11" s="1"/>
  <c r="R322" i="11"/>
  <c r="AD318" i="11"/>
  <c r="AG339" i="11" s="1"/>
  <c r="AB318" i="11"/>
  <c r="AA319" i="11"/>
  <c r="AC318" i="11"/>
  <c r="L324" i="11" a="1"/>
  <c r="L324" i="11" s="1"/>
  <c r="T323" i="11"/>
  <c r="H322" i="11"/>
  <c r="S321" i="11"/>
  <c r="Z320" i="10"/>
  <c r="L323" i="10" a="1"/>
  <c r="L323" i="10" s="1"/>
  <c r="T322" i="10"/>
  <c r="AD318" i="10"/>
  <c r="AG339" i="10" s="1"/>
  <c r="AB318" i="10"/>
  <c r="U321" i="10"/>
  <c r="X321" i="10" s="1"/>
  <c r="Y321" i="10" s="1"/>
  <c r="R322" i="10"/>
  <c r="H322" i="10"/>
  <c r="S321" i="10"/>
  <c r="AC318" i="10"/>
  <c r="AA319" i="10"/>
  <c r="Z320" i="9"/>
  <c r="H322" i="9"/>
  <c r="S321" i="9"/>
  <c r="R322" i="9"/>
  <c r="U321" i="9"/>
  <c r="X321" i="9" s="1"/>
  <c r="Y321" i="9" s="1"/>
  <c r="T322" i="9"/>
  <c r="L323" i="9" a="1"/>
  <c r="L323" i="9" s="1"/>
  <c r="AD318" i="9"/>
  <c r="AG339" i="9" s="1"/>
  <c r="AB318" i="9"/>
  <c r="AC318" i="9"/>
  <c r="AA319" i="9"/>
  <c r="Z320" i="8"/>
  <c r="L324" i="8" a="1"/>
  <c r="L324" i="8" s="1"/>
  <c r="T323" i="8"/>
  <c r="U321" i="8"/>
  <c r="X321" i="8" s="1"/>
  <c r="Y321" i="8" s="1"/>
  <c r="R322" i="8"/>
  <c r="AD318" i="8"/>
  <c r="AG339" i="8" s="1"/>
  <c r="AB318" i="8"/>
  <c r="AA319" i="8"/>
  <c r="AC318" i="8"/>
  <c r="H322" i="8"/>
  <c r="S321" i="8"/>
  <c r="Z320" i="7"/>
  <c r="L323" i="7" a="1"/>
  <c r="L323" i="7" s="1"/>
  <c r="T322" i="7"/>
  <c r="U321" i="7"/>
  <c r="X321" i="7" s="1"/>
  <c r="Y321" i="7" s="1"/>
  <c r="R322" i="7"/>
  <c r="AD318" i="7"/>
  <c r="AG339" i="7" s="1"/>
  <c r="AB318" i="7"/>
  <c r="AC318" i="7"/>
  <c r="AA319" i="7"/>
  <c r="H322" i="7"/>
  <c r="S321" i="7"/>
  <c r="Z320" i="6"/>
  <c r="U321" i="6"/>
  <c r="X321" i="6" s="1"/>
  <c r="Y321" i="6" s="1"/>
  <c r="R322" i="6"/>
  <c r="AD318" i="6"/>
  <c r="AG339" i="6" s="1"/>
  <c r="AB318" i="6"/>
  <c r="H322" i="6"/>
  <c r="S321" i="6"/>
  <c r="L324" i="6" a="1"/>
  <c r="L324" i="6" s="1"/>
  <c r="T323" i="6"/>
  <c r="AC318" i="6"/>
  <c r="AA319" i="6"/>
  <c r="Z320" i="5"/>
  <c r="AD318" i="5"/>
  <c r="AG339" i="5" s="1"/>
  <c r="AB318" i="5"/>
  <c r="U321" i="5"/>
  <c r="X321" i="5" s="1"/>
  <c r="Y321" i="5" s="1"/>
  <c r="R322" i="5"/>
  <c r="AA319" i="5"/>
  <c r="AC318" i="5"/>
  <c r="L324" i="5" a="1"/>
  <c r="L324" i="5" s="1"/>
  <c r="T323" i="5"/>
  <c r="H322" i="5"/>
  <c r="S321" i="5"/>
  <c r="Z320" i="4"/>
  <c r="T323" i="4"/>
  <c r="L324" i="4" a="1"/>
  <c r="L324" i="4" s="1"/>
  <c r="AD318" i="4"/>
  <c r="AG339" i="4" s="1"/>
  <c r="AB318" i="4"/>
  <c r="AC318" i="4"/>
  <c r="AA319" i="4"/>
  <c r="R322" i="4"/>
  <c r="U321" i="4"/>
  <c r="X321" i="4" s="1"/>
  <c r="Y321" i="4" s="1"/>
  <c r="S321" i="4"/>
  <c r="H322" i="4"/>
  <c r="Z320" i="1"/>
  <c r="T323" i="1"/>
  <c r="L324" i="1" a="1"/>
  <c r="L324" i="1" s="1"/>
  <c r="S321" i="1"/>
  <c r="H322" i="1"/>
  <c r="R322" i="1"/>
  <c r="U321" i="1"/>
  <c r="X321" i="1" s="1"/>
  <c r="Y321" i="1" s="1"/>
  <c r="AB318" i="1"/>
  <c r="AD318" i="1"/>
  <c r="AG339" i="1" s="1"/>
  <c r="AA319" i="1"/>
  <c r="AC318" i="1"/>
  <c r="Z321" i="11" l="1"/>
  <c r="R323" i="11"/>
  <c r="U322" i="11"/>
  <c r="X322" i="11" s="1"/>
  <c r="Y322" i="11" s="1"/>
  <c r="T324" i="11"/>
  <c r="L325" i="11" a="1"/>
  <c r="L325" i="11" s="1"/>
  <c r="AA320" i="11"/>
  <c r="AC319" i="11"/>
  <c r="H323" i="11"/>
  <c r="S322" i="11"/>
  <c r="AD319" i="11"/>
  <c r="AG340" i="11" s="1"/>
  <c r="AB319" i="11"/>
  <c r="Z321" i="10"/>
  <c r="L324" i="10" a="1"/>
  <c r="L324" i="10" s="1"/>
  <c r="T323" i="10"/>
  <c r="AD319" i="10"/>
  <c r="AG340" i="10" s="1"/>
  <c r="AB319" i="10"/>
  <c r="U322" i="10"/>
  <c r="X322" i="10" s="1"/>
  <c r="Y322" i="10" s="1"/>
  <c r="R323" i="10"/>
  <c r="AC319" i="10"/>
  <c r="AA320" i="10"/>
  <c r="H323" i="10"/>
  <c r="S322" i="10"/>
  <c r="Z321" i="9"/>
  <c r="T323" i="9"/>
  <c r="L324" i="9" a="1"/>
  <c r="L324" i="9" s="1"/>
  <c r="AD319" i="9"/>
  <c r="AG340" i="9" s="1"/>
  <c r="AB319" i="9"/>
  <c r="H323" i="9"/>
  <c r="S322" i="9"/>
  <c r="R323" i="9"/>
  <c r="U322" i="9"/>
  <c r="X322" i="9" s="1"/>
  <c r="Y322" i="9" s="1"/>
  <c r="AA320" i="9"/>
  <c r="AC319" i="9"/>
  <c r="Z321" i="8"/>
  <c r="T324" i="8"/>
  <c r="L325" i="8" a="1"/>
  <c r="L325" i="8" s="1"/>
  <c r="H323" i="8"/>
  <c r="S322" i="8"/>
  <c r="AD319" i="8"/>
  <c r="AG340" i="8" s="1"/>
  <c r="AB319" i="8"/>
  <c r="AC319" i="8"/>
  <c r="AA320" i="8"/>
  <c r="U322" i="8"/>
  <c r="X322" i="8" s="1"/>
  <c r="Y322" i="8" s="1"/>
  <c r="R323" i="8"/>
  <c r="Z321" i="7"/>
  <c r="L324" i="7" a="1"/>
  <c r="L324" i="7" s="1"/>
  <c r="T323" i="7"/>
  <c r="H323" i="7"/>
  <c r="S322" i="7"/>
  <c r="AC319" i="7"/>
  <c r="AA320" i="7"/>
  <c r="AD319" i="7"/>
  <c r="AG340" i="7" s="1"/>
  <c r="AB319" i="7"/>
  <c r="U322" i="7"/>
  <c r="X322" i="7" s="1"/>
  <c r="Y322" i="7" s="1"/>
  <c r="R323" i="7"/>
  <c r="Z321" i="6"/>
  <c r="L325" i="6" a="1"/>
  <c r="L325" i="6" s="1"/>
  <c r="T324" i="6"/>
  <c r="AD319" i="6"/>
  <c r="AG340" i="6" s="1"/>
  <c r="AB319" i="6"/>
  <c r="U322" i="6"/>
  <c r="X322" i="6" s="1"/>
  <c r="Y322" i="6" s="1"/>
  <c r="R323" i="6"/>
  <c r="H323" i="6"/>
  <c r="S322" i="6"/>
  <c r="AA320" i="6"/>
  <c r="AC319" i="6"/>
  <c r="Z321" i="5"/>
  <c r="T324" i="5"/>
  <c r="L325" i="5" a="1"/>
  <c r="L325" i="5" s="1"/>
  <c r="R323" i="5"/>
  <c r="U322" i="5"/>
  <c r="X322" i="5" s="1"/>
  <c r="Y322" i="5" s="1"/>
  <c r="AA320" i="5"/>
  <c r="AC319" i="5"/>
  <c r="H323" i="5"/>
  <c r="S322" i="5"/>
  <c r="AD319" i="5"/>
  <c r="AG340" i="5" s="1"/>
  <c r="AB319" i="5"/>
  <c r="Z321" i="4"/>
  <c r="AD319" i="4"/>
  <c r="AG340" i="4" s="1"/>
  <c r="AB319" i="4"/>
  <c r="S322" i="4"/>
  <c r="H323" i="4"/>
  <c r="U322" i="4"/>
  <c r="X322" i="4" s="1"/>
  <c r="Y322" i="4" s="1"/>
  <c r="R323" i="4"/>
  <c r="AC319" i="4"/>
  <c r="AA320" i="4"/>
  <c r="L325" i="4" a="1"/>
  <c r="L325" i="4" s="1"/>
  <c r="T324" i="4"/>
  <c r="Z321" i="1"/>
  <c r="R323" i="1"/>
  <c r="U322" i="1"/>
  <c r="X322" i="1" s="1"/>
  <c r="Y322" i="1" s="1"/>
  <c r="T324" i="1"/>
  <c r="L325" i="1" a="1"/>
  <c r="L325" i="1" s="1"/>
  <c r="AC319" i="1"/>
  <c r="AA320" i="1"/>
  <c r="AB319" i="1"/>
  <c r="AD319" i="1"/>
  <c r="AG340" i="1" s="1"/>
  <c r="H323" i="1"/>
  <c r="S322" i="1"/>
  <c r="Z322" i="11" l="1"/>
  <c r="S323" i="11"/>
  <c r="H324" i="11"/>
  <c r="R324" i="11"/>
  <c r="U323" i="11"/>
  <c r="X323" i="11" s="1"/>
  <c r="Y323" i="11" s="1"/>
  <c r="AB320" i="11"/>
  <c r="AD320" i="11"/>
  <c r="AG341" i="11" s="1"/>
  <c r="AC320" i="11"/>
  <c r="AA321" i="11"/>
  <c r="T325" i="11"/>
  <c r="L326" i="11" a="1"/>
  <c r="L326" i="11" s="1"/>
  <c r="Z322" i="10"/>
  <c r="H324" i="10"/>
  <c r="S323" i="10"/>
  <c r="L325" i="10" a="1"/>
  <c r="L325" i="10" s="1"/>
  <c r="T324" i="10"/>
  <c r="AD320" i="10"/>
  <c r="AG341" i="10" s="1"/>
  <c r="AB320" i="10"/>
  <c r="AC320" i="10"/>
  <c r="AA321" i="10"/>
  <c r="U323" i="10"/>
  <c r="X323" i="10" s="1"/>
  <c r="Y323" i="10" s="1"/>
  <c r="R324" i="10"/>
  <c r="Z322" i="9"/>
  <c r="AB320" i="9"/>
  <c r="AD320" i="9"/>
  <c r="AG341" i="9" s="1"/>
  <c r="T324" i="9"/>
  <c r="L325" i="9" a="1"/>
  <c r="L325" i="9" s="1"/>
  <c r="H324" i="9"/>
  <c r="S323" i="9"/>
  <c r="R324" i="9"/>
  <c r="U323" i="9"/>
  <c r="X323" i="9" s="1"/>
  <c r="Y323" i="9" s="1"/>
  <c r="AC320" i="9"/>
  <c r="AA321" i="9"/>
  <c r="Z322" i="8"/>
  <c r="R324" i="8"/>
  <c r="U323" i="8"/>
  <c r="X323" i="8" s="1"/>
  <c r="Y323" i="8" s="1"/>
  <c r="H324" i="8"/>
  <c r="S323" i="8"/>
  <c r="L326" i="8" a="1"/>
  <c r="L326" i="8" s="1"/>
  <c r="T325" i="8"/>
  <c r="AB320" i="8"/>
  <c r="AD320" i="8"/>
  <c r="AG341" i="8" s="1"/>
  <c r="AC320" i="8"/>
  <c r="AA321" i="8"/>
  <c r="Z322" i="7"/>
  <c r="U323" i="7"/>
  <c r="X323" i="7" s="1"/>
  <c r="Y323" i="7" s="1"/>
  <c r="R324" i="7"/>
  <c r="L325" i="7" a="1"/>
  <c r="L325" i="7" s="1"/>
  <c r="T324" i="7"/>
  <c r="H324" i="7"/>
  <c r="S323" i="7"/>
  <c r="AC320" i="7"/>
  <c r="AA321" i="7"/>
  <c r="AD320" i="7"/>
  <c r="AG341" i="7" s="1"/>
  <c r="AB320" i="7"/>
  <c r="Z322" i="6"/>
  <c r="R324" i="6"/>
  <c r="U323" i="6"/>
  <c r="X323" i="6" s="1"/>
  <c r="Y323" i="6" s="1"/>
  <c r="H324" i="6"/>
  <c r="S323" i="6"/>
  <c r="AB320" i="6"/>
  <c r="AD320" i="6"/>
  <c r="AG341" i="6" s="1"/>
  <c r="AA321" i="6"/>
  <c r="AC320" i="6"/>
  <c r="T325" i="6"/>
  <c r="L326" i="6" a="1"/>
  <c r="L326" i="6" s="1"/>
  <c r="Z322" i="5"/>
  <c r="AB320" i="5"/>
  <c r="AD320" i="5"/>
  <c r="AG341" i="5" s="1"/>
  <c r="S323" i="5"/>
  <c r="H324" i="5"/>
  <c r="R324" i="5"/>
  <c r="U323" i="5"/>
  <c r="X323" i="5" s="1"/>
  <c r="Y323" i="5" s="1"/>
  <c r="AC320" i="5"/>
  <c r="AA321" i="5"/>
  <c r="T325" i="5"/>
  <c r="L326" i="5" a="1"/>
  <c r="L326" i="5" s="1"/>
  <c r="Z322" i="4"/>
  <c r="L326" i="4" a="1"/>
  <c r="L326" i="4" s="1"/>
  <c r="T325" i="4"/>
  <c r="U323" i="4"/>
  <c r="X323" i="4" s="1"/>
  <c r="Y323" i="4" s="1"/>
  <c r="R324" i="4"/>
  <c r="AD320" i="4"/>
  <c r="AG341" i="4" s="1"/>
  <c r="AB320" i="4"/>
  <c r="H324" i="4"/>
  <c r="S323" i="4"/>
  <c r="AC320" i="4"/>
  <c r="AA321" i="4"/>
  <c r="Z322" i="1"/>
  <c r="H324" i="1"/>
  <c r="S323" i="1"/>
  <c r="AB320" i="1"/>
  <c r="AD320" i="1"/>
  <c r="AG341" i="1" s="1"/>
  <c r="L326" i="1" a="1"/>
  <c r="L326" i="1" s="1"/>
  <c r="T325" i="1"/>
  <c r="U323" i="1"/>
  <c r="X323" i="1" s="1"/>
  <c r="Y323" i="1" s="1"/>
  <c r="R324" i="1"/>
  <c r="AC320" i="1"/>
  <c r="AA321" i="1"/>
  <c r="Z323" i="11" l="1"/>
  <c r="S324" i="11"/>
  <c r="H325" i="11"/>
  <c r="T326" i="11"/>
  <c r="L327" i="11" a="1"/>
  <c r="L327" i="11" s="1"/>
  <c r="AD321" i="11"/>
  <c r="AG342" i="11" s="1"/>
  <c r="AB321" i="11"/>
  <c r="U324" i="11"/>
  <c r="X324" i="11" s="1"/>
  <c r="Y324" i="11" s="1"/>
  <c r="R325" i="11"/>
  <c r="AC321" i="11"/>
  <c r="AA322" i="11"/>
  <c r="Z323" i="10"/>
  <c r="U324" i="10"/>
  <c r="X324" i="10" s="1"/>
  <c r="Y324" i="10" s="1"/>
  <c r="R325" i="10"/>
  <c r="L326" i="10" a="1"/>
  <c r="L326" i="10" s="1"/>
  <c r="T325" i="10"/>
  <c r="H325" i="10"/>
  <c r="S324" i="10"/>
  <c r="AD321" i="10"/>
  <c r="AG342" i="10" s="1"/>
  <c r="AB321" i="10"/>
  <c r="AA322" i="10"/>
  <c r="AC321" i="10"/>
  <c r="Z323" i="9"/>
  <c r="L326" i="9" a="1"/>
  <c r="L326" i="9" s="1"/>
  <c r="T325" i="9"/>
  <c r="AD321" i="9"/>
  <c r="AG342" i="9" s="1"/>
  <c r="AB321" i="9"/>
  <c r="U324" i="9"/>
  <c r="X324" i="9" s="1"/>
  <c r="Y324" i="9" s="1"/>
  <c r="R325" i="9"/>
  <c r="H325" i="9"/>
  <c r="S324" i="9"/>
  <c r="AC321" i="9"/>
  <c r="AA322" i="9"/>
  <c r="Z323" i="8"/>
  <c r="AB321" i="8"/>
  <c r="AD321" i="8"/>
  <c r="AG342" i="8" s="1"/>
  <c r="U324" i="8"/>
  <c r="X324" i="8" s="1"/>
  <c r="Y324" i="8" s="1"/>
  <c r="R325" i="8"/>
  <c r="H325" i="8"/>
  <c r="S324" i="8"/>
  <c r="AC321" i="8"/>
  <c r="AA322" i="8"/>
  <c r="L327" i="8" a="1"/>
  <c r="L327" i="8" s="1"/>
  <c r="T326" i="8"/>
  <c r="Z323" i="7"/>
  <c r="H325" i="7"/>
  <c r="S324" i="7"/>
  <c r="L326" i="7" a="1"/>
  <c r="L326" i="7" s="1"/>
  <c r="T325" i="7"/>
  <c r="AC321" i="7"/>
  <c r="AA322" i="7"/>
  <c r="AD321" i="7"/>
  <c r="AG342" i="7" s="1"/>
  <c r="AB321" i="7"/>
  <c r="U324" i="7"/>
  <c r="X324" i="7" s="1"/>
  <c r="Y324" i="7" s="1"/>
  <c r="R325" i="7"/>
  <c r="Z323" i="6"/>
  <c r="T326" i="6"/>
  <c r="L327" i="6" a="1"/>
  <c r="L327" i="6" s="1"/>
  <c r="S324" i="6"/>
  <c r="H325" i="6"/>
  <c r="AB321" i="6"/>
  <c r="AD321" i="6"/>
  <c r="AG342" i="6" s="1"/>
  <c r="R325" i="6"/>
  <c r="U324" i="6"/>
  <c r="X324" i="6" s="1"/>
  <c r="Y324" i="6" s="1"/>
  <c r="AC321" i="6"/>
  <c r="AA322" i="6"/>
  <c r="Z323" i="5"/>
  <c r="T326" i="5"/>
  <c r="L327" i="5" a="1"/>
  <c r="L327" i="5" s="1"/>
  <c r="S324" i="5"/>
  <c r="H325" i="5"/>
  <c r="AA322" i="5"/>
  <c r="AC321" i="5"/>
  <c r="AD321" i="5"/>
  <c r="AG342" i="5" s="1"/>
  <c r="AB321" i="5"/>
  <c r="U324" i="5"/>
  <c r="X324" i="5" s="1"/>
  <c r="Y324" i="5" s="1"/>
  <c r="R325" i="5"/>
  <c r="Z323" i="4"/>
  <c r="AD321" i="4"/>
  <c r="AG342" i="4" s="1"/>
  <c r="AB321" i="4"/>
  <c r="H325" i="4"/>
  <c r="S324" i="4"/>
  <c r="U324" i="4"/>
  <c r="X324" i="4" s="1"/>
  <c r="Y324" i="4" s="1"/>
  <c r="R325" i="4"/>
  <c r="L327" i="4" a="1"/>
  <c r="L327" i="4" s="1"/>
  <c r="T326" i="4"/>
  <c r="AC321" i="4"/>
  <c r="AA322" i="4"/>
  <c r="Z323" i="1"/>
  <c r="L327" i="1" a="1"/>
  <c r="L327" i="1" s="1"/>
  <c r="T326" i="1"/>
  <c r="AC321" i="1"/>
  <c r="AA322" i="1"/>
  <c r="AD321" i="1"/>
  <c r="AG342" i="1" s="1"/>
  <c r="AB321" i="1"/>
  <c r="U324" i="1"/>
  <c r="X324" i="1" s="1"/>
  <c r="Y324" i="1" s="1"/>
  <c r="R325" i="1"/>
  <c r="H325" i="1"/>
  <c r="S324" i="1"/>
  <c r="Z324" i="11" l="1"/>
  <c r="AD322" i="11"/>
  <c r="AG343" i="11" s="1"/>
  <c r="AB322" i="11"/>
  <c r="U325" i="11"/>
  <c r="X325" i="11" s="1"/>
  <c r="Y325" i="11" s="1"/>
  <c r="R326" i="11"/>
  <c r="H326" i="11"/>
  <c r="S325" i="11"/>
  <c r="AC322" i="11"/>
  <c r="AA323" i="11"/>
  <c r="L328" i="11" a="1"/>
  <c r="L328" i="11" s="1"/>
  <c r="T327" i="11"/>
  <c r="Z324" i="10"/>
  <c r="R326" i="10"/>
  <c r="U325" i="10"/>
  <c r="X325" i="10" s="1"/>
  <c r="Y325" i="10" s="1"/>
  <c r="AD322" i="10"/>
  <c r="AG343" i="10" s="1"/>
  <c r="AB322" i="10"/>
  <c r="H326" i="10"/>
  <c r="S325" i="10"/>
  <c r="AA323" i="10"/>
  <c r="AC322" i="10"/>
  <c r="L327" i="10" a="1"/>
  <c r="L327" i="10" s="1"/>
  <c r="T326" i="10"/>
  <c r="Z324" i="9"/>
  <c r="R326" i="9"/>
  <c r="U325" i="9"/>
  <c r="X325" i="9" s="1"/>
  <c r="Y325" i="9" s="1"/>
  <c r="AD322" i="9"/>
  <c r="AG343" i="9" s="1"/>
  <c r="AB322" i="9"/>
  <c r="L327" i="9" a="1"/>
  <c r="L327" i="9" s="1"/>
  <c r="T326" i="9"/>
  <c r="S325" i="9"/>
  <c r="H326" i="9"/>
  <c r="AA323" i="9"/>
  <c r="AC322" i="9"/>
  <c r="Z324" i="8"/>
  <c r="AD322" i="8"/>
  <c r="AG343" i="8" s="1"/>
  <c r="AB322" i="8"/>
  <c r="R326" i="8"/>
  <c r="U325" i="8"/>
  <c r="X325" i="8" s="1"/>
  <c r="Y325" i="8" s="1"/>
  <c r="L328" i="8" a="1"/>
  <c r="L328" i="8" s="1"/>
  <c r="T327" i="8"/>
  <c r="AA323" i="8"/>
  <c r="AC322" i="8"/>
  <c r="H326" i="8"/>
  <c r="S325" i="8"/>
  <c r="Z324" i="7"/>
  <c r="L327" i="7" a="1"/>
  <c r="L327" i="7" s="1"/>
  <c r="T326" i="7"/>
  <c r="H326" i="7"/>
  <c r="S325" i="7"/>
  <c r="AB322" i="7"/>
  <c r="AD322" i="7"/>
  <c r="AG343" i="7" s="1"/>
  <c r="AA323" i="7"/>
  <c r="AC322" i="7"/>
  <c r="R326" i="7"/>
  <c r="U325" i="7"/>
  <c r="X325" i="7" s="1"/>
  <c r="Y325" i="7" s="1"/>
  <c r="Z324" i="6"/>
  <c r="AD322" i="6"/>
  <c r="AG343" i="6" s="1"/>
  <c r="AB322" i="6"/>
  <c r="U325" i="6"/>
  <c r="X325" i="6" s="1"/>
  <c r="Y325" i="6" s="1"/>
  <c r="R326" i="6"/>
  <c r="S325" i="6"/>
  <c r="H326" i="6"/>
  <c r="AC322" i="6"/>
  <c r="AA323" i="6"/>
  <c r="L328" i="6" a="1"/>
  <c r="L328" i="6" s="1"/>
  <c r="T327" i="6"/>
  <c r="Z324" i="5"/>
  <c r="R326" i="5"/>
  <c r="U325" i="5"/>
  <c r="X325" i="5" s="1"/>
  <c r="Y325" i="5" s="1"/>
  <c r="AD322" i="5"/>
  <c r="AG343" i="5" s="1"/>
  <c r="AB322" i="5"/>
  <c r="H326" i="5"/>
  <c r="S325" i="5"/>
  <c r="AC322" i="5"/>
  <c r="AA323" i="5"/>
  <c r="L328" i="5" a="1"/>
  <c r="L328" i="5" s="1"/>
  <c r="T327" i="5"/>
  <c r="Z324" i="4"/>
  <c r="AD322" i="4"/>
  <c r="AG343" i="4" s="1"/>
  <c r="AB322" i="4"/>
  <c r="U325" i="4"/>
  <c r="X325" i="4" s="1"/>
  <c r="Y325" i="4" s="1"/>
  <c r="R326" i="4"/>
  <c r="L328" i="4" a="1"/>
  <c r="L328" i="4" s="1"/>
  <c r="T327" i="4"/>
  <c r="AC322" i="4"/>
  <c r="AA323" i="4"/>
  <c r="H326" i="4"/>
  <c r="S325" i="4"/>
  <c r="Z324" i="1"/>
  <c r="H326" i="1"/>
  <c r="S325" i="1"/>
  <c r="R326" i="1"/>
  <c r="U325" i="1"/>
  <c r="X325" i="1" s="1"/>
  <c r="Y325" i="1" s="1"/>
  <c r="AD322" i="1"/>
  <c r="AG343" i="1" s="1"/>
  <c r="AB322" i="1"/>
  <c r="AC322" i="1"/>
  <c r="AA323" i="1"/>
  <c r="T327" i="1"/>
  <c r="L328" i="1" a="1"/>
  <c r="L328" i="1" s="1"/>
  <c r="Z325" i="11" l="1"/>
  <c r="L329" i="11" a="1"/>
  <c r="L329" i="11" s="1"/>
  <c r="T328" i="11"/>
  <c r="AD323" i="11"/>
  <c r="AG344" i="11" s="1"/>
  <c r="AB323" i="11"/>
  <c r="H327" i="11"/>
  <c r="S326" i="11"/>
  <c r="AC323" i="11"/>
  <c r="AA324" i="11"/>
  <c r="U326" i="11"/>
  <c r="X326" i="11" s="1"/>
  <c r="Y326" i="11" s="1"/>
  <c r="R327" i="11"/>
  <c r="Z325" i="10"/>
  <c r="AB323" i="10"/>
  <c r="AD323" i="10"/>
  <c r="AG344" i="10" s="1"/>
  <c r="R327" i="10"/>
  <c r="U326" i="10"/>
  <c r="X326" i="10" s="1"/>
  <c r="Y326" i="10" s="1"/>
  <c r="T327" i="10"/>
  <c r="L328" i="10" a="1"/>
  <c r="L328" i="10" s="1"/>
  <c r="S326" i="10"/>
  <c r="H327" i="10"/>
  <c r="AC323" i="10"/>
  <c r="AA324" i="10"/>
  <c r="Z325" i="9"/>
  <c r="AD323" i="9"/>
  <c r="AG344" i="9" s="1"/>
  <c r="AB323" i="9"/>
  <c r="R327" i="9"/>
  <c r="U326" i="9"/>
  <c r="X326" i="9" s="1"/>
  <c r="Y326" i="9" s="1"/>
  <c r="L328" i="9" a="1"/>
  <c r="L328" i="9" s="1"/>
  <c r="T327" i="9"/>
  <c r="AC323" i="9"/>
  <c r="AA324" i="9"/>
  <c r="S326" i="9"/>
  <c r="H327" i="9"/>
  <c r="Z325" i="8"/>
  <c r="AD323" i="8"/>
  <c r="AG344" i="8" s="1"/>
  <c r="AB323" i="8"/>
  <c r="H327" i="8"/>
  <c r="S326" i="8"/>
  <c r="R327" i="8"/>
  <c r="U326" i="8"/>
  <c r="X326" i="8" s="1"/>
  <c r="Y326" i="8" s="1"/>
  <c r="L329" i="8" a="1"/>
  <c r="L329" i="8" s="1"/>
  <c r="T328" i="8"/>
  <c r="AC323" i="8"/>
  <c r="AA324" i="8"/>
  <c r="Z325" i="7"/>
  <c r="R327" i="7"/>
  <c r="U326" i="7"/>
  <c r="X326" i="7" s="1"/>
  <c r="Y326" i="7" s="1"/>
  <c r="T327" i="7"/>
  <c r="L328" i="7" a="1"/>
  <c r="L328" i="7" s="1"/>
  <c r="AB323" i="7"/>
  <c r="AD323" i="7"/>
  <c r="AG344" i="7" s="1"/>
  <c r="H327" i="7"/>
  <c r="S326" i="7"/>
  <c r="AA324" i="7"/>
  <c r="AC323" i="7"/>
  <c r="Z325" i="6"/>
  <c r="L329" i="6" a="1"/>
  <c r="L329" i="6" s="1"/>
  <c r="T328" i="6"/>
  <c r="H327" i="6"/>
  <c r="S326" i="6"/>
  <c r="U326" i="6"/>
  <c r="X326" i="6" s="1"/>
  <c r="Y326" i="6" s="1"/>
  <c r="R327" i="6"/>
  <c r="AC323" i="6"/>
  <c r="AA324" i="6"/>
  <c r="AD323" i="6"/>
  <c r="AG344" i="6" s="1"/>
  <c r="AB323" i="6"/>
  <c r="Z325" i="5"/>
  <c r="L329" i="5" a="1"/>
  <c r="L329" i="5" s="1"/>
  <c r="T328" i="5"/>
  <c r="S326" i="5"/>
  <c r="H327" i="5"/>
  <c r="AD323" i="5"/>
  <c r="AG344" i="5" s="1"/>
  <c r="AB323" i="5"/>
  <c r="AC323" i="5"/>
  <c r="AA324" i="5"/>
  <c r="U326" i="5"/>
  <c r="X326" i="5" s="1"/>
  <c r="Y326" i="5" s="1"/>
  <c r="R327" i="5"/>
  <c r="Z325" i="4"/>
  <c r="L329" i="4" a="1"/>
  <c r="L329" i="4" s="1"/>
  <c r="T328" i="4"/>
  <c r="H327" i="4"/>
  <c r="S326" i="4"/>
  <c r="AC323" i="4"/>
  <c r="AA324" i="4"/>
  <c r="AD323" i="4"/>
  <c r="AG344" i="4" s="1"/>
  <c r="AB323" i="4"/>
  <c r="U326" i="4"/>
  <c r="X326" i="4" s="1"/>
  <c r="Y326" i="4" s="1"/>
  <c r="R327" i="4"/>
  <c r="Z325" i="1"/>
  <c r="L329" i="1" a="1"/>
  <c r="L329" i="1" s="1"/>
  <c r="T328" i="1"/>
  <c r="AB323" i="1"/>
  <c r="AD323" i="1"/>
  <c r="AG344" i="1" s="1"/>
  <c r="AA324" i="1"/>
  <c r="AC323" i="1"/>
  <c r="R327" i="1"/>
  <c r="U326" i="1"/>
  <c r="X326" i="1" s="1"/>
  <c r="Y326" i="1" s="1"/>
  <c r="S326" i="1"/>
  <c r="H327" i="1"/>
  <c r="Z326" i="11" l="1"/>
  <c r="L330" i="11" a="1"/>
  <c r="L330" i="11" s="1"/>
  <c r="T329" i="11"/>
  <c r="AD324" i="11"/>
  <c r="AG345" i="11" s="1"/>
  <c r="AB324" i="11"/>
  <c r="AC324" i="11"/>
  <c r="AA325" i="11"/>
  <c r="U327" i="11"/>
  <c r="X327" i="11" s="1"/>
  <c r="Y327" i="11" s="1"/>
  <c r="R328" i="11"/>
  <c r="H328" i="11"/>
  <c r="S327" i="11"/>
  <c r="Z326" i="10"/>
  <c r="AD324" i="10"/>
  <c r="AG345" i="10" s="1"/>
  <c r="AB324" i="10"/>
  <c r="S327" i="10"/>
  <c r="H328" i="10"/>
  <c r="AC324" i="10"/>
  <c r="AA325" i="10"/>
  <c r="T328" i="10"/>
  <c r="L329" i="10" a="1"/>
  <c r="L329" i="10" s="1"/>
  <c r="U327" i="10"/>
  <c r="X327" i="10" s="1"/>
  <c r="Y327" i="10" s="1"/>
  <c r="R328" i="10"/>
  <c r="Z326" i="9"/>
  <c r="L329" i="9" a="1"/>
  <c r="L329" i="9" s="1"/>
  <c r="T328" i="9"/>
  <c r="H328" i="9"/>
  <c r="S327" i="9"/>
  <c r="AD324" i="9"/>
  <c r="AG345" i="9" s="1"/>
  <c r="AB324" i="9"/>
  <c r="R328" i="9"/>
  <c r="U327" i="9"/>
  <c r="X327" i="9" s="1"/>
  <c r="Y327" i="9" s="1"/>
  <c r="AA325" i="9"/>
  <c r="AC324" i="9"/>
  <c r="Z326" i="8"/>
  <c r="AB324" i="8"/>
  <c r="AD324" i="8"/>
  <c r="AG345" i="8" s="1"/>
  <c r="H328" i="8"/>
  <c r="S327" i="8"/>
  <c r="R328" i="8"/>
  <c r="U327" i="8"/>
  <c r="X327" i="8" s="1"/>
  <c r="Y327" i="8" s="1"/>
  <c r="L330" i="8" a="1"/>
  <c r="L330" i="8" s="1"/>
  <c r="T329" i="8"/>
  <c r="AC324" i="8"/>
  <c r="AA325" i="8"/>
  <c r="Z326" i="7"/>
  <c r="AD324" i="7"/>
  <c r="AG345" i="7" s="1"/>
  <c r="AB324" i="7"/>
  <c r="S327" i="7"/>
  <c r="H328" i="7"/>
  <c r="R328" i="7"/>
  <c r="U327" i="7"/>
  <c r="X327" i="7" s="1"/>
  <c r="Y327" i="7" s="1"/>
  <c r="AC324" i="7"/>
  <c r="AA325" i="7"/>
  <c r="L329" i="7" a="1"/>
  <c r="L329" i="7" s="1"/>
  <c r="T328" i="7"/>
  <c r="Z326" i="6"/>
  <c r="AD324" i="6"/>
  <c r="AG345" i="6" s="1"/>
  <c r="AB324" i="6"/>
  <c r="U327" i="6"/>
  <c r="X327" i="6" s="1"/>
  <c r="Y327" i="6" s="1"/>
  <c r="R328" i="6"/>
  <c r="H328" i="6"/>
  <c r="S327" i="6"/>
  <c r="AC324" i="6"/>
  <c r="AA325" i="6"/>
  <c r="T329" i="6"/>
  <c r="L330" i="6" a="1"/>
  <c r="L330" i="6" s="1"/>
  <c r="Z326" i="5"/>
  <c r="U327" i="5"/>
  <c r="X327" i="5" s="1"/>
  <c r="Y327" i="5" s="1"/>
  <c r="R328" i="5"/>
  <c r="AD324" i="5"/>
  <c r="AG345" i="5" s="1"/>
  <c r="AB324" i="5"/>
  <c r="H328" i="5"/>
  <c r="S327" i="5"/>
  <c r="AC324" i="5"/>
  <c r="AA325" i="5"/>
  <c r="L330" i="5" a="1"/>
  <c r="L330" i="5" s="1"/>
  <c r="T329" i="5"/>
  <c r="Z326" i="4"/>
  <c r="R328" i="4"/>
  <c r="U327" i="4"/>
  <c r="X327" i="4" s="1"/>
  <c r="Y327" i="4" s="1"/>
  <c r="AD324" i="4"/>
  <c r="AG345" i="4" s="1"/>
  <c r="AB324" i="4"/>
  <c r="H328" i="4"/>
  <c r="S327" i="4"/>
  <c r="AA325" i="4"/>
  <c r="AC324" i="4"/>
  <c r="T329" i="4"/>
  <c r="L330" i="4" a="1"/>
  <c r="L330" i="4" s="1"/>
  <c r="Z326" i="1"/>
  <c r="H328" i="1"/>
  <c r="S327" i="1"/>
  <c r="AB324" i="1"/>
  <c r="AD324" i="1"/>
  <c r="AG345" i="1" s="1"/>
  <c r="U327" i="1"/>
  <c r="X327" i="1" s="1"/>
  <c r="Y327" i="1" s="1"/>
  <c r="R328" i="1"/>
  <c r="AC324" i="1"/>
  <c r="AA325" i="1"/>
  <c r="L330" i="1" a="1"/>
  <c r="L330" i="1" s="1"/>
  <c r="T329" i="1"/>
  <c r="Z327" i="11" l="1"/>
  <c r="U328" i="11"/>
  <c r="X328" i="11" s="1"/>
  <c r="Y328" i="11" s="1"/>
  <c r="R329" i="11"/>
  <c r="AD325" i="11"/>
  <c r="AG346" i="11" s="1"/>
  <c r="AB325" i="11"/>
  <c r="L331" i="11" a="1"/>
  <c r="L331" i="11" s="1"/>
  <c r="T330" i="11"/>
  <c r="H329" i="11"/>
  <c r="S328" i="11"/>
  <c r="AC325" i="11"/>
  <c r="AA326" i="11"/>
  <c r="Z327" i="10"/>
  <c r="U328" i="10"/>
  <c r="X328" i="10" s="1"/>
  <c r="Y328" i="10" s="1"/>
  <c r="R329" i="10"/>
  <c r="T329" i="10"/>
  <c r="L330" i="10" a="1"/>
  <c r="L330" i="10" s="1"/>
  <c r="AC325" i="10"/>
  <c r="AA326" i="10"/>
  <c r="AD325" i="10"/>
  <c r="AG346" i="10" s="1"/>
  <c r="AB325" i="10"/>
  <c r="H329" i="10"/>
  <c r="S328" i="10"/>
  <c r="Z327" i="9"/>
  <c r="AD325" i="9"/>
  <c r="AG346" i="9" s="1"/>
  <c r="AB325" i="9"/>
  <c r="L330" i="9" a="1"/>
  <c r="L330" i="9" s="1"/>
  <c r="T329" i="9"/>
  <c r="H329" i="9"/>
  <c r="S328" i="9"/>
  <c r="AC325" i="9"/>
  <c r="AA326" i="9"/>
  <c r="R329" i="9"/>
  <c r="U328" i="9"/>
  <c r="X328" i="9" s="1"/>
  <c r="Y328" i="9" s="1"/>
  <c r="Z327" i="8"/>
  <c r="T330" i="8"/>
  <c r="L331" i="8" a="1"/>
  <c r="L331" i="8" s="1"/>
  <c r="S328" i="8"/>
  <c r="H329" i="8"/>
  <c r="AD325" i="8"/>
  <c r="AG346" i="8" s="1"/>
  <c r="AB325" i="8"/>
  <c r="R329" i="8"/>
  <c r="U328" i="8"/>
  <c r="X328" i="8" s="1"/>
  <c r="Y328" i="8" s="1"/>
  <c r="AC325" i="8"/>
  <c r="AA326" i="8"/>
  <c r="Z327" i="7"/>
  <c r="AD325" i="7"/>
  <c r="AG346" i="7" s="1"/>
  <c r="AB325" i="7"/>
  <c r="S328" i="7"/>
  <c r="H329" i="7"/>
  <c r="L330" i="7" a="1"/>
  <c r="L330" i="7" s="1"/>
  <c r="T329" i="7"/>
  <c r="AC325" i="7"/>
  <c r="AA326" i="7"/>
  <c r="R329" i="7"/>
  <c r="U328" i="7"/>
  <c r="X328" i="7" s="1"/>
  <c r="Y328" i="7" s="1"/>
  <c r="Z327" i="6"/>
  <c r="AD325" i="6"/>
  <c r="AG346" i="6" s="1"/>
  <c r="AB325" i="6"/>
  <c r="H329" i="6"/>
  <c r="S328" i="6"/>
  <c r="T330" i="6"/>
  <c r="L331" i="6" a="1"/>
  <c r="L331" i="6" s="1"/>
  <c r="AC325" i="6"/>
  <c r="AA326" i="6"/>
  <c r="R329" i="6"/>
  <c r="U328" i="6"/>
  <c r="X328" i="6" s="1"/>
  <c r="Y328" i="6" s="1"/>
  <c r="Z327" i="5"/>
  <c r="H329" i="5"/>
  <c r="S328" i="5"/>
  <c r="AD325" i="5"/>
  <c r="AG346" i="5" s="1"/>
  <c r="AB325" i="5"/>
  <c r="L331" i="5" a="1"/>
  <c r="L331" i="5" s="1"/>
  <c r="T330" i="5"/>
  <c r="U328" i="5"/>
  <c r="X328" i="5" s="1"/>
  <c r="Y328" i="5" s="1"/>
  <c r="R329" i="5"/>
  <c r="AC325" i="5"/>
  <c r="AA326" i="5"/>
  <c r="Z327" i="4"/>
  <c r="AB325" i="4"/>
  <c r="AD325" i="4"/>
  <c r="AG346" i="4" s="1"/>
  <c r="H329" i="4"/>
  <c r="S328" i="4"/>
  <c r="AA326" i="4"/>
  <c r="AC325" i="4"/>
  <c r="L331" i="4" a="1"/>
  <c r="L331" i="4" s="1"/>
  <c r="T330" i="4"/>
  <c r="R329" i="4"/>
  <c r="U328" i="4"/>
  <c r="X328" i="4" s="1"/>
  <c r="Y328" i="4" s="1"/>
  <c r="Z327" i="1"/>
  <c r="AD325" i="1"/>
  <c r="AG346" i="1" s="1"/>
  <c r="AB325" i="1"/>
  <c r="U328" i="1"/>
  <c r="X328" i="1" s="1"/>
  <c r="Y328" i="1" s="1"/>
  <c r="R329" i="1"/>
  <c r="AC325" i="1"/>
  <c r="AA326" i="1"/>
  <c r="L331" i="1" a="1"/>
  <c r="L331" i="1" s="1"/>
  <c r="T330" i="1"/>
  <c r="H329" i="1"/>
  <c r="S328" i="1"/>
  <c r="Z328" i="11" l="1"/>
  <c r="AD326" i="11"/>
  <c r="AG347" i="11" s="1"/>
  <c r="AB326" i="11"/>
  <c r="H330" i="11"/>
  <c r="S329" i="11"/>
  <c r="U329" i="11"/>
  <c r="X329" i="11" s="1"/>
  <c r="Y329" i="11" s="1"/>
  <c r="R330" i="11"/>
  <c r="AA327" i="11"/>
  <c r="AC326" i="11"/>
  <c r="L332" i="11" a="1"/>
  <c r="L332" i="11" s="1"/>
  <c r="T331" i="11"/>
  <c r="Z328" i="10"/>
  <c r="U329" i="10"/>
  <c r="X329" i="10" s="1"/>
  <c r="Y329" i="10" s="1"/>
  <c r="R330" i="10"/>
  <c r="L331" i="10" a="1"/>
  <c r="L331" i="10" s="1"/>
  <c r="T330" i="10"/>
  <c r="AC326" i="10"/>
  <c r="AA327" i="10"/>
  <c r="H330" i="10"/>
  <c r="S329" i="10"/>
  <c r="AD326" i="10"/>
  <c r="AG347" i="10" s="1"/>
  <c r="AB326" i="10"/>
  <c r="Z328" i="9"/>
  <c r="R330" i="9"/>
  <c r="U329" i="9"/>
  <c r="X329" i="9" s="1"/>
  <c r="Y329" i="9" s="1"/>
  <c r="T330" i="9"/>
  <c r="L331" i="9" a="1"/>
  <c r="L331" i="9" s="1"/>
  <c r="AA327" i="9"/>
  <c r="AC326" i="9"/>
  <c r="AB326" i="9"/>
  <c r="AD326" i="9"/>
  <c r="AG347" i="9" s="1"/>
  <c r="H330" i="9"/>
  <c r="S329" i="9"/>
  <c r="Z328" i="8"/>
  <c r="AB326" i="8"/>
  <c r="AD326" i="8"/>
  <c r="AG347" i="8" s="1"/>
  <c r="T331" i="8"/>
  <c r="L332" i="8" a="1"/>
  <c r="L332" i="8" s="1"/>
  <c r="R330" i="8"/>
  <c r="U329" i="8"/>
  <c r="X329" i="8" s="1"/>
  <c r="Y329" i="8" s="1"/>
  <c r="S329" i="8"/>
  <c r="H330" i="8"/>
  <c r="AC326" i="8"/>
  <c r="AA327" i="8"/>
  <c r="Z328" i="7"/>
  <c r="U329" i="7"/>
  <c r="X329" i="7" s="1"/>
  <c r="Y329" i="7" s="1"/>
  <c r="R330" i="7"/>
  <c r="H330" i="7"/>
  <c r="S329" i="7"/>
  <c r="AD326" i="7"/>
  <c r="AG347" i="7" s="1"/>
  <c r="AB326" i="7"/>
  <c r="AC326" i="7"/>
  <c r="AA327" i="7"/>
  <c r="T330" i="7"/>
  <c r="L331" i="7" a="1"/>
  <c r="L331" i="7" s="1"/>
  <c r="Z328" i="6"/>
  <c r="AB326" i="6"/>
  <c r="AD326" i="6"/>
  <c r="AG347" i="6" s="1"/>
  <c r="L332" i="6" a="1"/>
  <c r="L332" i="6" s="1"/>
  <c r="T331" i="6"/>
  <c r="AA327" i="6"/>
  <c r="AC326" i="6"/>
  <c r="U329" i="6"/>
  <c r="X329" i="6" s="1"/>
  <c r="Y329" i="6" s="1"/>
  <c r="R330" i="6"/>
  <c r="S329" i="6"/>
  <c r="H330" i="6"/>
  <c r="Z328" i="5"/>
  <c r="L332" i="5" a="1"/>
  <c r="L332" i="5" s="1"/>
  <c r="T331" i="5"/>
  <c r="AA327" i="5"/>
  <c r="AC326" i="5"/>
  <c r="AD326" i="5"/>
  <c r="AG347" i="5" s="1"/>
  <c r="AB326" i="5"/>
  <c r="U329" i="5"/>
  <c r="X329" i="5" s="1"/>
  <c r="Y329" i="5" s="1"/>
  <c r="R330" i="5"/>
  <c r="H330" i="5"/>
  <c r="S329" i="5"/>
  <c r="Z328" i="4"/>
  <c r="T331" i="4"/>
  <c r="L332" i="4" a="1"/>
  <c r="L332" i="4" s="1"/>
  <c r="AD326" i="4"/>
  <c r="AG347" i="4" s="1"/>
  <c r="AB326" i="4"/>
  <c r="S329" i="4"/>
  <c r="H330" i="4"/>
  <c r="AC326" i="4"/>
  <c r="AA327" i="4"/>
  <c r="R330" i="4"/>
  <c r="U329" i="4"/>
  <c r="X329" i="4" s="1"/>
  <c r="Y329" i="4" s="1"/>
  <c r="Z328" i="1"/>
  <c r="T331" i="1"/>
  <c r="L332" i="1" a="1"/>
  <c r="L332" i="1" s="1"/>
  <c r="AD326" i="1"/>
  <c r="AG347" i="1" s="1"/>
  <c r="AB326" i="1"/>
  <c r="U329" i="1"/>
  <c r="X329" i="1" s="1"/>
  <c r="Y329" i="1" s="1"/>
  <c r="R330" i="1"/>
  <c r="AC326" i="1"/>
  <c r="AA327" i="1"/>
  <c r="H330" i="1"/>
  <c r="S329" i="1"/>
  <c r="Z329" i="11" l="1"/>
  <c r="T332" i="11"/>
  <c r="L333" i="11" a="1"/>
  <c r="L333" i="11" s="1"/>
  <c r="AD327" i="11"/>
  <c r="AG348" i="11" s="1"/>
  <c r="AB327" i="11"/>
  <c r="H331" i="11"/>
  <c r="S330" i="11"/>
  <c r="AA328" i="11"/>
  <c r="AC327" i="11"/>
  <c r="R331" i="11"/>
  <c r="U330" i="11"/>
  <c r="X330" i="11" s="1"/>
  <c r="Y330" i="11" s="1"/>
  <c r="Z329" i="10"/>
  <c r="U330" i="10"/>
  <c r="X330" i="10" s="1"/>
  <c r="Y330" i="10" s="1"/>
  <c r="R331" i="10"/>
  <c r="AD327" i="10"/>
  <c r="AG348" i="10" s="1"/>
  <c r="AB327" i="10"/>
  <c r="T331" i="10"/>
  <c r="L332" i="10" a="1"/>
  <c r="L332" i="10" s="1"/>
  <c r="AC327" i="10"/>
  <c r="AA328" i="10"/>
  <c r="H331" i="10"/>
  <c r="S330" i="10"/>
  <c r="Z329" i="9"/>
  <c r="R331" i="9"/>
  <c r="U330" i="9"/>
  <c r="X330" i="9" s="1"/>
  <c r="Y330" i="9" s="1"/>
  <c r="H331" i="9"/>
  <c r="S330" i="9"/>
  <c r="AD327" i="9"/>
  <c r="AG348" i="9" s="1"/>
  <c r="AB327" i="9"/>
  <c r="AC327" i="9"/>
  <c r="AA328" i="9"/>
  <c r="T331" i="9"/>
  <c r="L332" i="9" a="1"/>
  <c r="L332" i="9" s="1"/>
  <c r="Z329" i="8"/>
  <c r="H331" i="8"/>
  <c r="S330" i="8"/>
  <c r="T332" i="8"/>
  <c r="L333" i="8" a="1"/>
  <c r="L333" i="8" s="1"/>
  <c r="AC327" i="8"/>
  <c r="AA328" i="8"/>
  <c r="AD327" i="8"/>
  <c r="AG348" i="8" s="1"/>
  <c r="AB327" i="8"/>
  <c r="R331" i="8"/>
  <c r="U330" i="8"/>
  <c r="X330" i="8" s="1"/>
  <c r="Y330" i="8" s="1"/>
  <c r="Z329" i="7"/>
  <c r="T331" i="7"/>
  <c r="L332" i="7" a="1"/>
  <c r="L332" i="7" s="1"/>
  <c r="AD327" i="7"/>
  <c r="AG348" i="7" s="1"/>
  <c r="AB327" i="7"/>
  <c r="H331" i="7"/>
  <c r="S330" i="7"/>
  <c r="AC327" i="7"/>
  <c r="AA328" i="7"/>
  <c r="R331" i="7"/>
  <c r="U330" i="7"/>
  <c r="X330" i="7" s="1"/>
  <c r="Y330" i="7" s="1"/>
  <c r="Z329" i="6"/>
  <c r="H331" i="6"/>
  <c r="S330" i="6"/>
  <c r="U330" i="6"/>
  <c r="X330" i="6" s="1"/>
  <c r="Y330" i="6" s="1"/>
  <c r="R331" i="6"/>
  <c r="T332" i="6"/>
  <c r="L333" i="6" a="1"/>
  <c r="L333" i="6" s="1"/>
  <c r="AA328" i="6"/>
  <c r="AC327" i="6"/>
  <c r="AD327" i="6"/>
  <c r="AG348" i="6" s="1"/>
  <c r="AB327" i="6"/>
  <c r="Z329" i="5"/>
  <c r="H331" i="5"/>
  <c r="S330" i="5"/>
  <c r="R331" i="5"/>
  <c r="U330" i="5"/>
  <c r="X330" i="5" s="1"/>
  <c r="Y330" i="5" s="1"/>
  <c r="AD327" i="5"/>
  <c r="AG348" i="5" s="1"/>
  <c r="AB327" i="5"/>
  <c r="AA328" i="5"/>
  <c r="AC327" i="5"/>
  <c r="T332" i="5"/>
  <c r="L333" i="5" a="1"/>
  <c r="L333" i="5" s="1"/>
  <c r="Z329" i="4"/>
  <c r="AD327" i="4"/>
  <c r="AG348" i="4" s="1"/>
  <c r="AB327" i="4"/>
  <c r="H331" i="4"/>
  <c r="S330" i="4"/>
  <c r="U330" i="4"/>
  <c r="X330" i="4" s="1"/>
  <c r="Y330" i="4" s="1"/>
  <c r="R331" i="4"/>
  <c r="T332" i="4"/>
  <c r="L333" i="4" a="1"/>
  <c r="L333" i="4" s="1"/>
  <c r="AC327" i="4"/>
  <c r="AA328" i="4"/>
  <c r="Z329" i="1"/>
  <c r="H331" i="1"/>
  <c r="S330" i="1"/>
  <c r="T332" i="1"/>
  <c r="L333" i="1" a="1"/>
  <c r="L333" i="1" s="1"/>
  <c r="AC327" i="1"/>
  <c r="AA328" i="1"/>
  <c r="AD327" i="1"/>
  <c r="AG348" i="1" s="1"/>
  <c r="AB327" i="1"/>
  <c r="R331" i="1"/>
  <c r="U330" i="1"/>
  <c r="X330" i="1" s="1"/>
  <c r="Y330" i="1" s="1"/>
  <c r="Z330" i="11" l="1"/>
  <c r="L334" i="11" a="1"/>
  <c r="L334" i="11" s="1"/>
  <c r="T333" i="11"/>
  <c r="R332" i="11"/>
  <c r="U331" i="11"/>
  <c r="X331" i="11" s="1"/>
  <c r="Y331" i="11" s="1"/>
  <c r="AB328" i="11"/>
  <c r="AD328" i="11"/>
  <c r="AG349" i="11" s="1"/>
  <c r="S331" i="11"/>
  <c r="H332" i="11"/>
  <c r="AC328" i="11"/>
  <c r="AA329" i="11"/>
  <c r="Z330" i="10"/>
  <c r="R332" i="10"/>
  <c r="U331" i="10"/>
  <c r="X331" i="10" s="1"/>
  <c r="Y331" i="10" s="1"/>
  <c r="H332" i="10"/>
  <c r="S331" i="10"/>
  <c r="AD328" i="10"/>
  <c r="AG349" i="10" s="1"/>
  <c r="AB328" i="10"/>
  <c r="AC328" i="10"/>
  <c r="AA329" i="10"/>
  <c r="L333" i="10" a="1"/>
  <c r="L333" i="10" s="1"/>
  <c r="T332" i="10"/>
  <c r="Z330" i="9"/>
  <c r="T332" i="9"/>
  <c r="L333" i="9" a="1"/>
  <c r="L333" i="9" s="1"/>
  <c r="R332" i="9"/>
  <c r="U331" i="9"/>
  <c r="X331" i="9" s="1"/>
  <c r="Y331" i="9" s="1"/>
  <c r="AC328" i="9"/>
  <c r="AA329" i="9"/>
  <c r="AD328" i="9"/>
  <c r="AG349" i="9" s="1"/>
  <c r="AB328" i="9"/>
  <c r="S331" i="9"/>
  <c r="H332" i="9"/>
  <c r="Z330" i="8"/>
  <c r="R332" i="8"/>
  <c r="U331" i="8"/>
  <c r="X331" i="8" s="1"/>
  <c r="Y331" i="8" s="1"/>
  <c r="S331" i="8"/>
  <c r="H332" i="8"/>
  <c r="L334" i="8" a="1"/>
  <c r="L334" i="8" s="1"/>
  <c r="T333" i="8"/>
  <c r="AA329" i="8"/>
  <c r="AC328" i="8"/>
  <c r="AD328" i="8"/>
  <c r="AG349" i="8" s="1"/>
  <c r="AB328" i="8"/>
  <c r="Z330" i="7"/>
  <c r="R332" i="7"/>
  <c r="U331" i="7"/>
  <c r="X331" i="7" s="1"/>
  <c r="Y331" i="7" s="1"/>
  <c r="AD328" i="7"/>
  <c r="AG349" i="7" s="1"/>
  <c r="AB328" i="7"/>
  <c r="S331" i="7"/>
  <c r="H332" i="7"/>
  <c r="AC328" i="7"/>
  <c r="AA329" i="7"/>
  <c r="L333" i="7" a="1"/>
  <c r="L333" i="7" s="1"/>
  <c r="T332" i="7"/>
  <c r="Z330" i="6"/>
  <c r="AD328" i="6"/>
  <c r="AG349" i="6" s="1"/>
  <c r="AB328" i="6"/>
  <c r="R332" i="6"/>
  <c r="U331" i="6"/>
  <c r="X331" i="6" s="1"/>
  <c r="Y331" i="6" s="1"/>
  <c r="H332" i="6"/>
  <c r="S331" i="6"/>
  <c r="AC328" i="6"/>
  <c r="AA329" i="6"/>
  <c r="L334" i="6" a="1"/>
  <c r="L334" i="6" s="1"/>
  <c r="T333" i="6"/>
  <c r="Z330" i="5"/>
  <c r="AB328" i="5"/>
  <c r="AD328" i="5"/>
  <c r="AG349" i="5" s="1"/>
  <c r="AC328" i="5"/>
  <c r="AA329" i="5"/>
  <c r="L334" i="5" a="1"/>
  <c r="L334" i="5" s="1"/>
  <c r="T333" i="5"/>
  <c r="R332" i="5"/>
  <c r="U331" i="5"/>
  <c r="X331" i="5" s="1"/>
  <c r="Y331" i="5" s="1"/>
  <c r="S331" i="5"/>
  <c r="H332" i="5"/>
  <c r="Z330" i="4"/>
  <c r="AD328" i="4"/>
  <c r="AG349" i="4" s="1"/>
  <c r="AB328" i="4"/>
  <c r="T333" i="4"/>
  <c r="L334" i="4" a="1"/>
  <c r="L334" i="4" s="1"/>
  <c r="AC328" i="4"/>
  <c r="AA329" i="4"/>
  <c r="U331" i="4"/>
  <c r="X331" i="4" s="1"/>
  <c r="Y331" i="4" s="1"/>
  <c r="R332" i="4"/>
  <c r="H332" i="4"/>
  <c r="S331" i="4"/>
  <c r="Z330" i="1"/>
  <c r="U331" i="1"/>
  <c r="X331" i="1" s="1"/>
  <c r="Y331" i="1" s="1"/>
  <c r="R332" i="1"/>
  <c r="AB328" i="1"/>
  <c r="AD328" i="1"/>
  <c r="AG349" i="1" s="1"/>
  <c r="S331" i="1"/>
  <c r="H332" i="1"/>
  <c r="L334" i="1" a="1"/>
  <c r="L334" i="1" s="1"/>
  <c r="T333" i="1"/>
  <c r="AA329" i="1"/>
  <c r="AC328" i="1"/>
  <c r="Z331" i="11" l="1"/>
  <c r="L335" i="11" a="1"/>
  <c r="L335" i="11" s="1"/>
  <c r="T334" i="11"/>
  <c r="AD329" i="11"/>
  <c r="AG350" i="11" s="1"/>
  <c r="AB329" i="11"/>
  <c r="AC329" i="11"/>
  <c r="AA330" i="11"/>
  <c r="S332" i="11"/>
  <c r="H333" i="11"/>
  <c r="U332" i="11"/>
  <c r="X332" i="11" s="1"/>
  <c r="Y332" i="11" s="1"/>
  <c r="R333" i="11"/>
  <c r="Z331" i="10"/>
  <c r="U332" i="10"/>
  <c r="X332" i="10" s="1"/>
  <c r="Y332" i="10" s="1"/>
  <c r="R333" i="10"/>
  <c r="AD329" i="10"/>
  <c r="AG350" i="10" s="1"/>
  <c r="AB329" i="10"/>
  <c r="AA330" i="10"/>
  <c r="AC329" i="10"/>
  <c r="T333" i="10"/>
  <c r="L334" i="10" a="1"/>
  <c r="L334" i="10" s="1"/>
  <c r="S332" i="10"/>
  <c r="H333" i="10"/>
  <c r="Z331" i="9"/>
  <c r="S332" i="9"/>
  <c r="H333" i="9"/>
  <c r="L334" i="9" a="1"/>
  <c r="L334" i="9" s="1"/>
  <c r="T333" i="9"/>
  <c r="R333" i="9"/>
  <c r="U332" i="9"/>
  <c r="X332" i="9" s="1"/>
  <c r="Y332" i="9" s="1"/>
  <c r="AA330" i="9"/>
  <c r="AC329" i="9"/>
  <c r="AD329" i="9"/>
  <c r="AG350" i="9" s="1"/>
  <c r="AB329" i="9"/>
  <c r="Z331" i="8"/>
  <c r="L335" i="8" a="1"/>
  <c r="L335" i="8" s="1"/>
  <c r="T334" i="8"/>
  <c r="U332" i="8"/>
  <c r="X332" i="8" s="1"/>
  <c r="Y332" i="8" s="1"/>
  <c r="R333" i="8"/>
  <c r="AD329" i="8"/>
  <c r="AG350" i="8" s="1"/>
  <c r="AB329" i="8"/>
  <c r="S332" i="8"/>
  <c r="H333" i="8"/>
  <c r="AC329" i="8"/>
  <c r="AA330" i="8"/>
  <c r="Z331" i="7"/>
  <c r="S332" i="7"/>
  <c r="H333" i="7"/>
  <c r="R333" i="7"/>
  <c r="U332" i="7"/>
  <c r="X332" i="7" s="1"/>
  <c r="Y332" i="7" s="1"/>
  <c r="L334" i="7" a="1"/>
  <c r="L334" i="7" s="1"/>
  <c r="T333" i="7"/>
  <c r="AC329" i="7"/>
  <c r="AA330" i="7"/>
  <c r="AB329" i="7"/>
  <c r="AD329" i="7"/>
  <c r="AG350" i="7" s="1"/>
  <c r="Z331" i="6"/>
  <c r="L335" i="6" a="1"/>
  <c r="L335" i="6" s="1"/>
  <c r="T334" i="6"/>
  <c r="S332" i="6"/>
  <c r="H333" i="6"/>
  <c r="AB329" i="6"/>
  <c r="AD329" i="6"/>
  <c r="AG350" i="6" s="1"/>
  <c r="R333" i="6"/>
  <c r="U332" i="6"/>
  <c r="X332" i="6" s="1"/>
  <c r="Y332" i="6" s="1"/>
  <c r="AC329" i="6"/>
  <c r="AA330" i="6"/>
  <c r="Z331" i="5"/>
  <c r="S332" i="5"/>
  <c r="H333" i="5"/>
  <c r="L335" i="5" a="1"/>
  <c r="L335" i="5" s="1"/>
  <c r="T334" i="5"/>
  <c r="AA330" i="5"/>
  <c r="AC329" i="5"/>
  <c r="U332" i="5"/>
  <c r="X332" i="5" s="1"/>
  <c r="Y332" i="5" s="1"/>
  <c r="R333" i="5"/>
  <c r="AD329" i="5"/>
  <c r="AG350" i="5" s="1"/>
  <c r="AB329" i="5"/>
  <c r="Z331" i="4"/>
  <c r="R333" i="4"/>
  <c r="U332" i="4"/>
  <c r="X332" i="4" s="1"/>
  <c r="Y332" i="4" s="1"/>
  <c r="AD329" i="4"/>
  <c r="AG350" i="4" s="1"/>
  <c r="AB329" i="4"/>
  <c r="S332" i="4"/>
  <c r="H333" i="4"/>
  <c r="L335" i="4" a="1"/>
  <c r="L335" i="4" s="1"/>
  <c r="T334" i="4"/>
  <c r="AC329" i="4"/>
  <c r="AA330" i="4"/>
  <c r="Z331" i="1"/>
  <c r="AD329" i="1"/>
  <c r="AG350" i="1" s="1"/>
  <c r="AB329" i="1"/>
  <c r="H333" i="1"/>
  <c r="S332" i="1"/>
  <c r="AC329" i="1"/>
  <c r="AA330" i="1"/>
  <c r="L335" i="1" a="1"/>
  <c r="L335" i="1" s="1"/>
  <c r="T334" i="1"/>
  <c r="U332" i="1"/>
  <c r="X332" i="1" s="1"/>
  <c r="Y332" i="1" s="1"/>
  <c r="R333" i="1"/>
  <c r="Z332" i="11" l="1"/>
  <c r="U333" i="11"/>
  <c r="X333" i="11" s="1"/>
  <c r="Y333" i="11" s="1"/>
  <c r="R334" i="11"/>
  <c r="H334" i="11"/>
  <c r="S333" i="11"/>
  <c r="L336" i="11" a="1"/>
  <c r="L336" i="11" s="1"/>
  <c r="T335" i="11"/>
  <c r="AC330" i="11"/>
  <c r="AA331" i="11"/>
  <c r="AD330" i="11"/>
  <c r="AG351" i="11" s="1"/>
  <c r="AB330" i="11"/>
  <c r="Z332" i="10"/>
  <c r="H334" i="10"/>
  <c r="S333" i="10"/>
  <c r="U333" i="10"/>
  <c r="X333" i="10" s="1"/>
  <c r="Y333" i="10" s="1"/>
  <c r="R334" i="10"/>
  <c r="L335" i="10" a="1"/>
  <c r="L335" i="10" s="1"/>
  <c r="T334" i="10"/>
  <c r="AD330" i="10"/>
  <c r="AG351" i="10" s="1"/>
  <c r="AB330" i="10"/>
  <c r="AA331" i="10"/>
  <c r="AC330" i="10"/>
  <c r="Z332" i="9"/>
  <c r="H334" i="9"/>
  <c r="S333" i="9"/>
  <c r="L335" i="9" a="1"/>
  <c r="L335" i="9" s="1"/>
  <c r="T334" i="9"/>
  <c r="AC330" i="9"/>
  <c r="AA331" i="9"/>
  <c r="AD330" i="9"/>
  <c r="AG351" i="9" s="1"/>
  <c r="AB330" i="9"/>
  <c r="U333" i="9"/>
  <c r="X333" i="9" s="1"/>
  <c r="Y333" i="9" s="1"/>
  <c r="R334" i="9"/>
  <c r="Z332" i="8"/>
  <c r="L336" i="8" a="1"/>
  <c r="L336" i="8" s="1"/>
  <c r="T335" i="8"/>
  <c r="AA331" i="8"/>
  <c r="AC330" i="8"/>
  <c r="AD330" i="8"/>
  <c r="AG351" i="8" s="1"/>
  <c r="AB330" i="8"/>
  <c r="S333" i="8"/>
  <c r="H334" i="8"/>
  <c r="U333" i="8"/>
  <c r="X333" i="8" s="1"/>
  <c r="Y333" i="8" s="1"/>
  <c r="R334" i="8"/>
  <c r="Z332" i="7"/>
  <c r="AD330" i="7"/>
  <c r="AG351" i="7" s="1"/>
  <c r="AB330" i="7"/>
  <c r="U333" i="7"/>
  <c r="X333" i="7" s="1"/>
  <c r="Y333" i="7" s="1"/>
  <c r="R334" i="7"/>
  <c r="AC330" i="7"/>
  <c r="AA331" i="7"/>
  <c r="T334" i="7"/>
  <c r="L335" i="7" a="1"/>
  <c r="L335" i="7" s="1"/>
  <c r="S333" i="7"/>
  <c r="H334" i="7"/>
  <c r="Z332" i="6"/>
  <c r="AD330" i="6"/>
  <c r="AG351" i="6" s="1"/>
  <c r="AB330" i="6"/>
  <c r="U333" i="6"/>
  <c r="X333" i="6" s="1"/>
  <c r="Y333" i="6" s="1"/>
  <c r="R334" i="6"/>
  <c r="H334" i="6"/>
  <c r="S333" i="6"/>
  <c r="AA331" i="6"/>
  <c r="AC330" i="6"/>
  <c r="L336" i="6" a="1"/>
  <c r="L336" i="6" s="1"/>
  <c r="T335" i="6"/>
  <c r="Z332" i="5"/>
  <c r="U333" i="5"/>
  <c r="X333" i="5" s="1"/>
  <c r="Y333" i="5" s="1"/>
  <c r="R334" i="5"/>
  <c r="AD330" i="5"/>
  <c r="AG351" i="5" s="1"/>
  <c r="AB330" i="5"/>
  <c r="H334" i="5"/>
  <c r="S333" i="5"/>
  <c r="AC330" i="5"/>
  <c r="AA331" i="5"/>
  <c r="L336" i="5" a="1"/>
  <c r="L336" i="5" s="1"/>
  <c r="T335" i="5"/>
  <c r="Z332" i="4"/>
  <c r="L336" i="4" a="1"/>
  <c r="L336" i="4" s="1"/>
  <c r="T335" i="4"/>
  <c r="AA331" i="4"/>
  <c r="AC330" i="4"/>
  <c r="AD330" i="4"/>
  <c r="AG351" i="4" s="1"/>
  <c r="AB330" i="4"/>
  <c r="S333" i="4"/>
  <c r="H334" i="4"/>
  <c r="U333" i="4"/>
  <c r="X333" i="4" s="1"/>
  <c r="Y333" i="4" s="1"/>
  <c r="R334" i="4"/>
  <c r="Z332" i="1"/>
  <c r="U333" i="1"/>
  <c r="X333" i="1" s="1"/>
  <c r="Y333" i="1" s="1"/>
  <c r="R334" i="1"/>
  <c r="AD330" i="1"/>
  <c r="AG351" i="1" s="1"/>
  <c r="AB330" i="1"/>
  <c r="H334" i="1"/>
  <c r="S333" i="1"/>
  <c r="AC330" i="1"/>
  <c r="AA331" i="1"/>
  <c r="T335" i="1"/>
  <c r="L336" i="1" a="1"/>
  <c r="L336" i="1" s="1"/>
  <c r="Z333" i="11" l="1"/>
  <c r="H335" i="11"/>
  <c r="S334" i="11"/>
  <c r="AD331" i="11"/>
  <c r="AG352" i="11" s="1"/>
  <c r="AB331" i="11"/>
  <c r="U334" i="11"/>
  <c r="X334" i="11" s="1"/>
  <c r="Y334" i="11" s="1"/>
  <c r="R335" i="11"/>
  <c r="L337" i="11" a="1"/>
  <c r="L337" i="11" s="1"/>
  <c r="T336" i="11"/>
  <c r="AC331" i="11"/>
  <c r="AA332" i="11"/>
  <c r="Z333" i="10"/>
  <c r="AD331" i="10"/>
  <c r="AG352" i="10" s="1"/>
  <c r="AB331" i="10"/>
  <c r="H335" i="10"/>
  <c r="S334" i="10"/>
  <c r="L336" i="10" a="1"/>
  <c r="L336" i="10" s="1"/>
  <c r="T335" i="10"/>
  <c r="AC331" i="10"/>
  <c r="AA332" i="10"/>
  <c r="R335" i="10"/>
  <c r="U334" i="10"/>
  <c r="X334" i="10" s="1"/>
  <c r="Y334" i="10" s="1"/>
  <c r="Z333" i="9"/>
  <c r="R335" i="9"/>
  <c r="U334" i="9"/>
  <c r="X334" i="9" s="1"/>
  <c r="Y334" i="9" s="1"/>
  <c r="H335" i="9"/>
  <c r="S334" i="9"/>
  <c r="L336" i="9" a="1"/>
  <c r="L336" i="9" s="1"/>
  <c r="T335" i="9"/>
  <c r="AA332" i="9"/>
  <c r="AC331" i="9"/>
  <c r="AD331" i="9"/>
  <c r="AG352" i="9" s="1"/>
  <c r="AB331" i="9"/>
  <c r="Z333" i="8"/>
  <c r="R335" i="8"/>
  <c r="U334" i="8"/>
  <c r="X334" i="8" s="1"/>
  <c r="Y334" i="8" s="1"/>
  <c r="L337" i="8" a="1"/>
  <c r="L337" i="8" s="1"/>
  <c r="T336" i="8"/>
  <c r="AC331" i="8"/>
  <c r="AA332" i="8"/>
  <c r="H335" i="8"/>
  <c r="S334" i="8"/>
  <c r="AB331" i="8"/>
  <c r="AD331" i="8"/>
  <c r="AG352" i="8" s="1"/>
  <c r="Z333" i="7"/>
  <c r="T335" i="7"/>
  <c r="L336" i="7" a="1"/>
  <c r="L336" i="7" s="1"/>
  <c r="H335" i="7"/>
  <c r="S334" i="7"/>
  <c r="AD331" i="7"/>
  <c r="AG352" i="7" s="1"/>
  <c r="AB331" i="7"/>
  <c r="AA332" i="7"/>
  <c r="AC331" i="7"/>
  <c r="U334" i="7"/>
  <c r="X334" i="7" s="1"/>
  <c r="Y334" i="7" s="1"/>
  <c r="R335" i="7"/>
  <c r="Z333" i="6"/>
  <c r="L337" i="6" a="1"/>
  <c r="L337" i="6" s="1"/>
  <c r="T336" i="6"/>
  <c r="H335" i="6"/>
  <c r="S334" i="6"/>
  <c r="U334" i="6"/>
  <c r="X334" i="6" s="1"/>
  <c r="Y334" i="6" s="1"/>
  <c r="R335" i="6"/>
  <c r="AC331" i="6"/>
  <c r="AA332" i="6"/>
  <c r="AB331" i="6"/>
  <c r="AD331" i="6"/>
  <c r="AG352" i="6" s="1"/>
  <c r="Z333" i="5"/>
  <c r="U334" i="5"/>
  <c r="X334" i="5" s="1"/>
  <c r="Y334" i="5" s="1"/>
  <c r="R335" i="5"/>
  <c r="AD331" i="5"/>
  <c r="AG352" i="5" s="1"/>
  <c r="AB331" i="5"/>
  <c r="T336" i="5"/>
  <c r="L337" i="5" a="1"/>
  <c r="L337" i="5" s="1"/>
  <c r="H335" i="5"/>
  <c r="S334" i="5"/>
  <c r="AC331" i="5"/>
  <c r="AA332" i="5"/>
  <c r="Z333" i="4"/>
  <c r="U334" i="4"/>
  <c r="X334" i="4" s="1"/>
  <c r="Y334" i="4" s="1"/>
  <c r="R335" i="4"/>
  <c r="H335" i="4"/>
  <c r="S334" i="4"/>
  <c r="AB331" i="4"/>
  <c r="AD331" i="4"/>
  <c r="AG352" i="4" s="1"/>
  <c r="AA332" i="4"/>
  <c r="AC331" i="4"/>
  <c r="L337" i="4" a="1"/>
  <c r="L337" i="4" s="1"/>
  <c r="T336" i="4"/>
  <c r="Z333" i="1"/>
  <c r="AD331" i="1"/>
  <c r="AG352" i="1" s="1"/>
  <c r="AB331" i="1"/>
  <c r="L337" i="1" a="1"/>
  <c r="L337" i="1" s="1"/>
  <c r="T336" i="1"/>
  <c r="H335" i="1"/>
  <c r="S334" i="1"/>
  <c r="R335" i="1"/>
  <c r="U334" i="1"/>
  <c r="X334" i="1" s="1"/>
  <c r="Y334" i="1" s="1"/>
  <c r="AC331" i="1"/>
  <c r="AA332" i="1"/>
  <c r="Z334" i="11" l="1"/>
  <c r="AD332" i="11"/>
  <c r="AG353" i="11" s="1"/>
  <c r="AB332" i="11"/>
  <c r="T337" i="11"/>
  <c r="L338" i="11" a="1"/>
  <c r="L338" i="11" s="1"/>
  <c r="H336" i="11"/>
  <c r="S335" i="11"/>
  <c r="U335" i="11"/>
  <c r="X335" i="11" s="1"/>
  <c r="Y335" i="11" s="1"/>
  <c r="R336" i="11"/>
  <c r="AC332" i="11"/>
  <c r="AA333" i="11"/>
  <c r="Z334" i="10"/>
  <c r="L337" i="10" a="1"/>
  <c r="L337" i="10" s="1"/>
  <c r="T336" i="10"/>
  <c r="AD332" i="10"/>
  <c r="AG353" i="10" s="1"/>
  <c r="AB332" i="10"/>
  <c r="H336" i="10"/>
  <c r="S335" i="10"/>
  <c r="AA333" i="10"/>
  <c r="AC332" i="10"/>
  <c r="R336" i="10"/>
  <c r="U335" i="10"/>
  <c r="X335" i="10" s="1"/>
  <c r="Y335" i="10" s="1"/>
  <c r="Z334" i="9"/>
  <c r="AD332" i="9"/>
  <c r="AG353" i="9" s="1"/>
  <c r="AB332" i="9"/>
  <c r="U335" i="9"/>
  <c r="X335" i="9" s="1"/>
  <c r="Y335" i="9" s="1"/>
  <c r="R336" i="9"/>
  <c r="L337" i="9" a="1"/>
  <c r="L337" i="9" s="1"/>
  <c r="T336" i="9"/>
  <c r="H336" i="9"/>
  <c r="S335" i="9"/>
  <c r="AA333" i="9"/>
  <c r="AC332" i="9"/>
  <c r="Z334" i="8"/>
  <c r="AD332" i="8"/>
  <c r="AG353" i="8" s="1"/>
  <c r="AB332" i="8"/>
  <c r="U335" i="8"/>
  <c r="X335" i="8" s="1"/>
  <c r="Y335" i="8" s="1"/>
  <c r="R336" i="8"/>
  <c r="L338" i="8" a="1"/>
  <c r="L338" i="8" s="1"/>
  <c r="T337" i="8"/>
  <c r="AC332" i="8"/>
  <c r="AA333" i="8"/>
  <c r="H336" i="8"/>
  <c r="S335" i="8"/>
  <c r="Z334" i="7"/>
  <c r="R336" i="7"/>
  <c r="U335" i="7"/>
  <c r="X335" i="7" s="1"/>
  <c r="Y335" i="7" s="1"/>
  <c r="AD332" i="7"/>
  <c r="AG353" i="7" s="1"/>
  <c r="AB332" i="7"/>
  <c r="S335" i="7"/>
  <c r="H336" i="7"/>
  <c r="AC332" i="7"/>
  <c r="AA333" i="7"/>
  <c r="L337" i="7" a="1"/>
  <c r="L337" i="7" s="1"/>
  <c r="T336" i="7"/>
  <c r="Z334" i="6"/>
  <c r="AD332" i="6"/>
  <c r="AG353" i="6" s="1"/>
  <c r="AB332" i="6"/>
  <c r="L338" i="6" a="1"/>
  <c r="L338" i="6" s="1"/>
  <c r="T337" i="6"/>
  <c r="R336" i="6"/>
  <c r="U335" i="6"/>
  <c r="X335" i="6" s="1"/>
  <c r="Y335" i="6" s="1"/>
  <c r="H336" i="6"/>
  <c r="S335" i="6"/>
  <c r="AA333" i="6"/>
  <c r="AC332" i="6"/>
  <c r="Z334" i="5"/>
  <c r="L338" i="5" a="1"/>
  <c r="L338" i="5" s="1"/>
  <c r="T337" i="5"/>
  <c r="AD332" i="5"/>
  <c r="AG353" i="5" s="1"/>
  <c r="AB332" i="5"/>
  <c r="H336" i="5"/>
  <c r="S335" i="5"/>
  <c r="U335" i="5"/>
  <c r="X335" i="5" s="1"/>
  <c r="Y335" i="5" s="1"/>
  <c r="R336" i="5"/>
  <c r="AC332" i="5"/>
  <c r="AA333" i="5"/>
  <c r="Z334" i="4"/>
  <c r="AD332" i="4"/>
  <c r="AG353" i="4" s="1"/>
  <c r="AB332" i="4"/>
  <c r="R336" i="4"/>
  <c r="U335" i="4"/>
  <c r="X335" i="4" s="1"/>
  <c r="Y335" i="4" s="1"/>
  <c r="AA333" i="4"/>
  <c r="AC332" i="4"/>
  <c r="L338" i="4" a="1"/>
  <c r="L338" i="4" s="1"/>
  <c r="T337" i="4"/>
  <c r="H336" i="4"/>
  <c r="S335" i="4"/>
  <c r="Z334" i="1"/>
  <c r="AD332" i="1"/>
  <c r="AG353" i="1" s="1"/>
  <c r="AB332" i="1"/>
  <c r="T337" i="1"/>
  <c r="L338" i="1" a="1"/>
  <c r="L338" i="1" s="1"/>
  <c r="AA333" i="1"/>
  <c r="AC332" i="1"/>
  <c r="U335" i="1"/>
  <c r="X335" i="1" s="1"/>
  <c r="Y335" i="1" s="1"/>
  <c r="R336" i="1"/>
  <c r="S335" i="1"/>
  <c r="H336" i="1"/>
  <c r="Z335" i="11" l="1"/>
  <c r="AD333" i="11"/>
  <c r="AG354" i="11" s="1"/>
  <c r="AB333" i="11"/>
  <c r="L339" i="11" a="1"/>
  <c r="L339" i="11" s="1"/>
  <c r="T338" i="11"/>
  <c r="AA334" i="11"/>
  <c r="AC333" i="11"/>
  <c r="R337" i="11"/>
  <c r="U336" i="11"/>
  <c r="X336" i="11" s="1"/>
  <c r="Y336" i="11" s="1"/>
  <c r="H337" i="11"/>
  <c r="S336" i="11"/>
  <c r="Z335" i="10"/>
  <c r="H337" i="10"/>
  <c r="S336" i="10"/>
  <c r="L338" i="10" a="1"/>
  <c r="L338" i="10" s="1"/>
  <c r="T337" i="10"/>
  <c r="R337" i="10"/>
  <c r="U336" i="10"/>
  <c r="X336" i="10" s="1"/>
  <c r="Y336" i="10" s="1"/>
  <c r="AA334" i="10"/>
  <c r="AC333" i="10"/>
  <c r="AD333" i="10"/>
  <c r="AG354" i="10" s="1"/>
  <c r="AB333" i="10"/>
  <c r="Z335" i="9"/>
  <c r="S336" i="9"/>
  <c r="H337" i="9"/>
  <c r="AD333" i="9"/>
  <c r="AG354" i="9" s="1"/>
  <c r="AB333" i="9"/>
  <c r="R337" i="9"/>
  <c r="U336" i="9"/>
  <c r="X336" i="9" s="1"/>
  <c r="Y336" i="9" s="1"/>
  <c r="AA334" i="9"/>
  <c r="AC333" i="9"/>
  <c r="L338" i="9" a="1"/>
  <c r="L338" i="9" s="1"/>
  <c r="T337" i="9"/>
  <c r="Z335" i="8"/>
  <c r="T338" i="8"/>
  <c r="L339" i="8" a="1"/>
  <c r="L339" i="8" s="1"/>
  <c r="H337" i="8"/>
  <c r="S336" i="8"/>
  <c r="AA334" i="8"/>
  <c r="AC333" i="8"/>
  <c r="AD333" i="8"/>
  <c r="AG354" i="8" s="1"/>
  <c r="AB333" i="8"/>
  <c r="R337" i="8"/>
  <c r="U336" i="8"/>
  <c r="X336" i="8" s="1"/>
  <c r="Y336" i="8" s="1"/>
  <c r="Z335" i="7"/>
  <c r="AD333" i="7"/>
  <c r="AG354" i="7" s="1"/>
  <c r="AB333" i="7"/>
  <c r="R337" i="7"/>
  <c r="U336" i="7"/>
  <c r="X336" i="7" s="1"/>
  <c r="Y336" i="7" s="1"/>
  <c r="L338" i="7" a="1"/>
  <c r="L338" i="7" s="1"/>
  <c r="T337" i="7"/>
  <c r="S336" i="7"/>
  <c r="H337" i="7"/>
  <c r="AA334" i="7"/>
  <c r="AC333" i="7"/>
  <c r="Z335" i="6"/>
  <c r="AD333" i="6"/>
  <c r="AG354" i="6" s="1"/>
  <c r="AB333" i="6"/>
  <c r="R337" i="6"/>
  <c r="U336" i="6"/>
  <c r="X336" i="6" s="1"/>
  <c r="Y336" i="6" s="1"/>
  <c r="S336" i="6"/>
  <c r="H337" i="6"/>
  <c r="AC333" i="6"/>
  <c r="AA334" i="6"/>
  <c r="T338" i="6"/>
  <c r="L339" i="6" a="1"/>
  <c r="L339" i="6" s="1"/>
  <c r="Z335" i="5"/>
  <c r="R337" i="5"/>
  <c r="U336" i="5"/>
  <c r="X336" i="5" s="1"/>
  <c r="Y336" i="5" s="1"/>
  <c r="AD333" i="5"/>
  <c r="AG354" i="5" s="1"/>
  <c r="AB333" i="5"/>
  <c r="H337" i="5"/>
  <c r="S336" i="5"/>
  <c r="AA334" i="5"/>
  <c r="AC333" i="5"/>
  <c r="T338" i="5"/>
  <c r="L339" i="5" a="1"/>
  <c r="L339" i="5" s="1"/>
  <c r="Z335" i="4"/>
  <c r="S336" i="4"/>
  <c r="H337" i="4"/>
  <c r="AD333" i="4"/>
  <c r="AG354" i="4" s="1"/>
  <c r="AB333" i="4"/>
  <c r="AA334" i="4"/>
  <c r="AC333" i="4"/>
  <c r="L339" i="4" a="1"/>
  <c r="L339" i="4" s="1"/>
  <c r="T338" i="4"/>
  <c r="R337" i="4"/>
  <c r="U336" i="4"/>
  <c r="X336" i="4" s="1"/>
  <c r="Y336" i="4" s="1"/>
  <c r="Z335" i="1"/>
  <c r="H337" i="1"/>
  <c r="S336" i="1"/>
  <c r="U336" i="1"/>
  <c r="X336" i="1" s="1"/>
  <c r="Y336" i="1" s="1"/>
  <c r="R337" i="1"/>
  <c r="L339" i="1" a="1"/>
  <c r="L339" i="1" s="1"/>
  <c r="T338" i="1"/>
  <c r="AC333" i="1"/>
  <c r="AA334" i="1"/>
  <c r="AD333" i="1"/>
  <c r="AG354" i="1" s="1"/>
  <c r="AB333" i="1"/>
  <c r="Z336" i="11" l="1"/>
  <c r="H338" i="11"/>
  <c r="S337" i="11"/>
  <c r="T339" i="11"/>
  <c r="L340" i="11" a="1"/>
  <c r="L340" i="11" s="1"/>
  <c r="AC334" i="11"/>
  <c r="AA335" i="11"/>
  <c r="U337" i="11"/>
  <c r="X337" i="11" s="1"/>
  <c r="Y337" i="11" s="1"/>
  <c r="R338" i="11"/>
  <c r="AD334" i="11"/>
  <c r="AG355" i="11" s="1"/>
  <c r="AB334" i="11"/>
  <c r="Z336" i="10"/>
  <c r="S337" i="10"/>
  <c r="H338" i="10"/>
  <c r="L339" i="10" a="1"/>
  <c r="L339" i="10" s="1"/>
  <c r="T338" i="10"/>
  <c r="AA335" i="10"/>
  <c r="AC334" i="10"/>
  <c r="AD334" i="10"/>
  <c r="AG355" i="10" s="1"/>
  <c r="AB334" i="10"/>
  <c r="R338" i="10"/>
  <c r="U337" i="10"/>
  <c r="X337" i="10" s="1"/>
  <c r="Y337" i="10" s="1"/>
  <c r="Z336" i="9"/>
  <c r="T338" i="9"/>
  <c r="L339" i="9" a="1"/>
  <c r="L339" i="9" s="1"/>
  <c r="R338" i="9"/>
  <c r="U337" i="9"/>
  <c r="X337" i="9" s="1"/>
  <c r="Y337" i="9" s="1"/>
  <c r="H338" i="9"/>
  <c r="S337" i="9"/>
  <c r="AB334" i="9"/>
  <c r="AD334" i="9"/>
  <c r="AG355" i="9" s="1"/>
  <c r="AA335" i="9"/>
  <c r="AC334" i="9"/>
  <c r="Z336" i="8"/>
  <c r="AB334" i="8"/>
  <c r="AD334" i="8"/>
  <c r="AG355" i="8" s="1"/>
  <c r="R338" i="8"/>
  <c r="U337" i="8"/>
  <c r="X337" i="8" s="1"/>
  <c r="Y337" i="8" s="1"/>
  <c r="H338" i="8"/>
  <c r="S337" i="8"/>
  <c r="AC334" i="8"/>
  <c r="AA335" i="8"/>
  <c r="T339" i="8"/>
  <c r="L340" i="8" a="1"/>
  <c r="L340" i="8" s="1"/>
  <c r="Z336" i="7"/>
  <c r="AB334" i="7"/>
  <c r="AD334" i="7"/>
  <c r="AG355" i="7" s="1"/>
  <c r="S337" i="7"/>
  <c r="H338" i="7"/>
  <c r="AC334" i="7"/>
  <c r="AA335" i="7"/>
  <c r="T338" i="7"/>
  <c r="L339" i="7" a="1"/>
  <c r="L339" i="7" s="1"/>
  <c r="R338" i="7"/>
  <c r="U337" i="7"/>
  <c r="X337" i="7" s="1"/>
  <c r="Y337" i="7" s="1"/>
  <c r="Z336" i="6"/>
  <c r="T339" i="6"/>
  <c r="L340" i="6" a="1"/>
  <c r="L340" i="6" s="1"/>
  <c r="AA335" i="6"/>
  <c r="AC334" i="6"/>
  <c r="AB334" i="6"/>
  <c r="AD334" i="6"/>
  <c r="AG355" i="6" s="1"/>
  <c r="H338" i="6"/>
  <c r="S337" i="6"/>
  <c r="R338" i="6"/>
  <c r="U337" i="6"/>
  <c r="X337" i="6" s="1"/>
  <c r="Y337" i="6" s="1"/>
  <c r="Z336" i="5"/>
  <c r="T339" i="5"/>
  <c r="L340" i="5" a="1"/>
  <c r="L340" i="5" s="1"/>
  <c r="U337" i="5"/>
  <c r="X337" i="5" s="1"/>
  <c r="Y337" i="5" s="1"/>
  <c r="R338" i="5"/>
  <c r="AB334" i="5"/>
  <c r="AD334" i="5"/>
  <c r="AG355" i="5" s="1"/>
  <c r="AC334" i="5"/>
  <c r="AA335" i="5"/>
  <c r="H338" i="5"/>
  <c r="S337" i="5"/>
  <c r="Z336" i="4"/>
  <c r="R338" i="4"/>
  <c r="U337" i="4"/>
  <c r="X337" i="4" s="1"/>
  <c r="Y337" i="4" s="1"/>
  <c r="AD334" i="4"/>
  <c r="AG355" i="4" s="1"/>
  <c r="AB334" i="4"/>
  <c r="AA335" i="4"/>
  <c r="AC334" i="4"/>
  <c r="T339" i="4"/>
  <c r="L340" i="4" a="1"/>
  <c r="L340" i="4" s="1"/>
  <c r="H338" i="4"/>
  <c r="S337" i="4"/>
  <c r="Z336" i="1"/>
  <c r="AD334" i="1"/>
  <c r="AG355" i="1" s="1"/>
  <c r="AB334" i="1"/>
  <c r="R338" i="1"/>
  <c r="U337" i="1"/>
  <c r="X337" i="1" s="1"/>
  <c r="Y337" i="1" s="1"/>
  <c r="AA335" i="1"/>
  <c r="AC334" i="1"/>
  <c r="T339" i="1"/>
  <c r="L340" i="1" a="1"/>
  <c r="L340" i="1" s="1"/>
  <c r="H338" i="1"/>
  <c r="S337" i="1"/>
  <c r="Z337" i="11" l="1"/>
  <c r="T340" i="11"/>
  <c r="L341" i="11" a="1"/>
  <c r="L341" i="11" s="1"/>
  <c r="H339" i="11"/>
  <c r="S338" i="11"/>
  <c r="R339" i="11"/>
  <c r="U338" i="11"/>
  <c r="X338" i="11" s="1"/>
  <c r="Y338" i="11" s="1"/>
  <c r="AD335" i="11"/>
  <c r="AG356" i="11" s="1"/>
  <c r="AB335" i="11"/>
  <c r="AA336" i="11"/>
  <c r="AC335" i="11"/>
  <c r="Z337" i="10"/>
  <c r="S338" i="10"/>
  <c r="H339" i="10"/>
  <c r="R339" i="10"/>
  <c r="U338" i="10"/>
  <c r="X338" i="10" s="1"/>
  <c r="Y338" i="10" s="1"/>
  <c r="T339" i="10"/>
  <c r="L340" i="10" a="1"/>
  <c r="L340" i="10" s="1"/>
  <c r="AC335" i="10"/>
  <c r="AA336" i="10"/>
  <c r="AB335" i="10"/>
  <c r="AD335" i="10"/>
  <c r="AG356" i="10" s="1"/>
  <c r="Z337" i="9"/>
  <c r="R339" i="9"/>
  <c r="U338" i="9"/>
  <c r="X338" i="9" s="1"/>
  <c r="Y338" i="9" s="1"/>
  <c r="T339" i="9"/>
  <c r="L340" i="9" a="1"/>
  <c r="L340" i="9" s="1"/>
  <c r="S338" i="9"/>
  <c r="H339" i="9"/>
  <c r="AD335" i="9"/>
  <c r="AG356" i="9" s="1"/>
  <c r="AB335" i="9"/>
  <c r="AC335" i="9"/>
  <c r="AA336" i="9"/>
  <c r="Z337" i="8"/>
  <c r="AD335" i="8"/>
  <c r="AG356" i="8" s="1"/>
  <c r="AB335" i="8"/>
  <c r="T340" i="8"/>
  <c r="L341" i="8" a="1"/>
  <c r="L341" i="8" s="1"/>
  <c r="H339" i="8"/>
  <c r="S338" i="8"/>
  <c r="R339" i="8"/>
  <c r="U338" i="8"/>
  <c r="X338" i="8" s="1"/>
  <c r="Y338" i="8" s="1"/>
  <c r="AA336" i="8"/>
  <c r="AC335" i="8"/>
  <c r="Z337" i="7"/>
  <c r="H339" i="7"/>
  <c r="S338" i="7"/>
  <c r="R339" i="7"/>
  <c r="U338" i="7"/>
  <c r="X338" i="7" s="1"/>
  <c r="Y338" i="7" s="1"/>
  <c r="AD335" i="7"/>
  <c r="AG356" i="7" s="1"/>
  <c r="AB335" i="7"/>
  <c r="AA336" i="7"/>
  <c r="AC335" i="7"/>
  <c r="L340" i="7" a="1"/>
  <c r="L340" i="7" s="1"/>
  <c r="T339" i="7"/>
  <c r="Z337" i="6"/>
  <c r="T340" i="6"/>
  <c r="L341" i="6" a="1"/>
  <c r="L341" i="6" s="1"/>
  <c r="R339" i="6"/>
  <c r="U338" i="6"/>
  <c r="X338" i="6" s="1"/>
  <c r="Y338" i="6" s="1"/>
  <c r="AD335" i="6"/>
  <c r="AG356" i="6" s="1"/>
  <c r="AB335" i="6"/>
  <c r="AA336" i="6"/>
  <c r="AC335" i="6"/>
  <c r="H339" i="6"/>
  <c r="S338" i="6"/>
  <c r="Z337" i="5"/>
  <c r="H339" i="5"/>
  <c r="S338" i="5"/>
  <c r="AD335" i="5"/>
  <c r="AG356" i="5" s="1"/>
  <c r="AB335" i="5"/>
  <c r="R339" i="5"/>
  <c r="U338" i="5"/>
  <c r="X338" i="5" s="1"/>
  <c r="Y338" i="5" s="1"/>
  <c r="AA336" i="5"/>
  <c r="AC335" i="5"/>
  <c r="L341" i="5" a="1"/>
  <c r="L341" i="5" s="1"/>
  <c r="T340" i="5"/>
  <c r="Z337" i="4"/>
  <c r="AB335" i="4"/>
  <c r="AD335" i="4"/>
  <c r="AG356" i="4" s="1"/>
  <c r="T340" i="4"/>
  <c r="L341" i="4" a="1"/>
  <c r="L341" i="4" s="1"/>
  <c r="AA336" i="4"/>
  <c r="AC335" i="4"/>
  <c r="S338" i="4"/>
  <c r="H339" i="4"/>
  <c r="R339" i="4"/>
  <c r="U338" i="4"/>
  <c r="X338" i="4" s="1"/>
  <c r="Y338" i="4" s="1"/>
  <c r="Z337" i="1"/>
  <c r="S338" i="1"/>
  <c r="H339" i="1"/>
  <c r="AB335" i="1"/>
  <c r="AD335" i="1"/>
  <c r="AG356" i="1" s="1"/>
  <c r="T340" i="1"/>
  <c r="L341" i="1" a="1"/>
  <c r="L341" i="1" s="1"/>
  <c r="R339" i="1"/>
  <c r="U338" i="1"/>
  <c r="X338" i="1" s="1"/>
  <c r="Y338" i="1" s="1"/>
  <c r="AC335" i="1"/>
  <c r="AA336" i="1"/>
  <c r="Z338" i="11" l="1"/>
  <c r="T341" i="11"/>
  <c r="L342" i="11" a="1"/>
  <c r="L342" i="11" s="1"/>
  <c r="AB336" i="11"/>
  <c r="AD336" i="11"/>
  <c r="AG357" i="11" s="1"/>
  <c r="H340" i="11"/>
  <c r="S339" i="11"/>
  <c r="R340" i="11"/>
  <c r="U339" i="11"/>
  <c r="X339" i="11" s="1"/>
  <c r="Y339" i="11" s="1"/>
  <c r="AA337" i="11"/>
  <c r="AC336" i="11"/>
  <c r="Z338" i="10"/>
  <c r="T340" i="10"/>
  <c r="L341" i="10" a="1"/>
  <c r="L341" i="10" s="1"/>
  <c r="H340" i="10"/>
  <c r="S339" i="10"/>
  <c r="AA337" i="10"/>
  <c r="AC336" i="10"/>
  <c r="AD336" i="10"/>
  <c r="AG357" i="10" s="1"/>
  <c r="AB336" i="10"/>
  <c r="U339" i="10"/>
  <c r="X339" i="10" s="1"/>
  <c r="Y339" i="10" s="1"/>
  <c r="R340" i="10"/>
  <c r="Z338" i="9"/>
  <c r="T340" i="9"/>
  <c r="L341" i="9" a="1"/>
  <c r="L341" i="9" s="1"/>
  <c r="U339" i="9"/>
  <c r="X339" i="9" s="1"/>
  <c r="Y339" i="9" s="1"/>
  <c r="R340" i="9"/>
  <c r="AD336" i="9"/>
  <c r="AG357" i="9" s="1"/>
  <c r="AB336" i="9"/>
  <c r="S339" i="9"/>
  <c r="H340" i="9"/>
  <c r="AC336" i="9"/>
  <c r="AA337" i="9"/>
  <c r="Z338" i="8"/>
  <c r="AD336" i="8"/>
  <c r="AG357" i="8" s="1"/>
  <c r="AB336" i="8"/>
  <c r="R340" i="8"/>
  <c r="U339" i="8"/>
  <c r="X339" i="8" s="1"/>
  <c r="Y339" i="8" s="1"/>
  <c r="S339" i="8"/>
  <c r="H340" i="8"/>
  <c r="AA337" i="8"/>
  <c r="AC336" i="8"/>
  <c r="L342" i="8" a="1"/>
  <c r="L342" i="8" s="1"/>
  <c r="T341" i="8"/>
  <c r="Z338" i="7"/>
  <c r="T340" i="7"/>
  <c r="L341" i="7" a="1"/>
  <c r="L341" i="7" s="1"/>
  <c r="S339" i="7"/>
  <c r="H340" i="7"/>
  <c r="R340" i="7"/>
  <c r="U339" i="7"/>
  <c r="X339" i="7" s="1"/>
  <c r="Y339" i="7" s="1"/>
  <c r="AA337" i="7"/>
  <c r="AC336" i="7"/>
  <c r="AB336" i="7"/>
  <c r="AD336" i="7"/>
  <c r="AG357" i="7" s="1"/>
  <c r="Z338" i="6"/>
  <c r="S339" i="6"/>
  <c r="H340" i="6"/>
  <c r="AD336" i="6"/>
  <c r="AG357" i="6" s="1"/>
  <c r="AB336" i="6"/>
  <c r="R340" i="6"/>
  <c r="U339" i="6"/>
  <c r="X339" i="6" s="1"/>
  <c r="Y339" i="6" s="1"/>
  <c r="AC336" i="6"/>
  <c r="AA337" i="6"/>
  <c r="L342" i="6" a="1"/>
  <c r="L342" i="6" s="1"/>
  <c r="T341" i="6"/>
  <c r="Z338" i="5"/>
  <c r="L342" i="5" a="1"/>
  <c r="L342" i="5" s="1"/>
  <c r="T341" i="5"/>
  <c r="AA337" i="5"/>
  <c r="AC336" i="5"/>
  <c r="AD336" i="5"/>
  <c r="AG357" i="5" s="1"/>
  <c r="AB336" i="5"/>
  <c r="U339" i="5"/>
  <c r="X339" i="5" s="1"/>
  <c r="Y339" i="5" s="1"/>
  <c r="R340" i="5"/>
  <c r="S339" i="5"/>
  <c r="H340" i="5"/>
  <c r="Z338" i="4"/>
  <c r="S339" i="4"/>
  <c r="H340" i="4"/>
  <c r="R340" i="4"/>
  <c r="U339" i="4"/>
  <c r="X339" i="4" s="1"/>
  <c r="Y339" i="4" s="1"/>
  <c r="AD336" i="4"/>
  <c r="AG357" i="4" s="1"/>
  <c r="AB336" i="4"/>
  <c r="AC336" i="4"/>
  <c r="AA337" i="4"/>
  <c r="T341" i="4"/>
  <c r="L342" i="4" a="1"/>
  <c r="L342" i="4" s="1"/>
  <c r="Z338" i="1"/>
  <c r="AD336" i="1"/>
  <c r="AG357" i="1" s="1"/>
  <c r="AB336" i="1"/>
  <c r="L342" i="1" a="1"/>
  <c r="L342" i="1" s="1"/>
  <c r="T341" i="1"/>
  <c r="AA337" i="1"/>
  <c r="AC336" i="1"/>
  <c r="U339" i="1"/>
  <c r="X339" i="1" s="1"/>
  <c r="Y339" i="1" s="1"/>
  <c r="R340" i="1"/>
  <c r="S339" i="1"/>
  <c r="H340" i="1"/>
  <c r="Z339" i="11" l="1"/>
  <c r="AD337" i="11"/>
  <c r="AG358" i="11" s="1"/>
  <c r="AB337" i="11"/>
  <c r="S340" i="11"/>
  <c r="H341" i="11"/>
  <c r="T342" i="11"/>
  <c r="L343" i="11" a="1"/>
  <c r="L343" i="11" s="1"/>
  <c r="R341" i="11"/>
  <c r="U340" i="11"/>
  <c r="X340" i="11" s="1"/>
  <c r="Y340" i="11" s="1"/>
  <c r="AC337" i="11"/>
  <c r="AA338" i="11"/>
  <c r="Z339" i="10"/>
  <c r="T341" i="10"/>
  <c r="L342" i="10" a="1"/>
  <c r="L342" i="10" s="1"/>
  <c r="U340" i="10"/>
  <c r="X340" i="10" s="1"/>
  <c r="Y340" i="10" s="1"/>
  <c r="R341" i="10"/>
  <c r="AD337" i="10"/>
  <c r="AG358" i="10" s="1"/>
  <c r="AB337" i="10"/>
  <c r="AC337" i="10"/>
  <c r="AA338" i="10"/>
  <c r="H341" i="10"/>
  <c r="S340" i="10"/>
  <c r="Z339" i="9"/>
  <c r="H341" i="9"/>
  <c r="S340" i="9"/>
  <c r="L342" i="9" a="1"/>
  <c r="L342" i="9" s="1"/>
  <c r="T341" i="9"/>
  <c r="AD337" i="9"/>
  <c r="AG358" i="9" s="1"/>
  <c r="AB337" i="9"/>
  <c r="AC337" i="9"/>
  <c r="AA338" i="9"/>
  <c r="U340" i="9"/>
  <c r="X340" i="9" s="1"/>
  <c r="Y340" i="9" s="1"/>
  <c r="R341" i="9"/>
  <c r="Z339" i="8"/>
  <c r="L343" i="8" a="1"/>
  <c r="L343" i="8" s="1"/>
  <c r="T342" i="8"/>
  <c r="S340" i="8"/>
  <c r="H341" i="8"/>
  <c r="R341" i="8"/>
  <c r="U340" i="8"/>
  <c r="X340" i="8" s="1"/>
  <c r="Y340" i="8" s="1"/>
  <c r="AC337" i="8"/>
  <c r="AA338" i="8"/>
  <c r="AD337" i="8"/>
  <c r="AG358" i="8" s="1"/>
  <c r="AB337" i="8"/>
  <c r="Z339" i="7"/>
  <c r="S340" i="7"/>
  <c r="H341" i="7"/>
  <c r="AD337" i="7"/>
  <c r="AG358" i="7" s="1"/>
  <c r="AB337" i="7"/>
  <c r="U340" i="7"/>
  <c r="X340" i="7" s="1"/>
  <c r="Y340" i="7" s="1"/>
  <c r="R341" i="7"/>
  <c r="AC337" i="7"/>
  <c r="AA338" i="7"/>
  <c r="L342" i="7" a="1"/>
  <c r="L342" i="7" s="1"/>
  <c r="T341" i="7"/>
  <c r="Z339" i="6"/>
  <c r="AD337" i="6"/>
  <c r="AG358" i="6" s="1"/>
  <c r="AB337" i="6"/>
  <c r="U340" i="6"/>
  <c r="X340" i="6" s="1"/>
  <c r="Y340" i="6" s="1"/>
  <c r="R341" i="6"/>
  <c r="S340" i="6"/>
  <c r="H341" i="6"/>
  <c r="L343" i="6" a="1"/>
  <c r="L343" i="6" s="1"/>
  <c r="T342" i="6"/>
  <c r="AC337" i="6"/>
  <c r="AA338" i="6"/>
  <c r="Z339" i="5"/>
  <c r="S340" i="5"/>
  <c r="H341" i="5"/>
  <c r="U340" i="5"/>
  <c r="X340" i="5" s="1"/>
  <c r="Y340" i="5" s="1"/>
  <c r="R341" i="5"/>
  <c r="AB337" i="5"/>
  <c r="AD337" i="5"/>
  <c r="AG358" i="5" s="1"/>
  <c r="AC337" i="5"/>
  <c r="AA338" i="5"/>
  <c r="L343" i="5" a="1"/>
  <c r="L343" i="5" s="1"/>
  <c r="T342" i="5"/>
  <c r="Z339" i="4"/>
  <c r="AD337" i="4"/>
  <c r="AG358" i="4" s="1"/>
  <c r="AB337" i="4"/>
  <c r="S340" i="4"/>
  <c r="H341" i="4"/>
  <c r="AC337" i="4"/>
  <c r="AA338" i="4"/>
  <c r="L343" i="4" a="1"/>
  <c r="L343" i="4" s="1"/>
  <c r="T342" i="4"/>
  <c r="U340" i="4"/>
  <c r="X340" i="4" s="1"/>
  <c r="Y340" i="4" s="1"/>
  <c r="R341" i="4"/>
  <c r="Z339" i="1"/>
  <c r="U340" i="1"/>
  <c r="X340" i="1" s="1"/>
  <c r="Y340" i="1" s="1"/>
  <c r="R341" i="1"/>
  <c r="H341" i="1"/>
  <c r="S340" i="1"/>
  <c r="AD337" i="1"/>
  <c r="AG358" i="1" s="1"/>
  <c r="AB337" i="1"/>
  <c r="AC337" i="1"/>
  <c r="AA338" i="1"/>
  <c r="L343" i="1" a="1"/>
  <c r="L343" i="1" s="1"/>
  <c r="T342" i="1"/>
  <c r="Z340" i="11" l="1"/>
  <c r="L344" i="11" a="1"/>
  <c r="L344" i="11" s="1"/>
  <c r="T343" i="11"/>
  <c r="AC338" i="11"/>
  <c r="AA339" i="11"/>
  <c r="AD338" i="11"/>
  <c r="AG359" i="11" s="1"/>
  <c r="AB338" i="11"/>
  <c r="U341" i="11"/>
  <c r="X341" i="11" s="1"/>
  <c r="Y341" i="11" s="1"/>
  <c r="R342" i="11"/>
  <c r="H342" i="11"/>
  <c r="S341" i="11"/>
  <c r="Z340" i="10"/>
  <c r="AD338" i="10"/>
  <c r="AG359" i="10" s="1"/>
  <c r="AB338" i="10"/>
  <c r="L343" i="10" a="1"/>
  <c r="L343" i="10" s="1"/>
  <c r="T342" i="10"/>
  <c r="U341" i="10"/>
  <c r="X341" i="10" s="1"/>
  <c r="Y341" i="10" s="1"/>
  <c r="R342" i="10"/>
  <c r="AA339" i="10"/>
  <c r="AC338" i="10"/>
  <c r="H342" i="10"/>
  <c r="S341" i="10"/>
  <c r="Z340" i="9"/>
  <c r="U341" i="9"/>
  <c r="X341" i="9" s="1"/>
  <c r="Y341" i="9" s="1"/>
  <c r="R342" i="9"/>
  <c r="L343" i="9" a="1"/>
  <c r="L343" i="9" s="1"/>
  <c r="T342" i="9"/>
  <c r="AD338" i="9"/>
  <c r="AG359" i="9" s="1"/>
  <c r="AB338" i="9"/>
  <c r="H342" i="9"/>
  <c r="S341" i="9"/>
  <c r="AC338" i="9"/>
  <c r="AA339" i="9"/>
  <c r="Z340" i="8"/>
  <c r="AD338" i="8"/>
  <c r="AG359" i="8" s="1"/>
  <c r="AB338" i="8"/>
  <c r="U341" i="8"/>
  <c r="X341" i="8" s="1"/>
  <c r="Y341" i="8" s="1"/>
  <c r="R342" i="8"/>
  <c r="S341" i="8"/>
  <c r="H342" i="8"/>
  <c r="AC338" i="8"/>
  <c r="AA339" i="8"/>
  <c r="L344" i="8" a="1"/>
  <c r="L344" i="8" s="1"/>
  <c r="T343" i="8"/>
  <c r="Z340" i="7"/>
  <c r="U341" i="7"/>
  <c r="X341" i="7" s="1"/>
  <c r="Y341" i="7" s="1"/>
  <c r="R342" i="7"/>
  <c r="AD338" i="7"/>
  <c r="AG359" i="7" s="1"/>
  <c r="AB338" i="7"/>
  <c r="AC338" i="7"/>
  <c r="AA339" i="7"/>
  <c r="T342" i="7"/>
  <c r="L343" i="7" a="1"/>
  <c r="L343" i="7" s="1"/>
  <c r="H342" i="7"/>
  <c r="S341" i="7"/>
  <c r="Z340" i="6"/>
  <c r="AD338" i="6"/>
  <c r="AG359" i="6" s="1"/>
  <c r="AB338" i="6"/>
  <c r="H342" i="6"/>
  <c r="S341" i="6"/>
  <c r="L344" i="6" a="1"/>
  <c r="L344" i="6" s="1"/>
  <c r="T343" i="6"/>
  <c r="U341" i="6"/>
  <c r="X341" i="6" s="1"/>
  <c r="Y341" i="6" s="1"/>
  <c r="R342" i="6"/>
  <c r="AC338" i="6"/>
  <c r="AA339" i="6"/>
  <c r="Z340" i="5"/>
  <c r="L344" i="5" a="1"/>
  <c r="L344" i="5" s="1"/>
  <c r="T343" i="5"/>
  <c r="AD338" i="5"/>
  <c r="AG359" i="5" s="1"/>
  <c r="AB338" i="5"/>
  <c r="H342" i="5"/>
  <c r="S341" i="5"/>
  <c r="AC338" i="5"/>
  <c r="AA339" i="5"/>
  <c r="U341" i="5"/>
  <c r="X341" i="5" s="1"/>
  <c r="Y341" i="5" s="1"/>
  <c r="R342" i="5"/>
  <c r="Z340" i="4"/>
  <c r="L344" i="4" a="1"/>
  <c r="L344" i="4" s="1"/>
  <c r="T343" i="4"/>
  <c r="U341" i="4"/>
  <c r="X341" i="4" s="1"/>
  <c r="Y341" i="4" s="1"/>
  <c r="R342" i="4"/>
  <c r="AD338" i="4"/>
  <c r="AG359" i="4" s="1"/>
  <c r="AB338" i="4"/>
  <c r="H342" i="4"/>
  <c r="S341" i="4"/>
  <c r="AC338" i="4"/>
  <c r="AA339" i="4"/>
  <c r="Z340" i="1"/>
  <c r="L344" i="1" a="1"/>
  <c r="L344" i="1" s="1"/>
  <c r="T343" i="1"/>
  <c r="AD338" i="1"/>
  <c r="AG359" i="1" s="1"/>
  <c r="AB338" i="1"/>
  <c r="H342" i="1"/>
  <c r="S341" i="1"/>
  <c r="AC338" i="1"/>
  <c r="AA339" i="1"/>
  <c r="U341" i="1"/>
  <c r="X341" i="1" s="1"/>
  <c r="Y341" i="1" s="1"/>
  <c r="R342" i="1"/>
  <c r="Z341" i="11" l="1"/>
  <c r="U342" i="11"/>
  <c r="X342" i="11" s="1"/>
  <c r="Y342" i="11" s="1"/>
  <c r="R343" i="11"/>
  <c r="L345" i="11" a="1"/>
  <c r="L345" i="11" s="1"/>
  <c r="T344" i="11"/>
  <c r="AA340" i="11"/>
  <c r="AC339" i="11"/>
  <c r="H343" i="11"/>
  <c r="S342" i="11"/>
  <c r="AD339" i="11"/>
  <c r="AG360" i="11" s="1"/>
  <c r="AB339" i="11"/>
  <c r="Z341" i="10"/>
  <c r="H343" i="10"/>
  <c r="S342" i="10"/>
  <c r="AB339" i="10"/>
  <c r="AD339" i="10"/>
  <c r="AG360" i="10" s="1"/>
  <c r="U342" i="10"/>
  <c r="X342" i="10" s="1"/>
  <c r="Y342" i="10" s="1"/>
  <c r="R343" i="10"/>
  <c r="AA340" i="10"/>
  <c r="AC339" i="10"/>
  <c r="L344" i="10" a="1"/>
  <c r="L344" i="10" s="1"/>
  <c r="T343" i="10"/>
  <c r="Z341" i="9"/>
  <c r="AD339" i="9"/>
  <c r="AG360" i="9" s="1"/>
  <c r="AB339" i="9"/>
  <c r="H343" i="9"/>
  <c r="S342" i="9"/>
  <c r="L344" i="9" a="1"/>
  <c r="L344" i="9" s="1"/>
  <c r="T343" i="9"/>
  <c r="U342" i="9"/>
  <c r="X342" i="9" s="1"/>
  <c r="Y342" i="9" s="1"/>
  <c r="R343" i="9"/>
  <c r="AC339" i="9"/>
  <c r="AA340" i="9"/>
  <c r="Z341" i="8"/>
  <c r="L345" i="8" a="1"/>
  <c r="L345" i="8" s="1"/>
  <c r="T344" i="8"/>
  <c r="AD339" i="8"/>
  <c r="AG360" i="8" s="1"/>
  <c r="AB339" i="8"/>
  <c r="H343" i="8"/>
  <c r="S342" i="8"/>
  <c r="AC339" i="8"/>
  <c r="AA340" i="8"/>
  <c r="U342" i="8"/>
  <c r="X342" i="8" s="1"/>
  <c r="Y342" i="8" s="1"/>
  <c r="R343" i="8"/>
  <c r="Z341" i="7"/>
  <c r="L344" i="7" a="1"/>
  <c r="L344" i="7" s="1"/>
  <c r="T343" i="7"/>
  <c r="AD339" i="7"/>
  <c r="AG360" i="7" s="1"/>
  <c r="AB339" i="7"/>
  <c r="AC339" i="7"/>
  <c r="AA340" i="7"/>
  <c r="H343" i="7"/>
  <c r="S342" i="7"/>
  <c r="U342" i="7"/>
  <c r="X342" i="7" s="1"/>
  <c r="Y342" i="7" s="1"/>
  <c r="R343" i="7"/>
  <c r="Z341" i="6"/>
  <c r="AD339" i="6"/>
  <c r="AG360" i="6" s="1"/>
  <c r="AB339" i="6"/>
  <c r="L345" i="6" a="1"/>
  <c r="L345" i="6" s="1"/>
  <c r="T344" i="6"/>
  <c r="AC339" i="6"/>
  <c r="AA340" i="6"/>
  <c r="U342" i="6"/>
  <c r="X342" i="6" s="1"/>
  <c r="Y342" i="6" s="1"/>
  <c r="R343" i="6"/>
  <c r="H343" i="6"/>
  <c r="S342" i="6"/>
  <c r="Z341" i="5"/>
  <c r="U342" i="5"/>
  <c r="X342" i="5" s="1"/>
  <c r="Y342" i="5" s="1"/>
  <c r="R343" i="5"/>
  <c r="AD339" i="5"/>
  <c r="AG360" i="5" s="1"/>
  <c r="AB339" i="5"/>
  <c r="H343" i="5"/>
  <c r="S342" i="5"/>
  <c r="AA340" i="5"/>
  <c r="AC339" i="5"/>
  <c r="L345" i="5" a="1"/>
  <c r="L345" i="5" s="1"/>
  <c r="T344" i="5"/>
  <c r="Z341" i="4"/>
  <c r="H343" i="4"/>
  <c r="S342" i="4"/>
  <c r="AD339" i="4"/>
  <c r="AG360" i="4" s="1"/>
  <c r="AB339" i="4"/>
  <c r="U342" i="4"/>
  <c r="X342" i="4" s="1"/>
  <c r="Y342" i="4" s="1"/>
  <c r="R343" i="4"/>
  <c r="AC339" i="4"/>
  <c r="AA340" i="4"/>
  <c r="L345" i="4" a="1"/>
  <c r="L345" i="4" s="1"/>
  <c r="T344" i="4"/>
  <c r="Z341" i="1"/>
  <c r="R343" i="1"/>
  <c r="U342" i="1"/>
  <c r="X342" i="1" s="1"/>
  <c r="Y342" i="1" s="1"/>
  <c r="H343" i="1"/>
  <c r="S342" i="1"/>
  <c r="AD339" i="1"/>
  <c r="AG360" i="1" s="1"/>
  <c r="AB339" i="1"/>
  <c r="L345" i="1" a="1"/>
  <c r="L345" i="1" s="1"/>
  <c r="T344" i="1"/>
  <c r="AC339" i="1"/>
  <c r="AA340" i="1"/>
  <c r="Z342" i="11" l="1"/>
  <c r="H344" i="11"/>
  <c r="S343" i="11"/>
  <c r="R344" i="11"/>
  <c r="U343" i="11"/>
  <c r="X343" i="11" s="1"/>
  <c r="Y343" i="11" s="1"/>
  <c r="L346" i="11" a="1"/>
  <c r="L346" i="11" s="1"/>
  <c r="T345" i="11"/>
  <c r="AC340" i="11"/>
  <c r="AA341" i="11"/>
  <c r="AD340" i="11"/>
  <c r="AG361" i="11" s="1"/>
  <c r="AB340" i="11"/>
  <c r="Z342" i="10"/>
  <c r="L345" i="10" a="1"/>
  <c r="L345" i="10" s="1"/>
  <c r="T344" i="10"/>
  <c r="R344" i="10"/>
  <c r="U343" i="10"/>
  <c r="X343" i="10" s="1"/>
  <c r="Y343" i="10" s="1"/>
  <c r="H344" i="10"/>
  <c r="S343" i="10"/>
  <c r="AD340" i="10"/>
  <c r="AG361" i="10" s="1"/>
  <c r="AB340" i="10"/>
  <c r="AC340" i="10"/>
  <c r="AA341" i="10"/>
  <c r="Z342" i="9"/>
  <c r="U343" i="9"/>
  <c r="X343" i="9" s="1"/>
  <c r="Y343" i="9" s="1"/>
  <c r="R344" i="9"/>
  <c r="AD340" i="9"/>
  <c r="AG361" i="9" s="1"/>
  <c r="AB340" i="9"/>
  <c r="L345" i="9" a="1"/>
  <c r="L345" i="9" s="1"/>
  <c r="T344" i="9"/>
  <c r="H344" i="9"/>
  <c r="S343" i="9"/>
  <c r="AC340" i="9"/>
  <c r="AA341" i="9"/>
  <c r="Z342" i="8"/>
  <c r="U343" i="8"/>
  <c r="X343" i="8" s="1"/>
  <c r="Y343" i="8" s="1"/>
  <c r="R344" i="8"/>
  <c r="AD340" i="8"/>
  <c r="AG361" i="8" s="1"/>
  <c r="AB340" i="8"/>
  <c r="H344" i="8"/>
  <c r="S343" i="8"/>
  <c r="AC340" i="8"/>
  <c r="AA341" i="8"/>
  <c r="L346" i="8" a="1"/>
  <c r="L346" i="8" s="1"/>
  <c r="T345" i="8"/>
  <c r="Z342" i="7"/>
  <c r="L345" i="7" a="1"/>
  <c r="L345" i="7" s="1"/>
  <c r="T344" i="7"/>
  <c r="H344" i="7"/>
  <c r="S343" i="7"/>
  <c r="AC340" i="7"/>
  <c r="AA341" i="7"/>
  <c r="U343" i="7"/>
  <c r="X343" i="7" s="1"/>
  <c r="Y343" i="7" s="1"/>
  <c r="R344" i="7"/>
  <c r="AD340" i="7"/>
  <c r="AG361" i="7" s="1"/>
  <c r="AB340" i="7"/>
  <c r="Z342" i="6"/>
  <c r="H344" i="6"/>
  <c r="S343" i="6"/>
  <c r="U343" i="6"/>
  <c r="X343" i="6" s="1"/>
  <c r="Y343" i="6" s="1"/>
  <c r="R344" i="6"/>
  <c r="AD340" i="6"/>
  <c r="AG361" i="6" s="1"/>
  <c r="AB340" i="6"/>
  <c r="AC340" i="6"/>
  <c r="AA341" i="6"/>
  <c r="L346" i="6" a="1"/>
  <c r="L346" i="6" s="1"/>
  <c r="T345" i="6"/>
  <c r="Z342" i="5"/>
  <c r="AB340" i="5"/>
  <c r="AD340" i="5"/>
  <c r="AG361" i="5" s="1"/>
  <c r="H344" i="5"/>
  <c r="S343" i="5"/>
  <c r="R344" i="5"/>
  <c r="U343" i="5"/>
  <c r="X343" i="5" s="1"/>
  <c r="Y343" i="5" s="1"/>
  <c r="AC340" i="5"/>
  <c r="AA341" i="5"/>
  <c r="L346" i="5" a="1"/>
  <c r="L346" i="5" s="1"/>
  <c r="T345" i="5"/>
  <c r="Z342" i="4"/>
  <c r="U343" i="4"/>
  <c r="X343" i="4" s="1"/>
  <c r="Y343" i="4" s="1"/>
  <c r="R344" i="4"/>
  <c r="L346" i="4" a="1"/>
  <c r="L346" i="4" s="1"/>
  <c r="T345" i="4"/>
  <c r="AC340" i="4"/>
  <c r="AA341" i="4"/>
  <c r="AD340" i="4"/>
  <c r="AG361" i="4" s="1"/>
  <c r="AB340" i="4"/>
  <c r="H344" i="4"/>
  <c r="S343" i="4"/>
  <c r="Z342" i="1"/>
  <c r="L346" i="1" a="1"/>
  <c r="L346" i="1" s="1"/>
  <c r="T345" i="1"/>
  <c r="AD340" i="1"/>
  <c r="AG361" i="1" s="1"/>
  <c r="AB340" i="1"/>
  <c r="H344" i="1"/>
  <c r="S343" i="1"/>
  <c r="AA341" i="1"/>
  <c r="AC340" i="1"/>
  <c r="U343" i="1"/>
  <c r="X343" i="1" s="1"/>
  <c r="Y343" i="1" s="1"/>
  <c r="R344" i="1"/>
  <c r="Z343" i="11" l="1"/>
  <c r="AD341" i="11"/>
  <c r="AG362" i="11" s="1"/>
  <c r="AB341" i="11"/>
  <c r="L347" i="11" a="1"/>
  <c r="L347" i="11" s="1"/>
  <c r="T346" i="11"/>
  <c r="S344" i="11"/>
  <c r="H345" i="11"/>
  <c r="R345" i="11"/>
  <c r="U344" i="11"/>
  <c r="X344" i="11" s="1"/>
  <c r="Y344" i="11" s="1"/>
  <c r="AA342" i="11"/>
  <c r="AC341" i="11"/>
  <c r="Z343" i="10"/>
  <c r="AD341" i="10"/>
  <c r="AG362" i="10" s="1"/>
  <c r="AB341" i="10"/>
  <c r="L346" i="10" a="1"/>
  <c r="L346" i="10" s="1"/>
  <c r="T345" i="10"/>
  <c r="AA342" i="10"/>
  <c r="AC341" i="10"/>
  <c r="H345" i="10"/>
  <c r="S344" i="10"/>
  <c r="R345" i="10"/>
  <c r="U344" i="10"/>
  <c r="X344" i="10" s="1"/>
  <c r="Y344" i="10" s="1"/>
  <c r="Z343" i="9"/>
  <c r="H345" i="9"/>
  <c r="S344" i="9"/>
  <c r="R345" i="9"/>
  <c r="U344" i="9"/>
  <c r="X344" i="9" s="1"/>
  <c r="Y344" i="9" s="1"/>
  <c r="AD341" i="9"/>
  <c r="AG362" i="9" s="1"/>
  <c r="AB341" i="9"/>
  <c r="AA342" i="9"/>
  <c r="AC341" i="9"/>
  <c r="L346" i="9" a="1"/>
  <c r="L346" i="9" s="1"/>
  <c r="T345" i="9"/>
  <c r="Z343" i="8"/>
  <c r="R345" i="8"/>
  <c r="U344" i="8"/>
  <c r="X344" i="8" s="1"/>
  <c r="Y344" i="8" s="1"/>
  <c r="AD341" i="8"/>
  <c r="AG362" i="8" s="1"/>
  <c r="AB341" i="8"/>
  <c r="AC341" i="8"/>
  <c r="AA342" i="8"/>
  <c r="T346" i="8"/>
  <c r="L347" i="8" a="1"/>
  <c r="L347" i="8" s="1"/>
  <c r="H345" i="8"/>
  <c r="S344" i="8"/>
  <c r="Z343" i="7"/>
  <c r="L346" i="7" a="1"/>
  <c r="L346" i="7" s="1"/>
  <c r="T345" i="7"/>
  <c r="H345" i="7"/>
  <c r="S344" i="7"/>
  <c r="AC341" i="7"/>
  <c r="AA342" i="7"/>
  <c r="R345" i="7"/>
  <c r="U344" i="7"/>
  <c r="X344" i="7" s="1"/>
  <c r="Y344" i="7" s="1"/>
  <c r="AD341" i="7"/>
  <c r="AG362" i="7" s="1"/>
  <c r="AB341" i="7"/>
  <c r="Z343" i="6"/>
  <c r="AD341" i="6"/>
  <c r="AG362" i="6" s="1"/>
  <c r="AB341" i="6"/>
  <c r="H345" i="6"/>
  <c r="S344" i="6"/>
  <c r="T346" i="6"/>
  <c r="L347" i="6" a="1"/>
  <c r="L347" i="6" s="1"/>
  <c r="R345" i="6"/>
  <c r="U344" i="6"/>
  <c r="X344" i="6" s="1"/>
  <c r="Y344" i="6" s="1"/>
  <c r="AC341" i="6"/>
  <c r="AA342" i="6"/>
  <c r="Z343" i="5"/>
  <c r="T346" i="5"/>
  <c r="L347" i="5" a="1"/>
  <c r="L347" i="5" s="1"/>
  <c r="AC341" i="5"/>
  <c r="AA342" i="5"/>
  <c r="AD341" i="5"/>
  <c r="AG362" i="5" s="1"/>
  <c r="AB341" i="5"/>
  <c r="R345" i="5"/>
  <c r="U344" i="5"/>
  <c r="X344" i="5" s="1"/>
  <c r="Y344" i="5" s="1"/>
  <c r="H345" i="5"/>
  <c r="S344" i="5"/>
  <c r="Z343" i="4"/>
  <c r="H345" i="4"/>
  <c r="S344" i="4"/>
  <c r="AD341" i="4"/>
  <c r="AG362" i="4" s="1"/>
  <c r="AB341" i="4"/>
  <c r="U344" i="4"/>
  <c r="X344" i="4" s="1"/>
  <c r="Y344" i="4" s="1"/>
  <c r="R345" i="4"/>
  <c r="AC341" i="4"/>
  <c r="AA342" i="4"/>
  <c r="L347" i="4" a="1"/>
  <c r="L347" i="4" s="1"/>
  <c r="T346" i="4"/>
  <c r="Z343" i="1"/>
  <c r="AD341" i="1"/>
  <c r="AG362" i="1" s="1"/>
  <c r="AB341" i="1"/>
  <c r="U344" i="1"/>
  <c r="X344" i="1" s="1"/>
  <c r="Y344" i="1" s="1"/>
  <c r="R345" i="1"/>
  <c r="H345" i="1"/>
  <c r="S344" i="1"/>
  <c r="AA342" i="1"/>
  <c r="AC341" i="1"/>
  <c r="L347" i="1" a="1"/>
  <c r="L347" i="1" s="1"/>
  <c r="T346" i="1"/>
  <c r="Z344" i="11" l="1"/>
  <c r="AD342" i="11"/>
  <c r="AG363" i="11" s="1"/>
  <c r="AB342" i="11"/>
  <c r="H346" i="11"/>
  <c r="S345" i="11"/>
  <c r="T347" i="11"/>
  <c r="L348" i="11" a="1"/>
  <c r="L348" i="11" s="1"/>
  <c r="AA343" i="11"/>
  <c r="AC342" i="11"/>
  <c r="R346" i="11"/>
  <c r="U345" i="11"/>
  <c r="X345" i="11" s="1"/>
  <c r="Y345" i="11" s="1"/>
  <c r="Z344" i="10"/>
  <c r="H346" i="10"/>
  <c r="S345" i="10"/>
  <c r="T346" i="10"/>
  <c r="L347" i="10" a="1"/>
  <c r="L347" i="10" s="1"/>
  <c r="AA343" i="10"/>
  <c r="AC342" i="10"/>
  <c r="R346" i="10"/>
  <c r="U345" i="10"/>
  <c r="X345" i="10" s="1"/>
  <c r="Y345" i="10" s="1"/>
  <c r="AD342" i="10"/>
  <c r="AG363" i="10" s="1"/>
  <c r="AB342" i="10"/>
  <c r="Z344" i="9"/>
  <c r="T346" i="9"/>
  <c r="L347" i="9" a="1"/>
  <c r="L347" i="9" s="1"/>
  <c r="AB342" i="9"/>
  <c r="AD342" i="9"/>
  <c r="AG363" i="9" s="1"/>
  <c r="H346" i="9"/>
  <c r="S345" i="9"/>
  <c r="AA343" i="9"/>
  <c r="AC342" i="9"/>
  <c r="R346" i="9"/>
  <c r="U345" i="9"/>
  <c r="X345" i="9" s="1"/>
  <c r="Y345" i="9" s="1"/>
  <c r="Z344" i="8"/>
  <c r="T347" i="8"/>
  <c r="L348" i="8" a="1"/>
  <c r="L348" i="8" s="1"/>
  <c r="R346" i="8"/>
  <c r="U345" i="8"/>
  <c r="X345" i="8" s="1"/>
  <c r="Y345" i="8" s="1"/>
  <c r="H346" i="8"/>
  <c r="S345" i="8"/>
  <c r="AB342" i="8"/>
  <c r="AD342" i="8"/>
  <c r="AG363" i="8" s="1"/>
  <c r="AA343" i="8"/>
  <c r="AC342" i="8"/>
  <c r="Z344" i="7"/>
  <c r="T346" i="7"/>
  <c r="L347" i="7" a="1"/>
  <c r="L347" i="7" s="1"/>
  <c r="U345" i="7"/>
  <c r="X345" i="7" s="1"/>
  <c r="Y345" i="7" s="1"/>
  <c r="R346" i="7"/>
  <c r="AA343" i="7"/>
  <c r="AC342" i="7"/>
  <c r="AB342" i="7"/>
  <c r="AD342" i="7"/>
  <c r="AG363" i="7" s="1"/>
  <c r="H346" i="7"/>
  <c r="S345" i="7"/>
  <c r="Z344" i="6"/>
  <c r="AB342" i="6"/>
  <c r="AD342" i="6"/>
  <c r="AG363" i="6" s="1"/>
  <c r="T347" i="6"/>
  <c r="L348" i="6" a="1"/>
  <c r="L348" i="6" s="1"/>
  <c r="AA343" i="6"/>
  <c r="AC342" i="6"/>
  <c r="R346" i="6"/>
  <c r="U345" i="6"/>
  <c r="X345" i="6" s="1"/>
  <c r="Y345" i="6" s="1"/>
  <c r="H346" i="6"/>
  <c r="S345" i="6"/>
  <c r="Z344" i="5"/>
  <c r="H346" i="5"/>
  <c r="S345" i="5"/>
  <c r="T347" i="5"/>
  <c r="L348" i="5" a="1"/>
  <c r="L348" i="5" s="1"/>
  <c r="AA343" i="5"/>
  <c r="AC342" i="5"/>
  <c r="R346" i="5"/>
  <c r="U345" i="5"/>
  <c r="X345" i="5" s="1"/>
  <c r="Y345" i="5" s="1"/>
  <c r="AB342" i="5"/>
  <c r="AD342" i="5"/>
  <c r="AG363" i="5" s="1"/>
  <c r="Z344" i="4"/>
  <c r="AD342" i="4"/>
  <c r="AG363" i="4" s="1"/>
  <c r="AB342" i="4"/>
  <c r="T347" i="4"/>
  <c r="L348" i="4" a="1"/>
  <c r="L348" i="4" s="1"/>
  <c r="AA343" i="4"/>
  <c r="AC342" i="4"/>
  <c r="R346" i="4"/>
  <c r="U345" i="4"/>
  <c r="X345" i="4" s="1"/>
  <c r="Y345" i="4" s="1"/>
  <c r="H346" i="4"/>
  <c r="S345" i="4"/>
  <c r="Z344" i="1"/>
  <c r="AD342" i="1"/>
  <c r="AG363" i="1" s="1"/>
  <c r="AB342" i="1"/>
  <c r="T347" i="1"/>
  <c r="L348" i="1" a="1"/>
  <c r="L348" i="1" s="1"/>
  <c r="R346" i="1"/>
  <c r="U345" i="1"/>
  <c r="X345" i="1" s="1"/>
  <c r="Y345" i="1" s="1"/>
  <c r="AC342" i="1"/>
  <c r="AA343" i="1"/>
  <c r="S345" i="1"/>
  <c r="H346" i="1"/>
  <c r="Z345" i="11" l="1"/>
  <c r="R347" i="11"/>
  <c r="U346" i="11"/>
  <c r="X346" i="11" s="1"/>
  <c r="Y346" i="11" s="1"/>
  <c r="H347" i="11"/>
  <c r="S346" i="11"/>
  <c r="AD343" i="11"/>
  <c r="AG364" i="11" s="1"/>
  <c r="AB343" i="11"/>
  <c r="AA344" i="11"/>
  <c r="AC343" i="11"/>
  <c r="T348" i="11"/>
  <c r="L349" i="11" a="1"/>
  <c r="L349" i="11" s="1"/>
  <c r="Z345" i="10"/>
  <c r="S346" i="10"/>
  <c r="H347" i="10"/>
  <c r="R347" i="10"/>
  <c r="U346" i="10"/>
  <c r="X346" i="10" s="1"/>
  <c r="Y346" i="10" s="1"/>
  <c r="AB343" i="10"/>
  <c r="AD343" i="10"/>
  <c r="AG364" i="10" s="1"/>
  <c r="AC343" i="10"/>
  <c r="AA344" i="10"/>
  <c r="T347" i="10"/>
  <c r="L348" i="10" a="1"/>
  <c r="L348" i="10" s="1"/>
  <c r="Z345" i="9"/>
  <c r="R347" i="9"/>
  <c r="U346" i="9"/>
  <c r="X346" i="9" s="1"/>
  <c r="Y346" i="9" s="1"/>
  <c r="AD343" i="9"/>
  <c r="AG364" i="9" s="1"/>
  <c r="AB343" i="9"/>
  <c r="T347" i="9"/>
  <c r="L348" i="9" a="1"/>
  <c r="L348" i="9" s="1"/>
  <c r="AC343" i="9"/>
  <c r="AA344" i="9"/>
  <c r="S346" i="9"/>
  <c r="H347" i="9"/>
  <c r="Z345" i="8"/>
  <c r="AD343" i="8"/>
  <c r="AG364" i="8" s="1"/>
  <c r="AB343" i="8"/>
  <c r="H347" i="8"/>
  <c r="S346" i="8"/>
  <c r="R347" i="8"/>
  <c r="U346" i="8"/>
  <c r="X346" i="8" s="1"/>
  <c r="Y346" i="8" s="1"/>
  <c r="AA344" i="8"/>
  <c r="AC343" i="8"/>
  <c r="T348" i="8"/>
  <c r="L349" i="8" a="1"/>
  <c r="L349" i="8" s="1"/>
  <c r="Z345" i="7"/>
  <c r="H347" i="7"/>
  <c r="S346" i="7"/>
  <c r="R347" i="7"/>
  <c r="U346" i="7"/>
  <c r="X346" i="7" s="1"/>
  <c r="Y346" i="7" s="1"/>
  <c r="AD343" i="7"/>
  <c r="AG364" i="7" s="1"/>
  <c r="AB343" i="7"/>
  <c r="AA344" i="7"/>
  <c r="AC343" i="7"/>
  <c r="L348" i="7" a="1"/>
  <c r="L348" i="7" s="1"/>
  <c r="T347" i="7"/>
  <c r="Z345" i="6"/>
  <c r="T348" i="6"/>
  <c r="L349" i="6" a="1"/>
  <c r="L349" i="6" s="1"/>
  <c r="H347" i="6"/>
  <c r="S346" i="6"/>
  <c r="AA344" i="6"/>
  <c r="AC343" i="6"/>
  <c r="R347" i="6"/>
  <c r="U346" i="6"/>
  <c r="X346" i="6" s="1"/>
  <c r="Y346" i="6" s="1"/>
  <c r="AD343" i="6"/>
  <c r="AG364" i="6" s="1"/>
  <c r="AB343" i="6"/>
  <c r="Z345" i="5"/>
  <c r="R347" i="5"/>
  <c r="U346" i="5"/>
  <c r="X346" i="5" s="1"/>
  <c r="Y346" i="5" s="1"/>
  <c r="AD343" i="5"/>
  <c r="AG364" i="5" s="1"/>
  <c r="AB343" i="5"/>
  <c r="AA344" i="5"/>
  <c r="AC343" i="5"/>
  <c r="T348" i="5"/>
  <c r="L349" i="5" a="1"/>
  <c r="L349" i="5" s="1"/>
  <c r="H347" i="5"/>
  <c r="S346" i="5"/>
  <c r="Z345" i="4"/>
  <c r="R347" i="4"/>
  <c r="U346" i="4"/>
  <c r="X346" i="4" s="1"/>
  <c r="Y346" i="4" s="1"/>
  <c r="H347" i="4"/>
  <c r="S346" i="4"/>
  <c r="AB343" i="4"/>
  <c r="AD343" i="4"/>
  <c r="AG364" i="4" s="1"/>
  <c r="AA344" i="4"/>
  <c r="AC343" i="4"/>
  <c r="T348" i="4"/>
  <c r="L349" i="4" a="1"/>
  <c r="L349" i="4" s="1"/>
  <c r="Z345" i="1"/>
  <c r="S346" i="1"/>
  <c r="H347" i="1"/>
  <c r="AB343" i="1"/>
  <c r="AD343" i="1"/>
  <c r="AG364" i="1" s="1"/>
  <c r="U346" i="1"/>
  <c r="X346" i="1" s="1"/>
  <c r="Y346" i="1" s="1"/>
  <c r="R347" i="1"/>
  <c r="T348" i="1"/>
  <c r="L349" i="1" a="1"/>
  <c r="L349" i="1" s="1"/>
  <c r="AC343" i="1"/>
  <c r="AA344" i="1"/>
  <c r="Z346" i="11" l="1"/>
  <c r="AB344" i="11"/>
  <c r="AD344" i="11"/>
  <c r="AG365" i="11" s="1"/>
  <c r="T349" i="11"/>
  <c r="L350" i="11" a="1"/>
  <c r="L350" i="11" s="1"/>
  <c r="S347" i="11"/>
  <c r="H348" i="11"/>
  <c r="R348" i="11"/>
  <c r="U347" i="11"/>
  <c r="X347" i="11" s="1"/>
  <c r="Y347" i="11" s="1"/>
  <c r="AC344" i="11"/>
  <c r="AA345" i="11"/>
  <c r="Z346" i="10"/>
  <c r="S347" i="10"/>
  <c r="H348" i="10"/>
  <c r="AD344" i="10"/>
  <c r="AG365" i="10" s="1"/>
  <c r="AB344" i="10"/>
  <c r="U347" i="10"/>
  <c r="X347" i="10" s="1"/>
  <c r="Y347" i="10" s="1"/>
  <c r="R348" i="10"/>
  <c r="AC344" i="10"/>
  <c r="AA345" i="10"/>
  <c r="T348" i="10"/>
  <c r="L349" i="10" a="1"/>
  <c r="L349" i="10" s="1"/>
  <c r="Z346" i="9"/>
  <c r="S347" i="9"/>
  <c r="H348" i="9"/>
  <c r="AD344" i="9"/>
  <c r="AG365" i="9" s="1"/>
  <c r="AB344" i="9"/>
  <c r="U347" i="9"/>
  <c r="X347" i="9" s="1"/>
  <c r="Y347" i="9" s="1"/>
  <c r="R348" i="9"/>
  <c r="T348" i="9"/>
  <c r="L349" i="9" a="1"/>
  <c r="L349" i="9" s="1"/>
  <c r="AC344" i="9"/>
  <c r="AA345" i="9"/>
  <c r="Z346" i="8"/>
  <c r="L350" i="8" a="1"/>
  <c r="L350" i="8" s="1"/>
  <c r="T349" i="8"/>
  <c r="AD344" i="8"/>
  <c r="AG365" i="8" s="1"/>
  <c r="AB344" i="8"/>
  <c r="AA345" i="8"/>
  <c r="AC344" i="8"/>
  <c r="R348" i="8"/>
  <c r="U347" i="8"/>
  <c r="X347" i="8" s="1"/>
  <c r="Y347" i="8" s="1"/>
  <c r="H348" i="8"/>
  <c r="S347" i="8"/>
  <c r="Z346" i="7"/>
  <c r="T348" i="7"/>
  <c r="L349" i="7" a="1"/>
  <c r="L349" i="7" s="1"/>
  <c r="S347" i="7"/>
  <c r="H348" i="7"/>
  <c r="R348" i="7"/>
  <c r="U347" i="7"/>
  <c r="X347" i="7" s="1"/>
  <c r="Y347" i="7" s="1"/>
  <c r="AC344" i="7"/>
  <c r="AA345" i="7"/>
  <c r="AB344" i="7"/>
  <c r="AD344" i="7"/>
  <c r="AG365" i="7" s="1"/>
  <c r="Z346" i="6"/>
  <c r="R348" i="6"/>
  <c r="U347" i="6"/>
  <c r="X347" i="6" s="1"/>
  <c r="Y347" i="6" s="1"/>
  <c r="AD344" i="6"/>
  <c r="AG365" i="6" s="1"/>
  <c r="AB344" i="6"/>
  <c r="S347" i="6"/>
  <c r="H348" i="6"/>
  <c r="AC344" i="6"/>
  <c r="AA345" i="6"/>
  <c r="L350" i="6" a="1"/>
  <c r="L350" i="6" s="1"/>
  <c r="T349" i="6"/>
  <c r="Z346" i="5"/>
  <c r="L350" i="5" a="1"/>
  <c r="L350" i="5" s="1"/>
  <c r="T349" i="5"/>
  <c r="S347" i="5"/>
  <c r="H348" i="5"/>
  <c r="AC344" i="5"/>
  <c r="AA345" i="5"/>
  <c r="AD344" i="5"/>
  <c r="AG365" i="5" s="1"/>
  <c r="AB344" i="5"/>
  <c r="R348" i="5"/>
  <c r="U347" i="5"/>
  <c r="X347" i="5" s="1"/>
  <c r="Y347" i="5" s="1"/>
  <c r="Z346" i="4"/>
  <c r="AD344" i="4"/>
  <c r="AG365" i="4" s="1"/>
  <c r="AB344" i="4"/>
  <c r="AC344" i="4"/>
  <c r="AA345" i="4"/>
  <c r="T349" i="4"/>
  <c r="L350" i="4" a="1"/>
  <c r="L350" i="4" s="1"/>
  <c r="S347" i="4"/>
  <c r="H348" i="4"/>
  <c r="R348" i="4"/>
  <c r="U347" i="4"/>
  <c r="X347" i="4" s="1"/>
  <c r="Y347" i="4" s="1"/>
  <c r="Z346" i="1"/>
  <c r="AD344" i="1"/>
  <c r="AG365" i="1" s="1"/>
  <c r="AB344" i="1"/>
  <c r="AC344" i="1"/>
  <c r="AA345" i="1"/>
  <c r="L350" i="1" a="1"/>
  <c r="L350" i="1" s="1"/>
  <c r="T349" i="1"/>
  <c r="U347" i="1"/>
  <c r="X347" i="1" s="1"/>
  <c r="Y347" i="1" s="1"/>
  <c r="R348" i="1"/>
  <c r="H348" i="1"/>
  <c r="S347" i="1"/>
  <c r="Z347" i="11" l="1"/>
  <c r="L351" i="11" a="1"/>
  <c r="L351" i="11" s="1"/>
  <c r="T350" i="11"/>
  <c r="AD345" i="11"/>
  <c r="AG366" i="11" s="1"/>
  <c r="AB345" i="11"/>
  <c r="S348" i="11"/>
  <c r="H349" i="11"/>
  <c r="U348" i="11"/>
  <c r="X348" i="11" s="1"/>
  <c r="Y348" i="11" s="1"/>
  <c r="R349" i="11"/>
  <c r="AC345" i="11"/>
  <c r="AA346" i="11"/>
  <c r="Z347" i="10"/>
  <c r="L350" i="10" a="1"/>
  <c r="L350" i="10" s="1"/>
  <c r="T349" i="10"/>
  <c r="H349" i="10"/>
  <c r="S348" i="10"/>
  <c r="AD345" i="10"/>
  <c r="AG366" i="10" s="1"/>
  <c r="AB345" i="10"/>
  <c r="AC345" i="10"/>
  <c r="AA346" i="10"/>
  <c r="U348" i="10"/>
  <c r="X348" i="10" s="1"/>
  <c r="Y348" i="10" s="1"/>
  <c r="R349" i="10"/>
  <c r="Z347" i="9"/>
  <c r="L350" i="9" a="1"/>
  <c r="L350" i="9" s="1"/>
  <c r="T349" i="9"/>
  <c r="H349" i="9"/>
  <c r="S348" i="9"/>
  <c r="AD345" i="9"/>
  <c r="AG366" i="9" s="1"/>
  <c r="AB345" i="9"/>
  <c r="U348" i="9"/>
  <c r="X348" i="9" s="1"/>
  <c r="Y348" i="9" s="1"/>
  <c r="R349" i="9"/>
  <c r="AC345" i="9"/>
  <c r="AA346" i="9"/>
  <c r="Z347" i="8"/>
  <c r="H349" i="8"/>
  <c r="S348" i="8"/>
  <c r="AD345" i="8"/>
  <c r="AG366" i="8" s="1"/>
  <c r="AB345" i="8"/>
  <c r="R349" i="8"/>
  <c r="U348" i="8"/>
  <c r="X348" i="8" s="1"/>
  <c r="Y348" i="8" s="1"/>
  <c r="AC345" i="8"/>
  <c r="AA346" i="8"/>
  <c r="L351" i="8" a="1"/>
  <c r="L351" i="8" s="1"/>
  <c r="T350" i="8"/>
  <c r="Z347" i="7"/>
  <c r="AD345" i="7"/>
  <c r="AG366" i="7" s="1"/>
  <c r="AB345" i="7"/>
  <c r="S348" i="7"/>
  <c r="H349" i="7"/>
  <c r="U348" i="7"/>
  <c r="X348" i="7" s="1"/>
  <c r="Y348" i="7" s="1"/>
  <c r="R349" i="7"/>
  <c r="AC345" i="7"/>
  <c r="AA346" i="7"/>
  <c r="L350" i="7" a="1"/>
  <c r="L350" i="7" s="1"/>
  <c r="T349" i="7"/>
  <c r="Z347" i="6"/>
  <c r="AD345" i="6"/>
  <c r="AG366" i="6" s="1"/>
  <c r="AB345" i="6"/>
  <c r="U348" i="6"/>
  <c r="X348" i="6" s="1"/>
  <c r="Y348" i="6" s="1"/>
  <c r="R349" i="6"/>
  <c r="L351" i="6" a="1"/>
  <c r="L351" i="6" s="1"/>
  <c r="T350" i="6"/>
  <c r="AC345" i="6"/>
  <c r="AA346" i="6"/>
  <c r="S348" i="6"/>
  <c r="H349" i="6"/>
  <c r="Z347" i="5"/>
  <c r="U348" i="5"/>
  <c r="X348" i="5" s="1"/>
  <c r="Y348" i="5" s="1"/>
  <c r="R349" i="5"/>
  <c r="AD345" i="5"/>
  <c r="AG366" i="5" s="1"/>
  <c r="AB345" i="5"/>
  <c r="S348" i="5"/>
  <c r="H349" i="5"/>
  <c r="AC345" i="5"/>
  <c r="AA346" i="5"/>
  <c r="L351" i="5" a="1"/>
  <c r="L351" i="5" s="1"/>
  <c r="T350" i="5"/>
  <c r="Z347" i="4"/>
  <c r="U348" i="4"/>
  <c r="X348" i="4" s="1"/>
  <c r="Y348" i="4" s="1"/>
  <c r="R349" i="4"/>
  <c r="S348" i="4"/>
  <c r="H349" i="4"/>
  <c r="AC345" i="4"/>
  <c r="AA346" i="4"/>
  <c r="L351" i="4" a="1"/>
  <c r="L351" i="4" s="1"/>
  <c r="T350" i="4"/>
  <c r="AD345" i="4"/>
  <c r="AG366" i="4" s="1"/>
  <c r="AB345" i="4"/>
  <c r="Z347" i="1"/>
  <c r="H349" i="1"/>
  <c r="S348" i="1"/>
  <c r="L351" i="1" a="1"/>
  <c r="L351" i="1" s="1"/>
  <c r="T350" i="1"/>
  <c r="U348" i="1"/>
  <c r="X348" i="1" s="1"/>
  <c r="Y348" i="1" s="1"/>
  <c r="R349" i="1"/>
  <c r="AC345" i="1"/>
  <c r="AA346" i="1"/>
  <c r="AD345" i="1"/>
  <c r="AG366" i="1" s="1"/>
  <c r="AB345" i="1"/>
  <c r="Z348" i="11" l="1"/>
  <c r="H350" i="11"/>
  <c r="S349" i="11"/>
  <c r="AD346" i="11"/>
  <c r="AG367" i="11" s="1"/>
  <c r="AB346" i="11"/>
  <c r="U349" i="11"/>
  <c r="X349" i="11" s="1"/>
  <c r="Y349" i="11" s="1"/>
  <c r="R350" i="11"/>
  <c r="L352" i="11" a="1"/>
  <c r="L352" i="11" s="1"/>
  <c r="T351" i="11"/>
  <c r="AC346" i="11"/>
  <c r="AA347" i="11"/>
  <c r="Z348" i="10"/>
  <c r="L351" i="10" a="1"/>
  <c r="L351" i="10" s="1"/>
  <c r="T350" i="10"/>
  <c r="U349" i="10"/>
  <c r="X349" i="10" s="1"/>
  <c r="Y349" i="10" s="1"/>
  <c r="R350" i="10"/>
  <c r="H350" i="10"/>
  <c r="S349" i="10"/>
  <c r="AC346" i="10"/>
  <c r="AA347" i="10"/>
  <c r="AD346" i="10"/>
  <c r="AG367" i="10" s="1"/>
  <c r="AB346" i="10"/>
  <c r="Z348" i="9"/>
  <c r="L351" i="9" a="1"/>
  <c r="L351" i="9" s="1"/>
  <c r="T350" i="9"/>
  <c r="AD346" i="9"/>
  <c r="AG367" i="9" s="1"/>
  <c r="AB346" i="9"/>
  <c r="H350" i="9"/>
  <c r="S349" i="9"/>
  <c r="AC346" i="9"/>
  <c r="AA347" i="9"/>
  <c r="U349" i="9"/>
  <c r="X349" i="9" s="1"/>
  <c r="Y349" i="9" s="1"/>
  <c r="R350" i="9"/>
  <c r="Z348" i="8"/>
  <c r="AD346" i="8"/>
  <c r="AG367" i="8" s="1"/>
  <c r="AB346" i="8"/>
  <c r="U349" i="8"/>
  <c r="X349" i="8" s="1"/>
  <c r="Y349" i="8" s="1"/>
  <c r="R350" i="8"/>
  <c r="L352" i="8" a="1"/>
  <c r="L352" i="8" s="1"/>
  <c r="T351" i="8"/>
  <c r="AC346" i="8"/>
  <c r="AA347" i="8"/>
  <c r="S349" i="8"/>
  <c r="H350" i="8"/>
  <c r="Z348" i="7"/>
  <c r="AD346" i="7"/>
  <c r="AG367" i="7" s="1"/>
  <c r="AB346" i="7"/>
  <c r="U349" i="7"/>
  <c r="X349" i="7" s="1"/>
  <c r="Y349" i="7" s="1"/>
  <c r="R350" i="7"/>
  <c r="AC346" i="7"/>
  <c r="AA347" i="7"/>
  <c r="T350" i="7"/>
  <c r="L351" i="7" a="1"/>
  <c r="L351" i="7" s="1"/>
  <c r="H350" i="7"/>
  <c r="S349" i="7"/>
  <c r="Z348" i="6"/>
  <c r="H350" i="6"/>
  <c r="S349" i="6"/>
  <c r="L352" i="6" a="1"/>
  <c r="L352" i="6" s="1"/>
  <c r="T351" i="6"/>
  <c r="AD346" i="6"/>
  <c r="AG367" i="6" s="1"/>
  <c r="AB346" i="6"/>
  <c r="U349" i="6"/>
  <c r="X349" i="6" s="1"/>
  <c r="Y349" i="6" s="1"/>
  <c r="R350" i="6"/>
  <c r="AC346" i="6"/>
  <c r="AA347" i="6"/>
  <c r="Z348" i="5"/>
  <c r="H350" i="5"/>
  <c r="S349" i="5"/>
  <c r="AD346" i="5"/>
  <c r="AG367" i="5" s="1"/>
  <c r="AB346" i="5"/>
  <c r="U349" i="5"/>
  <c r="X349" i="5" s="1"/>
  <c r="Y349" i="5" s="1"/>
  <c r="R350" i="5"/>
  <c r="AC346" i="5"/>
  <c r="AA347" i="5"/>
  <c r="L352" i="5" a="1"/>
  <c r="L352" i="5" s="1"/>
  <c r="T351" i="5"/>
  <c r="Z348" i="4"/>
  <c r="L352" i="4" a="1"/>
  <c r="L352" i="4" s="1"/>
  <c r="T351" i="4"/>
  <c r="U349" i="4"/>
  <c r="X349" i="4" s="1"/>
  <c r="Y349" i="4" s="1"/>
  <c r="R350" i="4"/>
  <c r="AC346" i="4"/>
  <c r="AA347" i="4"/>
  <c r="AD346" i="4"/>
  <c r="AG367" i="4" s="1"/>
  <c r="AB346" i="4"/>
  <c r="H350" i="4"/>
  <c r="S349" i="4"/>
  <c r="Z348" i="1"/>
  <c r="L352" i="1" a="1"/>
  <c r="L352" i="1" s="1"/>
  <c r="T351" i="1"/>
  <c r="H350" i="1"/>
  <c r="S349" i="1"/>
  <c r="AD346" i="1"/>
  <c r="AG367" i="1" s="1"/>
  <c r="AB346" i="1"/>
  <c r="U349" i="1"/>
  <c r="X349" i="1" s="1"/>
  <c r="Y349" i="1" s="1"/>
  <c r="R350" i="1"/>
  <c r="AC346" i="1"/>
  <c r="AA347" i="1"/>
  <c r="Z349" i="11" l="1"/>
  <c r="L353" i="11" a="1"/>
  <c r="L353" i="11" s="1"/>
  <c r="T352" i="11"/>
  <c r="H351" i="11"/>
  <c r="S350" i="11"/>
  <c r="AA348" i="11"/>
  <c r="AC347" i="11"/>
  <c r="AD347" i="11"/>
  <c r="AG368" i="11" s="1"/>
  <c r="AB347" i="11"/>
  <c r="U350" i="11"/>
  <c r="X350" i="11" s="1"/>
  <c r="Y350" i="11" s="1"/>
  <c r="R351" i="11"/>
  <c r="Z349" i="10"/>
  <c r="L352" i="10" a="1"/>
  <c r="L352" i="10" s="1"/>
  <c r="T351" i="10"/>
  <c r="U350" i="10"/>
  <c r="X350" i="10" s="1"/>
  <c r="Y350" i="10" s="1"/>
  <c r="R351" i="10"/>
  <c r="AC347" i="10"/>
  <c r="AA348" i="10"/>
  <c r="AD347" i="10"/>
  <c r="AG368" i="10" s="1"/>
  <c r="AB347" i="10"/>
  <c r="H351" i="10"/>
  <c r="S350" i="10"/>
  <c r="Z349" i="9"/>
  <c r="L352" i="9" a="1"/>
  <c r="L352" i="9" s="1"/>
  <c r="T351" i="9"/>
  <c r="U350" i="9"/>
  <c r="X350" i="9" s="1"/>
  <c r="Y350" i="9" s="1"/>
  <c r="R351" i="9"/>
  <c r="AC347" i="9"/>
  <c r="AA348" i="9"/>
  <c r="AD347" i="9"/>
  <c r="AG368" i="9" s="1"/>
  <c r="AB347" i="9"/>
  <c r="H351" i="9"/>
  <c r="S350" i="9"/>
  <c r="Z349" i="8"/>
  <c r="H351" i="8"/>
  <c r="S350" i="8"/>
  <c r="L353" i="8" a="1"/>
  <c r="L353" i="8" s="1"/>
  <c r="T352" i="8"/>
  <c r="U350" i="8"/>
  <c r="X350" i="8" s="1"/>
  <c r="Y350" i="8" s="1"/>
  <c r="R351" i="8"/>
  <c r="AC347" i="8"/>
  <c r="AA348" i="8"/>
  <c r="AD347" i="8"/>
  <c r="AG368" i="8" s="1"/>
  <c r="AB347" i="8"/>
  <c r="Z349" i="7"/>
  <c r="L352" i="7" a="1"/>
  <c r="L352" i="7" s="1"/>
  <c r="T351" i="7"/>
  <c r="H351" i="7"/>
  <c r="S350" i="7"/>
  <c r="AC347" i="7"/>
  <c r="AA348" i="7"/>
  <c r="AD347" i="7"/>
  <c r="AG368" i="7" s="1"/>
  <c r="AB347" i="7"/>
  <c r="U350" i="7"/>
  <c r="X350" i="7" s="1"/>
  <c r="Y350" i="7" s="1"/>
  <c r="R351" i="7"/>
  <c r="Z349" i="6"/>
  <c r="AD347" i="6"/>
  <c r="AG368" i="6" s="1"/>
  <c r="AB347" i="6"/>
  <c r="H351" i="6"/>
  <c r="S350" i="6"/>
  <c r="U350" i="6"/>
  <c r="X350" i="6" s="1"/>
  <c r="Y350" i="6" s="1"/>
  <c r="R351" i="6"/>
  <c r="AC347" i="6"/>
  <c r="AA348" i="6"/>
  <c r="L353" i="6" a="1"/>
  <c r="L353" i="6" s="1"/>
  <c r="T352" i="6"/>
  <c r="Z349" i="5"/>
  <c r="AD347" i="5"/>
  <c r="AG368" i="5" s="1"/>
  <c r="AB347" i="5"/>
  <c r="U350" i="5"/>
  <c r="X350" i="5" s="1"/>
  <c r="Y350" i="5" s="1"/>
  <c r="R351" i="5"/>
  <c r="AC347" i="5"/>
  <c r="AA348" i="5"/>
  <c r="L353" i="5" a="1"/>
  <c r="L353" i="5" s="1"/>
  <c r="T352" i="5"/>
  <c r="H351" i="5"/>
  <c r="S350" i="5"/>
  <c r="Z349" i="4"/>
  <c r="H351" i="4"/>
  <c r="S350" i="4"/>
  <c r="U350" i="4"/>
  <c r="X350" i="4" s="1"/>
  <c r="Y350" i="4" s="1"/>
  <c r="R351" i="4"/>
  <c r="AD347" i="4"/>
  <c r="AG368" i="4" s="1"/>
  <c r="AB347" i="4"/>
  <c r="AC347" i="4"/>
  <c r="AA348" i="4"/>
  <c r="L353" i="4" a="1"/>
  <c r="L353" i="4" s="1"/>
  <c r="T352" i="4"/>
  <c r="Z349" i="1"/>
  <c r="AD347" i="1"/>
  <c r="AG368" i="1" s="1"/>
  <c r="AB347" i="1"/>
  <c r="U350" i="1"/>
  <c r="X350" i="1" s="1"/>
  <c r="Y350" i="1" s="1"/>
  <c r="R351" i="1"/>
  <c r="H351" i="1"/>
  <c r="S350" i="1"/>
  <c r="AC347" i="1"/>
  <c r="AA348" i="1"/>
  <c r="L353" i="1" a="1"/>
  <c r="L353" i="1" s="1"/>
  <c r="T352" i="1"/>
  <c r="Z350" i="11" l="1"/>
  <c r="U351" i="11"/>
  <c r="X351" i="11" s="1"/>
  <c r="Y351" i="11" s="1"/>
  <c r="R352" i="11"/>
  <c r="H352" i="11"/>
  <c r="S351" i="11"/>
  <c r="L354" i="11" a="1"/>
  <c r="L354" i="11" s="1"/>
  <c r="T353" i="11"/>
  <c r="AC348" i="11"/>
  <c r="AA349" i="11"/>
  <c r="AD348" i="11"/>
  <c r="AG369" i="11" s="1"/>
  <c r="AB348" i="11"/>
  <c r="Z350" i="10"/>
  <c r="H352" i="10"/>
  <c r="S351" i="10"/>
  <c r="AD348" i="10"/>
  <c r="AG369" i="10" s="1"/>
  <c r="AB348" i="10"/>
  <c r="L353" i="10" a="1"/>
  <c r="L353" i="10" s="1"/>
  <c r="T352" i="10"/>
  <c r="AC348" i="10"/>
  <c r="AA349" i="10"/>
  <c r="U351" i="10"/>
  <c r="X351" i="10" s="1"/>
  <c r="Y351" i="10" s="1"/>
  <c r="R352" i="10"/>
  <c r="Z350" i="9"/>
  <c r="H352" i="9"/>
  <c r="S351" i="9"/>
  <c r="U351" i="9"/>
  <c r="X351" i="9" s="1"/>
  <c r="Y351" i="9" s="1"/>
  <c r="R352" i="9"/>
  <c r="AD348" i="9"/>
  <c r="AG369" i="9" s="1"/>
  <c r="AB348" i="9"/>
  <c r="AC348" i="9"/>
  <c r="AA349" i="9"/>
  <c r="L353" i="9" a="1"/>
  <c r="L353" i="9" s="1"/>
  <c r="T352" i="9"/>
  <c r="Z350" i="8"/>
  <c r="AD348" i="8"/>
  <c r="AG369" i="8" s="1"/>
  <c r="AB348" i="8"/>
  <c r="H352" i="8"/>
  <c r="S351" i="8"/>
  <c r="L354" i="8" a="1"/>
  <c r="L354" i="8" s="1"/>
  <c r="T353" i="8"/>
  <c r="AC348" i="8"/>
  <c r="AA349" i="8"/>
  <c r="U351" i="8"/>
  <c r="X351" i="8" s="1"/>
  <c r="Y351" i="8" s="1"/>
  <c r="R352" i="8"/>
  <c r="Z350" i="7"/>
  <c r="U351" i="7"/>
  <c r="X351" i="7" s="1"/>
  <c r="Y351" i="7" s="1"/>
  <c r="R352" i="7"/>
  <c r="L353" i="7" a="1"/>
  <c r="L353" i="7" s="1"/>
  <c r="T352" i="7"/>
  <c r="AD348" i="7"/>
  <c r="AG369" i="7" s="1"/>
  <c r="AB348" i="7"/>
  <c r="H352" i="7"/>
  <c r="S351" i="7"/>
  <c r="AC348" i="7"/>
  <c r="AA349" i="7"/>
  <c r="Z350" i="6"/>
  <c r="L354" i="6" a="1"/>
  <c r="L354" i="6" s="1"/>
  <c r="T353" i="6"/>
  <c r="U351" i="6"/>
  <c r="X351" i="6" s="1"/>
  <c r="Y351" i="6" s="1"/>
  <c r="R352" i="6"/>
  <c r="H352" i="6"/>
  <c r="S351" i="6"/>
  <c r="AC348" i="6"/>
  <c r="AA349" i="6"/>
  <c r="AD348" i="6"/>
  <c r="AG369" i="6" s="1"/>
  <c r="AB348" i="6"/>
  <c r="Z350" i="5"/>
  <c r="L354" i="5" a="1"/>
  <c r="L354" i="5" s="1"/>
  <c r="T353" i="5"/>
  <c r="AD348" i="5"/>
  <c r="AG369" i="5" s="1"/>
  <c r="AB348" i="5"/>
  <c r="AC348" i="5"/>
  <c r="AA349" i="5"/>
  <c r="H352" i="5"/>
  <c r="S351" i="5"/>
  <c r="U351" i="5"/>
  <c r="X351" i="5" s="1"/>
  <c r="Y351" i="5" s="1"/>
  <c r="R352" i="5"/>
  <c r="Z350" i="4"/>
  <c r="AD348" i="4"/>
  <c r="AG369" i="4" s="1"/>
  <c r="AB348" i="4"/>
  <c r="L354" i="4" a="1"/>
  <c r="L354" i="4" s="1"/>
  <c r="T353" i="4"/>
  <c r="AC348" i="4"/>
  <c r="AA349" i="4"/>
  <c r="U351" i="4"/>
  <c r="X351" i="4" s="1"/>
  <c r="Y351" i="4" s="1"/>
  <c r="R352" i="4"/>
  <c r="H352" i="4"/>
  <c r="S351" i="4"/>
  <c r="Z350" i="1"/>
  <c r="L354" i="1" a="1"/>
  <c r="L354" i="1" s="1"/>
  <c r="T353" i="1"/>
  <c r="AD348" i="1"/>
  <c r="AG369" i="1" s="1"/>
  <c r="AB348" i="1"/>
  <c r="AA349" i="1"/>
  <c r="AC348" i="1"/>
  <c r="H352" i="1"/>
  <c r="S351" i="1"/>
  <c r="U351" i="1"/>
  <c r="X351" i="1" s="1"/>
  <c r="Y351" i="1" s="1"/>
  <c r="R352" i="1"/>
  <c r="Z351" i="11" l="1"/>
  <c r="AD349" i="11"/>
  <c r="AG370" i="11" s="1"/>
  <c r="AB349" i="11"/>
  <c r="H353" i="11"/>
  <c r="S352" i="11"/>
  <c r="U352" i="11"/>
  <c r="X352" i="11" s="1"/>
  <c r="Y352" i="11" s="1"/>
  <c r="R353" i="11"/>
  <c r="L355" i="11" a="1"/>
  <c r="L355" i="11" s="1"/>
  <c r="T354" i="11"/>
  <c r="AC349" i="11"/>
  <c r="AA350" i="11"/>
  <c r="Z351" i="10"/>
  <c r="R353" i="10"/>
  <c r="U352" i="10"/>
  <c r="X352" i="10" s="1"/>
  <c r="Y352" i="10" s="1"/>
  <c r="H353" i="10"/>
  <c r="S352" i="10"/>
  <c r="L354" i="10" a="1"/>
  <c r="L354" i="10" s="1"/>
  <c r="T353" i="10"/>
  <c r="AA350" i="10"/>
  <c r="AC349" i="10"/>
  <c r="AD349" i="10"/>
  <c r="AG370" i="10" s="1"/>
  <c r="AB349" i="10"/>
  <c r="Z351" i="9"/>
  <c r="AD349" i="9"/>
  <c r="AG370" i="9" s="1"/>
  <c r="AB349" i="9"/>
  <c r="L354" i="9" a="1"/>
  <c r="L354" i="9" s="1"/>
  <c r="T353" i="9"/>
  <c r="H353" i="9"/>
  <c r="S352" i="9"/>
  <c r="R353" i="9"/>
  <c r="U352" i="9"/>
  <c r="X352" i="9" s="1"/>
  <c r="Y352" i="9" s="1"/>
  <c r="AA350" i="9"/>
  <c r="AC349" i="9"/>
  <c r="Z351" i="8"/>
  <c r="R353" i="8"/>
  <c r="U352" i="8"/>
  <c r="X352" i="8" s="1"/>
  <c r="Y352" i="8" s="1"/>
  <c r="T354" i="8"/>
  <c r="L355" i="8" a="1"/>
  <c r="L355" i="8" s="1"/>
  <c r="AA350" i="8"/>
  <c r="AC349" i="8"/>
  <c r="AD349" i="8"/>
  <c r="AG370" i="8" s="1"/>
  <c r="AB349" i="8"/>
  <c r="H353" i="8"/>
  <c r="S352" i="8"/>
  <c r="Z351" i="7"/>
  <c r="AD349" i="7"/>
  <c r="AG370" i="7" s="1"/>
  <c r="AB349" i="7"/>
  <c r="H353" i="7"/>
  <c r="S352" i="7"/>
  <c r="R353" i="7"/>
  <c r="U352" i="7"/>
  <c r="X352" i="7" s="1"/>
  <c r="Y352" i="7" s="1"/>
  <c r="AC349" i="7"/>
  <c r="AA350" i="7"/>
  <c r="L354" i="7" a="1"/>
  <c r="L354" i="7" s="1"/>
  <c r="T353" i="7"/>
  <c r="Z351" i="6"/>
  <c r="T354" i="6"/>
  <c r="L355" i="6" a="1"/>
  <c r="L355" i="6" s="1"/>
  <c r="AD349" i="6"/>
  <c r="AG370" i="6" s="1"/>
  <c r="AB349" i="6"/>
  <c r="R353" i="6"/>
  <c r="U352" i="6"/>
  <c r="X352" i="6" s="1"/>
  <c r="Y352" i="6" s="1"/>
  <c r="AC349" i="6"/>
  <c r="AA350" i="6"/>
  <c r="H353" i="6"/>
  <c r="S352" i="6"/>
  <c r="Z351" i="5"/>
  <c r="R353" i="5"/>
  <c r="U352" i="5"/>
  <c r="X352" i="5" s="1"/>
  <c r="Y352" i="5" s="1"/>
  <c r="AD349" i="5"/>
  <c r="AG370" i="5" s="1"/>
  <c r="AB349" i="5"/>
  <c r="H353" i="5"/>
  <c r="S352" i="5"/>
  <c r="AC349" i="5"/>
  <c r="AA350" i="5"/>
  <c r="T354" i="5"/>
  <c r="L355" i="5" a="1"/>
  <c r="L355" i="5" s="1"/>
  <c r="Z351" i="4"/>
  <c r="U352" i="4"/>
  <c r="X352" i="4" s="1"/>
  <c r="Y352" i="4" s="1"/>
  <c r="R353" i="4"/>
  <c r="H353" i="4"/>
  <c r="S352" i="4"/>
  <c r="AD349" i="4"/>
  <c r="AG370" i="4" s="1"/>
  <c r="AB349" i="4"/>
  <c r="AC349" i="4"/>
  <c r="AA350" i="4"/>
  <c r="L355" i="4" a="1"/>
  <c r="L355" i="4" s="1"/>
  <c r="T354" i="4"/>
  <c r="Z351" i="1"/>
  <c r="U352" i="1"/>
  <c r="X352" i="1" s="1"/>
  <c r="Y352" i="1" s="1"/>
  <c r="R353" i="1"/>
  <c r="AD349" i="1"/>
  <c r="AG370" i="1" s="1"/>
  <c r="AB349" i="1"/>
  <c r="H353" i="1"/>
  <c r="S352" i="1"/>
  <c r="AA350" i="1"/>
  <c r="AC349" i="1"/>
  <c r="L355" i="1" a="1"/>
  <c r="L355" i="1" s="1"/>
  <c r="T354" i="1"/>
  <c r="Z352" i="11" l="1"/>
  <c r="H354" i="11"/>
  <c r="S353" i="11"/>
  <c r="AD350" i="11"/>
  <c r="AG371" i="11" s="1"/>
  <c r="AB350" i="11"/>
  <c r="R354" i="11"/>
  <c r="U353" i="11"/>
  <c r="X353" i="11" s="1"/>
  <c r="Y353" i="11" s="1"/>
  <c r="AA351" i="11"/>
  <c r="AC350" i="11"/>
  <c r="T355" i="11"/>
  <c r="L356" i="11" a="1"/>
  <c r="L356" i="11" s="1"/>
  <c r="Z352" i="10"/>
  <c r="T354" i="10"/>
  <c r="L355" i="10" a="1"/>
  <c r="L355" i="10" s="1"/>
  <c r="R354" i="10"/>
  <c r="U353" i="10"/>
  <c r="X353" i="10" s="1"/>
  <c r="Y353" i="10" s="1"/>
  <c r="H354" i="10"/>
  <c r="S353" i="10"/>
  <c r="AA351" i="10"/>
  <c r="AC350" i="10"/>
  <c r="AB350" i="10"/>
  <c r="AD350" i="10"/>
  <c r="AG371" i="10" s="1"/>
  <c r="Z352" i="9"/>
  <c r="AB350" i="9"/>
  <c r="AD350" i="9"/>
  <c r="AG371" i="9" s="1"/>
  <c r="T354" i="9"/>
  <c r="L355" i="9" a="1"/>
  <c r="L355" i="9" s="1"/>
  <c r="AA351" i="9"/>
  <c r="AC350" i="9"/>
  <c r="R354" i="9"/>
  <c r="U353" i="9"/>
  <c r="X353" i="9" s="1"/>
  <c r="Y353" i="9" s="1"/>
  <c r="H354" i="9"/>
  <c r="S353" i="9"/>
  <c r="Z352" i="8"/>
  <c r="H354" i="8"/>
  <c r="S353" i="8"/>
  <c r="T355" i="8"/>
  <c r="L356" i="8" a="1"/>
  <c r="L356" i="8" s="1"/>
  <c r="AC350" i="8"/>
  <c r="AA351" i="8"/>
  <c r="AB350" i="8"/>
  <c r="AD350" i="8"/>
  <c r="AG371" i="8" s="1"/>
  <c r="R354" i="8"/>
  <c r="U353" i="8"/>
  <c r="X353" i="8" s="1"/>
  <c r="Y353" i="8" s="1"/>
  <c r="Z352" i="7"/>
  <c r="T354" i="7"/>
  <c r="L355" i="7" a="1"/>
  <c r="L355" i="7" s="1"/>
  <c r="AB350" i="7"/>
  <c r="AD350" i="7"/>
  <c r="AG371" i="7" s="1"/>
  <c r="AA351" i="7"/>
  <c r="AC350" i="7"/>
  <c r="U353" i="7"/>
  <c r="X353" i="7" s="1"/>
  <c r="Y353" i="7" s="1"/>
  <c r="R354" i="7"/>
  <c r="H354" i="7"/>
  <c r="S353" i="7"/>
  <c r="Z352" i="6"/>
  <c r="H354" i="6"/>
  <c r="S353" i="6"/>
  <c r="AB350" i="6"/>
  <c r="AD350" i="6"/>
  <c r="AG371" i="6" s="1"/>
  <c r="R354" i="6"/>
  <c r="U353" i="6"/>
  <c r="X353" i="6" s="1"/>
  <c r="Y353" i="6" s="1"/>
  <c r="AA351" i="6"/>
  <c r="AC350" i="6"/>
  <c r="T355" i="6"/>
  <c r="L356" i="6" a="1"/>
  <c r="L356" i="6" s="1"/>
  <c r="Z352" i="5"/>
  <c r="AB350" i="5"/>
  <c r="AD350" i="5"/>
  <c r="AG371" i="5" s="1"/>
  <c r="H354" i="5"/>
  <c r="S353" i="5"/>
  <c r="R354" i="5"/>
  <c r="U353" i="5"/>
  <c r="X353" i="5" s="1"/>
  <c r="Y353" i="5" s="1"/>
  <c r="T355" i="5"/>
  <c r="L356" i="5" a="1"/>
  <c r="L356" i="5" s="1"/>
  <c r="AA351" i="5"/>
  <c r="AC350" i="5"/>
  <c r="Z352" i="4"/>
  <c r="T355" i="4"/>
  <c r="L356" i="4" a="1"/>
  <c r="L356" i="4" s="1"/>
  <c r="AD350" i="4"/>
  <c r="AG371" i="4" s="1"/>
  <c r="AB350" i="4"/>
  <c r="R354" i="4"/>
  <c r="U353" i="4"/>
  <c r="X353" i="4" s="1"/>
  <c r="Y353" i="4" s="1"/>
  <c r="AA351" i="4"/>
  <c r="AC350" i="4"/>
  <c r="H354" i="4"/>
  <c r="S353" i="4"/>
  <c r="Z352" i="1"/>
  <c r="T355" i="1"/>
  <c r="L356" i="1" a="1"/>
  <c r="L356" i="1" s="1"/>
  <c r="S353" i="1"/>
  <c r="H354" i="1"/>
  <c r="AD350" i="1"/>
  <c r="AG371" i="1" s="1"/>
  <c r="AB350" i="1"/>
  <c r="R354" i="1"/>
  <c r="U353" i="1"/>
  <c r="X353" i="1" s="1"/>
  <c r="Y353" i="1" s="1"/>
  <c r="AC350" i="1"/>
  <c r="AA351" i="1"/>
  <c r="Z353" i="11" l="1"/>
  <c r="AB351" i="11"/>
  <c r="AD351" i="11"/>
  <c r="AG372" i="11" s="1"/>
  <c r="H355" i="11"/>
  <c r="S354" i="11"/>
  <c r="R355" i="11"/>
  <c r="U354" i="11"/>
  <c r="X354" i="11" s="1"/>
  <c r="Y354" i="11" s="1"/>
  <c r="AA352" i="11"/>
  <c r="AC351" i="11"/>
  <c r="T356" i="11"/>
  <c r="L357" i="11" a="1"/>
  <c r="L357" i="11" s="1"/>
  <c r="Z353" i="10"/>
  <c r="T355" i="10"/>
  <c r="L356" i="10" a="1"/>
  <c r="L356" i="10" s="1"/>
  <c r="AC351" i="10"/>
  <c r="AA352" i="10"/>
  <c r="AD351" i="10"/>
  <c r="AG372" i="10" s="1"/>
  <c r="AB351" i="10"/>
  <c r="S354" i="10"/>
  <c r="H355" i="10"/>
  <c r="R355" i="10"/>
  <c r="U354" i="10"/>
  <c r="X354" i="10" s="1"/>
  <c r="Y354" i="10" s="1"/>
  <c r="Z353" i="9"/>
  <c r="R355" i="9"/>
  <c r="U354" i="9"/>
  <c r="X354" i="9" s="1"/>
  <c r="Y354" i="9" s="1"/>
  <c r="S354" i="9"/>
  <c r="H355" i="9"/>
  <c r="T355" i="9"/>
  <c r="L356" i="9" a="1"/>
  <c r="L356" i="9" s="1"/>
  <c r="AC351" i="9"/>
  <c r="AA352" i="9"/>
  <c r="AD351" i="9"/>
  <c r="AG372" i="9" s="1"/>
  <c r="AB351" i="9"/>
  <c r="Z353" i="8"/>
  <c r="R355" i="8"/>
  <c r="U354" i="8"/>
  <c r="X354" i="8" s="1"/>
  <c r="Y354" i="8" s="1"/>
  <c r="S354" i="8"/>
  <c r="H355" i="8"/>
  <c r="AD351" i="8"/>
  <c r="AG372" i="8" s="1"/>
  <c r="AB351" i="8"/>
  <c r="AC351" i="8"/>
  <c r="AA352" i="8"/>
  <c r="T356" i="8"/>
  <c r="L357" i="8" a="1"/>
  <c r="L357" i="8" s="1"/>
  <c r="Z353" i="7"/>
  <c r="R355" i="7"/>
  <c r="U354" i="7"/>
  <c r="X354" i="7" s="1"/>
  <c r="Y354" i="7" s="1"/>
  <c r="AD351" i="7"/>
  <c r="AG372" i="7" s="1"/>
  <c r="AB351" i="7"/>
  <c r="H355" i="7"/>
  <c r="S354" i="7"/>
  <c r="AA352" i="7"/>
  <c r="AC351" i="7"/>
  <c r="L356" i="7" a="1"/>
  <c r="L356" i="7" s="1"/>
  <c r="T355" i="7"/>
  <c r="Z353" i="6"/>
  <c r="S354" i="6"/>
  <c r="H355" i="6"/>
  <c r="AD351" i="6"/>
  <c r="AG372" i="6" s="1"/>
  <c r="AB351" i="6"/>
  <c r="R355" i="6"/>
  <c r="U354" i="6"/>
  <c r="X354" i="6" s="1"/>
  <c r="Y354" i="6" s="1"/>
  <c r="AA352" i="6"/>
  <c r="AC351" i="6"/>
  <c r="T356" i="6"/>
  <c r="L357" i="6" a="1"/>
  <c r="L357" i="6" s="1"/>
  <c r="Z353" i="5"/>
  <c r="R355" i="5"/>
  <c r="U354" i="5"/>
  <c r="X354" i="5" s="1"/>
  <c r="Y354" i="5" s="1"/>
  <c r="T356" i="5"/>
  <c r="L357" i="5" a="1"/>
  <c r="L357" i="5" s="1"/>
  <c r="S354" i="5"/>
  <c r="H355" i="5"/>
  <c r="AC351" i="5"/>
  <c r="AA352" i="5"/>
  <c r="AD351" i="5"/>
  <c r="AG372" i="5" s="1"/>
  <c r="AB351" i="5"/>
  <c r="Z353" i="4"/>
  <c r="R355" i="4"/>
  <c r="U354" i="4"/>
  <c r="X354" i="4" s="1"/>
  <c r="Y354" i="4" s="1"/>
  <c r="H355" i="4"/>
  <c r="S354" i="4"/>
  <c r="AB351" i="4"/>
  <c r="AD351" i="4"/>
  <c r="AG372" i="4" s="1"/>
  <c r="AA352" i="4"/>
  <c r="AC351" i="4"/>
  <c r="T356" i="4"/>
  <c r="L357" i="4" a="1"/>
  <c r="L357" i="4" s="1"/>
  <c r="Z353" i="1"/>
  <c r="U354" i="1"/>
  <c r="X354" i="1" s="1"/>
  <c r="Y354" i="1" s="1"/>
  <c r="R355" i="1"/>
  <c r="AB351" i="1"/>
  <c r="AD351" i="1"/>
  <c r="AG372" i="1" s="1"/>
  <c r="S354" i="1"/>
  <c r="H355" i="1"/>
  <c r="T356" i="1"/>
  <c r="L357" i="1" a="1"/>
  <c r="L357" i="1" s="1"/>
  <c r="AC351" i="1"/>
  <c r="AA352" i="1"/>
  <c r="Z354" i="11" l="1"/>
  <c r="T357" i="11"/>
  <c r="L358" i="11" a="1"/>
  <c r="L358" i="11" s="1"/>
  <c r="S355" i="11"/>
  <c r="H356" i="11"/>
  <c r="R356" i="11"/>
  <c r="U355" i="11"/>
  <c r="X355" i="11" s="1"/>
  <c r="Y355" i="11" s="1"/>
  <c r="AC352" i="11"/>
  <c r="AA353" i="11"/>
  <c r="AD352" i="11"/>
  <c r="AG373" i="11" s="1"/>
  <c r="AB352" i="11"/>
  <c r="Z354" i="10"/>
  <c r="T356" i="10"/>
  <c r="L357" i="10" a="1"/>
  <c r="L357" i="10" s="1"/>
  <c r="U355" i="10"/>
  <c r="X355" i="10" s="1"/>
  <c r="Y355" i="10" s="1"/>
  <c r="R356" i="10"/>
  <c r="S355" i="10"/>
  <c r="H356" i="10"/>
  <c r="AC352" i="10"/>
  <c r="AA353" i="10"/>
  <c r="AD352" i="10"/>
  <c r="AG373" i="10" s="1"/>
  <c r="AB352" i="10"/>
  <c r="Z354" i="9"/>
  <c r="AD352" i="9"/>
  <c r="AG373" i="9" s="1"/>
  <c r="AB352" i="9"/>
  <c r="U355" i="9"/>
  <c r="X355" i="9" s="1"/>
  <c r="Y355" i="9" s="1"/>
  <c r="R356" i="9"/>
  <c r="S355" i="9"/>
  <c r="H356" i="9"/>
  <c r="AC352" i="9"/>
  <c r="AA353" i="9"/>
  <c r="T356" i="9"/>
  <c r="L357" i="9" a="1"/>
  <c r="L357" i="9" s="1"/>
  <c r="Z354" i="8"/>
  <c r="L358" i="8" a="1"/>
  <c r="L358" i="8" s="1"/>
  <c r="T357" i="8"/>
  <c r="AA353" i="8"/>
  <c r="AC352" i="8"/>
  <c r="AD352" i="8"/>
  <c r="AG373" i="8" s="1"/>
  <c r="AB352" i="8"/>
  <c r="H356" i="8"/>
  <c r="S355" i="8"/>
  <c r="U355" i="8"/>
  <c r="X355" i="8" s="1"/>
  <c r="Y355" i="8" s="1"/>
  <c r="R356" i="8"/>
  <c r="Z354" i="7"/>
  <c r="AB352" i="7"/>
  <c r="AD352" i="7"/>
  <c r="AG373" i="7" s="1"/>
  <c r="T356" i="7"/>
  <c r="L357" i="7" a="1"/>
  <c r="L357" i="7" s="1"/>
  <c r="S355" i="7"/>
  <c r="H356" i="7"/>
  <c r="R356" i="7"/>
  <c r="U355" i="7"/>
  <c r="X355" i="7" s="1"/>
  <c r="Y355" i="7" s="1"/>
  <c r="AC352" i="7"/>
  <c r="AA353" i="7"/>
  <c r="Z354" i="6"/>
  <c r="L358" i="6" a="1"/>
  <c r="L358" i="6" s="1"/>
  <c r="T357" i="6"/>
  <c r="AD352" i="6"/>
  <c r="AG373" i="6" s="1"/>
  <c r="AB352" i="6"/>
  <c r="AC352" i="6"/>
  <c r="AA353" i="6"/>
  <c r="U355" i="6"/>
  <c r="X355" i="6" s="1"/>
  <c r="Y355" i="6" s="1"/>
  <c r="R356" i="6"/>
  <c r="S355" i="6"/>
  <c r="H356" i="6"/>
  <c r="Z354" i="5"/>
  <c r="AD352" i="5"/>
  <c r="AG373" i="5" s="1"/>
  <c r="AB352" i="5"/>
  <c r="S355" i="5"/>
  <c r="H356" i="5"/>
  <c r="AC352" i="5"/>
  <c r="AA353" i="5"/>
  <c r="L358" i="5" a="1"/>
  <c r="L358" i="5" s="1"/>
  <c r="T357" i="5"/>
  <c r="U355" i="5"/>
  <c r="X355" i="5" s="1"/>
  <c r="Y355" i="5" s="1"/>
  <c r="R356" i="5"/>
  <c r="Z354" i="4"/>
  <c r="T357" i="4"/>
  <c r="L358" i="4" a="1"/>
  <c r="L358" i="4" s="1"/>
  <c r="AD352" i="4"/>
  <c r="AG373" i="4" s="1"/>
  <c r="AB352" i="4"/>
  <c r="AC352" i="4"/>
  <c r="AA353" i="4"/>
  <c r="S355" i="4"/>
  <c r="H356" i="4"/>
  <c r="R356" i="4"/>
  <c r="U355" i="4"/>
  <c r="X355" i="4" s="1"/>
  <c r="Y355" i="4" s="1"/>
  <c r="Z354" i="1"/>
  <c r="AD352" i="1"/>
  <c r="AG373" i="1" s="1"/>
  <c r="AB352" i="1"/>
  <c r="H356" i="1"/>
  <c r="S355" i="1"/>
  <c r="L358" i="1" a="1"/>
  <c r="L358" i="1" s="1"/>
  <c r="T357" i="1"/>
  <c r="U355" i="1"/>
  <c r="X355" i="1" s="1"/>
  <c r="Y355" i="1" s="1"/>
  <c r="R356" i="1"/>
  <c r="AC352" i="1"/>
  <c r="AA353" i="1"/>
  <c r="Z355" i="11" l="1"/>
  <c r="L359" i="11" a="1"/>
  <c r="L359" i="11" s="1"/>
  <c r="T358" i="11"/>
  <c r="U356" i="11"/>
  <c r="X356" i="11" s="1"/>
  <c r="Y356" i="11" s="1"/>
  <c r="R357" i="11"/>
  <c r="AC353" i="11"/>
  <c r="AA354" i="11"/>
  <c r="AD353" i="11"/>
  <c r="AG374" i="11" s="1"/>
  <c r="AB353" i="11"/>
  <c r="S356" i="11"/>
  <c r="H357" i="11"/>
  <c r="Z355" i="10"/>
  <c r="L358" i="10" a="1"/>
  <c r="L358" i="10" s="1"/>
  <c r="T357" i="10"/>
  <c r="AD353" i="10"/>
  <c r="AG374" i="10" s="1"/>
  <c r="AB353" i="10"/>
  <c r="H357" i="10"/>
  <c r="S356" i="10"/>
  <c r="U356" i="10"/>
  <c r="X356" i="10" s="1"/>
  <c r="Y356" i="10" s="1"/>
  <c r="R357" i="10"/>
  <c r="AC353" i="10"/>
  <c r="AA354" i="10"/>
  <c r="Z355" i="9"/>
  <c r="L358" i="9" a="1"/>
  <c r="L358" i="9" s="1"/>
  <c r="T357" i="9"/>
  <c r="AD353" i="9"/>
  <c r="AG374" i="9" s="1"/>
  <c r="AB353" i="9"/>
  <c r="U356" i="9"/>
  <c r="X356" i="9" s="1"/>
  <c r="Y356" i="9" s="1"/>
  <c r="R357" i="9"/>
  <c r="H357" i="9"/>
  <c r="S356" i="9"/>
  <c r="AC353" i="9"/>
  <c r="AA354" i="9"/>
  <c r="Z355" i="8"/>
  <c r="R357" i="8"/>
  <c r="U356" i="8"/>
  <c r="X356" i="8" s="1"/>
  <c r="Y356" i="8" s="1"/>
  <c r="H357" i="8"/>
  <c r="S356" i="8"/>
  <c r="AD353" i="8"/>
  <c r="AG374" i="8" s="1"/>
  <c r="AB353" i="8"/>
  <c r="AC353" i="8"/>
  <c r="AA354" i="8"/>
  <c r="L359" i="8" a="1"/>
  <c r="L359" i="8" s="1"/>
  <c r="T358" i="8"/>
  <c r="Z355" i="7"/>
  <c r="AD353" i="7"/>
  <c r="AG374" i="7" s="1"/>
  <c r="AB353" i="7"/>
  <c r="U356" i="7"/>
  <c r="X356" i="7" s="1"/>
  <c r="Y356" i="7" s="1"/>
  <c r="R357" i="7"/>
  <c r="S356" i="7"/>
  <c r="H357" i="7"/>
  <c r="AC353" i="7"/>
  <c r="AA354" i="7"/>
  <c r="L358" i="7" a="1"/>
  <c r="L358" i="7" s="1"/>
  <c r="T357" i="7"/>
  <c r="Z355" i="6"/>
  <c r="AD353" i="6"/>
  <c r="AG374" i="6" s="1"/>
  <c r="AB353" i="6"/>
  <c r="H357" i="6"/>
  <c r="S356" i="6"/>
  <c r="U356" i="6"/>
  <c r="X356" i="6" s="1"/>
  <c r="Y356" i="6" s="1"/>
  <c r="R357" i="6"/>
  <c r="AC353" i="6"/>
  <c r="AA354" i="6"/>
  <c r="L359" i="6" a="1"/>
  <c r="L359" i="6" s="1"/>
  <c r="T358" i="6"/>
  <c r="Z355" i="5"/>
  <c r="L359" i="5" a="1"/>
  <c r="L359" i="5" s="1"/>
  <c r="T358" i="5"/>
  <c r="AC353" i="5"/>
  <c r="AA354" i="5"/>
  <c r="U356" i="5"/>
  <c r="X356" i="5" s="1"/>
  <c r="Y356" i="5" s="1"/>
  <c r="R357" i="5"/>
  <c r="AD353" i="5"/>
  <c r="AG374" i="5" s="1"/>
  <c r="AB353" i="5"/>
  <c r="H357" i="5"/>
  <c r="S356" i="5"/>
  <c r="Z355" i="4"/>
  <c r="S356" i="4"/>
  <c r="H357" i="4"/>
  <c r="U356" i="4"/>
  <c r="X356" i="4" s="1"/>
  <c r="Y356" i="4" s="1"/>
  <c r="R357" i="4"/>
  <c r="AD353" i="4"/>
  <c r="AG374" i="4" s="1"/>
  <c r="AB353" i="4"/>
  <c r="AC353" i="4"/>
  <c r="AA354" i="4"/>
  <c r="L359" i="4" a="1"/>
  <c r="L359" i="4" s="1"/>
  <c r="T358" i="4"/>
  <c r="Z355" i="1"/>
  <c r="U356" i="1"/>
  <c r="X356" i="1" s="1"/>
  <c r="Y356" i="1" s="1"/>
  <c r="R357" i="1"/>
  <c r="AD353" i="1"/>
  <c r="AG374" i="1" s="1"/>
  <c r="AB353" i="1"/>
  <c r="H357" i="1"/>
  <c r="S356" i="1"/>
  <c r="L359" i="1" a="1"/>
  <c r="L359" i="1" s="1"/>
  <c r="T358" i="1"/>
  <c r="AC353" i="1"/>
  <c r="AA354" i="1"/>
  <c r="Z356" i="11" l="1"/>
  <c r="U357" i="11"/>
  <c r="X357" i="11" s="1"/>
  <c r="Y357" i="11" s="1"/>
  <c r="R358" i="11"/>
  <c r="L360" i="11" a="1"/>
  <c r="L360" i="11" s="1"/>
  <c r="T359" i="11"/>
  <c r="AC354" i="11"/>
  <c r="AA355" i="11"/>
  <c r="H358" i="11"/>
  <c r="S357" i="11"/>
  <c r="AD354" i="11"/>
  <c r="AG375" i="11" s="1"/>
  <c r="AB354" i="11"/>
  <c r="Z356" i="10"/>
  <c r="L359" i="10" a="1"/>
  <c r="L359" i="10" s="1"/>
  <c r="T358" i="10"/>
  <c r="AD354" i="10"/>
  <c r="AG375" i="10" s="1"/>
  <c r="AB354" i="10"/>
  <c r="U357" i="10"/>
  <c r="X357" i="10" s="1"/>
  <c r="Y357" i="10" s="1"/>
  <c r="R358" i="10"/>
  <c r="H358" i="10"/>
  <c r="S357" i="10"/>
  <c r="AC354" i="10"/>
  <c r="AA355" i="10"/>
  <c r="Z356" i="9"/>
  <c r="AD354" i="9"/>
  <c r="AG375" i="9" s="1"/>
  <c r="AB354" i="9"/>
  <c r="H358" i="9"/>
  <c r="S357" i="9"/>
  <c r="L359" i="9" a="1"/>
  <c r="L359" i="9" s="1"/>
  <c r="T358" i="9"/>
  <c r="U357" i="9"/>
  <c r="X357" i="9" s="1"/>
  <c r="Y357" i="9" s="1"/>
  <c r="R358" i="9"/>
  <c r="AC354" i="9"/>
  <c r="AA355" i="9"/>
  <c r="Z356" i="8"/>
  <c r="L360" i="8" a="1"/>
  <c r="L360" i="8" s="1"/>
  <c r="T359" i="8"/>
  <c r="U357" i="8"/>
  <c r="X357" i="8" s="1"/>
  <c r="Y357" i="8" s="1"/>
  <c r="R358" i="8"/>
  <c r="AD354" i="8"/>
  <c r="AG375" i="8" s="1"/>
  <c r="AB354" i="8"/>
  <c r="AC354" i="8"/>
  <c r="AA355" i="8"/>
  <c r="S357" i="8"/>
  <c r="H358" i="8"/>
  <c r="Z356" i="7"/>
  <c r="T358" i="7"/>
  <c r="L359" i="7" a="1"/>
  <c r="L359" i="7" s="1"/>
  <c r="AD354" i="7"/>
  <c r="AG375" i="7" s="1"/>
  <c r="AB354" i="7"/>
  <c r="H358" i="7"/>
  <c r="S357" i="7"/>
  <c r="AC354" i="7"/>
  <c r="AA355" i="7"/>
  <c r="U357" i="7"/>
  <c r="X357" i="7" s="1"/>
  <c r="Y357" i="7" s="1"/>
  <c r="R358" i="7"/>
  <c r="Z356" i="6"/>
  <c r="AD354" i="6"/>
  <c r="AG375" i="6" s="1"/>
  <c r="AB354" i="6"/>
  <c r="U357" i="6"/>
  <c r="X357" i="6" s="1"/>
  <c r="Y357" i="6" s="1"/>
  <c r="R358" i="6"/>
  <c r="AC354" i="6"/>
  <c r="AA355" i="6"/>
  <c r="L360" i="6" a="1"/>
  <c r="L360" i="6" s="1"/>
  <c r="T359" i="6"/>
  <c r="H358" i="6"/>
  <c r="S357" i="6"/>
  <c r="Z356" i="5"/>
  <c r="U357" i="5"/>
  <c r="X357" i="5" s="1"/>
  <c r="Y357" i="5" s="1"/>
  <c r="R358" i="5"/>
  <c r="H358" i="5"/>
  <c r="S357" i="5"/>
  <c r="AD354" i="5"/>
  <c r="AG375" i="5" s="1"/>
  <c r="AB354" i="5"/>
  <c r="AC354" i="5"/>
  <c r="AA355" i="5"/>
  <c r="L360" i="5" a="1"/>
  <c r="L360" i="5" s="1"/>
  <c r="T359" i="5"/>
  <c r="Z356" i="4"/>
  <c r="AD354" i="4"/>
  <c r="AG375" i="4" s="1"/>
  <c r="AB354" i="4"/>
  <c r="U357" i="4"/>
  <c r="X357" i="4" s="1"/>
  <c r="Y357" i="4" s="1"/>
  <c r="R358" i="4"/>
  <c r="H358" i="4"/>
  <c r="S357" i="4"/>
  <c r="AC354" i="4"/>
  <c r="AA355" i="4"/>
  <c r="L360" i="4" a="1"/>
  <c r="L360" i="4" s="1"/>
  <c r="T359" i="4"/>
  <c r="Z356" i="1"/>
  <c r="AD354" i="1"/>
  <c r="AG375" i="1" s="1"/>
  <c r="AB354" i="1"/>
  <c r="H358" i="1"/>
  <c r="S357" i="1"/>
  <c r="L360" i="1" a="1"/>
  <c r="L360" i="1" s="1"/>
  <c r="T359" i="1"/>
  <c r="U357" i="1"/>
  <c r="X357" i="1" s="1"/>
  <c r="Y357" i="1" s="1"/>
  <c r="R358" i="1"/>
  <c r="AC354" i="1"/>
  <c r="AA355" i="1"/>
  <c r="Z357" i="11" l="1"/>
  <c r="H359" i="11"/>
  <c r="S358" i="11"/>
  <c r="AD355" i="11"/>
  <c r="AG376" i="11" s="1"/>
  <c r="AB355" i="11"/>
  <c r="L361" i="11" a="1"/>
  <c r="L361" i="11" s="1"/>
  <c r="T360" i="11"/>
  <c r="U358" i="11"/>
  <c r="X358" i="11" s="1"/>
  <c r="Y358" i="11" s="1"/>
  <c r="R359" i="11"/>
  <c r="AC355" i="11"/>
  <c r="AA356" i="11"/>
  <c r="Z357" i="10"/>
  <c r="AD355" i="10"/>
  <c r="AG376" i="10" s="1"/>
  <c r="AB355" i="10"/>
  <c r="U358" i="10"/>
  <c r="X358" i="10" s="1"/>
  <c r="Y358" i="10" s="1"/>
  <c r="R359" i="10"/>
  <c r="L360" i="10" a="1"/>
  <c r="L360" i="10" s="1"/>
  <c r="T359" i="10"/>
  <c r="H359" i="10"/>
  <c r="S358" i="10"/>
  <c r="AC355" i="10"/>
  <c r="AA356" i="10"/>
  <c r="Z357" i="9"/>
  <c r="U358" i="9"/>
  <c r="X358" i="9" s="1"/>
  <c r="Y358" i="9" s="1"/>
  <c r="R359" i="9"/>
  <c r="AD355" i="9"/>
  <c r="AG376" i="9" s="1"/>
  <c r="AB355" i="9"/>
  <c r="L360" i="9" a="1"/>
  <c r="L360" i="9" s="1"/>
  <c r="T359" i="9"/>
  <c r="AC355" i="9"/>
  <c r="AA356" i="9"/>
  <c r="H359" i="9"/>
  <c r="S358" i="9"/>
  <c r="Z357" i="8"/>
  <c r="H359" i="8"/>
  <c r="S358" i="8"/>
  <c r="AD355" i="8"/>
  <c r="AG376" i="8" s="1"/>
  <c r="AB355" i="8"/>
  <c r="U358" i="8"/>
  <c r="X358" i="8" s="1"/>
  <c r="Y358" i="8" s="1"/>
  <c r="R359" i="8"/>
  <c r="AC355" i="8"/>
  <c r="AA356" i="8"/>
  <c r="L361" i="8" a="1"/>
  <c r="L361" i="8" s="1"/>
  <c r="T360" i="8"/>
  <c r="Z357" i="7"/>
  <c r="U358" i="7"/>
  <c r="X358" i="7" s="1"/>
  <c r="Y358" i="7" s="1"/>
  <c r="R359" i="7"/>
  <c r="H359" i="7"/>
  <c r="S358" i="7"/>
  <c r="L360" i="7" a="1"/>
  <c r="L360" i="7" s="1"/>
  <c r="T359" i="7"/>
  <c r="AC355" i="7"/>
  <c r="AA356" i="7"/>
  <c r="AD355" i="7"/>
  <c r="AG376" i="7" s="1"/>
  <c r="AB355" i="7"/>
  <c r="Z357" i="6"/>
  <c r="AD355" i="6"/>
  <c r="AG376" i="6" s="1"/>
  <c r="AB355" i="6"/>
  <c r="L361" i="6" a="1"/>
  <c r="L361" i="6" s="1"/>
  <c r="T360" i="6"/>
  <c r="U358" i="6"/>
  <c r="X358" i="6" s="1"/>
  <c r="Y358" i="6" s="1"/>
  <c r="R359" i="6"/>
  <c r="AC355" i="6"/>
  <c r="AA356" i="6"/>
  <c r="H359" i="6"/>
  <c r="S358" i="6"/>
  <c r="Z357" i="5"/>
  <c r="L361" i="5" a="1"/>
  <c r="L361" i="5" s="1"/>
  <c r="T360" i="5"/>
  <c r="AD355" i="5"/>
  <c r="AG376" i="5" s="1"/>
  <c r="AB355" i="5"/>
  <c r="U358" i="5"/>
  <c r="X358" i="5" s="1"/>
  <c r="Y358" i="5" s="1"/>
  <c r="R359" i="5"/>
  <c r="AC355" i="5"/>
  <c r="AA356" i="5"/>
  <c r="H359" i="5"/>
  <c r="S358" i="5"/>
  <c r="Z357" i="4"/>
  <c r="AD355" i="4"/>
  <c r="AG376" i="4" s="1"/>
  <c r="AB355" i="4"/>
  <c r="H359" i="4"/>
  <c r="S358" i="4"/>
  <c r="AC355" i="4"/>
  <c r="AA356" i="4"/>
  <c r="L361" i="4" a="1"/>
  <c r="L361" i="4" s="1"/>
  <c r="T360" i="4"/>
  <c r="U358" i="4"/>
  <c r="X358" i="4" s="1"/>
  <c r="Y358" i="4" s="1"/>
  <c r="R359" i="4"/>
  <c r="Z357" i="1"/>
  <c r="AD355" i="1"/>
  <c r="AG376" i="1" s="1"/>
  <c r="AB355" i="1"/>
  <c r="U358" i="1"/>
  <c r="X358" i="1" s="1"/>
  <c r="Y358" i="1" s="1"/>
  <c r="R359" i="1"/>
  <c r="AC355" i="1"/>
  <c r="AA356" i="1"/>
  <c r="L361" i="1" a="1"/>
  <c r="L361" i="1" s="1"/>
  <c r="T360" i="1"/>
  <c r="H359" i="1"/>
  <c r="S358" i="1"/>
  <c r="Z358" i="11" l="1"/>
  <c r="L362" i="11" a="1"/>
  <c r="L362" i="11" s="1"/>
  <c r="T361" i="11"/>
  <c r="U359" i="11"/>
  <c r="X359" i="11" s="1"/>
  <c r="Y359" i="11" s="1"/>
  <c r="R360" i="11"/>
  <c r="H360" i="11"/>
  <c r="S359" i="11"/>
  <c r="AD356" i="11"/>
  <c r="AG377" i="11" s="1"/>
  <c r="AB356" i="11"/>
  <c r="AC356" i="11"/>
  <c r="AA357" i="11"/>
  <c r="Z358" i="10"/>
  <c r="H360" i="10"/>
  <c r="S359" i="10"/>
  <c r="AD356" i="10"/>
  <c r="AG377" i="10" s="1"/>
  <c r="AB356" i="10"/>
  <c r="AC356" i="10"/>
  <c r="AA357" i="10"/>
  <c r="L361" i="10" a="1"/>
  <c r="L361" i="10" s="1"/>
  <c r="T360" i="10"/>
  <c r="U359" i="10"/>
  <c r="X359" i="10" s="1"/>
  <c r="Y359" i="10" s="1"/>
  <c r="R360" i="10"/>
  <c r="Z358" i="9"/>
  <c r="H360" i="9"/>
  <c r="S359" i="9"/>
  <c r="AD356" i="9"/>
  <c r="AG377" i="9" s="1"/>
  <c r="AB356" i="9"/>
  <c r="L361" i="9" a="1"/>
  <c r="L361" i="9" s="1"/>
  <c r="T360" i="9"/>
  <c r="AC356" i="9"/>
  <c r="AA357" i="9"/>
  <c r="U359" i="9"/>
  <c r="X359" i="9" s="1"/>
  <c r="Y359" i="9" s="1"/>
  <c r="R360" i="9"/>
  <c r="Z358" i="8"/>
  <c r="L362" i="8" a="1"/>
  <c r="L362" i="8" s="1"/>
  <c r="T361" i="8"/>
  <c r="AD356" i="8"/>
  <c r="AG377" i="8" s="1"/>
  <c r="AB356" i="8"/>
  <c r="U359" i="8"/>
  <c r="X359" i="8" s="1"/>
  <c r="Y359" i="8" s="1"/>
  <c r="R360" i="8"/>
  <c r="AC356" i="8"/>
  <c r="AA357" i="8"/>
  <c r="H360" i="8"/>
  <c r="S359" i="8"/>
  <c r="Z358" i="7"/>
  <c r="AD356" i="7"/>
  <c r="AG377" i="7" s="1"/>
  <c r="AB356" i="7"/>
  <c r="U359" i="7"/>
  <c r="X359" i="7" s="1"/>
  <c r="Y359" i="7" s="1"/>
  <c r="R360" i="7"/>
  <c r="H360" i="7"/>
  <c r="S359" i="7"/>
  <c r="AC356" i="7"/>
  <c r="AA357" i="7"/>
  <c r="L361" i="7" a="1"/>
  <c r="L361" i="7" s="1"/>
  <c r="T360" i="7"/>
  <c r="Z358" i="6"/>
  <c r="H360" i="6"/>
  <c r="S359" i="6"/>
  <c r="L362" i="6" a="1"/>
  <c r="L362" i="6" s="1"/>
  <c r="T361" i="6"/>
  <c r="U359" i="6"/>
  <c r="X359" i="6" s="1"/>
  <c r="Y359" i="6" s="1"/>
  <c r="R360" i="6"/>
  <c r="AD356" i="6"/>
  <c r="AG377" i="6" s="1"/>
  <c r="AB356" i="6"/>
  <c r="AC356" i="6"/>
  <c r="AA357" i="6"/>
  <c r="Z358" i="5"/>
  <c r="AD356" i="5"/>
  <c r="AG377" i="5" s="1"/>
  <c r="AB356" i="5"/>
  <c r="H360" i="5"/>
  <c r="S359" i="5"/>
  <c r="U359" i="5"/>
  <c r="X359" i="5" s="1"/>
  <c r="Y359" i="5" s="1"/>
  <c r="R360" i="5"/>
  <c r="AC356" i="5"/>
  <c r="AA357" i="5"/>
  <c r="L362" i="5" a="1"/>
  <c r="L362" i="5" s="1"/>
  <c r="T361" i="5"/>
  <c r="Z358" i="4"/>
  <c r="U359" i="4"/>
  <c r="X359" i="4" s="1"/>
  <c r="Y359" i="4" s="1"/>
  <c r="R360" i="4"/>
  <c r="AD356" i="4"/>
  <c r="AG377" i="4" s="1"/>
  <c r="AB356" i="4"/>
  <c r="L362" i="4" a="1"/>
  <c r="L362" i="4" s="1"/>
  <c r="T361" i="4"/>
  <c r="AC356" i="4"/>
  <c r="AA357" i="4"/>
  <c r="H360" i="4"/>
  <c r="S359" i="4"/>
  <c r="Z358" i="1"/>
  <c r="L362" i="1" a="1"/>
  <c r="L362" i="1" s="1"/>
  <c r="T361" i="1"/>
  <c r="AD356" i="1"/>
  <c r="AG377" i="1" s="1"/>
  <c r="AB356" i="1"/>
  <c r="H360" i="1"/>
  <c r="S359" i="1"/>
  <c r="U359" i="1"/>
  <c r="X359" i="1" s="1"/>
  <c r="Y359" i="1" s="1"/>
  <c r="R360" i="1"/>
  <c r="AA357" i="1"/>
  <c r="AC356" i="1"/>
  <c r="Z359" i="11" l="1"/>
  <c r="AB357" i="11"/>
  <c r="AD357" i="11"/>
  <c r="AG378" i="11" s="1"/>
  <c r="T362" i="11"/>
  <c r="L363" i="11" a="1"/>
  <c r="L363" i="11" s="1"/>
  <c r="R361" i="11"/>
  <c r="U360" i="11"/>
  <c r="X360" i="11" s="1"/>
  <c r="Y360" i="11" s="1"/>
  <c r="AC357" i="11"/>
  <c r="AA358" i="11"/>
  <c r="H361" i="11"/>
  <c r="S360" i="11"/>
  <c r="Z359" i="10"/>
  <c r="R361" i="10"/>
  <c r="U360" i="10"/>
  <c r="X360" i="10" s="1"/>
  <c r="Y360" i="10" s="1"/>
  <c r="AB357" i="10"/>
  <c r="AD357" i="10"/>
  <c r="AG378" i="10" s="1"/>
  <c r="H361" i="10"/>
  <c r="S360" i="10"/>
  <c r="L362" i="10" a="1"/>
  <c r="L362" i="10" s="1"/>
  <c r="T361" i="10"/>
  <c r="AA358" i="10"/>
  <c r="AC357" i="10"/>
  <c r="Z359" i="9"/>
  <c r="R361" i="9"/>
  <c r="U360" i="9"/>
  <c r="X360" i="9" s="1"/>
  <c r="Y360" i="9" s="1"/>
  <c r="AD357" i="9"/>
  <c r="AG378" i="9" s="1"/>
  <c r="AB357" i="9"/>
  <c r="H361" i="9"/>
  <c r="S360" i="9"/>
  <c r="L362" i="9" a="1"/>
  <c r="L362" i="9" s="1"/>
  <c r="T361" i="9"/>
  <c r="AA358" i="9"/>
  <c r="AC357" i="9"/>
  <c r="Z359" i="8"/>
  <c r="AD357" i="8"/>
  <c r="AG378" i="8" s="1"/>
  <c r="AB357" i="8"/>
  <c r="H361" i="8"/>
  <c r="S360" i="8"/>
  <c r="R361" i="8"/>
  <c r="U360" i="8"/>
  <c r="X360" i="8" s="1"/>
  <c r="Y360" i="8" s="1"/>
  <c r="AA358" i="8"/>
  <c r="AC357" i="8"/>
  <c r="T362" i="8"/>
  <c r="L363" i="8" a="1"/>
  <c r="L363" i="8" s="1"/>
  <c r="Z359" i="7"/>
  <c r="L362" i="7" a="1"/>
  <c r="L362" i="7" s="1"/>
  <c r="T361" i="7"/>
  <c r="H361" i="7"/>
  <c r="S360" i="7"/>
  <c r="AC357" i="7"/>
  <c r="AA358" i="7"/>
  <c r="AD357" i="7"/>
  <c r="AG378" i="7" s="1"/>
  <c r="AB357" i="7"/>
  <c r="R361" i="7"/>
  <c r="U360" i="7"/>
  <c r="X360" i="7" s="1"/>
  <c r="Y360" i="7" s="1"/>
  <c r="Z359" i="6"/>
  <c r="T362" i="6"/>
  <c r="L363" i="6" a="1"/>
  <c r="L363" i="6" s="1"/>
  <c r="AD357" i="6"/>
  <c r="AG378" i="6" s="1"/>
  <c r="AB357" i="6"/>
  <c r="H361" i="6"/>
  <c r="S360" i="6"/>
  <c r="AA358" i="6"/>
  <c r="AC357" i="6"/>
  <c r="R361" i="6"/>
  <c r="U360" i="6"/>
  <c r="X360" i="6" s="1"/>
  <c r="Y360" i="6" s="1"/>
  <c r="Z359" i="5"/>
  <c r="AD357" i="5"/>
  <c r="AG378" i="5" s="1"/>
  <c r="AB357" i="5"/>
  <c r="H361" i="5"/>
  <c r="S360" i="5"/>
  <c r="AA358" i="5"/>
  <c r="AC357" i="5"/>
  <c r="T362" i="5"/>
  <c r="L363" i="5" a="1"/>
  <c r="L363" i="5" s="1"/>
  <c r="R361" i="5"/>
  <c r="U360" i="5"/>
  <c r="X360" i="5" s="1"/>
  <c r="Y360" i="5" s="1"/>
  <c r="Z359" i="4"/>
  <c r="T362" i="4"/>
  <c r="L363" i="4" a="1"/>
  <c r="L363" i="4" s="1"/>
  <c r="H361" i="4"/>
  <c r="S360" i="4"/>
  <c r="AD357" i="4"/>
  <c r="AG378" i="4" s="1"/>
  <c r="AB357" i="4"/>
  <c r="U360" i="4"/>
  <c r="X360" i="4" s="1"/>
  <c r="Y360" i="4" s="1"/>
  <c r="R361" i="4"/>
  <c r="AC357" i="4"/>
  <c r="AA358" i="4"/>
  <c r="Z359" i="1"/>
  <c r="AD357" i="1"/>
  <c r="AG378" i="1" s="1"/>
  <c r="AB357" i="1"/>
  <c r="R361" i="1"/>
  <c r="U360" i="1"/>
  <c r="X360" i="1" s="1"/>
  <c r="Y360" i="1" s="1"/>
  <c r="H361" i="1"/>
  <c r="S360" i="1"/>
  <c r="T362" i="1"/>
  <c r="L363" i="1" a="1"/>
  <c r="L363" i="1" s="1"/>
  <c r="AA358" i="1"/>
  <c r="AC357" i="1"/>
  <c r="Z360" i="11" l="1"/>
  <c r="AD358" i="11"/>
  <c r="AG379" i="11" s="1"/>
  <c r="AB358" i="11"/>
  <c r="H362" i="11"/>
  <c r="S361" i="11"/>
  <c r="R362" i="11"/>
  <c r="U361" i="11"/>
  <c r="X361" i="11" s="1"/>
  <c r="Y361" i="11" s="1"/>
  <c r="T363" i="11"/>
  <c r="L364" i="11" a="1"/>
  <c r="L364" i="11" s="1"/>
  <c r="AA359" i="11"/>
  <c r="AC358" i="11"/>
  <c r="Z360" i="10"/>
  <c r="T362" i="10"/>
  <c r="L363" i="10" a="1"/>
  <c r="L363" i="10" s="1"/>
  <c r="R362" i="10"/>
  <c r="U361" i="10"/>
  <c r="X361" i="10" s="1"/>
  <c r="Y361" i="10" s="1"/>
  <c r="AB358" i="10"/>
  <c r="AD358" i="10"/>
  <c r="AG379" i="10" s="1"/>
  <c r="H362" i="10"/>
  <c r="S361" i="10"/>
  <c r="AA359" i="10"/>
  <c r="AC358" i="10"/>
  <c r="Z360" i="9"/>
  <c r="AB358" i="9"/>
  <c r="AD358" i="9"/>
  <c r="AG379" i="9" s="1"/>
  <c r="R362" i="9"/>
  <c r="U361" i="9"/>
  <c r="X361" i="9" s="1"/>
  <c r="Y361" i="9" s="1"/>
  <c r="T362" i="9"/>
  <c r="L363" i="9" a="1"/>
  <c r="L363" i="9" s="1"/>
  <c r="H362" i="9"/>
  <c r="S361" i="9"/>
  <c r="AA359" i="9"/>
  <c r="AC358" i="9"/>
  <c r="Z360" i="8"/>
  <c r="T363" i="8"/>
  <c r="L364" i="8" a="1"/>
  <c r="L364" i="8" s="1"/>
  <c r="AB358" i="8"/>
  <c r="AD358" i="8"/>
  <c r="AG379" i="8" s="1"/>
  <c r="H362" i="8"/>
  <c r="S361" i="8"/>
  <c r="AC358" i="8"/>
  <c r="AA359" i="8"/>
  <c r="R362" i="8"/>
  <c r="U361" i="8"/>
  <c r="X361" i="8" s="1"/>
  <c r="Y361" i="8" s="1"/>
  <c r="Z360" i="7"/>
  <c r="U361" i="7"/>
  <c r="X361" i="7" s="1"/>
  <c r="Y361" i="7" s="1"/>
  <c r="R362" i="7"/>
  <c r="AB358" i="7"/>
  <c r="AD358" i="7"/>
  <c r="AG379" i="7" s="1"/>
  <c r="H362" i="7"/>
  <c r="S361" i="7"/>
  <c r="AA359" i="7"/>
  <c r="AC358" i="7"/>
  <c r="T362" i="7"/>
  <c r="L363" i="7" a="1"/>
  <c r="L363" i="7" s="1"/>
  <c r="Z360" i="6"/>
  <c r="AB358" i="6"/>
  <c r="AD358" i="6"/>
  <c r="AG379" i="6" s="1"/>
  <c r="H362" i="6"/>
  <c r="S361" i="6"/>
  <c r="R362" i="6"/>
  <c r="U361" i="6"/>
  <c r="X361" i="6" s="1"/>
  <c r="Y361" i="6" s="1"/>
  <c r="AA359" i="6"/>
  <c r="AC358" i="6"/>
  <c r="T363" i="6"/>
  <c r="L364" i="6" a="1"/>
  <c r="L364" i="6" s="1"/>
  <c r="Z360" i="5"/>
  <c r="T363" i="5"/>
  <c r="L364" i="5" a="1"/>
  <c r="L364" i="5" s="1"/>
  <c r="AA359" i="5"/>
  <c r="AC358" i="5"/>
  <c r="R362" i="5"/>
  <c r="U361" i="5"/>
  <c r="X361" i="5" s="1"/>
  <c r="Y361" i="5" s="1"/>
  <c r="AB358" i="5"/>
  <c r="AD358" i="5"/>
  <c r="AG379" i="5" s="1"/>
  <c r="H362" i="5"/>
  <c r="S361" i="5"/>
  <c r="Z360" i="4"/>
  <c r="AD358" i="4"/>
  <c r="AG379" i="4" s="1"/>
  <c r="AB358" i="4"/>
  <c r="T363" i="4"/>
  <c r="L364" i="4" a="1"/>
  <c r="L364" i="4" s="1"/>
  <c r="AA359" i="4"/>
  <c r="AC358" i="4"/>
  <c r="R362" i="4"/>
  <c r="U361" i="4"/>
  <c r="X361" i="4" s="1"/>
  <c r="Y361" i="4" s="1"/>
  <c r="H362" i="4"/>
  <c r="S361" i="4"/>
  <c r="Z360" i="1"/>
  <c r="AB358" i="1"/>
  <c r="AD358" i="1"/>
  <c r="AG379" i="1" s="1"/>
  <c r="R362" i="1"/>
  <c r="U361" i="1"/>
  <c r="X361" i="1" s="1"/>
  <c r="Y361" i="1" s="1"/>
  <c r="T363" i="1"/>
  <c r="L364" i="1" a="1"/>
  <c r="L364" i="1" s="1"/>
  <c r="S361" i="1"/>
  <c r="H362" i="1"/>
  <c r="AC358" i="1"/>
  <c r="AA359" i="1"/>
  <c r="Z361" i="11" l="1"/>
  <c r="T364" i="11"/>
  <c r="L365" i="11" a="1"/>
  <c r="L365" i="11" s="1"/>
  <c r="AA360" i="11"/>
  <c r="AC359" i="11"/>
  <c r="AD359" i="11"/>
  <c r="AG380" i="11" s="1"/>
  <c r="AB359" i="11"/>
  <c r="R363" i="11"/>
  <c r="U362" i="11"/>
  <c r="X362" i="11" s="1"/>
  <c r="Y362" i="11" s="1"/>
  <c r="H363" i="11"/>
  <c r="S362" i="11"/>
  <c r="Z361" i="10"/>
  <c r="AD359" i="10"/>
  <c r="AG380" i="10" s="1"/>
  <c r="AB359" i="10"/>
  <c r="T363" i="10"/>
  <c r="L364" i="10" a="1"/>
  <c r="L364" i="10" s="1"/>
  <c r="S362" i="10"/>
  <c r="H363" i="10"/>
  <c r="R363" i="10"/>
  <c r="U362" i="10"/>
  <c r="X362" i="10" s="1"/>
  <c r="Y362" i="10" s="1"/>
  <c r="AC359" i="10"/>
  <c r="AA360" i="10"/>
  <c r="Z361" i="9"/>
  <c r="R363" i="9"/>
  <c r="U362" i="9"/>
  <c r="X362" i="9" s="1"/>
  <c r="Y362" i="9" s="1"/>
  <c r="T363" i="9"/>
  <c r="L364" i="9" a="1"/>
  <c r="L364" i="9" s="1"/>
  <c r="S362" i="9"/>
  <c r="H363" i="9"/>
  <c r="AD359" i="9"/>
  <c r="AG380" i="9" s="1"/>
  <c r="AB359" i="9"/>
  <c r="AC359" i="9"/>
  <c r="AA360" i="9"/>
  <c r="Z361" i="8"/>
  <c r="S362" i="8"/>
  <c r="H363" i="8"/>
  <c r="R363" i="8"/>
  <c r="U362" i="8"/>
  <c r="X362" i="8" s="1"/>
  <c r="Y362" i="8" s="1"/>
  <c r="T364" i="8"/>
  <c r="L365" i="8" a="1"/>
  <c r="L365" i="8" s="1"/>
  <c r="AC359" i="8"/>
  <c r="AA360" i="8"/>
  <c r="AD359" i="8"/>
  <c r="AG380" i="8" s="1"/>
  <c r="AB359" i="8"/>
  <c r="Z361" i="7"/>
  <c r="T363" i="7"/>
  <c r="L364" i="7" a="1"/>
  <c r="L364" i="7" s="1"/>
  <c r="H363" i="7"/>
  <c r="S362" i="7"/>
  <c r="AD359" i="7"/>
  <c r="AG380" i="7" s="1"/>
  <c r="AB359" i="7"/>
  <c r="R363" i="7"/>
  <c r="U362" i="7"/>
  <c r="X362" i="7" s="1"/>
  <c r="Y362" i="7" s="1"/>
  <c r="AA360" i="7"/>
  <c r="AC359" i="7"/>
  <c r="Z361" i="6"/>
  <c r="T364" i="6"/>
  <c r="L365" i="6" a="1"/>
  <c r="L365" i="6" s="1"/>
  <c r="AD359" i="6"/>
  <c r="AG380" i="6" s="1"/>
  <c r="AB359" i="6"/>
  <c r="AC359" i="6"/>
  <c r="AA360" i="6"/>
  <c r="R363" i="6"/>
  <c r="U362" i="6"/>
  <c r="X362" i="6" s="1"/>
  <c r="Y362" i="6" s="1"/>
  <c r="S362" i="6"/>
  <c r="H363" i="6"/>
  <c r="Z361" i="5"/>
  <c r="S362" i="5"/>
  <c r="H363" i="5"/>
  <c r="R363" i="5"/>
  <c r="U362" i="5"/>
  <c r="X362" i="5" s="1"/>
  <c r="Y362" i="5" s="1"/>
  <c r="AD359" i="5"/>
  <c r="AG380" i="5" s="1"/>
  <c r="AB359" i="5"/>
  <c r="AC359" i="5"/>
  <c r="AA360" i="5"/>
  <c r="T364" i="5"/>
  <c r="L365" i="5" a="1"/>
  <c r="L365" i="5" s="1"/>
  <c r="Z361" i="4"/>
  <c r="R363" i="4"/>
  <c r="U362" i="4"/>
  <c r="X362" i="4" s="1"/>
  <c r="Y362" i="4" s="1"/>
  <c r="H363" i="4"/>
  <c r="S362" i="4"/>
  <c r="AB359" i="4"/>
  <c r="AD359" i="4"/>
  <c r="AG380" i="4" s="1"/>
  <c r="AA360" i="4"/>
  <c r="AC359" i="4"/>
  <c r="T364" i="4"/>
  <c r="L365" i="4" a="1"/>
  <c r="L365" i="4" s="1"/>
  <c r="Z361" i="1"/>
  <c r="AD359" i="1"/>
  <c r="AG380" i="1" s="1"/>
  <c r="AB359" i="1"/>
  <c r="S362" i="1"/>
  <c r="H363" i="1"/>
  <c r="T364" i="1"/>
  <c r="L365" i="1" a="1"/>
  <c r="L365" i="1" s="1"/>
  <c r="U362" i="1"/>
  <c r="X362" i="1" s="1"/>
  <c r="Y362" i="1" s="1"/>
  <c r="R363" i="1"/>
  <c r="AC359" i="1"/>
  <c r="AA360" i="1"/>
  <c r="Z362" i="11" l="1"/>
  <c r="U363" i="11"/>
  <c r="X363" i="11" s="1"/>
  <c r="Y363" i="11" s="1"/>
  <c r="R364" i="11"/>
  <c r="AD360" i="11"/>
  <c r="AG381" i="11" s="1"/>
  <c r="AB360" i="11"/>
  <c r="L366" i="11" a="1"/>
  <c r="L366" i="11" s="1"/>
  <c r="T365" i="11"/>
  <c r="S363" i="11"/>
  <c r="H364" i="11"/>
  <c r="AC360" i="11"/>
  <c r="AA361" i="11"/>
  <c r="Z362" i="10"/>
  <c r="AD360" i="10"/>
  <c r="AG381" i="10" s="1"/>
  <c r="AB360" i="10"/>
  <c r="S363" i="10"/>
  <c r="H364" i="10"/>
  <c r="U363" i="10"/>
  <c r="X363" i="10" s="1"/>
  <c r="Y363" i="10" s="1"/>
  <c r="R364" i="10"/>
  <c r="AC360" i="10"/>
  <c r="AA361" i="10"/>
  <c r="T364" i="10"/>
  <c r="L365" i="10" a="1"/>
  <c r="L365" i="10" s="1"/>
  <c r="Z362" i="9"/>
  <c r="AD360" i="9"/>
  <c r="AG381" i="9" s="1"/>
  <c r="AB360" i="9"/>
  <c r="U363" i="9"/>
  <c r="X363" i="9" s="1"/>
  <c r="Y363" i="9" s="1"/>
  <c r="R364" i="9"/>
  <c r="S363" i="9"/>
  <c r="H364" i="9"/>
  <c r="AC360" i="9"/>
  <c r="AA361" i="9"/>
  <c r="T364" i="9"/>
  <c r="L365" i="9" a="1"/>
  <c r="L365" i="9" s="1"/>
  <c r="Z362" i="8"/>
  <c r="H364" i="8"/>
  <c r="S363" i="8"/>
  <c r="AD360" i="8"/>
  <c r="AG381" i="8" s="1"/>
  <c r="AB360" i="8"/>
  <c r="AA361" i="8"/>
  <c r="AC360" i="8"/>
  <c r="L366" i="8" a="1"/>
  <c r="L366" i="8" s="1"/>
  <c r="T365" i="8"/>
  <c r="U363" i="8"/>
  <c r="X363" i="8" s="1"/>
  <c r="Y363" i="8" s="1"/>
  <c r="R364" i="8"/>
  <c r="Z362" i="7"/>
  <c r="AB360" i="7"/>
  <c r="AD360" i="7"/>
  <c r="AG381" i="7" s="1"/>
  <c r="U363" i="7"/>
  <c r="X363" i="7" s="1"/>
  <c r="Y363" i="7" s="1"/>
  <c r="R364" i="7"/>
  <c r="S363" i="7"/>
  <c r="H364" i="7"/>
  <c r="AC360" i="7"/>
  <c r="AA361" i="7"/>
  <c r="T364" i="7"/>
  <c r="L365" i="7" a="1"/>
  <c r="L365" i="7" s="1"/>
  <c r="Z362" i="6"/>
  <c r="AD360" i="6"/>
  <c r="AG381" i="6" s="1"/>
  <c r="AB360" i="6"/>
  <c r="S363" i="6"/>
  <c r="H364" i="6"/>
  <c r="U363" i="6"/>
  <c r="X363" i="6" s="1"/>
  <c r="Y363" i="6" s="1"/>
  <c r="R364" i="6"/>
  <c r="AC360" i="6"/>
  <c r="AA361" i="6"/>
  <c r="L366" i="6" a="1"/>
  <c r="L366" i="6" s="1"/>
  <c r="T365" i="6"/>
  <c r="Z362" i="5"/>
  <c r="L366" i="5" a="1"/>
  <c r="L366" i="5" s="1"/>
  <c r="T365" i="5"/>
  <c r="AD360" i="5"/>
  <c r="AG381" i="5" s="1"/>
  <c r="AB360" i="5"/>
  <c r="U363" i="5"/>
  <c r="X363" i="5" s="1"/>
  <c r="Y363" i="5" s="1"/>
  <c r="R364" i="5"/>
  <c r="AC360" i="5"/>
  <c r="AA361" i="5"/>
  <c r="S363" i="5"/>
  <c r="H364" i="5"/>
  <c r="Z362" i="4"/>
  <c r="L366" i="4" a="1"/>
  <c r="L366" i="4" s="1"/>
  <c r="T365" i="4"/>
  <c r="AD360" i="4"/>
  <c r="AG381" i="4" s="1"/>
  <c r="AB360" i="4"/>
  <c r="AC360" i="4"/>
  <c r="AA361" i="4"/>
  <c r="S363" i="4"/>
  <c r="H364" i="4"/>
  <c r="R364" i="4"/>
  <c r="U363" i="4"/>
  <c r="X363" i="4" s="1"/>
  <c r="Y363" i="4" s="1"/>
  <c r="Z362" i="1"/>
  <c r="L366" i="1" a="1"/>
  <c r="L366" i="1" s="1"/>
  <c r="T365" i="1"/>
  <c r="AD360" i="1"/>
  <c r="AG381" i="1" s="1"/>
  <c r="AB360" i="1"/>
  <c r="U363" i="1"/>
  <c r="X363" i="1" s="1"/>
  <c r="Y363" i="1" s="1"/>
  <c r="R364" i="1"/>
  <c r="H364" i="1"/>
  <c r="S363" i="1"/>
  <c r="AC360" i="1"/>
  <c r="AA361" i="1"/>
  <c r="Z363" i="11" l="1"/>
  <c r="AD361" i="11"/>
  <c r="AG382" i="11" s="1"/>
  <c r="AB361" i="11"/>
  <c r="U364" i="11"/>
  <c r="X364" i="11" s="1"/>
  <c r="Y364" i="11" s="1"/>
  <c r="R365" i="11"/>
  <c r="L367" i="11" a="1"/>
  <c r="L367" i="11" s="1"/>
  <c r="T366" i="11"/>
  <c r="AC361" i="11"/>
  <c r="AA362" i="11"/>
  <c r="H365" i="11"/>
  <c r="S364" i="11"/>
  <c r="Z363" i="10"/>
  <c r="AD361" i="10"/>
  <c r="AG382" i="10" s="1"/>
  <c r="AB361" i="10"/>
  <c r="L366" i="10" a="1"/>
  <c r="L366" i="10" s="1"/>
  <c r="T365" i="10"/>
  <c r="U364" i="10"/>
  <c r="X364" i="10" s="1"/>
  <c r="Y364" i="10" s="1"/>
  <c r="R365" i="10"/>
  <c r="H365" i="10"/>
  <c r="S364" i="10"/>
  <c r="AC361" i="10"/>
  <c r="AA362" i="10"/>
  <c r="Z363" i="9"/>
  <c r="L366" i="9" a="1"/>
  <c r="L366" i="9" s="1"/>
  <c r="T365" i="9"/>
  <c r="AD361" i="9"/>
  <c r="AG382" i="9" s="1"/>
  <c r="AB361" i="9"/>
  <c r="H365" i="9"/>
  <c r="S364" i="9"/>
  <c r="AC361" i="9"/>
  <c r="AA362" i="9"/>
  <c r="U364" i="9"/>
  <c r="X364" i="9" s="1"/>
  <c r="Y364" i="9" s="1"/>
  <c r="R365" i="9"/>
  <c r="Z363" i="8"/>
  <c r="L367" i="8" a="1"/>
  <c r="L367" i="8" s="1"/>
  <c r="T366" i="8"/>
  <c r="H365" i="8"/>
  <c r="S364" i="8"/>
  <c r="R365" i="8"/>
  <c r="U364" i="8"/>
  <c r="X364" i="8" s="1"/>
  <c r="Y364" i="8" s="1"/>
  <c r="AC361" i="8"/>
  <c r="AA362" i="8"/>
  <c r="AD361" i="8"/>
  <c r="AG382" i="8" s="1"/>
  <c r="AB361" i="8"/>
  <c r="Z363" i="7"/>
  <c r="AD361" i="7"/>
  <c r="AG382" i="7" s="1"/>
  <c r="AB361" i="7"/>
  <c r="U364" i="7"/>
  <c r="X364" i="7" s="1"/>
  <c r="Y364" i="7" s="1"/>
  <c r="R365" i="7"/>
  <c r="AC361" i="7"/>
  <c r="AA362" i="7"/>
  <c r="L366" i="7" a="1"/>
  <c r="L366" i="7" s="1"/>
  <c r="T365" i="7"/>
  <c r="H365" i="7"/>
  <c r="S364" i="7"/>
  <c r="Z363" i="6"/>
  <c r="L367" i="6" a="1"/>
  <c r="L367" i="6" s="1"/>
  <c r="T366" i="6"/>
  <c r="U364" i="6"/>
  <c r="X364" i="6" s="1"/>
  <c r="Y364" i="6" s="1"/>
  <c r="R365" i="6"/>
  <c r="AC361" i="6"/>
  <c r="AA362" i="6"/>
  <c r="AD361" i="6"/>
  <c r="AG382" i="6" s="1"/>
  <c r="AB361" i="6"/>
  <c r="H365" i="6"/>
  <c r="S364" i="6"/>
  <c r="Z363" i="5"/>
  <c r="H365" i="5"/>
  <c r="S364" i="5"/>
  <c r="AD361" i="5"/>
  <c r="AG382" i="5" s="1"/>
  <c r="AB361" i="5"/>
  <c r="U364" i="5"/>
  <c r="X364" i="5" s="1"/>
  <c r="Y364" i="5" s="1"/>
  <c r="R365" i="5"/>
  <c r="AC361" i="5"/>
  <c r="AA362" i="5"/>
  <c r="L367" i="5" a="1"/>
  <c r="L367" i="5" s="1"/>
  <c r="T366" i="5"/>
  <c r="Z363" i="4"/>
  <c r="U364" i="4"/>
  <c r="X364" i="4" s="1"/>
  <c r="Y364" i="4" s="1"/>
  <c r="R365" i="4"/>
  <c r="S364" i="4"/>
  <c r="H365" i="4"/>
  <c r="AD361" i="4"/>
  <c r="AG382" i="4" s="1"/>
  <c r="AB361" i="4"/>
  <c r="AC361" i="4"/>
  <c r="AA362" i="4"/>
  <c r="L367" i="4" a="1"/>
  <c r="L367" i="4" s="1"/>
  <c r="T366" i="4"/>
  <c r="Z363" i="1"/>
  <c r="AD361" i="1"/>
  <c r="AG382" i="1" s="1"/>
  <c r="AB361" i="1"/>
  <c r="U364" i="1"/>
  <c r="X364" i="1" s="1"/>
  <c r="Y364" i="1" s="1"/>
  <c r="R365" i="1"/>
  <c r="H365" i="1"/>
  <c r="S364" i="1"/>
  <c r="L367" i="1" a="1"/>
  <c r="L367" i="1" s="1"/>
  <c r="T366" i="1"/>
  <c r="AC361" i="1"/>
  <c r="AA362" i="1"/>
  <c r="L368" i="11" l="1" a="1"/>
  <c r="L368" i="11" s="1"/>
  <c r="T367" i="11"/>
  <c r="U365" i="11"/>
  <c r="X365" i="11" s="1"/>
  <c r="R366" i="11"/>
  <c r="AD362" i="11"/>
  <c r="AG383" i="11" s="1"/>
  <c r="AB362" i="11"/>
  <c r="H366" i="11"/>
  <c r="S365" i="11"/>
  <c r="AC362" i="11"/>
  <c r="AA363" i="11"/>
  <c r="Y365" i="11"/>
  <c r="Z364" i="11"/>
  <c r="Z364" i="10"/>
  <c r="H366" i="10"/>
  <c r="S365" i="10"/>
  <c r="U365" i="10"/>
  <c r="X365" i="10" s="1"/>
  <c r="Y365" i="10" s="1"/>
  <c r="R366" i="10"/>
  <c r="AD362" i="10"/>
  <c r="AG383" i="10" s="1"/>
  <c r="AB362" i="10"/>
  <c r="L367" i="10" a="1"/>
  <c r="L367" i="10" s="1"/>
  <c r="T366" i="10"/>
  <c r="AC362" i="10"/>
  <c r="AA363" i="10"/>
  <c r="Z364" i="9"/>
  <c r="U365" i="9"/>
  <c r="X365" i="9" s="1"/>
  <c r="Y365" i="9" s="1"/>
  <c r="R366" i="9"/>
  <c r="L367" i="9" a="1"/>
  <c r="L367" i="9" s="1"/>
  <c r="T366" i="9"/>
  <c r="AD362" i="9"/>
  <c r="AG383" i="9" s="1"/>
  <c r="AB362" i="9"/>
  <c r="H366" i="9"/>
  <c r="S365" i="9"/>
  <c r="AC362" i="9"/>
  <c r="AA363" i="9"/>
  <c r="Z364" i="8"/>
  <c r="AD362" i="8"/>
  <c r="AG383" i="8" s="1"/>
  <c r="AB362" i="8"/>
  <c r="L368" i="8" a="1"/>
  <c r="L368" i="8" s="1"/>
  <c r="T367" i="8"/>
  <c r="AC362" i="8"/>
  <c r="AA363" i="8"/>
  <c r="U365" i="8"/>
  <c r="X365" i="8" s="1"/>
  <c r="Y365" i="8" s="1"/>
  <c r="R366" i="8"/>
  <c r="H366" i="8"/>
  <c r="S365" i="8"/>
  <c r="Z364" i="7"/>
  <c r="H366" i="7"/>
  <c r="S365" i="7"/>
  <c r="AD362" i="7"/>
  <c r="AG383" i="7" s="1"/>
  <c r="AB362" i="7"/>
  <c r="L367" i="7" a="1"/>
  <c r="L367" i="7" s="1"/>
  <c r="T366" i="7"/>
  <c r="U365" i="7"/>
  <c r="X365" i="7" s="1"/>
  <c r="Y365" i="7" s="1"/>
  <c r="R366" i="7"/>
  <c r="AC362" i="7"/>
  <c r="AA363" i="7"/>
  <c r="Z364" i="6"/>
  <c r="U365" i="6"/>
  <c r="X365" i="6" s="1"/>
  <c r="Y365" i="6" s="1"/>
  <c r="R366" i="6"/>
  <c r="H366" i="6"/>
  <c r="S365" i="6"/>
  <c r="AD362" i="6"/>
  <c r="AG383" i="6" s="1"/>
  <c r="AB362" i="6"/>
  <c r="AC362" i="6"/>
  <c r="AA363" i="6"/>
  <c r="L368" i="6" a="1"/>
  <c r="L368" i="6" s="1"/>
  <c r="T367" i="6"/>
  <c r="Z364" i="5"/>
  <c r="U365" i="5"/>
  <c r="X365" i="5" s="1"/>
  <c r="Y365" i="5" s="1"/>
  <c r="R366" i="5"/>
  <c r="AD362" i="5"/>
  <c r="AG383" i="5" s="1"/>
  <c r="AB362" i="5"/>
  <c r="L368" i="5" a="1"/>
  <c r="L368" i="5" s="1"/>
  <c r="T367" i="5"/>
  <c r="AC362" i="5"/>
  <c r="AA363" i="5"/>
  <c r="H366" i="5"/>
  <c r="S365" i="5"/>
  <c r="Z364" i="4"/>
  <c r="L368" i="4" a="1"/>
  <c r="L368" i="4" s="1"/>
  <c r="T367" i="4"/>
  <c r="AD362" i="4"/>
  <c r="AG383" i="4" s="1"/>
  <c r="AB362" i="4"/>
  <c r="H366" i="4"/>
  <c r="S365" i="4"/>
  <c r="U365" i="4"/>
  <c r="X365" i="4" s="1"/>
  <c r="Y365" i="4" s="1"/>
  <c r="R366" i="4"/>
  <c r="AC362" i="4"/>
  <c r="AA363" i="4"/>
  <c r="Z364" i="1"/>
  <c r="AD362" i="1"/>
  <c r="AG383" i="1" s="1"/>
  <c r="AB362" i="1"/>
  <c r="H366" i="1"/>
  <c r="S365" i="1"/>
  <c r="U365" i="1"/>
  <c r="X365" i="1" s="1"/>
  <c r="Y365" i="1" s="1"/>
  <c r="R366" i="1"/>
  <c r="AC362" i="1"/>
  <c r="AA363" i="1"/>
  <c r="L368" i="1" a="1"/>
  <c r="L368" i="1" s="1"/>
  <c r="T367" i="1"/>
  <c r="H367" i="11" l="1"/>
  <c r="S366" i="11"/>
  <c r="AD363" i="11"/>
  <c r="AG384" i="11" s="1"/>
  <c r="AB363" i="11"/>
  <c r="Z365" i="11"/>
  <c r="AC363" i="11"/>
  <c r="AA364" i="11"/>
  <c r="U366" i="11"/>
  <c r="X366" i="11" s="1"/>
  <c r="Y366" i="11" s="1"/>
  <c r="R367" i="11"/>
  <c r="L369" i="11" a="1"/>
  <c r="L369" i="11" s="1"/>
  <c r="T368" i="11"/>
  <c r="Z365" i="10"/>
  <c r="AD363" i="10"/>
  <c r="AG384" i="10" s="1"/>
  <c r="AB363" i="10"/>
  <c r="H367" i="10"/>
  <c r="S366" i="10"/>
  <c r="L368" i="10" a="1"/>
  <c r="L368" i="10" s="1"/>
  <c r="T367" i="10"/>
  <c r="AC363" i="10"/>
  <c r="AA364" i="10"/>
  <c r="U366" i="10"/>
  <c r="X366" i="10" s="1"/>
  <c r="Y366" i="10" s="1"/>
  <c r="R367" i="10"/>
  <c r="Z365" i="9"/>
  <c r="AD363" i="9"/>
  <c r="AG384" i="9" s="1"/>
  <c r="AB363" i="9"/>
  <c r="U366" i="9"/>
  <c r="X366" i="9" s="1"/>
  <c r="Y366" i="9" s="1"/>
  <c r="R367" i="9"/>
  <c r="L368" i="9" a="1"/>
  <c r="L368" i="9" s="1"/>
  <c r="T367" i="9"/>
  <c r="AC363" i="9"/>
  <c r="AA364" i="9"/>
  <c r="H367" i="9"/>
  <c r="S366" i="9"/>
  <c r="Z365" i="8"/>
  <c r="U366" i="8"/>
  <c r="X366" i="8" s="1"/>
  <c r="Y366" i="8" s="1"/>
  <c r="R367" i="8"/>
  <c r="AD363" i="8"/>
  <c r="AG384" i="8" s="1"/>
  <c r="AB363" i="8"/>
  <c r="L369" i="8" a="1"/>
  <c r="L369" i="8" s="1"/>
  <c r="T368" i="8"/>
  <c r="AC363" i="8"/>
  <c r="AA364" i="8"/>
  <c r="H367" i="8"/>
  <c r="S366" i="8"/>
  <c r="Z365" i="7"/>
  <c r="U366" i="7"/>
  <c r="X366" i="7" s="1"/>
  <c r="Y366" i="7" s="1"/>
  <c r="R367" i="7"/>
  <c r="AD363" i="7"/>
  <c r="AG384" i="7" s="1"/>
  <c r="AB363" i="7"/>
  <c r="H367" i="7"/>
  <c r="S366" i="7"/>
  <c r="L368" i="7" a="1"/>
  <c r="L368" i="7" s="1"/>
  <c r="T367" i="7"/>
  <c r="AC363" i="7"/>
  <c r="AA364" i="7"/>
  <c r="Z365" i="6"/>
  <c r="L369" i="6" a="1"/>
  <c r="L369" i="6" s="1"/>
  <c r="T368" i="6"/>
  <c r="U366" i="6"/>
  <c r="X366" i="6" s="1"/>
  <c r="Y366" i="6" s="1"/>
  <c r="R367" i="6"/>
  <c r="AC363" i="6"/>
  <c r="AA364" i="6"/>
  <c r="AD363" i="6"/>
  <c r="AG384" i="6" s="1"/>
  <c r="AB363" i="6"/>
  <c r="H367" i="6"/>
  <c r="S366" i="6"/>
  <c r="Z365" i="5"/>
  <c r="AD363" i="5"/>
  <c r="AG384" i="5" s="1"/>
  <c r="AB363" i="5"/>
  <c r="L369" i="5" a="1"/>
  <c r="L369" i="5" s="1"/>
  <c r="T368" i="5"/>
  <c r="U366" i="5"/>
  <c r="X366" i="5" s="1"/>
  <c r="Y366" i="5" s="1"/>
  <c r="R367" i="5"/>
  <c r="AC363" i="5"/>
  <c r="AA364" i="5"/>
  <c r="H367" i="5"/>
  <c r="S366" i="5"/>
  <c r="Z365" i="4"/>
  <c r="U366" i="4"/>
  <c r="X366" i="4" s="1"/>
  <c r="Y366" i="4" s="1"/>
  <c r="R367" i="4"/>
  <c r="AD363" i="4"/>
  <c r="AG384" i="4" s="1"/>
  <c r="AB363" i="4"/>
  <c r="H367" i="4"/>
  <c r="S366" i="4"/>
  <c r="AC363" i="4"/>
  <c r="AA364" i="4"/>
  <c r="L369" i="4" a="1"/>
  <c r="L369" i="4" s="1"/>
  <c r="T368" i="4"/>
  <c r="Z365" i="1"/>
  <c r="AD363" i="1"/>
  <c r="AG384" i="1" s="1"/>
  <c r="AB363" i="1"/>
  <c r="U366" i="1"/>
  <c r="X366" i="1" s="1"/>
  <c r="Y366" i="1" s="1"/>
  <c r="R367" i="1"/>
  <c r="L369" i="1" a="1"/>
  <c r="L369" i="1" s="1"/>
  <c r="T368" i="1"/>
  <c r="H367" i="1"/>
  <c r="S366" i="1"/>
  <c r="AC363" i="1"/>
  <c r="AA364" i="1"/>
  <c r="Z366" i="11" l="1"/>
  <c r="L370" i="11" a="1"/>
  <c r="L370" i="11" s="1"/>
  <c r="T369" i="11"/>
  <c r="U367" i="11"/>
  <c r="X367" i="11" s="1"/>
  <c r="Y367" i="11" s="1"/>
  <c r="R368" i="11"/>
  <c r="AD364" i="11"/>
  <c r="AG385" i="11" s="1"/>
  <c r="AB1" i="3" s="1" a="1"/>
  <c r="AB1" i="3" s="1"/>
  <c r="AB364" i="11"/>
  <c r="AC364" i="11"/>
  <c r="AA365" i="11"/>
  <c r="H368" i="11"/>
  <c r="S367" i="11"/>
  <c r="Z366" i="10"/>
  <c r="U367" i="10"/>
  <c r="X367" i="10" s="1"/>
  <c r="Y367" i="10" s="1"/>
  <c r="R368" i="10"/>
  <c r="AD364" i="10"/>
  <c r="AG385" i="10" s="1"/>
  <c r="Y1" i="3" s="1" a="1"/>
  <c r="Y1" i="3" s="1"/>
  <c r="AB364" i="10"/>
  <c r="AC364" i="10"/>
  <c r="AA365" i="10"/>
  <c r="L369" i="10" a="1"/>
  <c r="L369" i="10" s="1"/>
  <c r="T368" i="10"/>
  <c r="H368" i="10"/>
  <c r="S367" i="10"/>
  <c r="Z366" i="9"/>
  <c r="H368" i="9"/>
  <c r="S367" i="9"/>
  <c r="U367" i="9"/>
  <c r="X367" i="9" s="1"/>
  <c r="Y367" i="9" s="1"/>
  <c r="R368" i="9"/>
  <c r="AD364" i="9"/>
  <c r="AG385" i="9" s="1"/>
  <c r="V1" i="3" s="1" a="1"/>
  <c r="V1" i="3" s="1"/>
  <c r="AB364" i="9"/>
  <c r="AC364" i="9"/>
  <c r="AA365" i="9"/>
  <c r="L369" i="9" a="1"/>
  <c r="L369" i="9" s="1"/>
  <c r="T368" i="9"/>
  <c r="Z366" i="8"/>
  <c r="H368" i="8"/>
  <c r="S367" i="8"/>
  <c r="U367" i="8"/>
  <c r="X367" i="8" s="1"/>
  <c r="Y367" i="8" s="1"/>
  <c r="R368" i="8"/>
  <c r="L370" i="8" a="1"/>
  <c r="L370" i="8" s="1"/>
  <c r="T369" i="8"/>
  <c r="AC364" i="8"/>
  <c r="AA365" i="8"/>
  <c r="AD364" i="8"/>
  <c r="AG385" i="8" s="1"/>
  <c r="S1" i="3" s="1" a="1"/>
  <c r="S1" i="3" s="1"/>
  <c r="AB364" i="8"/>
  <c r="Z366" i="7"/>
  <c r="AD364" i="7"/>
  <c r="AG385" i="7" s="1"/>
  <c r="P1" i="3" s="1" a="1"/>
  <c r="P1" i="3" s="1"/>
  <c r="AB364" i="7"/>
  <c r="L369" i="7" a="1"/>
  <c r="L369" i="7" s="1"/>
  <c r="T368" i="7"/>
  <c r="H368" i="7"/>
  <c r="S367" i="7"/>
  <c r="U367" i="7"/>
  <c r="X367" i="7" s="1"/>
  <c r="Y367" i="7" s="1"/>
  <c r="R368" i="7"/>
  <c r="AC364" i="7"/>
  <c r="AA365" i="7"/>
  <c r="Z366" i="6"/>
  <c r="H368" i="6"/>
  <c r="S367" i="6"/>
  <c r="U367" i="6"/>
  <c r="X367" i="6" s="1"/>
  <c r="Y367" i="6" s="1"/>
  <c r="R368" i="6"/>
  <c r="AD364" i="6"/>
  <c r="AG385" i="6" s="1"/>
  <c r="M1" i="3" s="1" a="1"/>
  <c r="M1" i="3" s="1"/>
  <c r="AB364" i="6"/>
  <c r="AC364" i="6"/>
  <c r="AA365" i="6"/>
  <c r="L370" i="6" a="1"/>
  <c r="L370" i="6" s="1"/>
  <c r="T369" i="6"/>
  <c r="Z366" i="5"/>
  <c r="AD364" i="5"/>
  <c r="AG385" i="5" s="1"/>
  <c r="J1" i="3" s="1" a="1"/>
  <c r="J1" i="3" s="1"/>
  <c r="AB364" i="5"/>
  <c r="U367" i="5"/>
  <c r="X367" i="5" s="1"/>
  <c r="Y367" i="5" s="1"/>
  <c r="R368" i="5"/>
  <c r="H368" i="5"/>
  <c r="S367" i="5"/>
  <c r="AC364" i="5"/>
  <c r="AA365" i="5"/>
  <c r="L370" i="5" a="1"/>
  <c r="L370" i="5" s="1"/>
  <c r="T369" i="5"/>
  <c r="Z366" i="4"/>
  <c r="H368" i="4"/>
  <c r="S367" i="4"/>
  <c r="L370" i="4" a="1"/>
  <c r="L370" i="4" s="1"/>
  <c r="T369" i="4"/>
  <c r="U367" i="4"/>
  <c r="X367" i="4" s="1"/>
  <c r="Y367" i="4" s="1"/>
  <c r="R368" i="4"/>
  <c r="AC364" i="4"/>
  <c r="AA365" i="4"/>
  <c r="AD364" i="4"/>
  <c r="AG385" i="4" s="1"/>
  <c r="G1" i="3" s="1" a="1"/>
  <c r="G1" i="3" s="1"/>
  <c r="AB364" i="4"/>
  <c r="Z366" i="1"/>
  <c r="U367" i="1"/>
  <c r="X367" i="1" s="1"/>
  <c r="Y367" i="1" s="1"/>
  <c r="R368" i="1"/>
  <c r="L370" i="1" a="1"/>
  <c r="L370" i="1" s="1"/>
  <c r="T369" i="1"/>
  <c r="AD364" i="1"/>
  <c r="AG385" i="1" s="1"/>
  <c r="AB364" i="1"/>
  <c r="H368" i="1"/>
  <c r="S367" i="1"/>
  <c r="AA365" i="1"/>
  <c r="AC364" i="1"/>
  <c r="Z367" i="11" l="1"/>
  <c r="R369" i="11"/>
  <c r="U368" i="11"/>
  <c r="X368" i="11" s="1"/>
  <c r="Y368" i="11" s="1"/>
  <c r="AB365" i="11"/>
  <c r="AD365" i="11"/>
  <c r="T370" i="11"/>
  <c r="L371" i="11" a="1"/>
  <c r="L371" i="11" s="1"/>
  <c r="AA366" i="11"/>
  <c r="AC365" i="11"/>
  <c r="H369" i="11"/>
  <c r="S368" i="11"/>
  <c r="Z367" i="10"/>
  <c r="H369" i="10"/>
  <c r="S368" i="10"/>
  <c r="R369" i="10"/>
  <c r="U368" i="10"/>
  <c r="X368" i="10" s="1"/>
  <c r="Y368" i="10" s="1"/>
  <c r="L370" i="10" a="1"/>
  <c r="L370" i="10" s="1"/>
  <c r="T369" i="10"/>
  <c r="AA366" i="10"/>
  <c r="AC365" i="10"/>
  <c r="AB365" i="10"/>
  <c r="AD365" i="10"/>
  <c r="Z367" i="9"/>
  <c r="L370" i="9" a="1"/>
  <c r="L370" i="9" s="1"/>
  <c r="T369" i="9"/>
  <c r="H369" i="9"/>
  <c r="S368" i="9"/>
  <c r="AD365" i="9"/>
  <c r="AB365" i="9"/>
  <c r="AA366" i="9"/>
  <c r="AC365" i="9"/>
  <c r="R369" i="9"/>
  <c r="U368" i="9"/>
  <c r="X368" i="9" s="1"/>
  <c r="Y368" i="9" s="1"/>
  <c r="Z367" i="8"/>
  <c r="T370" i="8"/>
  <c r="L371" i="8" a="1"/>
  <c r="L371" i="8" s="1"/>
  <c r="H369" i="8"/>
  <c r="S368" i="8"/>
  <c r="AA366" i="8"/>
  <c r="AC365" i="8"/>
  <c r="AD365" i="8"/>
  <c r="AB365" i="8"/>
  <c r="R369" i="8"/>
  <c r="U368" i="8"/>
  <c r="X368" i="8" s="1"/>
  <c r="Y368" i="8" s="1"/>
  <c r="Z367" i="7"/>
  <c r="AD365" i="7"/>
  <c r="AB365" i="7"/>
  <c r="R369" i="7"/>
  <c r="U368" i="7"/>
  <c r="X368" i="7" s="1"/>
  <c r="Y368" i="7" s="1"/>
  <c r="H369" i="7"/>
  <c r="S368" i="7"/>
  <c r="AA366" i="7"/>
  <c r="AC365" i="7"/>
  <c r="L370" i="7" a="1"/>
  <c r="L370" i="7" s="1"/>
  <c r="T369" i="7"/>
  <c r="Z367" i="6"/>
  <c r="T370" i="6"/>
  <c r="L371" i="6" a="1"/>
  <c r="L371" i="6" s="1"/>
  <c r="R369" i="6"/>
  <c r="U368" i="6"/>
  <c r="X368" i="6" s="1"/>
  <c r="Y368" i="6" s="1"/>
  <c r="AA366" i="6"/>
  <c r="AC365" i="6"/>
  <c r="AD365" i="6"/>
  <c r="AB365" i="6"/>
  <c r="H369" i="6"/>
  <c r="S368" i="6"/>
  <c r="Z367" i="5"/>
  <c r="T370" i="5"/>
  <c r="L371" i="5" a="1"/>
  <c r="L371" i="5" s="1"/>
  <c r="AD365" i="5"/>
  <c r="AB365" i="5"/>
  <c r="R369" i="5"/>
  <c r="U368" i="5"/>
  <c r="X368" i="5" s="1"/>
  <c r="Y368" i="5" s="1"/>
  <c r="AA366" i="5"/>
  <c r="AC365" i="5"/>
  <c r="H369" i="5"/>
  <c r="S368" i="5"/>
  <c r="Z367" i="4"/>
  <c r="AD365" i="4"/>
  <c r="AB365" i="4"/>
  <c r="H369" i="4"/>
  <c r="S368" i="4"/>
  <c r="T370" i="4"/>
  <c r="L371" i="4" a="1"/>
  <c r="L371" i="4" s="1"/>
  <c r="R369" i="4"/>
  <c r="U368" i="4"/>
  <c r="X368" i="4" s="1"/>
  <c r="Y368" i="4" s="1"/>
  <c r="AC365" i="4"/>
  <c r="AA366" i="4"/>
  <c r="Z367" i="1"/>
  <c r="AD365" i="1"/>
  <c r="AB365" i="1"/>
  <c r="H369" i="1"/>
  <c r="S368" i="1"/>
  <c r="R369" i="1"/>
  <c r="U368" i="1"/>
  <c r="X368" i="1" s="1"/>
  <c r="Y368" i="1" s="1"/>
  <c r="T370" i="1"/>
  <c r="L371" i="1" a="1"/>
  <c r="L371" i="1" s="1"/>
  <c r="AA366" i="1"/>
  <c r="AC365" i="1"/>
  <c r="Z368" i="11" l="1"/>
  <c r="H370" i="11"/>
  <c r="S369" i="11"/>
  <c r="T371" i="11"/>
  <c r="L372" i="11" a="1"/>
  <c r="L372" i="11" s="1"/>
  <c r="R370" i="11"/>
  <c r="U369" i="11"/>
  <c r="X369" i="11" s="1"/>
  <c r="Y369" i="11" s="1"/>
  <c r="AB366" i="11"/>
  <c r="AD366" i="11"/>
  <c r="AA367" i="11"/>
  <c r="AC366" i="11"/>
  <c r="Z368" i="10"/>
  <c r="H370" i="10"/>
  <c r="S369" i="10"/>
  <c r="AB366" i="10"/>
  <c r="AD366" i="10"/>
  <c r="AA367" i="10"/>
  <c r="AC366" i="10"/>
  <c r="T370" i="10"/>
  <c r="L371" i="10" a="1"/>
  <c r="L371" i="10" s="1"/>
  <c r="R370" i="10"/>
  <c r="U369" i="10"/>
  <c r="X369" i="10" s="1"/>
  <c r="Y369" i="10" s="1"/>
  <c r="Z368" i="9"/>
  <c r="T370" i="9"/>
  <c r="L371" i="9" a="1"/>
  <c r="L371" i="9" s="1"/>
  <c r="R370" i="9"/>
  <c r="U369" i="9"/>
  <c r="X369" i="9" s="1"/>
  <c r="Y369" i="9" s="1"/>
  <c r="AB366" i="9"/>
  <c r="AD366" i="9"/>
  <c r="H370" i="9"/>
  <c r="S369" i="9"/>
  <c r="AA367" i="9"/>
  <c r="AC366" i="9"/>
  <c r="Z368" i="8"/>
  <c r="T371" i="8"/>
  <c r="L372" i="8" a="1"/>
  <c r="L372" i="8" s="1"/>
  <c r="AB366" i="8"/>
  <c r="AD366" i="8"/>
  <c r="AA367" i="8"/>
  <c r="AC366" i="8"/>
  <c r="R370" i="8"/>
  <c r="U369" i="8"/>
  <c r="X369" i="8" s="1"/>
  <c r="Y369" i="8" s="1"/>
  <c r="H370" i="8"/>
  <c r="S369" i="8"/>
  <c r="Z368" i="7"/>
  <c r="T370" i="7"/>
  <c r="L371" i="7" a="1"/>
  <c r="L371" i="7" s="1"/>
  <c r="AB366" i="7"/>
  <c r="AD366" i="7"/>
  <c r="H370" i="7"/>
  <c r="S369" i="7"/>
  <c r="R370" i="7"/>
  <c r="U369" i="7"/>
  <c r="X369" i="7" s="1"/>
  <c r="Y369" i="7" s="1"/>
  <c r="AA367" i="7"/>
  <c r="AC366" i="7"/>
  <c r="Z368" i="6"/>
  <c r="H370" i="6"/>
  <c r="S369" i="6"/>
  <c r="AB366" i="6"/>
  <c r="AD366" i="6"/>
  <c r="T371" i="6"/>
  <c r="L372" i="6" a="1"/>
  <c r="L372" i="6" s="1"/>
  <c r="AA367" i="6"/>
  <c r="AC366" i="6"/>
  <c r="R370" i="6"/>
  <c r="U369" i="6"/>
  <c r="X369" i="6" s="1"/>
  <c r="Y369" i="6" s="1"/>
  <c r="Z368" i="5"/>
  <c r="H370" i="5"/>
  <c r="S369" i="5"/>
  <c r="AB366" i="5"/>
  <c r="AD366" i="5"/>
  <c r="R370" i="5"/>
  <c r="U369" i="5"/>
  <c r="X369" i="5" s="1"/>
  <c r="Y369" i="5" s="1"/>
  <c r="AA367" i="5"/>
  <c r="AC366" i="5"/>
  <c r="T371" i="5"/>
  <c r="L372" i="5" a="1"/>
  <c r="L372" i="5" s="1"/>
  <c r="Z368" i="4"/>
  <c r="AB366" i="4"/>
  <c r="AD366" i="4"/>
  <c r="T371" i="4"/>
  <c r="L372" i="4" a="1"/>
  <c r="L372" i="4" s="1"/>
  <c r="H370" i="4"/>
  <c r="S369" i="4"/>
  <c r="AA367" i="4"/>
  <c r="AC366" i="4"/>
  <c r="R370" i="4"/>
  <c r="U369" i="4"/>
  <c r="X369" i="4" s="1"/>
  <c r="Y369" i="4" s="1"/>
  <c r="Z368" i="1"/>
  <c r="T371" i="1"/>
  <c r="L372" i="1" a="1"/>
  <c r="L372" i="1" s="1"/>
  <c r="AB366" i="1"/>
  <c r="AD366" i="1"/>
  <c r="R370" i="1"/>
  <c r="U369" i="1"/>
  <c r="X369" i="1" s="1"/>
  <c r="Y369" i="1" s="1"/>
  <c r="S369" i="1"/>
  <c r="H370" i="1"/>
  <c r="AC366" i="1"/>
  <c r="AA367" i="1"/>
  <c r="Z369" i="11" l="1"/>
  <c r="AD367" i="11"/>
  <c r="AB367" i="11"/>
  <c r="R371" i="11"/>
  <c r="U370" i="11"/>
  <c r="X370" i="11" s="1"/>
  <c r="Y370" i="11" s="1"/>
  <c r="S370" i="11"/>
  <c r="H371" i="11"/>
  <c r="T372" i="11"/>
  <c r="L373" i="11" a="1"/>
  <c r="L373" i="11" s="1"/>
  <c r="AC367" i="11"/>
  <c r="AA368" i="11"/>
  <c r="Z369" i="10"/>
  <c r="R371" i="10"/>
  <c r="U370" i="10"/>
  <c r="X370" i="10" s="1"/>
  <c r="Y370" i="10" s="1"/>
  <c r="AD367" i="10"/>
  <c r="AB367" i="10"/>
  <c r="S370" i="10"/>
  <c r="H371" i="10"/>
  <c r="T371" i="10"/>
  <c r="L372" i="10" a="1"/>
  <c r="L372" i="10" s="1"/>
  <c r="AC367" i="10"/>
  <c r="AA368" i="10"/>
  <c r="Z369" i="9"/>
  <c r="AD367" i="9"/>
  <c r="AB367" i="9"/>
  <c r="S370" i="9"/>
  <c r="H371" i="9"/>
  <c r="T371" i="9"/>
  <c r="L372" i="9" a="1"/>
  <c r="L372" i="9" s="1"/>
  <c r="AC367" i="9"/>
  <c r="AA368" i="9"/>
  <c r="R371" i="9"/>
  <c r="U370" i="9"/>
  <c r="X370" i="9" s="1"/>
  <c r="Y370" i="9" s="1"/>
  <c r="Z369" i="8"/>
  <c r="T372" i="8"/>
  <c r="L373" i="8" a="1"/>
  <c r="L373" i="8" s="1"/>
  <c r="S370" i="8"/>
  <c r="H371" i="8"/>
  <c r="R371" i="8"/>
  <c r="U370" i="8"/>
  <c r="X370" i="8" s="1"/>
  <c r="Y370" i="8" s="1"/>
  <c r="AC367" i="8"/>
  <c r="AA368" i="8"/>
  <c r="AD367" i="8"/>
  <c r="AB367" i="8"/>
  <c r="Z369" i="7"/>
  <c r="AD367" i="7"/>
  <c r="AB367" i="7"/>
  <c r="R371" i="7"/>
  <c r="U370" i="7"/>
  <c r="X370" i="7" s="1"/>
  <c r="Y370" i="7" s="1"/>
  <c r="S370" i="7"/>
  <c r="H371" i="7"/>
  <c r="AC367" i="7"/>
  <c r="AA368" i="7"/>
  <c r="T371" i="7"/>
  <c r="L372" i="7" a="1"/>
  <c r="L372" i="7" s="1"/>
  <c r="Z369" i="6"/>
  <c r="R371" i="6"/>
  <c r="U370" i="6"/>
  <c r="X370" i="6" s="1"/>
  <c r="Y370" i="6" s="1"/>
  <c r="AD367" i="6"/>
  <c r="AB367" i="6"/>
  <c r="AC367" i="6"/>
  <c r="AA368" i="6"/>
  <c r="T372" i="6"/>
  <c r="L373" i="6" a="1"/>
  <c r="L373" i="6" s="1"/>
  <c r="S370" i="6"/>
  <c r="H371" i="6"/>
  <c r="Z369" i="5"/>
  <c r="T372" i="5"/>
  <c r="L373" i="5" a="1"/>
  <c r="L373" i="5" s="1"/>
  <c r="AD367" i="5"/>
  <c r="AB367" i="5"/>
  <c r="R371" i="5"/>
  <c r="U370" i="5"/>
  <c r="X370" i="5" s="1"/>
  <c r="Y370" i="5" s="1"/>
  <c r="S370" i="5"/>
  <c r="H371" i="5"/>
  <c r="AC367" i="5"/>
  <c r="AA368" i="5"/>
  <c r="Z369" i="4"/>
  <c r="R371" i="4"/>
  <c r="U370" i="4"/>
  <c r="X370" i="4" s="1"/>
  <c r="Y370" i="4" s="1"/>
  <c r="H371" i="4"/>
  <c r="S370" i="4"/>
  <c r="AD367" i="4"/>
  <c r="AB367" i="4"/>
  <c r="AA368" i="4"/>
  <c r="AC367" i="4"/>
  <c r="T372" i="4"/>
  <c r="L373" i="4" a="1"/>
  <c r="L373" i="4" s="1"/>
  <c r="Z369" i="1"/>
  <c r="AD367" i="1"/>
  <c r="AB367" i="1"/>
  <c r="T372" i="1"/>
  <c r="L373" i="1" a="1"/>
  <c r="L373" i="1" s="1"/>
  <c r="S370" i="1"/>
  <c r="H371" i="1"/>
  <c r="U370" i="1"/>
  <c r="X370" i="1" s="1"/>
  <c r="Y370" i="1" s="1"/>
  <c r="R371" i="1"/>
  <c r="AC367" i="1"/>
  <c r="AA368" i="1"/>
  <c r="Z370" i="11" l="1"/>
  <c r="U371" i="11"/>
  <c r="X371" i="11" s="1"/>
  <c r="Y371" i="11" s="1"/>
  <c r="R372" i="11"/>
  <c r="L374" i="11" a="1"/>
  <c r="L374" i="11" s="1"/>
  <c r="T373" i="11"/>
  <c r="S371" i="11"/>
  <c r="H372" i="11"/>
  <c r="AC368" i="11"/>
  <c r="AA369" i="11"/>
  <c r="AD368" i="11"/>
  <c r="AB368" i="11"/>
  <c r="Z370" i="10"/>
  <c r="AD368" i="10"/>
  <c r="AB368" i="10"/>
  <c r="T372" i="10"/>
  <c r="L373" i="10" a="1"/>
  <c r="L373" i="10" s="1"/>
  <c r="U371" i="10"/>
  <c r="X371" i="10" s="1"/>
  <c r="Y371" i="10" s="1"/>
  <c r="R372" i="10"/>
  <c r="AC368" i="10"/>
  <c r="AA369" i="10"/>
  <c r="S371" i="10"/>
  <c r="H372" i="10"/>
  <c r="Z370" i="9"/>
  <c r="U371" i="9"/>
  <c r="X371" i="9" s="1"/>
  <c r="Y371" i="9" s="1"/>
  <c r="R372" i="9"/>
  <c r="AD368" i="9"/>
  <c r="AB368" i="9"/>
  <c r="S371" i="9"/>
  <c r="H372" i="9"/>
  <c r="AC368" i="9"/>
  <c r="AA369" i="9"/>
  <c r="T372" i="9"/>
  <c r="L373" i="9" a="1"/>
  <c r="L373" i="9" s="1"/>
  <c r="Z370" i="8"/>
  <c r="L374" i="8" a="1"/>
  <c r="L374" i="8" s="1"/>
  <c r="T373" i="8"/>
  <c r="AD368" i="8"/>
  <c r="AB368" i="8"/>
  <c r="S371" i="8"/>
  <c r="H372" i="8"/>
  <c r="AC368" i="8"/>
  <c r="AA369" i="8"/>
  <c r="U371" i="8"/>
  <c r="X371" i="8" s="1"/>
  <c r="Y371" i="8" s="1"/>
  <c r="R372" i="8"/>
  <c r="Z370" i="7"/>
  <c r="T372" i="7"/>
  <c r="L373" i="7" a="1"/>
  <c r="L373" i="7" s="1"/>
  <c r="U371" i="7"/>
  <c r="X371" i="7" s="1"/>
  <c r="Y371" i="7" s="1"/>
  <c r="R372" i="7"/>
  <c r="AC368" i="7"/>
  <c r="AA369" i="7"/>
  <c r="AD368" i="7"/>
  <c r="AB368" i="7"/>
  <c r="S371" i="7"/>
  <c r="H372" i="7"/>
  <c r="Z370" i="6"/>
  <c r="S371" i="6"/>
  <c r="H372" i="6"/>
  <c r="AD368" i="6"/>
  <c r="AB368" i="6"/>
  <c r="AC368" i="6"/>
  <c r="AA369" i="6"/>
  <c r="L374" i="6" a="1"/>
  <c r="L374" i="6" s="1"/>
  <c r="T373" i="6"/>
  <c r="U371" i="6"/>
  <c r="X371" i="6" s="1"/>
  <c r="Y371" i="6" s="1"/>
  <c r="R372" i="6"/>
  <c r="Z370" i="5"/>
  <c r="S371" i="5"/>
  <c r="H372" i="5"/>
  <c r="U371" i="5"/>
  <c r="X371" i="5" s="1"/>
  <c r="Y371" i="5" s="1"/>
  <c r="R372" i="5"/>
  <c r="AD368" i="5"/>
  <c r="AB368" i="5"/>
  <c r="AC368" i="5"/>
  <c r="AA369" i="5"/>
  <c r="L374" i="5" a="1"/>
  <c r="L374" i="5" s="1"/>
  <c r="T373" i="5"/>
  <c r="Z370" i="4"/>
  <c r="L374" i="4" a="1"/>
  <c r="L374" i="4" s="1"/>
  <c r="T373" i="4"/>
  <c r="AD368" i="4"/>
  <c r="AB368" i="4"/>
  <c r="S371" i="4"/>
  <c r="H372" i="4"/>
  <c r="AC368" i="4"/>
  <c r="AA369" i="4"/>
  <c r="R372" i="4"/>
  <c r="U371" i="4"/>
  <c r="X371" i="4" s="1"/>
  <c r="Y371" i="4" s="1"/>
  <c r="Z370" i="1"/>
  <c r="AD368" i="1"/>
  <c r="AB368" i="1"/>
  <c r="H372" i="1"/>
  <c r="S371" i="1"/>
  <c r="L374" i="1" a="1"/>
  <c r="L374" i="1" s="1"/>
  <c r="T373" i="1"/>
  <c r="U371" i="1"/>
  <c r="X371" i="1" s="1"/>
  <c r="Y371" i="1" s="1"/>
  <c r="R372" i="1"/>
  <c r="AC368" i="1"/>
  <c r="AA369" i="1"/>
  <c r="Z371" i="11" l="1"/>
  <c r="L375" i="11" a="1"/>
  <c r="L375" i="11" s="1"/>
  <c r="T374" i="11"/>
  <c r="U372" i="11"/>
  <c r="X372" i="11" s="1"/>
  <c r="Y372" i="11" s="1"/>
  <c r="R373" i="11"/>
  <c r="AD369" i="11"/>
  <c r="AB369" i="11"/>
  <c r="H373" i="11"/>
  <c r="S372" i="11"/>
  <c r="AC369" i="11"/>
  <c r="AA370" i="11"/>
  <c r="Z371" i="10"/>
  <c r="H373" i="10"/>
  <c r="S372" i="10"/>
  <c r="L374" i="10" a="1"/>
  <c r="L374" i="10" s="1"/>
  <c r="T373" i="10"/>
  <c r="AC369" i="10"/>
  <c r="AA370" i="10"/>
  <c r="AD369" i="10"/>
  <c r="AB369" i="10"/>
  <c r="U372" i="10"/>
  <c r="X372" i="10" s="1"/>
  <c r="Y372" i="10" s="1"/>
  <c r="R373" i="10"/>
  <c r="Z371" i="9"/>
  <c r="L374" i="9" a="1"/>
  <c r="L374" i="9" s="1"/>
  <c r="T373" i="9"/>
  <c r="H373" i="9"/>
  <c r="S372" i="9"/>
  <c r="AC369" i="9"/>
  <c r="AA370" i="9"/>
  <c r="AD369" i="9"/>
  <c r="AB369" i="9"/>
  <c r="U372" i="9"/>
  <c r="X372" i="9" s="1"/>
  <c r="Y372" i="9" s="1"/>
  <c r="R373" i="9"/>
  <c r="Z371" i="8"/>
  <c r="U372" i="8"/>
  <c r="X372" i="8" s="1"/>
  <c r="Y372" i="8" s="1"/>
  <c r="R373" i="8"/>
  <c r="H373" i="8"/>
  <c r="S372" i="8"/>
  <c r="AD369" i="8"/>
  <c r="AB369" i="8"/>
  <c r="AC369" i="8"/>
  <c r="AA370" i="8"/>
  <c r="L375" i="8" a="1"/>
  <c r="L375" i="8" s="1"/>
  <c r="T374" i="8"/>
  <c r="Z371" i="7"/>
  <c r="H373" i="7"/>
  <c r="S372" i="7"/>
  <c r="AD369" i="7"/>
  <c r="AB369" i="7"/>
  <c r="U372" i="7"/>
  <c r="X372" i="7" s="1"/>
  <c r="Y372" i="7" s="1"/>
  <c r="R373" i="7"/>
  <c r="AC369" i="7"/>
  <c r="AA370" i="7"/>
  <c r="L374" i="7" a="1"/>
  <c r="L374" i="7" s="1"/>
  <c r="T373" i="7"/>
  <c r="Z371" i="6"/>
  <c r="L375" i="6" a="1"/>
  <c r="L375" i="6" s="1"/>
  <c r="T374" i="6"/>
  <c r="AD369" i="6"/>
  <c r="AB369" i="6"/>
  <c r="H373" i="6"/>
  <c r="S372" i="6"/>
  <c r="AC369" i="6"/>
  <c r="AA370" i="6"/>
  <c r="U372" i="6"/>
  <c r="X372" i="6" s="1"/>
  <c r="Y372" i="6" s="1"/>
  <c r="R373" i="6"/>
  <c r="Z371" i="5"/>
  <c r="AD369" i="5"/>
  <c r="AB369" i="5"/>
  <c r="AC369" i="5"/>
  <c r="AA370" i="5"/>
  <c r="L375" i="5" a="1"/>
  <c r="L375" i="5" s="1"/>
  <c r="T374" i="5"/>
  <c r="U372" i="5"/>
  <c r="X372" i="5" s="1"/>
  <c r="Y372" i="5" s="1"/>
  <c r="R373" i="5"/>
  <c r="H373" i="5"/>
  <c r="S372" i="5"/>
  <c r="Z371" i="4"/>
  <c r="L375" i="4" a="1"/>
  <c r="L375" i="4" s="1"/>
  <c r="T374" i="4"/>
  <c r="AD369" i="4"/>
  <c r="AB369" i="4"/>
  <c r="AC369" i="4"/>
  <c r="AA370" i="4"/>
  <c r="U372" i="4"/>
  <c r="X372" i="4" s="1"/>
  <c r="Y372" i="4" s="1"/>
  <c r="R373" i="4"/>
  <c r="S372" i="4"/>
  <c r="H373" i="4"/>
  <c r="Z371" i="1"/>
  <c r="U372" i="1"/>
  <c r="X372" i="1" s="1"/>
  <c r="Y372" i="1" s="1"/>
  <c r="R373" i="1"/>
  <c r="AD369" i="1"/>
  <c r="AB369" i="1"/>
  <c r="H373" i="1"/>
  <c r="S372" i="1"/>
  <c r="L375" i="1" a="1"/>
  <c r="L375" i="1" s="1"/>
  <c r="T374" i="1"/>
  <c r="AC369" i="1"/>
  <c r="AA370" i="1"/>
  <c r="Z372" i="11" l="1"/>
  <c r="AD370" i="11"/>
  <c r="AB370" i="11"/>
  <c r="U373" i="11"/>
  <c r="X373" i="11" s="1"/>
  <c r="Y373" i="11" s="1"/>
  <c r="R374" i="11"/>
  <c r="L376" i="11" a="1"/>
  <c r="L376" i="11" s="1"/>
  <c r="T375" i="11"/>
  <c r="H374" i="11"/>
  <c r="S373" i="11"/>
  <c r="AC370" i="11"/>
  <c r="AA371" i="11"/>
  <c r="Z372" i="10"/>
  <c r="U373" i="10"/>
  <c r="X373" i="10" s="1"/>
  <c r="Y373" i="10" s="1"/>
  <c r="R374" i="10"/>
  <c r="AD370" i="10"/>
  <c r="AB370" i="10"/>
  <c r="H374" i="10"/>
  <c r="S373" i="10"/>
  <c r="L375" i="10" a="1"/>
  <c r="L375" i="10" s="1"/>
  <c r="T374" i="10"/>
  <c r="AC370" i="10"/>
  <c r="AA371" i="10"/>
  <c r="Z372" i="9"/>
  <c r="U373" i="9"/>
  <c r="X373" i="9" s="1"/>
  <c r="Y373" i="9" s="1"/>
  <c r="R374" i="9"/>
  <c r="H374" i="9"/>
  <c r="S373" i="9"/>
  <c r="L375" i="9" a="1"/>
  <c r="L375" i="9" s="1"/>
  <c r="T374" i="9"/>
  <c r="AD370" i="9"/>
  <c r="AB370" i="9"/>
  <c r="AC370" i="9"/>
  <c r="AA371" i="9"/>
  <c r="Z372" i="8"/>
  <c r="AD370" i="8"/>
  <c r="AB370" i="8"/>
  <c r="U373" i="8"/>
  <c r="X373" i="8" s="1"/>
  <c r="Y373" i="8" s="1"/>
  <c r="R374" i="8"/>
  <c r="H374" i="8"/>
  <c r="S373" i="8"/>
  <c r="AC370" i="8"/>
  <c r="AA371" i="8"/>
  <c r="L376" i="8" a="1"/>
  <c r="L376" i="8" s="1"/>
  <c r="T375" i="8"/>
  <c r="Z372" i="7"/>
  <c r="H374" i="7"/>
  <c r="S373" i="7"/>
  <c r="L375" i="7" a="1"/>
  <c r="L375" i="7" s="1"/>
  <c r="T374" i="7"/>
  <c r="AC370" i="7"/>
  <c r="AA371" i="7"/>
  <c r="AD370" i="7"/>
  <c r="AB370" i="7"/>
  <c r="U373" i="7"/>
  <c r="X373" i="7" s="1"/>
  <c r="Y373" i="7" s="1"/>
  <c r="R374" i="7"/>
  <c r="Z372" i="6"/>
  <c r="H374" i="6"/>
  <c r="S373" i="6"/>
  <c r="U373" i="6"/>
  <c r="X373" i="6" s="1"/>
  <c r="Y373" i="6" s="1"/>
  <c r="R374" i="6"/>
  <c r="AD370" i="6"/>
  <c r="AB370" i="6"/>
  <c r="AC370" i="6"/>
  <c r="AA371" i="6"/>
  <c r="L376" i="6" a="1"/>
  <c r="L376" i="6" s="1"/>
  <c r="T375" i="6"/>
  <c r="Z372" i="5"/>
  <c r="U373" i="5"/>
  <c r="X373" i="5" s="1"/>
  <c r="Y373" i="5" s="1"/>
  <c r="R374" i="5"/>
  <c r="H374" i="5"/>
  <c r="S373" i="5"/>
  <c r="L376" i="5" a="1"/>
  <c r="L376" i="5" s="1"/>
  <c r="T375" i="5"/>
  <c r="AD370" i="5"/>
  <c r="AB370" i="5"/>
  <c r="AC370" i="5"/>
  <c r="AA371" i="5"/>
  <c r="Z372" i="4"/>
  <c r="H374" i="4"/>
  <c r="S373" i="4"/>
  <c r="U373" i="4"/>
  <c r="X373" i="4" s="1"/>
  <c r="Y373" i="4" s="1"/>
  <c r="R374" i="4"/>
  <c r="AD370" i="4"/>
  <c r="AB370" i="4"/>
  <c r="AC370" i="4"/>
  <c r="AA371" i="4"/>
  <c r="L376" i="4" a="1"/>
  <c r="L376" i="4" s="1"/>
  <c r="T375" i="4"/>
  <c r="Z372" i="1"/>
  <c r="AD370" i="1"/>
  <c r="AB370" i="1"/>
  <c r="L376" i="1" a="1"/>
  <c r="L376" i="1" s="1"/>
  <c r="T375" i="1"/>
  <c r="U373" i="1"/>
  <c r="X373" i="1" s="1"/>
  <c r="Y373" i="1" s="1"/>
  <c r="R374" i="1"/>
  <c r="H374" i="1"/>
  <c r="S373" i="1"/>
  <c r="AC370" i="1"/>
  <c r="AA371" i="1"/>
  <c r="Z373" i="11" l="1"/>
  <c r="AD371" i="11"/>
  <c r="AB371" i="11"/>
  <c r="H375" i="11"/>
  <c r="S374" i="11"/>
  <c r="U374" i="11"/>
  <c r="X374" i="11" s="1"/>
  <c r="Y374" i="11" s="1"/>
  <c r="R375" i="11"/>
  <c r="L377" i="11" a="1"/>
  <c r="L377" i="11" s="1"/>
  <c r="T376" i="11"/>
  <c r="AC371" i="11"/>
  <c r="AA372" i="11"/>
  <c r="Z373" i="10"/>
  <c r="AD371" i="10"/>
  <c r="AB371" i="10"/>
  <c r="U374" i="10"/>
  <c r="X374" i="10" s="1"/>
  <c r="Y374" i="10" s="1"/>
  <c r="R375" i="10"/>
  <c r="AC371" i="10"/>
  <c r="AA372" i="10"/>
  <c r="L376" i="10" a="1"/>
  <c r="L376" i="10" s="1"/>
  <c r="T375" i="10"/>
  <c r="H375" i="10"/>
  <c r="S374" i="10"/>
  <c r="Z373" i="9"/>
  <c r="AD371" i="9"/>
  <c r="AB371" i="9"/>
  <c r="U374" i="9"/>
  <c r="X374" i="9" s="1"/>
  <c r="Y374" i="9" s="1"/>
  <c r="R375" i="9"/>
  <c r="AC371" i="9"/>
  <c r="AA372" i="9"/>
  <c r="L376" i="9" a="1"/>
  <c r="L376" i="9" s="1"/>
  <c r="T375" i="9"/>
  <c r="H375" i="9"/>
  <c r="S374" i="9"/>
  <c r="Z373" i="8"/>
  <c r="AD371" i="8"/>
  <c r="AB371" i="8"/>
  <c r="H375" i="8"/>
  <c r="S374" i="8"/>
  <c r="L377" i="8" a="1"/>
  <c r="L377" i="8" s="1"/>
  <c r="T376" i="8"/>
  <c r="AC371" i="8"/>
  <c r="AA372" i="8"/>
  <c r="U374" i="8"/>
  <c r="X374" i="8" s="1"/>
  <c r="Y374" i="8" s="1"/>
  <c r="R375" i="8"/>
  <c r="Z373" i="7"/>
  <c r="U374" i="7"/>
  <c r="X374" i="7" s="1"/>
  <c r="Y374" i="7" s="1"/>
  <c r="R375" i="7"/>
  <c r="H375" i="7"/>
  <c r="S374" i="7"/>
  <c r="L376" i="7" a="1"/>
  <c r="L376" i="7" s="1"/>
  <c r="T375" i="7"/>
  <c r="AC371" i="7"/>
  <c r="AA372" i="7"/>
  <c r="AD371" i="7"/>
  <c r="AB371" i="7"/>
  <c r="Z373" i="6"/>
  <c r="L377" i="6" a="1"/>
  <c r="L377" i="6" s="1"/>
  <c r="T376" i="6"/>
  <c r="AD371" i="6"/>
  <c r="AB371" i="6"/>
  <c r="U374" i="6"/>
  <c r="X374" i="6" s="1"/>
  <c r="Y374" i="6" s="1"/>
  <c r="R375" i="6"/>
  <c r="AC371" i="6"/>
  <c r="AA372" i="6"/>
  <c r="H375" i="6"/>
  <c r="S374" i="6"/>
  <c r="Z373" i="5"/>
  <c r="AD371" i="5"/>
  <c r="AB371" i="5"/>
  <c r="L377" i="5" a="1"/>
  <c r="L377" i="5" s="1"/>
  <c r="T376" i="5"/>
  <c r="H375" i="5"/>
  <c r="S374" i="5"/>
  <c r="U374" i="5"/>
  <c r="X374" i="5" s="1"/>
  <c r="Y374" i="5" s="1"/>
  <c r="R375" i="5"/>
  <c r="AC371" i="5"/>
  <c r="AA372" i="5"/>
  <c r="Z373" i="4"/>
  <c r="L377" i="4" a="1"/>
  <c r="L377" i="4" s="1"/>
  <c r="T376" i="4"/>
  <c r="H375" i="4"/>
  <c r="S374" i="4"/>
  <c r="AD371" i="4"/>
  <c r="AB371" i="4"/>
  <c r="AC371" i="4"/>
  <c r="AA372" i="4"/>
  <c r="U374" i="4"/>
  <c r="X374" i="4" s="1"/>
  <c r="Y374" i="4" s="1"/>
  <c r="R375" i="4"/>
  <c r="Z373" i="1"/>
  <c r="H375" i="1"/>
  <c r="S374" i="1"/>
  <c r="U374" i="1"/>
  <c r="X374" i="1" s="1"/>
  <c r="Y374" i="1" s="1"/>
  <c r="R375" i="1"/>
  <c r="AD371" i="1"/>
  <c r="AB371" i="1"/>
  <c r="AC371" i="1"/>
  <c r="AA372" i="1"/>
  <c r="L377" i="1" a="1"/>
  <c r="L377" i="1" s="1"/>
  <c r="T376" i="1"/>
  <c r="Z374" i="11" l="1"/>
  <c r="L378" i="11" a="1"/>
  <c r="L378" i="11" s="1"/>
  <c r="T377" i="11"/>
  <c r="U375" i="11"/>
  <c r="X375" i="11" s="1"/>
  <c r="Y375" i="11" s="1"/>
  <c r="R376" i="11"/>
  <c r="AC372" i="11"/>
  <c r="AA373" i="11"/>
  <c r="AD372" i="11"/>
  <c r="AB372" i="11"/>
  <c r="H376" i="11"/>
  <c r="S375" i="11"/>
  <c r="Z374" i="10"/>
  <c r="H376" i="10"/>
  <c r="S375" i="10"/>
  <c r="AD372" i="10"/>
  <c r="AB372" i="10"/>
  <c r="L377" i="10" a="1"/>
  <c r="L377" i="10" s="1"/>
  <c r="T376" i="10"/>
  <c r="U375" i="10"/>
  <c r="X375" i="10" s="1"/>
  <c r="Y375" i="10" s="1"/>
  <c r="R376" i="10"/>
  <c r="AC372" i="10"/>
  <c r="AA373" i="10"/>
  <c r="Z374" i="9"/>
  <c r="H376" i="9"/>
  <c r="S375" i="9"/>
  <c r="U375" i="9"/>
  <c r="X375" i="9" s="1"/>
  <c r="Y375" i="9" s="1"/>
  <c r="R376" i="9"/>
  <c r="L377" i="9" a="1"/>
  <c r="L377" i="9" s="1"/>
  <c r="T376" i="9"/>
  <c r="AC372" i="9"/>
  <c r="AA373" i="9"/>
  <c r="AD372" i="9"/>
  <c r="AB372" i="9"/>
  <c r="Z374" i="8"/>
  <c r="U375" i="8"/>
  <c r="X375" i="8" s="1"/>
  <c r="Y375" i="8" s="1"/>
  <c r="R376" i="8"/>
  <c r="L378" i="8" a="1"/>
  <c r="L378" i="8" s="1"/>
  <c r="T377" i="8"/>
  <c r="AD372" i="8"/>
  <c r="AB372" i="8"/>
  <c r="H376" i="8"/>
  <c r="S375" i="8"/>
  <c r="AC372" i="8"/>
  <c r="AA373" i="8"/>
  <c r="Z374" i="7"/>
  <c r="L377" i="7" a="1"/>
  <c r="L377" i="7" s="1"/>
  <c r="T376" i="7"/>
  <c r="H376" i="7"/>
  <c r="S375" i="7"/>
  <c r="AC372" i="7"/>
  <c r="AA373" i="7"/>
  <c r="AD372" i="7"/>
  <c r="AB372" i="7"/>
  <c r="U375" i="7"/>
  <c r="X375" i="7" s="1"/>
  <c r="Y375" i="7" s="1"/>
  <c r="R376" i="7"/>
  <c r="Z374" i="6"/>
  <c r="AD372" i="6"/>
  <c r="AB372" i="6"/>
  <c r="U375" i="6"/>
  <c r="X375" i="6" s="1"/>
  <c r="Y375" i="6" s="1"/>
  <c r="R376" i="6"/>
  <c r="H376" i="6"/>
  <c r="S375" i="6"/>
  <c r="AC372" i="6"/>
  <c r="AA373" i="6"/>
  <c r="L378" i="6" a="1"/>
  <c r="L378" i="6" s="1"/>
  <c r="T377" i="6"/>
  <c r="Z374" i="5"/>
  <c r="AD372" i="5"/>
  <c r="AB372" i="5"/>
  <c r="U375" i="5"/>
  <c r="X375" i="5" s="1"/>
  <c r="Y375" i="5" s="1"/>
  <c r="R376" i="5"/>
  <c r="H376" i="5"/>
  <c r="S375" i="5"/>
  <c r="AC372" i="5"/>
  <c r="AA373" i="5"/>
  <c r="L378" i="5" a="1"/>
  <c r="L378" i="5" s="1"/>
  <c r="T377" i="5"/>
  <c r="Z374" i="4"/>
  <c r="H376" i="4"/>
  <c r="S375" i="4"/>
  <c r="U375" i="4"/>
  <c r="X375" i="4" s="1"/>
  <c r="Y375" i="4" s="1"/>
  <c r="R376" i="4"/>
  <c r="AD372" i="4"/>
  <c r="AB372" i="4"/>
  <c r="AC372" i="4"/>
  <c r="AA373" i="4"/>
  <c r="L378" i="4" a="1"/>
  <c r="L378" i="4" s="1"/>
  <c r="T377" i="4"/>
  <c r="Z374" i="1"/>
  <c r="AD372" i="1"/>
  <c r="AB372" i="1"/>
  <c r="L378" i="1" a="1"/>
  <c r="L378" i="1" s="1"/>
  <c r="T377" i="1"/>
  <c r="U375" i="1"/>
  <c r="X375" i="1" s="1"/>
  <c r="Y375" i="1" s="1"/>
  <c r="R376" i="1"/>
  <c r="H376" i="1"/>
  <c r="S375" i="1"/>
  <c r="AA373" i="1"/>
  <c r="AC372" i="1"/>
  <c r="Z375" i="11" l="1"/>
  <c r="H377" i="11"/>
  <c r="S376" i="11"/>
  <c r="R377" i="11"/>
  <c r="U376" i="11"/>
  <c r="X376" i="11" s="1"/>
  <c r="Y376" i="11" s="1"/>
  <c r="T378" i="11"/>
  <c r="L379" i="11" a="1"/>
  <c r="L379" i="11" s="1"/>
  <c r="AA374" i="11"/>
  <c r="AC373" i="11"/>
  <c r="AB373" i="11"/>
  <c r="AD373" i="11"/>
  <c r="Z375" i="10"/>
  <c r="AB373" i="10"/>
  <c r="AD373" i="10"/>
  <c r="R377" i="10"/>
  <c r="U376" i="10"/>
  <c r="X376" i="10" s="1"/>
  <c r="Y376" i="10" s="1"/>
  <c r="H377" i="10"/>
  <c r="S376" i="10"/>
  <c r="AA374" i="10"/>
  <c r="AC373" i="10"/>
  <c r="L378" i="10" a="1"/>
  <c r="L378" i="10" s="1"/>
  <c r="T377" i="10"/>
  <c r="Z375" i="9"/>
  <c r="AD373" i="9"/>
  <c r="AB373" i="9"/>
  <c r="H377" i="9"/>
  <c r="S376" i="9"/>
  <c r="R377" i="9"/>
  <c r="U376" i="9"/>
  <c r="X376" i="9" s="1"/>
  <c r="Y376" i="9" s="1"/>
  <c r="AA374" i="9"/>
  <c r="AC373" i="9"/>
  <c r="L378" i="9" a="1"/>
  <c r="L378" i="9" s="1"/>
  <c r="T377" i="9"/>
  <c r="Z375" i="8"/>
  <c r="AD373" i="8"/>
  <c r="AB373" i="8"/>
  <c r="T378" i="8"/>
  <c r="L379" i="8" a="1"/>
  <c r="L379" i="8" s="1"/>
  <c r="AA374" i="8"/>
  <c r="AC373" i="8"/>
  <c r="H377" i="8"/>
  <c r="S376" i="8"/>
  <c r="R377" i="8"/>
  <c r="U376" i="8"/>
  <c r="X376" i="8" s="1"/>
  <c r="Y376" i="8" s="1"/>
  <c r="Z375" i="7"/>
  <c r="R377" i="7"/>
  <c r="U376" i="7"/>
  <c r="X376" i="7" s="1"/>
  <c r="Y376" i="7" s="1"/>
  <c r="L378" i="7" a="1"/>
  <c r="L378" i="7" s="1"/>
  <c r="T377" i="7"/>
  <c r="AD373" i="7"/>
  <c r="AB373" i="7"/>
  <c r="H377" i="7"/>
  <c r="S376" i="7"/>
  <c r="AA374" i="7"/>
  <c r="AC373" i="7"/>
  <c r="Z375" i="6"/>
  <c r="AD373" i="6"/>
  <c r="AB373" i="6"/>
  <c r="R377" i="6"/>
  <c r="U376" i="6"/>
  <c r="X376" i="6" s="1"/>
  <c r="Y376" i="6" s="1"/>
  <c r="AA374" i="6"/>
  <c r="AC373" i="6"/>
  <c r="T378" i="6"/>
  <c r="L379" i="6" a="1"/>
  <c r="L379" i="6" s="1"/>
  <c r="H377" i="6"/>
  <c r="S376" i="6"/>
  <c r="Z375" i="5"/>
  <c r="T378" i="5"/>
  <c r="L379" i="5" a="1"/>
  <c r="L379" i="5" s="1"/>
  <c r="AA374" i="5"/>
  <c r="AC373" i="5"/>
  <c r="AD373" i="5"/>
  <c r="AB373" i="5"/>
  <c r="H377" i="5"/>
  <c r="S376" i="5"/>
  <c r="R377" i="5"/>
  <c r="U376" i="5"/>
  <c r="X376" i="5" s="1"/>
  <c r="Y376" i="5" s="1"/>
  <c r="Z375" i="4"/>
  <c r="AD373" i="4"/>
  <c r="AB373" i="4"/>
  <c r="T378" i="4"/>
  <c r="L379" i="4" a="1"/>
  <c r="L379" i="4" s="1"/>
  <c r="AA374" i="4"/>
  <c r="AC373" i="4"/>
  <c r="R377" i="4"/>
  <c r="U376" i="4"/>
  <c r="X376" i="4" s="1"/>
  <c r="Y376" i="4" s="1"/>
  <c r="H377" i="4"/>
  <c r="S376" i="4"/>
  <c r="Z375" i="1"/>
  <c r="R377" i="1"/>
  <c r="U376" i="1"/>
  <c r="X376" i="1" s="1"/>
  <c r="Y376" i="1" s="1"/>
  <c r="H377" i="1"/>
  <c r="S376" i="1"/>
  <c r="T378" i="1"/>
  <c r="L379" i="1" a="1"/>
  <c r="L379" i="1" s="1"/>
  <c r="AD373" i="1"/>
  <c r="AB373" i="1"/>
  <c r="AA374" i="1"/>
  <c r="AC373" i="1"/>
  <c r="Z376" i="11" l="1"/>
  <c r="R378" i="11"/>
  <c r="U377" i="11"/>
  <c r="X377" i="11" s="1"/>
  <c r="Y377" i="11" s="1"/>
  <c r="T379" i="11"/>
  <c r="L380" i="11" a="1"/>
  <c r="L380" i="11" s="1"/>
  <c r="H378" i="11"/>
  <c r="S377" i="11"/>
  <c r="AB374" i="11"/>
  <c r="AD374" i="11"/>
  <c r="AA375" i="11"/>
  <c r="AC374" i="11"/>
  <c r="Z376" i="10"/>
  <c r="AB374" i="10"/>
  <c r="AD374" i="10"/>
  <c r="T378" i="10"/>
  <c r="L379" i="10" a="1"/>
  <c r="L379" i="10" s="1"/>
  <c r="AA375" i="10"/>
  <c r="AC374" i="10"/>
  <c r="H378" i="10"/>
  <c r="S377" i="10"/>
  <c r="R378" i="10"/>
  <c r="U377" i="10"/>
  <c r="X377" i="10" s="1"/>
  <c r="Y377" i="10" s="1"/>
  <c r="Z376" i="9"/>
  <c r="H378" i="9"/>
  <c r="S377" i="9"/>
  <c r="T378" i="9"/>
  <c r="L379" i="9" a="1"/>
  <c r="L379" i="9" s="1"/>
  <c r="AB374" i="9"/>
  <c r="AD374" i="9"/>
  <c r="R378" i="9"/>
  <c r="U377" i="9"/>
  <c r="X377" i="9" s="1"/>
  <c r="Y377" i="9" s="1"/>
  <c r="AA375" i="9"/>
  <c r="AC374" i="9"/>
  <c r="Z376" i="8"/>
  <c r="R378" i="8"/>
  <c r="U377" i="8"/>
  <c r="X377" i="8" s="1"/>
  <c r="Y377" i="8" s="1"/>
  <c r="AB374" i="8"/>
  <c r="AD374" i="8"/>
  <c r="H378" i="8"/>
  <c r="S377" i="8"/>
  <c r="AA375" i="8"/>
  <c r="AC374" i="8"/>
  <c r="T379" i="8"/>
  <c r="L380" i="8" a="1"/>
  <c r="L380" i="8" s="1"/>
  <c r="Z376" i="7"/>
  <c r="R378" i="7"/>
  <c r="U377" i="7"/>
  <c r="X377" i="7" s="1"/>
  <c r="Y377" i="7" s="1"/>
  <c r="T378" i="7"/>
  <c r="L379" i="7" a="1"/>
  <c r="L379" i="7" s="1"/>
  <c r="AA375" i="7"/>
  <c r="AC374" i="7"/>
  <c r="AB374" i="7"/>
  <c r="AD374" i="7"/>
  <c r="H378" i="7"/>
  <c r="S377" i="7"/>
  <c r="Z376" i="6"/>
  <c r="T379" i="6"/>
  <c r="L380" i="6" a="1"/>
  <c r="L380" i="6" s="1"/>
  <c r="AB374" i="6"/>
  <c r="AD374" i="6"/>
  <c r="H378" i="6"/>
  <c r="S377" i="6"/>
  <c r="AA375" i="6"/>
  <c r="AC374" i="6"/>
  <c r="R378" i="6"/>
  <c r="U377" i="6"/>
  <c r="X377" i="6" s="1"/>
  <c r="Y377" i="6" s="1"/>
  <c r="Z376" i="5"/>
  <c r="T379" i="5"/>
  <c r="L380" i="5" a="1"/>
  <c r="L380" i="5" s="1"/>
  <c r="AA375" i="5"/>
  <c r="AC374" i="5"/>
  <c r="R378" i="5"/>
  <c r="U377" i="5"/>
  <c r="X377" i="5" s="1"/>
  <c r="Y377" i="5" s="1"/>
  <c r="H378" i="5"/>
  <c r="S377" i="5"/>
  <c r="AB374" i="5"/>
  <c r="AD374" i="5"/>
  <c r="Z376" i="4"/>
  <c r="H378" i="4"/>
  <c r="S377" i="4"/>
  <c r="R378" i="4"/>
  <c r="U377" i="4"/>
  <c r="X377" i="4" s="1"/>
  <c r="Y377" i="4" s="1"/>
  <c r="AB374" i="4"/>
  <c r="AD374" i="4"/>
  <c r="AA375" i="4"/>
  <c r="AC374" i="4"/>
  <c r="T379" i="4"/>
  <c r="L380" i="4" a="1"/>
  <c r="L380" i="4" s="1"/>
  <c r="Z376" i="1"/>
  <c r="AB374" i="1"/>
  <c r="AD374" i="1"/>
  <c r="T379" i="1"/>
  <c r="L380" i="1" a="1"/>
  <c r="L380" i="1" s="1"/>
  <c r="S377" i="1"/>
  <c r="H378" i="1"/>
  <c r="R378" i="1"/>
  <c r="U377" i="1"/>
  <c r="X377" i="1" s="1"/>
  <c r="Y377" i="1" s="1"/>
  <c r="AC374" i="1"/>
  <c r="AA375" i="1"/>
  <c r="Z377" i="11" l="1"/>
  <c r="AD375" i="11"/>
  <c r="AB375" i="11"/>
  <c r="R379" i="11"/>
  <c r="U378" i="11"/>
  <c r="X378" i="11" s="1"/>
  <c r="Y378" i="11" s="1"/>
  <c r="S378" i="11"/>
  <c r="H379" i="11"/>
  <c r="AC375" i="11"/>
  <c r="AA376" i="11"/>
  <c r="T380" i="11"/>
  <c r="L381" i="11" a="1"/>
  <c r="L381" i="11" s="1"/>
  <c r="Z377" i="10"/>
  <c r="R379" i="10"/>
  <c r="U378" i="10"/>
  <c r="X378" i="10" s="1"/>
  <c r="Y378" i="10" s="1"/>
  <c r="S378" i="10"/>
  <c r="H379" i="10"/>
  <c r="AD375" i="10"/>
  <c r="AB375" i="10"/>
  <c r="AC375" i="10"/>
  <c r="AA376" i="10"/>
  <c r="T379" i="10"/>
  <c r="L380" i="10" a="1"/>
  <c r="L380" i="10" s="1"/>
  <c r="Z377" i="9"/>
  <c r="AD375" i="9"/>
  <c r="AB375" i="9"/>
  <c r="R379" i="9"/>
  <c r="U378" i="9"/>
  <c r="X378" i="9" s="1"/>
  <c r="Y378" i="9" s="1"/>
  <c r="S378" i="9"/>
  <c r="H379" i="9"/>
  <c r="T379" i="9"/>
  <c r="L380" i="9" a="1"/>
  <c r="L380" i="9" s="1"/>
  <c r="AC375" i="9"/>
  <c r="AA376" i="9"/>
  <c r="Z377" i="8"/>
  <c r="T380" i="8"/>
  <c r="L381" i="8" a="1"/>
  <c r="L381" i="8" s="1"/>
  <c r="S378" i="8"/>
  <c r="H379" i="8"/>
  <c r="R379" i="8"/>
  <c r="U378" i="8"/>
  <c r="X378" i="8" s="1"/>
  <c r="Y378" i="8" s="1"/>
  <c r="AC375" i="8"/>
  <c r="AA376" i="8"/>
  <c r="AD375" i="8"/>
  <c r="AB375" i="8"/>
  <c r="Z377" i="7"/>
  <c r="T379" i="7"/>
  <c r="L380" i="7" a="1"/>
  <c r="L380" i="7" s="1"/>
  <c r="R379" i="7"/>
  <c r="U378" i="7"/>
  <c r="X378" i="7" s="1"/>
  <c r="Y378" i="7" s="1"/>
  <c r="AD375" i="7"/>
  <c r="AB375" i="7"/>
  <c r="AC375" i="7"/>
  <c r="AA376" i="7"/>
  <c r="S378" i="7"/>
  <c r="H379" i="7"/>
  <c r="Z377" i="6"/>
  <c r="R379" i="6"/>
  <c r="U378" i="6"/>
  <c r="X378" i="6" s="1"/>
  <c r="Y378" i="6" s="1"/>
  <c r="AD375" i="6"/>
  <c r="AB375" i="6"/>
  <c r="T380" i="6"/>
  <c r="L381" i="6" a="1"/>
  <c r="L381" i="6" s="1"/>
  <c r="AC375" i="6"/>
  <c r="AA376" i="6"/>
  <c r="S378" i="6"/>
  <c r="H379" i="6"/>
  <c r="Z377" i="5"/>
  <c r="S378" i="5"/>
  <c r="H379" i="5"/>
  <c r="R379" i="5"/>
  <c r="U378" i="5"/>
  <c r="X378" i="5" s="1"/>
  <c r="Y378" i="5" s="1"/>
  <c r="AD375" i="5"/>
  <c r="AB375" i="5"/>
  <c r="AC375" i="5"/>
  <c r="AA376" i="5"/>
  <c r="T380" i="5"/>
  <c r="L381" i="5" a="1"/>
  <c r="L381" i="5" s="1"/>
  <c r="Z377" i="4"/>
  <c r="T380" i="4"/>
  <c r="L381" i="4" a="1"/>
  <c r="L381" i="4" s="1"/>
  <c r="AD375" i="4"/>
  <c r="AB375" i="4"/>
  <c r="R379" i="4"/>
  <c r="U378" i="4"/>
  <c r="X378" i="4" s="1"/>
  <c r="Y378" i="4" s="1"/>
  <c r="AC375" i="4"/>
  <c r="AA376" i="4"/>
  <c r="S378" i="4"/>
  <c r="H379" i="4"/>
  <c r="Z377" i="1"/>
  <c r="AD375" i="1"/>
  <c r="AB375" i="1"/>
  <c r="U378" i="1"/>
  <c r="X378" i="1" s="1"/>
  <c r="Y378" i="1" s="1"/>
  <c r="R379" i="1"/>
  <c r="S378" i="1"/>
  <c r="H379" i="1"/>
  <c r="AC375" i="1"/>
  <c r="AA376" i="1"/>
  <c r="T380" i="1"/>
  <c r="L381" i="1" a="1"/>
  <c r="L381" i="1" s="1"/>
  <c r="Z378" i="11" l="1"/>
  <c r="U379" i="11"/>
  <c r="X379" i="11" s="1"/>
  <c r="Y379" i="11" s="1"/>
  <c r="R380" i="11"/>
  <c r="L382" i="11" a="1"/>
  <c r="L382" i="11" s="1"/>
  <c r="T381" i="11"/>
  <c r="AD376" i="11"/>
  <c r="AB376" i="11"/>
  <c r="AC376" i="11"/>
  <c r="AA377" i="11"/>
  <c r="S379" i="11"/>
  <c r="H380" i="11"/>
  <c r="Z378" i="10"/>
  <c r="T380" i="10"/>
  <c r="L381" i="10" a="1"/>
  <c r="L381" i="10" s="1"/>
  <c r="AD376" i="10"/>
  <c r="AB376" i="10"/>
  <c r="U379" i="10"/>
  <c r="X379" i="10" s="1"/>
  <c r="Y379" i="10" s="1"/>
  <c r="R380" i="10"/>
  <c r="AC376" i="10"/>
  <c r="AA377" i="10"/>
  <c r="S379" i="10"/>
  <c r="H380" i="10"/>
  <c r="Z378" i="9"/>
  <c r="T380" i="9"/>
  <c r="L381" i="9" a="1"/>
  <c r="L381" i="9" s="1"/>
  <c r="AD376" i="9"/>
  <c r="AB376" i="9"/>
  <c r="S379" i="9"/>
  <c r="H380" i="9"/>
  <c r="U379" i="9"/>
  <c r="X379" i="9" s="1"/>
  <c r="Y379" i="9" s="1"/>
  <c r="R380" i="9"/>
  <c r="AC376" i="9"/>
  <c r="AA377" i="9"/>
  <c r="Z378" i="8"/>
  <c r="AD376" i="8"/>
  <c r="AB376" i="8"/>
  <c r="L382" i="8" a="1"/>
  <c r="L382" i="8" s="1"/>
  <c r="T381" i="8"/>
  <c r="AC376" i="8"/>
  <c r="AA377" i="8"/>
  <c r="U379" i="8"/>
  <c r="X379" i="8" s="1"/>
  <c r="Y379" i="8" s="1"/>
  <c r="R380" i="8"/>
  <c r="S379" i="8"/>
  <c r="H380" i="8"/>
  <c r="Z378" i="7"/>
  <c r="AD376" i="7"/>
  <c r="AB376" i="7"/>
  <c r="T380" i="7"/>
  <c r="L381" i="7" a="1"/>
  <c r="L381" i="7" s="1"/>
  <c r="AC376" i="7"/>
  <c r="AA377" i="7"/>
  <c r="S379" i="7"/>
  <c r="H380" i="7"/>
  <c r="U379" i="7"/>
  <c r="X379" i="7" s="1"/>
  <c r="Y379" i="7" s="1"/>
  <c r="R380" i="7"/>
  <c r="Z378" i="6"/>
  <c r="S379" i="6"/>
  <c r="H380" i="6"/>
  <c r="AD376" i="6"/>
  <c r="AB376" i="6"/>
  <c r="AC376" i="6"/>
  <c r="AA377" i="6"/>
  <c r="L382" i="6" a="1"/>
  <c r="L382" i="6" s="1"/>
  <c r="T381" i="6"/>
  <c r="U379" i="6"/>
  <c r="X379" i="6" s="1"/>
  <c r="Y379" i="6" s="1"/>
  <c r="R380" i="6"/>
  <c r="Z378" i="5"/>
  <c r="L382" i="5" a="1"/>
  <c r="L382" i="5" s="1"/>
  <c r="T381" i="5"/>
  <c r="AD376" i="5"/>
  <c r="AB376" i="5"/>
  <c r="U379" i="5"/>
  <c r="X379" i="5" s="1"/>
  <c r="Y379" i="5" s="1"/>
  <c r="R380" i="5"/>
  <c r="AC376" i="5"/>
  <c r="AA377" i="5"/>
  <c r="S379" i="5"/>
  <c r="H380" i="5"/>
  <c r="Z378" i="4"/>
  <c r="L382" i="4" a="1"/>
  <c r="L382" i="4" s="1"/>
  <c r="T381" i="4"/>
  <c r="AC376" i="4"/>
  <c r="AA377" i="4"/>
  <c r="S379" i="4"/>
  <c r="H380" i="4"/>
  <c r="AD376" i="4"/>
  <c r="AB376" i="4"/>
  <c r="U379" i="4"/>
  <c r="X379" i="4" s="1"/>
  <c r="Y379" i="4" s="1"/>
  <c r="R380" i="4"/>
  <c r="Z378" i="1"/>
  <c r="AD376" i="1"/>
  <c r="AB376" i="1"/>
  <c r="AC376" i="1"/>
  <c r="AA377" i="1"/>
  <c r="L382" i="1" a="1"/>
  <c r="L382" i="1" s="1"/>
  <c r="T381" i="1"/>
  <c r="H380" i="1"/>
  <c r="S379" i="1"/>
  <c r="U379" i="1"/>
  <c r="X379" i="1" s="1"/>
  <c r="Y379" i="1" s="1"/>
  <c r="R380" i="1"/>
  <c r="Z379" i="11" l="1"/>
  <c r="L383" i="11" a="1"/>
  <c r="L383" i="11" s="1"/>
  <c r="T382" i="11"/>
  <c r="U380" i="11"/>
  <c r="X380" i="11" s="1"/>
  <c r="Y380" i="11" s="1"/>
  <c r="R381" i="11"/>
  <c r="AD377" i="11"/>
  <c r="AB377" i="11"/>
  <c r="H381" i="11"/>
  <c r="S380" i="11"/>
  <c r="AC377" i="11"/>
  <c r="AA378" i="11"/>
  <c r="Z379" i="10"/>
  <c r="L382" i="10" a="1"/>
  <c r="L382" i="10" s="1"/>
  <c r="T381" i="10"/>
  <c r="H381" i="10"/>
  <c r="S380" i="10"/>
  <c r="AD377" i="10"/>
  <c r="AB377" i="10"/>
  <c r="AC377" i="10"/>
  <c r="AA378" i="10"/>
  <c r="U380" i="10"/>
  <c r="X380" i="10" s="1"/>
  <c r="Y380" i="10" s="1"/>
  <c r="R381" i="10"/>
  <c r="Z379" i="9"/>
  <c r="AD377" i="9"/>
  <c r="AB377" i="9"/>
  <c r="H381" i="9"/>
  <c r="S380" i="9"/>
  <c r="L382" i="9" a="1"/>
  <c r="L382" i="9" s="1"/>
  <c r="T381" i="9"/>
  <c r="AC377" i="9"/>
  <c r="AA378" i="9"/>
  <c r="U380" i="9"/>
  <c r="X380" i="9" s="1"/>
  <c r="Y380" i="9" s="1"/>
  <c r="R381" i="9"/>
  <c r="Z379" i="8"/>
  <c r="U380" i="8"/>
  <c r="X380" i="8" s="1"/>
  <c r="Y380" i="8" s="1"/>
  <c r="R381" i="8"/>
  <c r="H381" i="8"/>
  <c r="S380" i="8"/>
  <c r="AD377" i="8"/>
  <c r="AB377" i="8"/>
  <c r="AC377" i="8"/>
  <c r="AA378" i="8"/>
  <c r="L383" i="8" a="1"/>
  <c r="L383" i="8" s="1"/>
  <c r="T382" i="8"/>
  <c r="Z379" i="7"/>
  <c r="U380" i="7"/>
  <c r="X380" i="7" s="1"/>
  <c r="Y380" i="7" s="1"/>
  <c r="R381" i="7"/>
  <c r="H381" i="7"/>
  <c r="S380" i="7"/>
  <c r="AD377" i="7"/>
  <c r="AB377" i="7"/>
  <c r="AC377" i="7"/>
  <c r="AA378" i="7"/>
  <c r="L382" i="7" a="1"/>
  <c r="L382" i="7" s="1"/>
  <c r="T381" i="7"/>
  <c r="Z379" i="6"/>
  <c r="L383" i="6" a="1"/>
  <c r="L383" i="6" s="1"/>
  <c r="T382" i="6"/>
  <c r="AC377" i="6"/>
  <c r="AA378" i="6"/>
  <c r="U380" i="6"/>
  <c r="X380" i="6" s="1"/>
  <c r="Y380" i="6" s="1"/>
  <c r="R381" i="6"/>
  <c r="AD377" i="6"/>
  <c r="AB377" i="6"/>
  <c r="H381" i="6"/>
  <c r="S380" i="6"/>
  <c r="Z379" i="5"/>
  <c r="AD377" i="5"/>
  <c r="AB377" i="5"/>
  <c r="H381" i="5"/>
  <c r="S380" i="5"/>
  <c r="U380" i="5"/>
  <c r="X380" i="5" s="1"/>
  <c r="Y380" i="5" s="1"/>
  <c r="R381" i="5"/>
  <c r="AC377" i="5"/>
  <c r="AA378" i="5"/>
  <c r="L383" i="5" a="1"/>
  <c r="L383" i="5" s="1"/>
  <c r="T382" i="5"/>
  <c r="Z379" i="4"/>
  <c r="U380" i="4"/>
  <c r="X380" i="4" s="1"/>
  <c r="Y380" i="4" s="1"/>
  <c r="R381" i="4"/>
  <c r="H381" i="4"/>
  <c r="S380" i="4"/>
  <c r="AD377" i="4"/>
  <c r="AB377" i="4"/>
  <c r="AC377" i="4"/>
  <c r="AA378" i="4"/>
  <c r="L383" i="4" a="1"/>
  <c r="L383" i="4" s="1"/>
  <c r="T382" i="4"/>
  <c r="Z379" i="1"/>
  <c r="U380" i="1"/>
  <c r="X380" i="1" s="1"/>
  <c r="Y380" i="1" s="1"/>
  <c r="R381" i="1"/>
  <c r="H381" i="1"/>
  <c r="S380" i="1"/>
  <c r="AD377" i="1"/>
  <c r="AB377" i="1"/>
  <c r="L383" i="1" a="1"/>
  <c r="L383" i="1" s="1"/>
  <c r="T382" i="1"/>
  <c r="AC377" i="1"/>
  <c r="AA378" i="1"/>
  <c r="Z380" i="11" l="1"/>
  <c r="AD378" i="11"/>
  <c r="AB378" i="11"/>
  <c r="U381" i="11"/>
  <c r="X381" i="11" s="1"/>
  <c r="Y381" i="11" s="1"/>
  <c r="R382" i="11"/>
  <c r="L384" i="11" a="1"/>
  <c r="L384" i="11" s="1"/>
  <c r="T383" i="11"/>
  <c r="AC378" i="11"/>
  <c r="AA379" i="11"/>
  <c r="H382" i="11"/>
  <c r="S381" i="11"/>
  <c r="Z380" i="10"/>
  <c r="U381" i="10"/>
  <c r="X381" i="10" s="1"/>
  <c r="Y381" i="10" s="1"/>
  <c r="R382" i="10"/>
  <c r="L383" i="10" a="1"/>
  <c r="L383" i="10" s="1"/>
  <c r="T382" i="10"/>
  <c r="AC378" i="10"/>
  <c r="AA379" i="10"/>
  <c r="AD378" i="10"/>
  <c r="AB378" i="10"/>
  <c r="H382" i="10"/>
  <c r="S381" i="10"/>
  <c r="Z380" i="9"/>
  <c r="AD378" i="9"/>
  <c r="AB378" i="9"/>
  <c r="U381" i="9"/>
  <c r="X381" i="9" s="1"/>
  <c r="Y381" i="9" s="1"/>
  <c r="R382" i="9"/>
  <c r="H382" i="9"/>
  <c r="S381" i="9"/>
  <c r="L383" i="9" a="1"/>
  <c r="L383" i="9" s="1"/>
  <c r="T382" i="9"/>
  <c r="AC378" i="9"/>
  <c r="AA379" i="9"/>
  <c r="Z380" i="8"/>
  <c r="U381" i="8"/>
  <c r="X381" i="8" s="1"/>
  <c r="Y381" i="8" s="1"/>
  <c r="R382" i="8"/>
  <c r="L384" i="8" a="1"/>
  <c r="L384" i="8" s="1"/>
  <c r="T383" i="8"/>
  <c r="H382" i="8"/>
  <c r="S381" i="8"/>
  <c r="AC378" i="8"/>
  <c r="AA379" i="8"/>
  <c r="AD378" i="8"/>
  <c r="AB378" i="8"/>
  <c r="Z380" i="7"/>
  <c r="L383" i="7" a="1"/>
  <c r="L383" i="7" s="1"/>
  <c r="T382" i="7"/>
  <c r="U381" i="7"/>
  <c r="X381" i="7" s="1"/>
  <c r="Y381" i="7" s="1"/>
  <c r="R382" i="7"/>
  <c r="AC378" i="7"/>
  <c r="AA379" i="7"/>
  <c r="AD378" i="7"/>
  <c r="AB378" i="7"/>
  <c r="H382" i="7"/>
  <c r="S381" i="7"/>
  <c r="Z380" i="6"/>
  <c r="H382" i="6"/>
  <c r="S381" i="6"/>
  <c r="U381" i="6"/>
  <c r="X381" i="6" s="1"/>
  <c r="Y381" i="6" s="1"/>
  <c r="R382" i="6"/>
  <c r="AD378" i="6"/>
  <c r="AB378" i="6"/>
  <c r="AC378" i="6"/>
  <c r="AA379" i="6"/>
  <c r="L384" i="6" a="1"/>
  <c r="L384" i="6" s="1"/>
  <c r="T383" i="6"/>
  <c r="Z380" i="5"/>
  <c r="L384" i="5" a="1"/>
  <c r="L384" i="5" s="1"/>
  <c r="T383" i="5"/>
  <c r="AD378" i="5"/>
  <c r="AB378" i="5"/>
  <c r="H382" i="5"/>
  <c r="S381" i="5"/>
  <c r="AC378" i="5"/>
  <c r="AA379" i="5"/>
  <c r="U381" i="5"/>
  <c r="X381" i="5" s="1"/>
  <c r="Y381" i="5" s="1"/>
  <c r="R382" i="5"/>
  <c r="Z380" i="4"/>
  <c r="AD378" i="4"/>
  <c r="AB378" i="4"/>
  <c r="L384" i="4" a="1"/>
  <c r="L384" i="4" s="1"/>
  <c r="T383" i="4"/>
  <c r="U381" i="4"/>
  <c r="X381" i="4" s="1"/>
  <c r="Y381" i="4" s="1"/>
  <c r="R382" i="4"/>
  <c r="H382" i="4"/>
  <c r="S381" i="4"/>
  <c r="AC378" i="4"/>
  <c r="AA379" i="4"/>
  <c r="Z380" i="1"/>
  <c r="L384" i="1" a="1"/>
  <c r="L384" i="1" s="1"/>
  <c r="T383" i="1"/>
  <c r="AD378" i="1"/>
  <c r="AB378" i="1"/>
  <c r="U381" i="1"/>
  <c r="X381" i="1" s="1"/>
  <c r="Y381" i="1" s="1"/>
  <c r="R382" i="1"/>
  <c r="H382" i="1"/>
  <c r="S381" i="1"/>
  <c r="AC378" i="1"/>
  <c r="AA379" i="1"/>
  <c r="Z381" i="11" l="1"/>
  <c r="L385" i="11" a="1"/>
  <c r="L385" i="11" s="1"/>
  <c r="T385" i="11" s="1"/>
  <c r="T384" i="11"/>
  <c r="AD379" i="11"/>
  <c r="AB379" i="11"/>
  <c r="AC379" i="11"/>
  <c r="AA380" i="11"/>
  <c r="H383" i="11"/>
  <c r="S382" i="11"/>
  <c r="U382" i="11"/>
  <c r="X382" i="11" s="1"/>
  <c r="Y382" i="11" s="1"/>
  <c r="R383" i="11"/>
  <c r="Z381" i="10"/>
  <c r="U382" i="10"/>
  <c r="X382" i="10" s="1"/>
  <c r="Y382" i="10" s="1"/>
  <c r="R383" i="10"/>
  <c r="L384" i="10" a="1"/>
  <c r="L384" i="10" s="1"/>
  <c r="T383" i="10"/>
  <c r="AC379" i="10"/>
  <c r="AA380" i="10"/>
  <c r="H383" i="10"/>
  <c r="S382" i="10"/>
  <c r="AD379" i="10"/>
  <c r="AB379" i="10"/>
  <c r="Z381" i="9"/>
  <c r="H383" i="9"/>
  <c r="S382" i="9"/>
  <c r="AD379" i="9"/>
  <c r="AB379" i="9"/>
  <c r="L384" i="9" a="1"/>
  <c r="L384" i="9" s="1"/>
  <c r="T383" i="9"/>
  <c r="AC379" i="9"/>
  <c r="AA380" i="9"/>
  <c r="U382" i="9"/>
  <c r="X382" i="9" s="1"/>
  <c r="Y382" i="9" s="1"/>
  <c r="R383" i="9"/>
  <c r="Z381" i="8"/>
  <c r="AD379" i="8"/>
  <c r="AB379" i="8"/>
  <c r="L385" i="8" a="1"/>
  <c r="L385" i="8" s="1"/>
  <c r="T385" i="8" s="1"/>
  <c r="T384" i="8"/>
  <c r="AC379" i="8"/>
  <c r="AA380" i="8"/>
  <c r="H383" i="8"/>
  <c r="S382" i="8"/>
  <c r="U382" i="8"/>
  <c r="X382" i="8" s="1"/>
  <c r="Y382" i="8" s="1"/>
  <c r="R383" i="8"/>
  <c r="Z381" i="7"/>
  <c r="L384" i="7" a="1"/>
  <c r="L384" i="7" s="1"/>
  <c r="T383" i="7"/>
  <c r="H383" i="7"/>
  <c r="S382" i="7"/>
  <c r="U382" i="7"/>
  <c r="X382" i="7" s="1"/>
  <c r="Y382" i="7" s="1"/>
  <c r="R383" i="7"/>
  <c r="AC379" i="7"/>
  <c r="AA380" i="7"/>
  <c r="AD379" i="7"/>
  <c r="AB379" i="7"/>
  <c r="Z381" i="6"/>
  <c r="L385" i="6" a="1"/>
  <c r="L385" i="6" s="1"/>
  <c r="T385" i="6" s="1"/>
  <c r="T384" i="6"/>
  <c r="U382" i="6"/>
  <c r="X382" i="6" s="1"/>
  <c r="Y382" i="6" s="1"/>
  <c r="R383" i="6"/>
  <c r="AC379" i="6"/>
  <c r="AA380" i="6"/>
  <c r="AD379" i="6"/>
  <c r="AB379" i="6"/>
  <c r="H383" i="6"/>
  <c r="S382" i="6"/>
  <c r="Z381" i="5"/>
  <c r="U382" i="5"/>
  <c r="X382" i="5" s="1"/>
  <c r="Y382" i="5" s="1"/>
  <c r="R383" i="5"/>
  <c r="AD379" i="5"/>
  <c r="AB379" i="5"/>
  <c r="H383" i="5"/>
  <c r="S382" i="5"/>
  <c r="AC379" i="5"/>
  <c r="AA380" i="5"/>
  <c r="L385" i="5" a="1"/>
  <c r="L385" i="5" s="1"/>
  <c r="T385" i="5" s="1"/>
  <c r="T384" i="5"/>
  <c r="Z381" i="4"/>
  <c r="AD379" i="4"/>
  <c r="AB379" i="4"/>
  <c r="L385" i="4" a="1"/>
  <c r="L385" i="4" s="1"/>
  <c r="T385" i="4" s="1"/>
  <c r="T384" i="4"/>
  <c r="AC379" i="4"/>
  <c r="AA380" i="4"/>
  <c r="H383" i="4"/>
  <c r="S382" i="4"/>
  <c r="U382" i="4"/>
  <c r="X382" i="4" s="1"/>
  <c r="Y382" i="4" s="1"/>
  <c r="R383" i="4"/>
  <c r="Z381" i="1"/>
  <c r="AD379" i="1"/>
  <c r="AB379" i="1"/>
  <c r="U382" i="1"/>
  <c r="X382" i="1" s="1"/>
  <c r="Y382" i="1" s="1"/>
  <c r="R383" i="1"/>
  <c r="H383" i="1"/>
  <c r="S382" i="1"/>
  <c r="L385" i="1" a="1"/>
  <c r="L385" i="1" s="1"/>
  <c r="T385" i="1" s="1"/>
  <c r="T384" i="1"/>
  <c r="AC379" i="1"/>
  <c r="AA380" i="1"/>
  <c r="Z382" i="11" l="1"/>
  <c r="U383" i="11"/>
  <c r="X383" i="11" s="1"/>
  <c r="Y383" i="11" s="1"/>
  <c r="R384" i="11"/>
  <c r="AD380" i="11"/>
  <c r="AB380" i="11"/>
  <c r="AC380" i="11"/>
  <c r="AA381" i="11"/>
  <c r="H384" i="11"/>
  <c r="S383" i="11"/>
  <c r="Z382" i="10"/>
  <c r="H384" i="10"/>
  <c r="S383" i="10"/>
  <c r="U383" i="10"/>
  <c r="X383" i="10" s="1"/>
  <c r="Y383" i="10" s="1"/>
  <c r="R384" i="10"/>
  <c r="L385" i="10" a="1"/>
  <c r="L385" i="10" s="1"/>
  <c r="T385" i="10" s="1"/>
  <c r="T384" i="10"/>
  <c r="AC380" i="10"/>
  <c r="AA381" i="10"/>
  <c r="AD380" i="10"/>
  <c r="AB380" i="10"/>
  <c r="Z382" i="9"/>
  <c r="AD380" i="9"/>
  <c r="AB380" i="9"/>
  <c r="L385" i="9" a="1"/>
  <c r="L385" i="9" s="1"/>
  <c r="T385" i="9" s="1"/>
  <c r="T384" i="9"/>
  <c r="H384" i="9"/>
  <c r="S383" i="9"/>
  <c r="U383" i="9"/>
  <c r="X383" i="9" s="1"/>
  <c r="Y383" i="9" s="1"/>
  <c r="R384" i="9"/>
  <c r="AC380" i="9"/>
  <c r="AA381" i="9"/>
  <c r="Z382" i="8"/>
  <c r="AD380" i="8"/>
  <c r="AB380" i="8"/>
  <c r="U383" i="8"/>
  <c r="X383" i="8" s="1"/>
  <c r="Y383" i="8" s="1"/>
  <c r="R384" i="8"/>
  <c r="AC380" i="8"/>
  <c r="AA381" i="8"/>
  <c r="H384" i="8"/>
  <c r="S383" i="8"/>
  <c r="Z382" i="7"/>
  <c r="U383" i="7"/>
  <c r="X383" i="7" s="1"/>
  <c r="Y383" i="7" s="1"/>
  <c r="R384" i="7"/>
  <c r="L385" i="7" a="1"/>
  <c r="L385" i="7" s="1"/>
  <c r="T385" i="7" s="1"/>
  <c r="T384" i="7"/>
  <c r="H384" i="7"/>
  <c r="S383" i="7"/>
  <c r="AC380" i="7"/>
  <c r="AA381" i="7"/>
  <c r="AD380" i="7"/>
  <c r="AB380" i="7"/>
  <c r="Z382" i="6"/>
  <c r="H384" i="6"/>
  <c r="S383" i="6"/>
  <c r="AD380" i="6"/>
  <c r="AB380" i="6"/>
  <c r="U383" i="6"/>
  <c r="X383" i="6" s="1"/>
  <c r="Y383" i="6" s="1"/>
  <c r="R384" i="6"/>
  <c r="AC380" i="6"/>
  <c r="AA381" i="6"/>
  <c r="Z382" i="5"/>
  <c r="AD380" i="5"/>
  <c r="AB380" i="5"/>
  <c r="U383" i="5"/>
  <c r="X383" i="5" s="1"/>
  <c r="Y383" i="5" s="1"/>
  <c r="R384" i="5"/>
  <c r="AC380" i="5"/>
  <c r="AA381" i="5"/>
  <c r="H384" i="5"/>
  <c r="S383" i="5"/>
  <c r="Z382" i="4"/>
  <c r="U383" i="4"/>
  <c r="X383" i="4" s="1"/>
  <c r="Y383" i="4" s="1"/>
  <c r="R384" i="4"/>
  <c r="H384" i="4"/>
  <c r="S383" i="4"/>
  <c r="AD380" i="4"/>
  <c r="AB380" i="4"/>
  <c r="AC380" i="4"/>
  <c r="AA381" i="4"/>
  <c r="Z382" i="1"/>
  <c r="U383" i="1"/>
  <c r="X383" i="1" s="1"/>
  <c r="Y383" i="1" s="1"/>
  <c r="R384" i="1"/>
  <c r="AD380" i="1"/>
  <c r="AB380" i="1"/>
  <c r="H384" i="1"/>
  <c r="S383" i="1"/>
  <c r="AA381" i="1"/>
  <c r="AC380" i="1"/>
  <c r="Z383" i="11" l="1"/>
  <c r="H385" i="11"/>
  <c r="S385" i="11" s="1"/>
  <c r="S384" i="11"/>
  <c r="AB381" i="11"/>
  <c r="AD381" i="11"/>
  <c r="R385" i="11"/>
  <c r="U385" i="11" s="1"/>
  <c r="X385" i="11" s="1"/>
  <c r="U384" i="11"/>
  <c r="X384" i="11" s="1"/>
  <c r="Y384" i="11" s="1"/>
  <c r="AA382" i="11"/>
  <c r="AC381" i="11"/>
  <c r="Z383" i="10"/>
  <c r="H385" i="10"/>
  <c r="S385" i="10" s="1"/>
  <c r="S384" i="10"/>
  <c r="R385" i="10"/>
  <c r="U385" i="10" s="1"/>
  <c r="X385" i="10" s="1"/>
  <c r="U384" i="10"/>
  <c r="X384" i="10" s="1"/>
  <c r="Y384" i="10" s="1"/>
  <c r="AA382" i="10"/>
  <c r="AC381" i="10"/>
  <c r="AB381" i="10"/>
  <c r="AD381" i="10"/>
  <c r="Z383" i="9"/>
  <c r="AD381" i="9"/>
  <c r="AB381" i="9"/>
  <c r="H385" i="9"/>
  <c r="S385" i="9" s="1"/>
  <c r="S384" i="9"/>
  <c r="R385" i="9"/>
  <c r="U385" i="9" s="1"/>
  <c r="X385" i="9" s="1"/>
  <c r="U384" i="9"/>
  <c r="X384" i="9" s="1"/>
  <c r="Y384" i="9" s="1"/>
  <c r="AA382" i="9"/>
  <c r="AC381" i="9"/>
  <c r="Z383" i="8"/>
  <c r="AD381" i="8"/>
  <c r="AB381" i="8"/>
  <c r="R385" i="8"/>
  <c r="U385" i="8" s="1"/>
  <c r="X385" i="8" s="1"/>
  <c r="U384" i="8"/>
  <c r="X384" i="8" s="1"/>
  <c r="Y384" i="8" s="1"/>
  <c r="AA382" i="8"/>
  <c r="AC381" i="8"/>
  <c r="H385" i="8"/>
  <c r="S385" i="8" s="1"/>
  <c r="S384" i="8"/>
  <c r="Z383" i="7"/>
  <c r="AD381" i="7"/>
  <c r="AB381" i="7"/>
  <c r="H385" i="7"/>
  <c r="S385" i="7" s="1"/>
  <c r="S384" i="7"/>
  <c r="R385" i="7"/>
  <c r="U385" i="7" s="1"/>
  <c r="X385" i="7" s="1"/>
  <c r="U384" i="7"/>
  <c r="X384" i="7" s="1"/>
  <c r="Y384" i="7" s="1"/>
  <c r="AA382" i="7"/>
  <c r="AC381" i="7"/>
  <c r="Z383" i="6"/>
  <c r="R385" i="6"/>
  <c r="U385" i="6" s="1"/>
  <c r="X385" i="6" s="1"/>
  <c r="U384" i="6"/>
  <c r="X384" i="6" s="1"/>
  <c r="Y384" i="6" s="1"/>
  <c r="AA382" i="6"/>
  <c r="AC381" i="6"/>
  <c r="AD381" i="6"/>
  <c r="AB381" i="6"/>
  <c r="H385" i="6"/>
  <c r="S385" i="6" s="1"/>
  <c r="S384" i="6"/>
  <c r="Z383" i="5"/>
  <c r="AD381" i="5"/>
  <c r="AB381" i="5"/>
  <c r="R385" i="5"/>
  <c r="U385" i="5" s="1"/>
  <c r="X385" i="5" s="1"/>
  <c r="U384" i="5"/>
  <c r="X384" i="5" s="1"/>
  <c r="Y384" i="5" s="1"/>
  <c r="AA382" i="5"/>
  <c r="AC381" i="5"/>
  <c r="H385" i="5"/>
  <c r="S385" i="5" s="1"/>
  <c r="S384" i="5"/>
  <c r="Z383" i="4"/>
  <c r="R385" i="4"/>
  <c r="U385" i="4" s="1"/>
  <c r="X385" i="4" s="1"/>
  <c r="U384" i="4"/>
  <c r="X384" i="4" s="1"/>
  <c r="Y384" i="4" s="1"/>
  <c r="AD381" i="4"/>
  <c r="AB381" i="4"/>
  <c r="H385" i="4"/>
  <c r="S385" i="4" s="1"/>
  <c r="S384" i="4"/>
  <c r="AA382" i="4"/>
  <c r="AC381" i="4"/>
  <c r="Z383" i="1"/>
  <c r="AA382" i="1"/>
  <c r="AC381" i="1"/>
  <c r="AD381" i="1"/>
  <c r="AB381" i="1"/>
  <c r="H385" i="1"/>
  <c r="S385" i="1" s="1"/>
  <c r="S384" i="1"/>
  <c r="R385" i="1"/>
  <c r="U385" i="1" s="1"/>
  <c r="X385" i="1" s="1"/>
  <c r="U384" i="1"/>
  <c r="X384" i="1" s="1"/>
  <c r="Y384" i="1" s="1"/>
  <c r="Y385" i="11" l="1"/>
  <c r="Z385" i="11" s="1"/>
  <c r="Z384" i="11"/>
  <c r="AB382" i="11"/>
  <c r="AD382" i="11"/>
  <c r="AA383" i="11"/>
  <c r="AC382" i="11"/>
  <c r="Y385" i="10"/>
  <c r="Z385" i="10" s="1"/>
  <c r="Z384" i="10"/>
  <c r="AB382" i="10"/>
  <c r="AD382" i="10"/>
  <c r="AA383" i="10"/>
  <c r="AC382" i="10"/>
  <c r="Y385" i="9"/>
  <c r="Z385" i="9" s="1"/>
  <c r="Z384" i="9"/>
  <c r="AB382" i="9"/>
  <c r="AD382" i="9"/>
  <c r="AA383" i="9"/>
  <c r="AC382" i="9"/>
  <c r="Y385" i="8"/>
  <c r="Z385" i="8" s="1"/>
  <c r="Z384" i="8"/>
  <c r="AB382" i="8"/>
  <c r="AD382" i="8"/>
  <c r="AA383" i="8"/>
  <c r="AC382" i="8"/>
  <c r="Y385" i="7"/>
  <c r="Z385" i="7" s="1"/>
  <c r="Z384" i="7"/>
  <c r="AB382" i="7"/>
  <c r="AD382" i="7"/>
  <c r="AA383" i="7"/>
  <c r="AC382" i="7"/>
  <c r="Y385" i="6"/>
  <c r="Z385" i="6" s="1"/>
  <c r="Z384" i="6"/>
  <c r="AA383" i="6"/>
  <c r="AC382" i="6"/>
  <c r="AB382" i="6"/>
  <c r="AD382" i="6"/>
  <c r="Y385" i="5"/>
  <c r="Z385" i="5" s="1"/>
  <c r="Z384" i="5"/>
  <c r="AB382" i="5"/>
  <c r="AD382" i="5"/>
  <c r="AA383" i="5"/>
  <c r="AC382" i="5"/>
  <c r="Y385" i="4"/>
  <c r="Z385" i="4" s="1"/>
  <c r="Z384" i="4"/>
  <c r="AA383" i="4"/>
  <c r="AC382" i="4"/>
  <c r="AB382" i="4"/>
  <c r="AD382" i="4"/>
  <c r="Y385" i="1"/>
  <c r="Z385" i="1" s="1"/>
  <c r="Z384" i="1"/>
  <c r="AC382" i="1"/>
  <c r="AA383" i="1"/>
  <c r="AB382" i="1"/>
  <c r="AD382" i="1"/>
  <c r="AC383" i="11" l="1"/>
  <c r="AA384" i="11"/>
  <c r="AD383" i="11"/>
  <c r="AB383" i="11"/>
  <c r="AC384" i="11"/>
  <c r="AC385" i="11" s="1"/>
  <c r="AA385" i="11"/>
  <c r="AC383" i="10"/>
  <c r="AA384" i="10"/>
  <c r="AD383" i="10"/>
  <c r="AB383" i="10"/>
  <c r="AC384" i="10"/>
  <c r="AC385" i="10" s="1"/>
  <c r="AA385" i="10"/>
  <c r="AD383" i="9"/>
  <c r="AB383" i="9"/>
  <c r="AC383" i="9"/>
  <c r="AC384" i="9" s="1"/>
  <c r="AC385" i="9" s="1"/>
  <c r="AA384" i="9"/>
  <c r="AA385" i="9" s="1"/>
  <c r="AD383" i="8"/>
  <c r="AB383" i="8"/>
  <c r="AC383" i="8"/>
  <c r="AA384" i="8"/>
  <c r="AA385" i="8" s="1"/>
  <c r="AC384" i="8"/>
  <c r="AC385" i="8" s="1"/>
  <c r="AC383" i="7"/>
  <c r="AA384" i="7"/>
  <c r="AD383" i="7"/>
  <c r="AB383" i="7"/>
  <c r="AC384" i="7"/>
  <c r="AC385" i="7" s="1"/>
  <c r="AA385" i="7"/>
  <c r="AD383" i="6"/>
  <c r="AB383" i="6"/>
  <c r="AC383" i="6"/>
  <c r="AC384" i="6" s="1"/>
  <c r="AC385" i="6" s="1"/>
  <c r="AA384" i="6"/>
  <c r="AA385" i="6" s="1"/>
  <c r="AD383" i="5"/>
  <c r="AB383" i="5"/>
  <c r="AC383" i="5"/>
  <c r="AA384" i="5"/>
  <c r="AC384" i="5"/>
  <c r="AC385" i="5" s="1"/>
  <c r="AA385" i="5"/>
  <c r="AD383" i="4"/>
  <c r="AB383" i="4"/>
  <c r="AC383" i="4"/>
  <c r="AA384" i="4"/>
  <c r="AC384" i="4"/>
  <c r="AC385" i="4" s="1"/>
  <c r="AA385" i="4"/>
  <c r="AD383" i="1"/>
  <c r="AB383" i="1"/>
  <c r="AC383" i="1"/>
  <c r="AC384" i="1" s="1"/>
  <c r="AC385" i="1" s="1"/>
  <c r="AA384" i="1"/>
  <c r="AA385" i="1" s="1"/>
  <c r="AD385" i="11" l="1"/>
  <c r="Z1" i="3" s="1" a="1"/>
  <c r="Z1" i="3" s="1"/>
  <c r="AB385" i="11"/>
  <c r="AD384" i="11"/>
  <c r="AB384" i="11"/>
  <c r="AD384" i="10"/>
  <c r="AB384" i="10"/>
  <c r="AD385" i="10"/>
  <c r="W1" i="3" s="1" a="1"/>
  <c r="W1" i="3" s="1"/>
  <c r="AB385" i="10"/>
  <c r="AD385" i="9"/>
  <c r="T1" i="3" s="1" a="1"/>
  <c r="T1" i="3" s="1"/>
  <c r="AB385" i="9"/>
  <c r="AD384" i="9"/>
  <c r="AB384" i="9"/>
  <c r="AD384" i="8"/>
  <c r="AB384" i="8"/>
  <c r="AD385" i="8"/>
  <c r="Q1" i="3" s="1" a="1"/>
  <c r="Q1" i="3" s="1"/>
  <c r="AB385" i="8"/>
  <c r="AD384" i="7"/>
  <c r="AB384" i="7"/>
  <c r="AD385" i="7"/>
  <c r="N1" i="3" s="1" a="1"/>
  <c r="N1" i="3" s="1"/>
  <c r="AB385" i="7"/>
  <c r="AD385" i="6"/>
  <c r="K1" i="3" s="1" a="1"/>
  <c r="K1" i="3" s="1"/>
  <c r="AB385" i="6"/>
  <c r="AD384" i="6"/>
  <c r="AB384" i="6"/>
  <c r="AD385" i="5"/>
  <c r="H1" i="3" s="1" a="1"/>
  <c r="H1" i="3" s="1"/>
  <c r="AB385" i="5"/>
  <c r="AD384" i="5"/>
  <c r="AB384" i="5"/>
  <c r="AD385" i="4"/>
  <c r="E1" i="3" s="1" a="1"/>
  <c r="E1" i="3" s="1"/>
  <c r="AB385" i="4"/>
  <c r="AD384" i="4"/>
  <c r="AB384" i="4"/>
  <c r="AD385" i="1"/>
  <c r="AB385" i="1"/>
  <c r="AD384" i="1"/>
  <c r="AB38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<sst xmlns="http://schemas.openxmlformats.org/spreadsheetml/2006/main" count="321" uniqueCount="69">
  <si>
    <t>date</t>
  </si>
  <si>
    <t>days since data</t>
  </si>
  <si>
    <t>daily 1st doses</t>
  </si>
  <si>
    <t>7da 1st doses</t>
  </si>
  <si>
    <t>trendline 1st doses</t>
  </si>
  <si>
    <t>follows trend until xxx</t>
  </si>
  <si>
    <t>predicted 1st doses</t>
  </si>
  <si>
    <t>daily 2nd doses</t>
  </si>
  <si>
    <t>7da 2nd doses</t>
  </si>
  <si>
    <t>predicted 2nd doses</t>
  </si>
  <si>
    <t>total doses</t>
  </si>
  <si>
    <t>daily total doses</t>
  </si>
  <si>
    <t>7da total doses</t>
  </si>
  <si>
    <t>Trendline total doses</t>
  </si>
  <si>
    <t>Follows trend until xxx</t>
  </si>
  <si>
    <t>predicted total doses</t>
  </si>
  <si>
    <t>1st doses</t>
  </si>
  <si>
    <t>2nd doses</t>
  </si>
  <si>
    <t>predicted 2nd doses, but mar23=dec27</t>
  </si>
  <si>
    <t>predicted new 2nd doses</t>
  </si>
  <si>
    <t>therefore new 1st doses</t>
  </si>
  <si>
    <t>predicted 1st doses, but taking into account the second doses we have to do</t>
  </si>
  <si>
    <t>1st doses but starts up again after 2nd doses catch up</t>
  </si>
  <si>
    <t>1st doses differnece</t>
  </si>
  <si>
    <t>2nd doses but starts up again after 1st doses complete</t>
  </si>
  <si>
    <t>immunity</t>
  </si>
  <si>
    <t>Groups 1-4</t>
  </si>
  <si>
    <t>Groups 5-9</t>
  </si>
  <si>
    <t>All Adults</t>
  </si>
  <si>
    <t>1st limit</t>
  </si>
  <si>
    <t>current 7 day avarage</t>
  </si>
  <si>
    <t>current cumulative</t>
  </si>
  <si>
    <t>total limit</t>
  </si>
  <si>
    <t>k/day</t>
  </si>
  <si>
    <t>you can only edit it if you save a copy unfortunately</t>
  </si>
  <si>
    <t>edit cell B1 (top left) to see the effects it has</t>
  </si>
  <si>
    <t>the graph doesnt work properly under 450k/day though</t>
  </si>
  <si>
    <t>first</t>
  </si>
  <si>
    <t>second</t>
  </si>
  <si>
    <t>firstEstimate</t>
  </si>
  <si>
    <t>secondEstimate</t>
  </si>
  <si>
    <t>immunityEstimate</t>
  </si>
  <si>
    <t>ivvfirstEstimate</t>
  </si>
  <si>
    <t>ivvsecondEstimate</t>
  </si>
  <si>
    <t>ivvimmunityEstimate</t>
  </si>
  <si>
    <t>vvsecondEstimate</t>
  </si>
  <si>
    <t>vfirstEstimate</t>
  </si>
  <si>
    <t>vsecondEstimate</t>
  </si>
  <si>
    <t>vimmunityEstimate</t>
  </si>
  <si>
    <t>vvfirstestimate</t>
  </si>
  <si>
    <t>vvimmunityEstimate</t>
  </si>
  <si>
    <t>vifirstEstimate</t>
  </si>
  <si>
    <t>visecondEstimate</t>
  </si>
  <si>
    <t>viimmunityEstimate</t>
  </si>
  <si>
    <t>vivfirstEstimate</t>
  </si>
  <si>
    <t>vivsecondEstimate</t>
  </si>
  <si>
    <t>vivimmunityEstimate</t>
  </si>
  <si>
    <t>viifirstEstimate</t>
  </si>
  <si>
    <t>viisecondEstimate</t>
  </si>
  <si>
    <t>viiimmunityEstimate</t>
  </si>
  <si>
    <t>viivfirstEstimate</t>
  </si>
  <si>
    <t>viivsecondEstimate</t>
  </si>
  <si>
    <t>viivimmunityEstimate</t>
  </si>
  <si>
    <t>viiifirstEstimate</t>
  </si>
  <si>
    <t>viiisecondEstimate</t>
  </si>
  <si>
    <t>viiiimmunityEstimate</t>
  </si>
  <si>
    <t>galladults</t>
  </si>
  <si>
    <t>gfivetonine</t>
  </si>
  <si>
    <t>gonetofour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</si>
</sst>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7" x14ac:knownFonts="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</font>
    <font>
      <sz val="11"/>
      <color rgb="FF000000"/>
      <name val="Calibri"/>
    </font>
    <font>
      <sz val="11"/>
      <color theme="1"/>
      <name val="Arial"/>
      <family val="2"/>
    </font>
    <font>
      <b/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D965"/>
        <bgColor rgb="FFFFD965"/>
      </patternFill>
    </fill>
    <fill>
      <patternFill patternType="solid">
        <fgColor rgb="FFFFC000"/>
        <bgColor rgb="FFFFC00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 applyFont="1" applyAlignment="1"/>
    <xf numFmtId="164" fontId="1" fillId="0" borderId="0" xfId="0" applyNumberFormat="1" applyFont="1"/>
    <xf numFmtId="3" fontId="2" fillId="0" borderId="0" xfId="0" applyNumberFormat="1" applyFont="1"/>
    <xf numFmtId="3" fontId="1" fillId="0" borderId="0" xfId="0" applyNumberFormat="1" applyFont="1"/>
    <xf numFmtId="3" fontId="1" fillId="0" borderId="0" xfId="0" applyNumberFormat="1" applyFont="1" applyAlignment="1"/>
    <xf numFmtId="0" fontId="3" fillId="0" borderId="0" xfId="0" applyFont="1" applyAlignment="1"/>
    <xf numFmtId="3" fontId="4" fillId="0" borderId="0" xfId="0" applyNumberFormat="1" applyFont="1" applyAlignment="1">
      <alignment horizontal="right"/>
    </xf>
    <xf numFmtId="3" fontId="1" fillId="2" borderId="1" xfId="0" applyNumberFormat="1" applyFont="1" applyFill="1" applyBorder="1"/>
    <xf numFmtId="3" fontId="2" fillId="2" borderId="1" xfId="0" applyNumberFormat="1" applyFont="1" applyFill="1" applyBorder="1"/>
    <xf numFmtId="0" fontId="3" fillId="0" borderId="0" xfId="0" applyFont="1"/>
    <xf numFmtId="3" fontId="2" fillId="0" borderId="0" xfId="0" applyNumberFormat="1" applyFont="1" applyAlignment="1">
      <alignment vertical="center"/>
    </xf>
    <xf numFmtId="3" fontId="1" fillId="2" borderId="1" xfId="0" applyNumberFormat="1" applyFont="1" applyFill="1" applyBorder="1" applyAlignment="1"/>
    <xf numFmtId="164" fontId="1" fillId="3" borderId="1" xfId="0" applyNumberFormat="1" applyFont="1" applyFill="1" applyBorder="1"/>
    <xf numFmtId="3" fontId="2" fillId="3" borderId="1" xfId="0" applyNumberFormat="1" applyFont="1" applyFill="1" applyBorder="1"/>
    <xf numFmtId="3" fontId="1" fillId="3" borderId="1" xfId="0" applyNumberFormat="1" applyFont="1" applyFill="1" applyBorder="1"/>
    <xf numFmtId="0" fontId="2" fillId="3" borderId="1" xfId="0" applyFont="1" applyFill="1" applyBorder="1"/>
    <xf numFmtId="0" fontId="2" fillId="0" borderId="0" xfId="0" applyFont="1"/>
    <xf numFmtId="0" fontId="1" fillId="0" borderId="0" xfId="0" applyFont="1"/>
    <xf numFmtId="14" fontId="0" fillId="0" borderId="0" xfId="0" applyNumberFormat="1" applyFont="1" applyAlignment="1"/>
    <xf numFmtId="1" fontId="0" fillId="0" borderId="0" xfId="0" applyNumberFormat="1" applyFont="1" applyAlignment="1"/>
    <xf numFmtId="0" fontId="5" fillId="0" borderId="0" xfId="0" applyFont="1" applyAlignment="1"/>
    <xf numFmtId="3" fontId="6" fillId="0" borderId="0" xfId="0" applyNumberFormat="1" applyFont="1"/>
    <xf numFmtId="3" fontId="5" fillId="0" borderId="0" xfId="0" applyNumberFormat="1" applyFont="1" applyAlignment="1"/>
  </cellXfs>
  <cellStyles count="1">
    <cellStyle name="Normal" xfId="0" builtinId="0"/>
  </cellStyles>
  <dxfs count="100"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GB" b="0">
                <a:solidFill>
                  <a:srgbClr val="757575"/>
                </a:solidFill>
                <a:latin typeface="+mn-lt"/>
              </a:rPr>
              <a:t>UK Vaccination Predictions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Cumulative First Dose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Sheet1!$C$2:$C$385</c:f>
              <c:numCache>
                <c:formatCode>#,##0</c:formatCode>
                <c:ptCount val="384"/>
                <c:pt idx="0">
                  <c:v>86215</c:v>
                </c:pt>
                <c:pt idx="1">
                  <c:v>170155.42857142858</c:v>
                </c:pt>
                <c:pt idx="2">
                  <c:v>254095.85714285713</c:v>
                </c:pt>
                <c:pt idx="3">
                  <c:v>338036.28571428568</c:v>
                </c:pt>
                <c:pt idx="4">
                  <c:v>421976.71428571426</c:v>
                </c:pt>
                <c:pt idx="5">
                  <c:v>505917.14285714284</c:v>
                </c:pt>
                <c:pt idx="6">
                  <c:v>589857.57142857136</c:v>
                </c:pt>
                <c:pt idx="7">
                  <c:v>673798</c:v>
                </c:pt>
                <c:pt idx="8">
                  <c:v>720816.85714285716</c:v>
                </c:pt>
                <c:pt idx="9">
                  <c:v>767835.71428571432</c:v>
                </c:pt>
                <c:pt idx="10">
                  <c:v>814854.57142857136</c:v>
                </c:pt>
                <c:pt idx="11">
                  <c:v>861873.42857142864</c:v>
                </c:pt>
                <c:pt idx="12">
                  <c:v>908892.28571428568</c:v>
                </c:pt>
                <c:pt idx="13">
                  <c:v>955911.14285714284</c:v>
                </c:pt>
                <c:pt idx="14">
                  <c:v>1002930</c:v>
                </c:pt>
                <c:pt idx="15">
                  <c:v>1056367.7142857143</c:v>
                </c:pt>
                <c:pt idx="16">
                  <c:v>1109805.4285714286</c:v>
                </c:pt>
                <c:pt idx="17">
                  <c:v>1163243.1428571427</c:v>
                </c:pt>
                <c:pt idx="18">
                  <c:v>1216680.857142857</c:v>
                </c:pt>
                <c:pt idx="19">
                  <c:v>1270118.5714285714</c:v>
                </c:pt>
                <c:pt idx="20">
                  <c:v>1323556.2857142857</c:v>
                </c:pt>
                <c:pt idx="21">
                  <c:v>1376994</c:v>
                </c:pt>
                <c:pt idx="22">
                  <c:v>1508825.75</c:v>
                </c:pt>
                <c:pt idx="23">
                  <c:v>1640657.5</c:v>
                </c:pt>
                <c:pt idx="24">
                  <c:v>1772489.25</c:v>
                </c:pt>
                <c:pt idx="25">
                  <c:v>1904321</c:v>
                </c:pt>
                <c:pt idx="26">
                  <c:v>2036152.75</c:v>
                </c:pt>
                <c:pt idx="27">
                  <c:v>2167984.5</c:v>
                </c:pt>
                <c:pt idx="28">
                  <c:v>2299816.25</c:v>
                </c:pt>
                <c:pt idx="29">
                  <c:v>2431648</c:v>
                </c:pt>
                <c:pt idx="30">
                  <c:v>2639309</c:v>
                </c:pt>
                <c:pt idx="31">
                  <c:v>2918252</c:v>
                </c:pt>
                <c:pt idx="32">
                  <c:v>3234946</c:v>
                </c:pt>
                <c:pt idx="33">
                  <c:v>3559179</c:v>
                </c:pt>
                <c:pt idx="34">
                  <c:v>3837094</c:v>
                </c:pt>
                <c:pt idx="35">
                  <c:v>4062501</c:v>
                </c:pt>
                <c:pt idx="36">
                  <c:v>4266577</c:v>
                </c:pt>
                <c:pt idx="37">
                  <c:v>4609740</c:v>
                </c:pt>
                <c:pt idx="38">
                  <c:v>4973248</c:v>
                </c:pt>
                <c:pt idx="39">
                  <c:v>5383103</c:v>
                </c:pt>
                <c:pt idx="40">
                  <c:v>5861351</c:v>
                </c:pt>
                <c:pt idx="41">
                  <c:v>6353321</c:v>
                </c:pt>
                <c:pt idx="42">
                  <c:v>6573570</c:v>
                </c:pt>
                <c:pt idx="43">
                  <c:v>6853372</c:v>
                </c:pt>
                <c:pt idx="44">
                  <c:v>7164387</c:v>
                </c:pt>
                <c:pt idx="45">
                  <c:v>7447199</c:v>
                </c:pt>
                <c:pt idx="46">
                  <c:v>7891184</c:v>
                </c:pt>
                <c:pt idx="47">
                  <c:v>8378940</c:v>
                </c:pt>
                <c:pt idx="48">
                  <c:v>8977329</c:v>
                </c:pt>
                <c:pt idx="49">
                  <c:v>9296367</c:v>
                </c:pt>
                <c:pt idx="50">
                  <c:v>9646715</c:v>
                </c:pt>
                <c:pt idx="51">
                  <c:v>10021471</c:v>
                </c:pt>
                <c:pt idx="52">
                  <c:v>10490487</c:v>
                </c:pt>
                <c:pt idx="53">
                  <c:v>10971047</c:v>
                </c:pt>
                <c:pt idx="54">
                  <c:v>11465210</c:v>
                </c:pt>
                <c:pt idx="55">
                  <c:v>12014288</c:v>
                </c:pt>
                <c:pt idx="56">
                  <c:v>12294006</c:v>
                </c:pt>
                <c:pt idx="57">
                  <c:v>12646486</c:v>
                </c:pt>
                <c:pt idx="58">
                  <c:v>13058298</c:v>
                </c:pt>
                <c:pt idx="59">
                  <c:v>13509108</c:v>
                </c:pt>
                <c:pt idx="60">
                  <c:v>14012224</c:v>
                </c:pt>
                <c:pt idx="61">
                  <c:v>14556827</c:v>
                </c:pt>
                <c:pt idx="62">
                  <c:v>15062189</c:v>
                </c:pt>
                <c:pt idx="63">
                  <c:v>15300151</c:v>
                </c:pt>
                <c:pt idx="64">
                  <c:v>15576107</c:v>
                </c:pt>
                <c:pt idx="65">
                  <c:v>15940972</c:v>
                </c:pt>
                <c:pt idx="66">
                  <c:v>16423082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AB-49DB-86F7-D672D4D581EE}"/>
            </c:ext>
          </c:extLst>
        </c:ser>
        <c:ser>
          <c:idx val="1"/>
          <c:order val="1"/>
          <c:tx>
            <c:v>Cumulative Seecond Dose</c:v>
          </c:tx>
          <c:spPr>
            <a:ln w="28575" cmpd="sng">
              <a:solidFill>
                <a:srgbClr val="FFC00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Sheet1!$I$2:$I$385</c:f>
              <c:numCache>
                <c:formatCode>#,##0</c:formatCode>
                <c:ptCount val="384"/>
                <c:pt idx="21">
                  <c:v>21905</c:v>
                </c:pt>
                <c:pt idx="22">
                  <c:v>70687.75</c:v>
                </c:pt>
                <c:pt idx="23">
                  <c:v>119470.5</c:v>
                </c:pt>
                <c:pt idx="24">
                  <c:v>168253.25</c:v>
                </c:pt>
                <c:pt idx="25">
                  <c:v>217036</c:v>
                </c:pt>
                <c:pt idx="26">
                  <c:v>265818.75</c:v>
                </c:pt>
                <c:pt idx="27">
                  <c:v>314601.5</c:v>
                </c:pt>
                <c:pt idx="28">
                  <c:v>363384.25</c:v>
                </c:pt>
                <c:pt idx="29">
                  <c:v>412167</c:v>
                </c:pt>
                <c:pt idx="30">
                  <c:v>428232</c:v>
                </c:pt>
                <c:pt idx="31">
                  <c:v>437977</c:v>
                </c:pt>
                <c:pt idx="32">
                  <c:v>443234</c:v>
                </c:pt>
                <c:pt idx="33">
                  <c:v>447261</c:v>
                </c:pt>
                <c:pt idx="34">
                  <c:v>449736</c:v>
                </c:pt>
                <c:pt idx="35">
                  <c:v>452301</c:v>
                </c:pt>
                <c:pt idx="36">
                  <c:v>456866</c:v>
                </c:pt>
                <c:pt idx="37">
                  <c:v>460625</c:v>
                </c:pt>
                <c:pt idx="38">
                  <c:v>464036</c:v>
                </c:pt>
                <c:pt idx="39">
                  <c:v>466796</c:v>
                </c:pt>
                <c:pt idx="40">
                  <c:v>468617</c:v>
                </c:pt>
                <c:pt idx="41">
                  <c:v>469660</c:v>
                </c:pt>
                <c:pt idx="42">
                  <c:v>470478</c:v>
                </c:pt>
                <c:pt idx="43">
                  <c:v>472446</c:v>
                </c:pt>
                <c:pt idx="44">
                  <c:v>474156</c:v>
                </c:pt>
                <c:pt idx="45">
                  <c:v>476485</c:v>
                </c:pt>
                <c:pt idx="46">
                  <c:v>478254</c:v>
                </c:pt>
                <c:pt idx="47">
                  <c:v>480432</c:v>
                </c:pt>
                <c:pt idx="48">
                  <c:v>491053</c:v>
                </c:pt>
                <c:pt idx="49">
                  <c:v>494209</c:v>
                </c:pt>
                <c:pt idx="50">
                  <c:v>496796</c:v>
                </c:pt>
                <c:pt idx="51">
                  <c:v>498962</c:v>
                </c:pt>
                <c:pt idx="52">
                  <c:v>501957</c:v>
                </c:pt>
                <c:pt idx="53">
                  <c:v>505993</c:v>
                </c:pt>
                <c:pt idx="54">
                  <c:v>510057</c:v>
                </c:pt>
                <c:pt idx="55">
                  <c:v>511447</c:v>
                </c:pt>
                <c:pt idx="56">
                  <c:v>512581</c:v>
                </c:pt>
                <c:pt idx="57">
                  <c:v>516392</c:v>
                </c:pt>
                <c:pt idx="58">
                  <c:v>519553</c:v>
                </c:pt>
                <c:pt idx="59">
                  <c:v>524447</c:v>
                </c:pt>
                <c:pt idx="60">
                  <c:v>530094</c:v>
                </c:pt>
                <c:pt idx="61">
                  <c:v>534869</c:v>
                </c:pt>
                <c:pt idx="62">
                  <c:v>537715</c:v>
                </c:pt>
                <c:pt idx="63">
                  <c:v>539630</c:v>
                </c:pt>
                <c:pt idx="64">
                  <c:v>546615</c:v>
                </c:pt>
                <c:pt idx="65">
                  <c:v>558577</c:v>
                </c:pt>
                <c:pt idx="66">
                  <c:v>573724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AB-49DB-86F7-D672D4D581EE}"/>
            </c:ext>
          </c:extLst>
        </c:ser>
        <c:ser>
          <c:idx val="2"/>
          <c:order val="2"/>
          <c:tx>
            <c:v>1ST DOSES</c:v>
          </c:tx>
          <c:spPr>
            <a:ln w="28575" cmpd="sng">
              <a:solidFill>
                <a:schemeClr val="accent1"/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Sheet1!$AD$2:$AD$385</c:f>
              <c:numCache>
                <c:formatCode>#,##0</c:formatCode>
                <c:ptCount val="384"/>
                <c:pt idx="29">
                  <c:v>2431648</c:v>
                </c:pt>
                <c:pt idx="30">
                  <c:v>2639309</c:v>
                </c:pt>
                <c:pt idx="31">
                  <c:v>2918252</c:v>
                </c:pt>
                <c:pt idx="32">
                  <c:v>3234946</c:v>
                </c:pt>
                <c:pt idx="33">
                  <c:v>3559179</c:v>
                </c:pt>
                <c:pt idx="34">
                  <c:v>3837094</c:v>
                </c:pt>
                <c:pt idx="35">
                  <c:v>4062501</c:v>
                </c:pt>
                <c:pt idx="36">
                  <c:v>4266577</c:v>
                </c:pt>
                <c:pt idx="37">
                  <c:v>4609740</c:v>
                </c:pt>
                <c:pt idx="38">
                  <c:v>4973248</c:v>
                </c:pt>
                <c:pt idx="39">
                  <c:v>5383103</c:v>
                </c:pt>
                <c:pt idx="40">
                  <c:v>5861351</c:v>
                </c:pt>
                <c:pt idx="41">
                  <c:v>6353321</c:v>
                </c:pt>
                <c:pt idx="42">
                  <c:v>6573570</c:v>
                </c:pt>
                <c:pt idx="43">
                  <c:v>6853372</c:v>
                </c:pt>
                <c:pt idx="44">
                  <c:v>7164387</c:v>
                </c:pt>
                <c:pt idx="45">
                  <c:v>7447199</c:v>
                </c:pt>
                <c:pt idx="46">
                  <c:v>7891184</c:v>
                </c:pt>
                <c:pt idx="47">
                  <c:v>8378940</c:v>
                </c:pt>
                <c:pt idx="48">
                  <c:v>8977329</c:v>
                </c:pt>
                <c:pt idx="49">
                  <c:v>9296367</c:v>
                </c:pt>
                <c:pt idx="50">
                  <c:v>9646715</c:v>
                </c:pt>
                <c:pt idx="51">
                  <c:v>10021471</c:v>
                </c:pt>
                <c:pt idx="52">
                  <c:v>10490487</c:v>
                </c:pt>
                <c:pt idx="53">
                  <c:v>10971047</c:v>
                </c:pt>
                <c:pt idx="54">
                  <c:v>11465210</c:v>
                </c:pt>
                <c:pt idx="55">
                  <c:v>12014288</c:v>
                </c:pt>
                <c:pt idx="56">
                  <c:v>12294006</c:v>
                </c:pt>
                <c:pt idx="57">
                  <c:v>12646486</c:v>
                </c:pt>
                <c:pt idx="58">
                  <c:v>13058298</c:v>
                </c:pt>
                <c:pt idx="59">
                  <c:v>13509108</c:v>
                </c:pt>
                <c:pt idx="60">
                  <c:v>14012224</c:v>
                </c:pt>
                <c:pt idx="61">
                  <c:v>14556827</c:v>
                </c:pt>
                <c:pt idx="62">
                  <c:v>15062189</c:v>
                </c:pt>
                <c:pt idx="63">
                  <c:v>15300151</c:v>
                </c:pt>
                <c:pt idx="64">
                  <c:v>15576107</c:v>
                </c:pt>
                <c:pt idx="65">
                  <c:v>15940972</c:v>
                </c:pt>
                <c:pt idx="66">
                  <c:v>16423082</c:v>
                </c:pt>
                <c:pt idx="67">
                  <c:v>16884222.262384802</c:v>
                </c:pt>
                <c:pt idx="68">
                  <c:v>17350645.016862184</c:v>
                </c:pt>
                <c:pt idx="69">
                  <c:v>17822350.263432145</c:v>
                </c:pt>
                <c:pt idx="70">
                  <c:v>18299338.002094686</c:v>
                </c:pt>
                <c:pt idx="71">
                  <c:v>18781608.232849807</c:v>
                </c:pt>
                <c:pt idx="72">
                  <c:v>19269160.955697507</c:v>
                </c:pt>
                <c:pt idx="73">
                  <c:v>19761996.170637816</c:v>
                </c:pt>
                <c:pt idx="74">
                  <c:v>20260113.877670705</c:v>
                </c:pt>
                <c:pt idx="75">
                  <c:v>20763514.076796174</c:v>
                </c:pt>
                <c:pt idx="76">
                  <c:v>21272196.768014222</c:v>
                </c:pt>
                <c:pt idx="77">
                  <c:v>21786161.95132485</c:v>
                </c:pt>
                <c:pt idx="78">
                  <c:v>22305409.626728088</c:v>
                </c:pt>
                <c:pt idx="79">
                  <c:v>22829939.794223905</c:v>
                </c:pt>
                <c:pt idx="80">
                  <c:v>23359752.453812301</c:v>
                </c:pt>
                <c:pt idx="81">
                  <c:v>23894847.605493277</c:v>
                </c:pt>
                <c:pt idx="82">
                  <c:v>24435225.249266833</c:v>
                </c:pt>
                <c:pt idx="83">
                  <c:v>24980885.385132968</c:v>
                </c:pt>
                <c:pt idx="84">
                  <c:v>25531828.013091713</c:v>
                </c:pt>
                <c:pt idx="85">
                  <c:v>26088053.133143038</c:v>
                </c:pt>
                <c:pt idx="86">
                  <c:v>26649560.745286942</c:v>
                </c:pt>
                <c:pt idx="87">
                  <c:v>27216350.849523425</c:v>
                </c:pt>
                <c:pt idx="88">
                  <c:v>27788423.445852488</c:v>
                </c:pt>
                <c:pt idx="89">
                  <c:v>28365778.534274131</c:v>
                </c:pt>
                <c:pt idx="90">
                  <c:v>28948416.114788383</c:v>
                </c:pt>
                <c:pt idx="91">
                  <c:v>29536336.187395215</c:v>
                </c:pt>
                <c:pt idx="92">
                  <c:v>30129538.752094626</c:v>
                </c:pt>
                <c:pt idx="93">
                  <c:v>30728023.808886617</c:v>
                </c:pt>
                <c:pt idx="94">
                  <c:v>31331791.357771188</c:v>
                </c:pt>
                <c:pt idx="95">
                  <c:v>31940841.398748368</c:v>
                </c:pt>
                <c:pt idx="96">
                  <c:v>32555173.931818128</c:v>
                </c:pt>
                <c:pt idx="97">
                  <c:v>33174788.956980467</c:v>
                </c:pt>
                <c:pt idx="98">
                  <c:v>33799686.474235386</c:v>
                </c:pt>
                <c:pt idx="99">
                  <c:v>34389841.456797168</c:v>
                </c:pt>
                <c:pt idx="100">
                  <c:v>34985278.931451529</c:v>
                </c:pt>
                <c:pt idx="101">
                  <c:v>35585998.8981985</c:v>
                </c:pt>
                <c:pt idx="102">
                  <c:v>36192001.357038051</c:v>
                </c:pt>
                <c:pt idx="103">
                  <c:v>36803286.307970181</c:v>
                </c:pt>
                <c:pt idx="104">
                  <c:v>37419853.750994891</c:v>
                </c:pt>
                <c:pt idx="105">
                  <c:v>38041703.68611218</c:v>
                </c:pt>
                <c:pt idx="106">
                  <c:v>38590442.077607766</c:v>
                </c:pt>
                <c:pt idx="107">
                  <c:v>39144462.961195961</c:v>
                </c:pt>
                <c:pt idx="108">
                  <c:v>39703766.336876735</c:v>
                </c:pt>
                <c:pt idx="109">
                  <c:v>40268352.204650089</c:v>
                </c:pt>
                <c:pt idx="110">
                  <c:v>40838220.564516023</c:v>
                </c:pt>
                <c:pt idx="111">
                  <c:v>41413371.416474536</c:v>
                </c:pt>
                <c:pt idx="112">
                  <c:v>41993804.760525629</c:v>
                </c:pt>
                <c:pt idx="113">
                  <c:v>42579520.596669331</c:v>
                </c:pt>
                <c:pt idx="114">
                  <c:v>43094689.674905613</c:v>
                </c:pt>
                <c:pt idx="115">
                  <c:v>43543859.245234475</c:v>
                </c:pt>
                <c:pt idx="116">
                  <c:v>43960560.307655916</c:v>
                </c:pt>
                <c:pt idx="117">
                  <c:v>44375004.862169936</c:v>
                </c:pt>
                <c:pt idx="118">
                  <c:v>44841049.908776566</c:v>
                </c:pt>
                <c:pt idx="119">
                  <c:v>45364885.447475776</c:v>
                </c:pt>
                <c:pt idx="120">
                  <c:v>45915334.478267565</c:v>
                </c:pt>
                <c:pt idx="121">
                  <c:v>46331979.001151934</c:v>
                </c:pt>
                <c:pt idx="122">
                  <c:v>46733561.016128883</c:v>
                </c:pt>
                <c:pt idx="123">
                  <c:v>47094078.523198411</c:v>
                </c:pt>
                <c:pt idx="124">
                  <c:v>47391485.522360548</c:v>
                </c:pt>
                <c:pt idx="125">
                  <c:v>47680453.013615265</c:v>
                </c:pt>
                <c:pt idx="126">
                  <c:v>48246423.996962562</c:v>
                </c:pt>
                <c:pt idx="127">
                  <c:v>48758124.472402439</c:v>
                </c:pt>
                <c:pt idx="128">
                  <c:v>49243894.439934894</c:v>
                </c:pt>
                <c:pt idx="129">
                  <c:v>49761082.439934894</c:v>
                </c:pt>
                <c:pt idx="130">
                  <c:v>50117097.439934894</c:v>
                </c:pt>
                <c:pt idx="131">
                  <c:v>50429341.439934894</c:v>
                </c:pt>
                <c:pt idx="132">
                  <c:v>50630952.439934894</c:v>
                </c:pt>
                <c:pt idx="133">
                  <c:v>51111914.439934894</c:v>
                </c:pt>
                <c:pt idx="134">
                  <c:v>51561566.439934894</c:v>
                </c:pt>
                <c:pt idx="135">
                  <c:v>51986810.439934894</c:v>
                </c:pt>
                <c:pt idx="136">
                  <c:v>52317794.439934894</c:v>
                </c:pt>
                <c:pt idx="137">
                  <c:v>52637234.439934894</c:v>
                </c:pt>
                <c:pt idx="138">
                  <c:v>52800000</c:v>
                </c:pt>
                <c:pt idx="139">
                  <c:v>52800000</c:v>
                </c:pt>
                <c:pt idx="140">
                  <c:v>52800000</c:v>
                </c:pt>
                <c:pt idx="141">
                  <c:v>52800000</c:v>
                </c:pt>
                <c:pt idx="142">
                  <c:v>52800000</c:v>
                </c:pt>
                <c:pt idx="143">
                  <c:v>52800000</c:v>
                </c:pt>
                <c:pt idx="144">
                  <c:v>52800000</c:v>
                </c:pt>
                <c:pt idx="145">
                  <c:v>52800000</c:v>
                </c:pt>
                <c:pt idx="146">
                  <c:v>52800000</c:v>
                </c:pt>
                <c:pt idx="147">
                  <c:v>52800000</c:v>
                </c:pt>
                <c:pt idx="148">
                  <c:v>52800000</c:v>
                </c:pt>
                <c:pt idx="149">
                  <c:v>52800000</c:v>
                </c:pt>
                <c:pt idx="150">
                  <c:v>52800000</c:v>
                </c:pt>
                <c:pt idx="151">
                  <c:v>52800000</c:v>
                </c:pt>
                <c:pt idx="152">
                  <c:v>52800000</c:v>
                </c:pt>
                <c:pt idx="153">
                  <c:v>52800000</c:v>
                </c:pt>
                <c:pt idx="154">
                  <c:v>52800000</c:v>
                </c:pt>
                <c:pt idx="155">
                  <c:v>52800000</c:v>
                </c:pt>
                <c:pt idx="156">
                  <c:v>52800000</c:v>
                </c:pt>
                <c:pt idx="157">
                  <c:v>52800000</c:v>
                </c:pt>
                <c:pt idx="158">
                  <c:v>52800000</c:v>
                </c:pt>
                <c:pt idx="159">
                  <c:v>52800000</c:v>
                </c:pt>
                <c:pt idx="160">
                  <c:v>52800000</c:v>
                </c:pt>
                <c:pt idx="161">
                  <c:v>52800000</c:v>
                </c:pt>
                <c:pt idx="162">
                  <c:v>52800000</c:v>
                </c:pt>
                <c:pt idx="163">
                  <c:v>52800000</c:v>
                </c:pt>
                <c:pt idx="164">
                  <c:v>52800000</c:v>
                </c:pt>
                <c:pt idx="165">
                  <c:v>52800000</c:v>
                </c:pt>
                <c:pt idx="166">
                  <c:v>52800000</c:v>
                </c:pt>
                <c:pt idx="167">
                  <c:v>52800000</c:v>
                </c:pt>
                <c:pt idx="168">
                  <c:v>52800000</c:v>
                </c:pt>
                <c:pt idx="169">
                  <c:v>52800000</c:v>
                </c:pt>
                <c:pt idx="170">
                  <c:v>52800000</c:v>
                </c:pt>
                <c:pt idx="171">
                  <c:v>52800000</c:v>
                </c:pt>
                <c:pt idx="172">
                  <c:v>52800000</c:v>
                </c:pt>
                <c:pt idx="173">
                  <c:v>52800000</c:v>
                </c:pt>
                <c:pt idx="174">
                  <c:v>52800000</c:v>
                </c:pt>
                <c:pt idx="175">
                  <c:v>52800000</c:v>
                </c:pt>
                <c:pt idx="176">
                  <c:v>52800000</c:v>
                </c:pt>
                <c:pt idx="177">
                  <c:v>52800000</c:v>
                </c:pt>
                <c:pt idx="178">
                  <c:v>52800000</c:v>
                </c:pt>
                <c:pt idx="179">
                  <c:v>52800000</c:v>
                </c:pt>
                <c:pt idx="180">
                  <c:v>52800000</c:v>
                </c:pt>
                <c:pt idx="181">
                  <c:v>52800000</c:v>
                </c:pt>
                <c:pt idx="182">
                  <c:v>52800000</c:v>
                </c:pt>
                <c:pt idx="183">
                  <c:v>52800000</c:v>
                </c:pt>
                <c:pt idx="184">
                  <c:v>52800000</c:v>
                </c:pt>
                <c:pt idx="185">
                  <c:v>52800000</c:v>
                </c:pt>
                <c:pt idx="186">
                  <c:v>52800000</c:v>
                </c:pt>
                <c:pt idx="187">
                  <c:v>52800000</c:v>
                </c:pt>
                <c:pt idx="188">
                  <c:v>52800000</c:v>
                </c:pt>
                <c:pt idx="189">
                  <c:v>52800000</c:v>
                </c:pt>
                <c:pt idx="190">
                  <c:v>52800000</c:v>
                </c:pt>
                <c:pt idx="191">
                  <c:v>52800000</c:v>
                </c:pt>
                <c:pt idx="192">
                  <c:v>52800000</c:v>
                </c:pt>
                <c:pt idx="193">
                  <c:v>52800000</c:v>
                </c:pt>
                <c:pt idx="194">
                  <c:v>52800000</c:v>
                </c:pt>
                <c:pt idx="195">
                  <c:v>52800000</c:v>
                </c:pt>
                <c:pt idx="196">
                  <c:v>52800000</c:v>
                </c:pt>
                <c:pt idx="197">
                  <c:v>52800000</c:v>
                </c:pt>
                <c:pt idx="198">
                  <c:v>52800000</c:v>
                </c:pt>
                <c:pt idx="199">
                  <c:v>52800000</c:v>
                </c:pt>
                <c:pt idx="200">
                  <c:v>52800000</c:v>
                </c:pt>
                <c:pt idx="201">
                  <c:v>52800000</c:v>
                </c:pt>
                <c:pt idx="202">
                  <c:v>52800000</c:v>
                </c:pt>
                <c:pt idx="203">
                  <c:v>52800000</c:v>
                </c:pt>
                <c:pt idx="204">
                  <c:v>52800000</c:v>
                </c:pt>
                <c:pt idx="205">
                  <c:v>52800000</c:v>
                </c:pt>
                <c:pt idx="206">
                  <c:v>52800000</c:v>
                </c:pt>
                <c:pt idx="207">
                  <c:v>52800000</c:v>
                </c:pt>
                <c:pt idx="208">
                  <c:v>52800000</c:v>
                </c:pt>
                <c:pt idx="209">
                  <c:v>52800000</c:v>
                </c:pt>
                <c:pt idx="210">
                  <c:v>52800000</c:v>
                </c:pt>
                <c:pt idx="211">
                  <c:v>52800000</c:v>
                </c:pt>
                <c:pt idx="212">
                  <c:v>52800000</c:v>
                </c:pt>
                <c:pt idx="213">
                  <c:v>52800000</c:v>
                </c:pt>
                <c:pt idx="214">
                  <c:v>52800000</c:v>
                </c:pt>
                <c:pt idx="215">
                  <c:v>52800000</c:v>
                </c:pt>
                <c:pt idx="216">
                  <c:v>52800000</c:v>
                </c:pt>
                <c:pt idx="217">
                  <c:v>52800000</c:v>
                </c:pt>
                <c:pt idx="218">
                  <c:v>52800000</c:v>
                </c:pt>
                <c:pt idx="219">
                  <c:v>52800000</c:v>
                </c:pt>
                <c:pt idx="220">
                  <c:v>52800000</c:v>
                </c:pt>
                <c:pt idx="221">
                  <c:v>52800000</c:v>
                </c:pt>
                <c:pt idx="222">
                  <c:v>52800000</c:v>
                </c:pt>
                <c:pt idx="223">
                  <c:v>52800000</c:v>
                </c:pt>
                <c:pt idx="224">
                  <c:v>52800000</c:v>
                </c:pt>
                <c:pt idx="225">
                  <c:v>52800000</c:v>
                </c:pt>
                <c:pt idx="226">
                  <c:v>52800000</c:v>
                </c:pt>
                <c:pt idx="227">
                  <c:v>52800000</c:v>
                </c:pt>
                <c:pt idx="228">
                  <c:v>52800000</c:v>
                </c:pt>
                <c:pt idx="229">
                  <c:v>52800000</c:v>
                </c:pt>
                <c:pt idx="230">
                  <c:v>52800000</c:v>
                </c:pt>
                <c:pt idx="231">
                  <c:v>52800000</c:v>
                </c:pt>
                <c:pt idx="232">
                  <c:v>52800000</c:v>
                </c:pt>
                <c:pt idx="233">
                  <c:v>52800000</c:v>
                </c:pt>
                <c:pt idx="234">
                  <c:v>52800000</c:v>
                </c:pt>
                <c:pt idx="235">
                  <c:v>52800000</c:v>
                </c:pt>
                <c:pt idx="236">
                  <c:v>52800000</c:v>
                </c:pt>
                <c:pt idx="237">
                  <c:v>52800000</c:v>
                </c:pt>
                <c:pt idx="238">
                  <c:v>52800000</c:v>
                </c:pt>
                <c:pt idx="239">
                  <c:v>52800000</c:v>
                </c:pt>
                <c:pt idx="240">
                  <c:v>52800000</c:v>
                </c:pt>
                <c:pt idx="241">
                  <c:v>52800000</c:v>
                </c:pt>
                <c:pt idx="242">
                  <c:v>52800000</c:v>
                </c:pt>
                <c:pt idx="243">
                  <c:v>52800000</c:v>
                </c:pt>
                <c:pt idx="244">
                  <c:v>52800000</c:v>
                </c:pt>
                <c:pt idx="245">
                  <c:v>52800000</c:v>
                </c:pt>
                <c:pt idx="246">
                  <c:v>52800000</c:v>
                </c:pt>
                <c:pt idx="247">
                  <c:v>52800000</c:v>
                </c:pt>
                <c:pt idx="248">
                  <c:v>52800000</c:v>
                </c:pt>
                <c:pt idx="249">
                  <c:v>52800000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  <c:pt idx="383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AB-49DB-86F7-D672D4D581EE}"/>
            </c:ext>
          </c:extLst>
        </c:ser>
        <c:ser>
          <c:idx val="3"/>
          <c:order val="3"/>
          <c:tx>
            <c:v>2ND DOSES</c:v>
          </c:tx>
          <c:spPr>
            <a:ln w="28575" cmpd="sng">
              <a:solidFill>
                <a:srgbClr val="FFC000">
                  <a:alpha val="49803"/>
                </a:srgbClr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Sheet1!$AF$2:$AF$385</c:f>
              <c:numCache>
                <c:formatCode>#,##0</c:formatCode>
                <c:ptCount val="384"/>
                <c:pt idx="29">
                  <c:v>412167</c:v>
                </c:pt>
                <c:pt idx="30">
                  <c:v>428232</c:v>
                </c:pt>
                <c:pt idx="31">
                  <c:v>437977</c:v>
                </c:pt>
                <c:pt idx="32">
                  <c:v>443234</c:v>
                </c:pt>
                <c:pt idx="33">
                  <c:v>447261</c:v>
                </c:pt>
                <c:pt idx="34">
                  <c:v>449736</c:v>
                </c:pt>
                <c:pt idx="35">
                  <c:v>452301</c:v>
                </c:pt>
                <c:pt idx="36">
                  <c:v>456866</c:v>
                </c:pt>
                <c:pt idx="37">
                  <c:v>460625</c:v>
                </c:pt>
                <c:pt idx="38">
                  <c:v>464036</c:v>
                </c:pt>
                <c:pt idx="39">
                  <c:v>466796</c:v>
                </c:pt>
                <c:pt idx="40">
                  <c:v>468617</c:v>
                </c:pt>
                <c:pt idx="41">
                  <c:v>469660</c:v>
                </c:pt>
                <c:pt idx="42">
                  <c:v>470478</c:v>
                </c:pt>
                <c:pt idx="43">
                  <c:v>472446</c:v>
                </c:pt>
                <c:pt idx="44">
                  <c:v>474156</c:v>
                </c:pt>
                <c:pt idx="45">
                  <c:v>476485</c:v>
                </c:pt>
                <c:pt idx="46">
                  <c:v>478254</c:v>
                </c:pt>
                <c:pt idx="47">
                  <c:v>480432</c:v>
                </c:pt>
                <c:pt idx="48">
                  <c:v>491053</c:v>
                </c:pt>
                <c:pt idx="49">
                  <c:v>494209</c:v>
                </c:pt>
                <c:pt idx="50">
                  <c:v>496796</c:v>
                </c:pt>
                <c:pt idx="51">
                  <c:v>498962</c:v>
                </c:pt>
                <c:pt idx="52">
                  <c:v>501957</c:v>
                </c:pt>
                <c:pt idx="53">
                  <c:v>505993</c:v>
                </c:pt>
                <c:pt idx="54">
                  <c:v>510057</c:v>
                </c:pt>
                <c:pt idx="55">
                  <c:v>511447</c:v>
                </c:pt>
                <c:pt idx="56">
                  <c:v>512581</c:v>
                </c:pt>
                <c:pt idx="57">
                  <c:v>516392</c:v>
                </c:pt>
                <c:pt idx="58">
                  <c:v>519553</c:v>
                </c:pt>
                <c:pt idx="59">
                  <c:v>524447</c:v>
                </c:pt>
                <c:pt idx="60">
                  <c:v>530094</c:v>
                </c:pt>
                <c:pt idx="61">
                  <c:v>534869</c:v>
                </c:pt>
                <c:pt idx="62">
                  <c:v>537715</c:v>
                </c:pt>
                <c:pt idx="63">
                  <c:v>539630</c:v>
                </c:pt>
                <c:pt idx="64">
                  <c:v>546615</c:v>
                </c:pt>
                <c:pt idx="65">
                  <c:v>558577</c:v>
                </c:pt>
                <c:pt idx="66">
                  <c:v>573724</c:v>
                </c:pt>
                <c:pt idx="67">
                  <c:v>587136.6875</c:v>
                </c:pt>
                <c:pt idx="68">
                  <c:v>600549.375</c:v>
                </c:pt>
                <c:pt idx="69">
                  <c:v>613962.0625</c:v>
                </c:pt>
                <c:pt idx="70">
                  <c:v>627374.75</c:v>
                </c:pt>
                <c:pt idx="71">
                  <c:v>640787.4375</c:v>
                </c:pt>
                <c:pt idx="72">
                  <c:v>654200.125</c:v>
                </c:pt>
                <c:pt idx="73">
                  <c:v>667612.8125</c:v>
                </c:pt>
                <c:pt idx="74">
                  <c:v>681025.5</c:v>
                </c:pt>
                <c:pt idx="75">
                  <c:v>694438.1875</c:v>
                </c:pt>
                <c:pt idx="76">
                  <c:v>707850.875</c:v>
                </c:pt>
                <c:pt idx="77">
                  <c:v>721263.5625</c:v>
                </c:pt>
                <c:pt idx="78">
                  <c:v>734676.25</c:v>
                </c:pt>
                <c:pt idx="79">
                  <c:v>748088.9375</c:v>
                </c:pt>
                <c:pt idx="80">
                  <c:v>761501.625</c:v>
                </c:pt>
                <c:pt idx="81">
                  <c:v>774914.3125</c:v>
                </c:pt>
                <c:pt idx="82">
                  <c:v>788327</c:v>
                </c:pt>
                <c:pt idx="83">
                  <c:v>801739.6875</c:v>
                </c:pt>
                <c:pt idx="84">
                  <c:v>815152.375</c:v>
                </c:pt>
                <c:pt idx="85">
                  <c:v>828565.0625</c:v>
                </c:pt>
                <c:pt idx="86">
                  <c:v>841977.75</c:v>
                </c:pt>
                <c:pt idx="87">
                  <c:v>855390.4375</c:v>
                </c:pt>
                <c:pt idx="88">
                  <c:v>868803.125</c:v>
                </c:pt>
                <c:pt idx="89">
                  <c:v>882215.8125</c:v>
                </c:pt>
                <c:pt idx="90">
                  <c:v>895628.5</c:v>
                </c:pt>
                <c:pt idx="91">
                  <c:v>909041.1875</c:v>
                </c:pt>
                <c:pt idx="92">
                  <c:v>922453.875</c:v>
                </c:pt>
                <c:pt idx="93">
                  <c:v>935866.5625</c:v>
                </c:pt>
                <c:pt idx="94">
                  <c:v>949279.25</c:v>
                </c:pt>
                <c:pt idx="95">
                  <c:v>962691.9375</c:v>
                </c:pt>
                <c:pt idx="96">
                  <c:v>976104.625</c:v>
                </c:pt>
                <c:pt idx="97">
                  <c:v>989517.3125</c:v>
                </c:pt>
                <c:pt idx="98">
                  <c:v>1002930</c:v>
                </c:pt>
                <c:pt idx="99">
                  <c:v>1056367.7142857143</c:v>
                </c:pt>
                <c:pt idx="100">
                  <c:v>1109805.4285714286</c:v>
                </c:pt>
                <c:pt idx="101">
                  <c:v>1163243.1428571427</c:v>
                </c:pt>
                <c:pt idx="102">
                  <c:v>1216680.857142857</c:v>
                </c:pt>
                <c:pt idx="103">
                  <c:v>1270118.5714285714</c:v>
                </c:pt>
                <c:pt idx="104">
                  <c:v>1323556.2857142857</c:v>
                </c:pt>
                <c:pt idx="105">
                  <c:v>1376994</c:v>
                </c:pt>
                <c:pt idx="106">
                  <c:v>1508825.75</c:v>
                </c:pt>
                <c:pt idx="107">
                  <c:v>1640657.5</c:v>
                </c:pt>
                <c:pt idx="108">
                  <c:v>1772489.25</c:v>
                </c:pt>
                <c:pt idx="109">
                  <c:v>1904321</c:v>
                </c:pt>
                <c:pt idx="110">
                  <c:v>2036152.75</c:v>
                </c:pt>
                <c:pt idx="111">
                  <c:v>2167984.5</c:v>
                </c:pt>
                <c:pt idx="112">
                  <c:v>2299816.25</c:v>
                </c:pt>
                <c:pt idx="113">
                  <c:v>2431648</c:v>
                </c:pt>
                <c:pt idx="114">
                  <c:v>2639309</c:v>
                </c:pt>
                <c:pt idx="115">
                  <c:v>2918252</c:v>
                </c:pt>
                <c:pt idx="116">
                  <c:v>3234946</c:v>
                </c:pt>
                <c:pt idx="117">
                  <c:v>3559179</c:v>
                </c:pt>
                <c:pt idx="118">
                  <c:v>3837094</c:v>
                </c:pt>
                <c:pt idx="119">
                  <c:v>4062501</c:v>
                </c:pt>
                <c:pt idx="120">
                  <c:v>4266577</c:v>
                </c:pt>
                <c:pt idx="121">
                  <c:v>4609740</c:v>
                </c:pt>
                <c:pt idx="122">
                  <c:v>4973248</c:v>
                </c:pt>
                <c:pt idx="123">
                  <c:v>5383103</c:v>
                </c:pt>
                <c:pt idx="124">
                  <c:v>5861351</c:v>
                </c:pt>
                <c:pt idx="125">
                  <c:v>6353321</c:v>
                </c:pt>
                <c:pt idx="126">
                  <c:v>6573570</c:v>
                </c:pt>
                <c:pt idx="127">
                  <c:v>6853372</c:v>
                </c:pt>
                <c:pt idx="128">
                  <c:v>7164387</c:v>
                </c:pt>
                <c:pt idx="129">
                  <c:v>7447199</c:v>
                </c:pt>
                <c:pt idx="130">
                  <c:v>7891184</c:v>
                </c:pt>
                <c:pt idx="131">
                  <c:v>8378940</c:v>
                </c:pt>
                <c:pt idx="132">
                  <c:v>8977329</c:v>
                </c:pt>
                <c:pt idx="133">
                  <c:v>9296367</c:v>
                </c:pt>
                <c:pt idx="134">
                  <c:v>9646715</c:v>
                </c:pt>
                <c:pt idx="135">
                  <c:v>10021471</c:v>
                </c:pt>
                <c:pt idx="136">
                  <c:v>10490487</c:v>
                </c:pt>
                <c:pt idx="137">
                  <c:v>10971047</c:v>
                </c:pt>
                <c:pt idx="138">
                  <c:v>11465210</c:v>
                </c:pt>
                <c:pt idx="139">
                  <c:v>12014288</c:v>
                </c:pt>
                <c:pt idx="140">
                  <c:v>12294006</c:v>
                </c:pt>
                <c:pt idx="141">
                  <c:v>12646486</c:v>
                </c:pt>
                <c:pt idx="142">
                  <c:v>13058298</c:v>
                </c:pt>
                <c:pt idx="143">
                  <c:v>13509108</c:v>
                </c:pt>
                <c:pt idx="144">
                  <c:v>14012224</c:v>
                </c:pt>
                <c:pt idx="145">
                  <c:v>14556827</c:v>
                </c:pt>
                <c:pt idx="146">
                  <c:v>15062189</c:v>
                </c:pt>
                <c:pt idx="147">
                  <c:v>15300151</c:v>
                </c:pt>
                <c:pt idx="148">
                  <c:v>15576107</c:v>
                </c:pt>
                <c:pt idx="149">
                  <c:v>15940972</c:v>
                </c:pt>
                <c:pt idx="150">
                  <c:v>16423082</c:v>
                </c:pt>
                <c:pt idx="151">
                  <c:v>16893745.765552998</c:v>
                </c:pt>
                <c:pt idx="152">
                  <c:v>17369670.181399256</c:v>
                </c:pt>
                <c:pt idx="153">
                  <c:v>17850855.247538775</c:v>
                </c:pt>
                <c:pt idx="154">
                  <c:v>18337300.963971555</c:v>
                </c:pt>
                <c:pt idx="155">
                  <c:v>18829007.330697596</c:v>
                </c:pt>
                <c:pt idx="156">
                  <c:v>19325974.347716868</c:v>
                </c:pt>
                <c:pt idx="157">
                  <c:v>19828202.015029401</c:v>
                </c:pt>
                <c:pt idx="158">
                  <c:v>20335690.332635194</c:v>
                </c:pt>
                <c:pt idx="159">
                  <c:v>20848439.300534248</c:v>
                </c:pt>
                <c:pt idx="160">
                  <c:v>21366448.918726563</c:v>
                </c:pt>
                <c:pt idx="161">
                  <c:v>21889719.18721211</c:v>
                </c:pt>
                <c:pt idx="162">
                  <c:v>22418250.105990916</c:v>
                </c:pt>
                <c:pt idx="163">
                  <c:v>22952041.675062984</c:v>
                </c:pt>
                <c:pt idx="164">
                  <c:v>23491093.894428313</c:v>
                </c:pt>
                <c:pt idx="165">
                  <c:v>24035406.764086902</c:v>
                </c:pt>
                <c:pt idx="166">
                  <c:v>24584980.284038723</c:v>
                </c:pt>
                <c:pt idx="167">
                  <c:v>25139814.454283804</c:v>
                </c:pt>
                <c:pt idx="168">
                  <c:v>25699909.274822146</c:v>
                </c:pt>
                <c:pt idx="169">
                  <c:v>26265264.745653749</c:v>
                </c:pt>
                <c:pt idx="170">
                  <c:v>26835880.866778612</c:v>
                </c:pt>
                <c:pt idx="171">
                  <c:v>27411757.638196707</c:v>
                </c:pt>
                <c:pt idx="172">
                  <c:v>27992895.059908062</c:v>
                </c:pt>
                <c:pt idx="173">
                  <c:v>28579293.131912678</c:v>
                </c:pt>
                <c:pt idx="174">
                  <c:v>29170951.854210556</c:v>
                </c:pt>
                <c:pt idx="175">
                  <c:v>29767871.226801693</c:v>
                </c:pt>
                <c:pt idx="176">
                  <c:v>30370051.249686092</c:v>
                </c:pt>
                <c:pt idx="177">
                  <c:v>30977491.922863722</c:v>
                </c:pt>
                <c:pt idx="178">
                  <c:v>31590193.246334612</c:v>
                </c:pt>
                <c:pt idx="179">
                  <c:v>32208155.220098764</c:v>
                </c:pt>
                <c:pt idx="180">
                  <c:v>32831377.844156176</c:v>
                </c:pt>
                <c:pt idx="181">
                  <c:v>33459861.118506849</c:v>
                </c:pt>
                <c:pt idx="182">
                  <c:v>34093605.043150753</c:v>
                </c:pt>
                <c:pt idx="183">
                  <c:v>34732609.618087918</c:v>
                </c:pt>
                <c:pt idx="184">
                  <c:v>35376874.843318343</c:v>
                </c:pt>
                <c:pt idx="185">
                  <c:v>36026400.71884203</c:v>
                </c:pt>
                <c:pt idx="186">
                  <c:v>36681187.244658977</c:v>
                </c:pt>
                <c:pt idx="187">
                  <c:v>37341234.420769155</c:v>
                </c:pt>
                <c:pt idx="188">
                  <c:v>38006542.247172594</c:v>
                </c:pt>
                <c:pt idx="189">
                  <c:v>38677110.723869294</c:v>
                </c:pt>
                <c:pt idx="190">
                  <c:v>39352939.850859255</c:v>
                </c:pt>
                <c:pt idx="191">
                  <c:v>40034029.628142476</c:v>
                </c:pt>
                <c:pt idx="192">
                  <c:v>40720380.055718929</c:v>
                </c:pt>
                <c:pt idx="193">
                  <c:v>41411991.133588642</c:v>
                </c:pt>
                <c:pt idx="194">
                  <c:v>42108862.861751616</c:v>
                </c:pt>
                <c:pt idx="195">
                  <c:v>42810995.240207851</c:v>
                </c:pt>
                <c:pt idx="196">
                  <c:v>43518388.268957347</c:v>
                </c:pt>
                <c:pt idx="197">
                  <c:v>44231041.948000103</c:v>
                </c:pt>
                <c:pt idx="198">
                  <c:v>44948956.277336091</c:v>
                </c:pt>
                <c:pt idx="199">
                  <c:v>45672131.256965339</c:v>
                </c:pt>
                <c:pt idx="200">
                  <c:v>46400566.886887848</c:v>
                </c:pt>
                <c:pt idx="201">
                  <c:v>47134263.167103618</c:v>
                </c:pt>
                <c:pt idx="202">
                  <c:v>47873220.097612649</c:v>
                </c:pt>
                <c:pt idx="203">
                  <c:v>48617437.678414911</c:v>
                </c:pt>
                <c:pt idx="204">
                  <c:v>49366915.909510434</c:v>
                </c:pt>
                <c:pt idx="205">
                  <c:v>50121654.790899217</c:v>
                </c:pt>
                <c:pt idx="206">
                  <c:v>50881654.322581261</c:v>
                </c:pt>
                <c:pt idx="207">
                  <c:v>51646914.504556566</c:v>
                </c:pt>
                <c:pt idx="208">
                  <c:v>52417435.336825103</c:v>
                </c:pt>
                <c:pt idx="209">
                  <c:v>52800000</c:v>
                </c:pt>
                <c:pt idx="210">
                  <c:v>52800000</c:v>
                </c:pt>
                <c:pt idx="211">
                  <c:v>52800000</c:v>
                </c:pt>
                <c:pt idx="212">
                  <c:v>52800000</c:v>
                </c:pt>
                <c:pt idx="213">
                  <c:v>52800000</c:v>
                </c:pt>
                <c:pt idx="214">
                  <c:v>52800000</c:v>
                </c:pt>
                <c:pt idx="215">
                  <c:v>52800000</c:v>
                </c:pt>
                <c:pt idx="216">
                  <c:v>52800000</c:v>
                </c:pt>
                <c:pt idx="217">
                  <c:v>52800000</c:v>
                </c:pt>
                <c:pt idx="218">
                  <c:v>52800000</c:v>
                </c:pt>
                <c:pt idx="219">
                  <c:v>52800000</c:v>
                </c:pt>
                <c:pt idx="220">
                  <c:v>52800000</c:v>
                </c:pt>
                <c:pt idx="221">
                  <c:v>52800000</c:v>
                </c:pt>
                <c:pt idx="222">
                  <c:v>52800000</c:v>
                </c:pt>
                <c:pt idx="223">
                  <c:v>52800000</c:v>
                </c:pt>
                <c:pt idx="224">
                  <c:v>52800000</c:v>
                </c:pt>
                <c:pt idx="225">
                  <c:v>52800000</c:v>
                </c:pt>
                <c:pt idx="226">
                  <c:v>52800000</c:v>
                </c:pt>
                <c:pt idx="227">
                  <c:v>52800000</c:v>
                </c:pt>
                <c:pt idx="228">
                  <c:v>52800000</c:v>
                </c:pt>
                <c:pt idx="229">
                  <c:v>52800000</c:v>
                </c:pt>
                <c:pt idx="230">
                  <c:v>52800000</c:v>
                </c:pt>
                <c:pt idx="231">
                  <c:v>52800000</c:v>
                </c:pt>
                <c:pt idx="232">
                  <c:v>52800000</c:v>
                </c:pt>
                <c:pt idx="233">
                  <c:v>52800000</c:v>
                </c:pt>
                <c:pt idx="234">
                  <c:v>52800000</c:v>
                </c:pt>
                <c:pt idx="235">
                  <c:v>52800000</c:v>
                </c:pt>
                <c:pt idx="236">
                  <c:v>52800000</c:v>
                </c:pt>
                <c:pt idx="237">
                  <c:v>52800000</c:v>
                </c:pt>
                <c:pt idx="238">
                  <c:v>52800000</c:v>
                </c:pt>
                <c:pt idx="239">
                  <c:v>52800000</c:v>
                </c:pt>
                <c:pt idx="240">
                  <c:v>52800000</c:v>
                </c:pt>
                <c:pt idx="241">
                  <c:v>52800000</c:v>
                </c:pt>
                <c:pt idx="242">
                  <c:v>52800000</c:v>
                </c:pt>
                <c:pt idx="243">
                  <c:v>52800000</c:v>
                </c:pt>
                <c:pt idx="244">
                  <c:v>52800000</c:v>
                </c:pt>
                <c:pt idx="245">
                  <c:v>52800000</c:v>
                </c:pt>
                <c:pt idx="246">
                  <c:v>52800000</c:v>
                </c:pt>
                <c:pt idx="247">
                  <c:v>52800000</c:v>
                </c:pt>
                <c:pt idx="248">
                  <c:v>52800000</c:v>
                </c:pt>
                <c:pt idx="249">
                  <c:v>52800000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  <c:pt idx="383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AB-49DB-86F7-D672D4D581EE}"/>
            </c:ext>
          </c:extLst>
        </c:ser>
        <c:ser>
          <c:idx val="4"/>
          <c:order val="4"/>
          <c:tx>
            <c:strRef>
              <c:f>Sheet1!$AG$1</c:f>
              <c:strCache>
                <c:ptCount val="1"/>
                <c:pt idx="0">
                  <c:v>immunityEstimate</c:v>
                </c:pt>
              </c:strCache>
            </c:strRef>
          </c:tx>
          <c:spPr>
            <a:ln w="28575" cmpd="sng">
              <a:solidFill>
                <a:srgbClr val="999999"/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Sheet1!$AG$2:$AG$385</c:f>
              <c:numCache>
                <c:formatCode>#,##0</c:formatCode>
                <c:ptCount val="384"/>
                <c:pt idx="20">
                  <c:v>77593.5</c:v>
                </c:pt>
                <c:pt idx="21">
                  <c:v>153139.88571428572</c:v>
                </c:pt>
                <c:pt idx="22">
                  <c:v>228686.27142857143</c:v>
                </c:pt>
                <c:pt idx="23">
                  <c:v>304232.65714285715</c:v>
                </c:pt>
                <c:pt idx="24">
                  <c:v>379779.04285714286</c:v>
                </c:pt>
                <c:pt idx="25">
                  <c:v>455325.42857142858</c:v>
                </c:pt>
                <c:pt idx="26">
                  <c:v>530871.8142857143</c:v>
                </c:pt>
                <c:pt idx="27">
                  <c:v>606418.20000000007</c:v>
                </c:pt>
                <c:pt idx="28">
                  <c:v>648735.17142857146</c:v>
                </c:pt>
                <c:pt idx="29">
                  <c:v>691052.14285714296</c:v>
                </c:pt>
                <c:pt idx="30">
                  <c:v>733369.11428571423</c:v>
                </c:pt>
                <c:pt idx="31">
                  <c:v>775686.08571428584</c:v>
                </c:pt>
                <c:pt idx="32">
                  <c:v>818003.05714285711</c:v>
                </c:pt>
                <c:pt idx="33">
                  <c:v>860320.02857142861</c:v>
                </c:pt>
                <c:pt idx="34">
                  <c:v>902637</c:v>
                </c:pt>
                <c:pt idx="35">
                  <c:v>950730.94285714289</c:v>
                </c:pt>
                <c:pt idx="36">
                  <c:v>998824.88571428577</c:v>
                </c:pt>
                <c:pt idx="37">
                  <c:v>1046918.8285714284</c:v>
                </c:pt>
                <c:pt idx="38">
                  <c:v>1095012.7714285713</c:v>
                </c:pt>
                <c:pt idx="39">
                  <c:v>1143106.7142857143</c:v>
                </c:pt>
                <c:pt idx="40">
                  <c:v>1191200.6571428571</c:v>
                </c:pt>
                <c:pt idx="41">
                  <c:v>1240389.8500000001</c:v>
                </c:pt>
                <c:pt idx="42">
                  <c:v>1361477.5625</c:v>
                </c:pt>
                <c:pt idx="43">
                  <c:v>1482565.2749999999</c:v>
                </c:pt>
                <c:pt idx="44">
                  <c:v>1603652.9875</c:v>
                </c:pt>
                <c:pt idx="45">
                  <c:v>1724740.7000000002</c:v>
                </c:pt>
                <c:pt idx="46">
                  <c:v>1845828.4125000001</c:v>
                </c:pt>
                <c:pt idx="47">
                  <c:v>1966916.125</c:v>
                </c:pt>
                <c:pt idx="48">
                  <c:v>2088003.8374999999</c:v>
                </c:pt>
                <c:pt idx="49">
                  <c:v>2209091.5500000003</c:v>
                </c:pt>
                <c:pt idx="50">
                  <c:v>2209091.5500000003</c:v>
                </c:pt>
                <c:pt idx="51">
                  <c:v>2396789.7000000002</c:v>
                </c:pt>
                <c:pt idx="52">
                  <c:v>2648325.6500000004</c:v>
                </c:pt>
                <c:pt idx="53">
                  <c:v>2933613.1</c:v>
                </c:pt>
                <c:pt idx="54">
                  <c:v>3225624.15</c:v>
                </c:pt>
                <c:pt idx="55">
                  <c:v>3475871.4</c:v>
                </c:pt>
                <c:pt idx="56">
                  <c:v>3678865.9499999997</c:v>
                </c:pt>
                <c:pt idx="57">
                  <c:v>3862762.6</c:v>
                </c:pt>
                <c:pt idx="58">
                  <c:v>4171797.25</c:v>
                </c:pt>
                <c:pt idx="59">
                  <c:v>4499125</c:v>
                </c:pt>
                <c:pt idx="60">
                  <c:v>4868132.5</c:v>
                </c:pt>
                <c:pt idx="61">
                  <c:v>5298646.75</c:v>
                </c:pt>
                <c:pt idx="62">
                  <c:v>5741471.9000000004</c:v>
                </c:pt>
                <c:pt idx="63">
                  <c:v>5939736.9000000004</c:v>
                </c:pt>
                <c:pt idx="64">
                  <c:v>6191657.0999999996</c:v>
                </c:pt>
                <c:pt idx="65">
                  <c:v>6471656.0999999996</c:v>
                </c:pt>
                <c:pt idx="66">
                  <c:v>6726303.3500000006</c:v>
                </c:pt>
                <c:pt idx="67">
                  <c:v>7125978.3000000007</c:v>
                </c:pt>
                <c:pt idx="68">
                  <c:v>7565067.5999999996</c:v>
                </c:pt>
                <c:pt idx="69">
                  <c:v>8104148.7500000009</c:v>
                </c:pt>
                <c:pt idx="70">
                  <c:v>8391440.75</c:v>
                </c:pt>
                <c:pt idx="71">
                  <c:v>8706883.3000000007</c:v>
                </c:pt>
                <c:pt idx="72">
                  <c:v>9044272</c:v>
                </c:pt>
                <c:pt idx="73">
                  <c:v>9466536.1500000004</c:v>
                </c:pt>
                <c:pt idx="74">
                  <c:v>9899241.9500000011</c:v>
                </c:pt>
                <c:pt idx="75">
                  <c:v>10344191.85</c:v>
                </c:pt>
                <c:pt idx="76">
                  <c:v>10838431.550000001</c:v>
                </c:pt>
                <c:pt idx="77">
                  <c:v>11090234.450000001</c:v>
                </c:pt>
                <c:pt idx="78">
                  <c:v>11407657</c:v>
                </c:pt>
                <c:pt idx="79">
                  <c:v>11778445.850000001</c:v>
                </c:pt>
                <c:pt idx="80">
                  <c:v>12184419.550000001</c:v>
                </c:pt>
                <c:pt idx="81">
                  <c:v>12637506.299999999</c:v>
                </c:pt>
                <c:pt idx="82">
                  <c:v>13127887.75</c:v>
                </c:pt>
                <c:pt idx="83">
                  <c:v>13582855.85</c:v>
                </c:pt>
                <c:pt idx="84">
                  <c:v>13797117.4</c:v>
                </c:pt>
                <c:pt idx="85">
                  <c:v>14045827.050000001</c:v>
                </c:pt>
                <c:pt idx="86">
                  <c:v>14374803.65</c:v>
                </c:pt>
                <c:pt idx="87">
                  <c:v>14809460</c:v>
                </c:pt>
                <c:pt idx="88">
                  <c:v>15225156.870521322</c:v>
                </c:pt>
                <c:pt idx="89">
                  <c:v>15645607.983925967</c:v>
                </c:pt>
                <c:pt idx="90">
                  <c:v>16070813.340213932</c:v>
                </c:pt>
                <c:pt idx="91">
                  <c:v>16500772.939385219</c:v>
                </c:pt>
                <c:pt idx="92">
                  <c:v>16935486.781439826</c:v>
                </c:pt>
                <c:pt idx="93">
                  <c:v>17374954.86637776</c:v>
                </c:pt>
                <c:pt idx="94">
                  <c:v>17819177.194199037</c:v>
                </c:pt>
                <c:pt idx="95">
                  <c:v>18268153.764903635</c:v>
                </c:pt>
                <c:pt idx="96">
                  <c:v>18721884.578491557</c:v>
                </c:pt>
                <c:pt idx="97">
                  <c:v>19180369.634962801</c:v>
                </c:pt>
                <c:pt idx="98">
                  <c:v>19643608.934317369</c:v>
                </c:pt>
                <c:pt idx="99">
                  <c:v>20111602.47655528</c:v>
                </c:pt>
                <c:pt idx="100">
                  <c:v>20584350.261676513</c:v>
                </c:pt>
                <c:pt idx="101">
                  <c:v>21061852.289681073</c:v>
                </c:pt>
                <c:pt idx="102">
                  <c:v>21544108.560568951</c:v>
                </c:pt>
                <c:pt idx="103">
                  <c:v>22031119.074340153</c:v>
                </c:pt>
                <c:pt idx="104">
                  <c:v>22522883.830994673</c:v>
                </c:pt>
                <c:pt idx="105">
                  <c:v>23019402.83053254</c:v>
                </c:pt>
                <c:pt idx="106">
                  <c:v>23520676.072953735</c:v>
                </c:pt>
                <c:pt idx="107">
                  <c:v>24026703.558258247</c:v>
                </c:pt>
                <c:pt idx="108">
                  <c:v>24537485.286446083</c:v>
                </c:pt>
                <c:pt idx="109">
                  <c:v>25053021.257517241</c:v>
                </c:pt>
                <c:pt idx="110">
                  <c:v>25573311.471471716</c:v>
                </c:pt>
                <c:pt idx="111">
                  <c:v>26098355.928309545</c:v>
                </c:pt>
                <c:pt idx="112">
                  <c:v>26628154.628030695</c:v>
                </c:pt>
                <c:pt idx="113">
                  <c:v>27162707.570635166</c:v>
                </c:pt>
                <c:pt idx="114">
                  <c:v>27702014.756122958</c:v>
                </c:pt>
                <c:pt idx="115">
                  <c:v>28246076.184494067</c:v>
                </c:pt>
                <c:pt idx="116">
                  <c:v>28794891.855748534</c:v>
                </c:pt>
                <c:pt idx="117">
                  <c:v>29348461.769886315</c:v>
                </c:pt>
                <c:pt idx="118">
                  <c:v>29906785.926907424</c:v>
                </c:pt>
                <c:pt idx="119">
                  <c:v>30469864.326811846</c:v>
                </c:pt>
                <c:pt idx="120">
                  <c:v>31003675.696831737</c:v>
                </c:pt>
                <c:pt idx="121">
                  <c:v>31542241.309734948</c:v>
                </c:pt>
                <c:pt idx="122">
                  <c:v>32085561.16552151</c:v>
                </c:pt>
                <c:pt idx="123">
                  <c:v>32633635.264191389</c:v>
                </c:pt>
                <c:pt idx="124">
                  <c:v>33186463.605744593</c:v>
                </c:pt>
                <c:pt idx="125">
                  <c:v>33744046.190181121</c:v>
                </c:pt>
                <c:pt idx="126">
                  <c:v>34306383.017500967</c:v>
                </c:pt>
                <c:pt idx="127">
                  <c:v>34806839.157346994</c:v>
                </c:pt>
                <c:pt idx="128">
                  <c:v>35312049.540076368</c:v>
                </c:pt>
                <c:pt idx="129">
                  <c:v>35822014.165689059</c:v>
                </c:pt>
                <c:pt idx="130">
                  <c:v>36336733.034185082</c:v>
                </c:pt>
                <c:pt idx="131">
                  <c:v>36856206.145564422</c:v>
                </c:pt>
                <c:pt idx="132">
                  <c:v>37380433.499827087</c:v>
                </c:pt>
                <c:pt idx="133">
                  <c:v>37909415.096973069</c:v>
                </c:pt>
                <c:pt idx="134">
                  <c:v>38443150.937002398</c:v>
                </c:pt>
                <c:pt idx="135">
                  <c:v>38917186.157415055</c:v>
                </c:pt>
                <c:pt idx="136">
                  <c:v>39335385.920711033</c:v>
                </c:pt>
                <c:pt idx="137">
                  <c:v>39726251.57689032</c:v>
                </c:pt>
                <c:pt idx="138">
                  <c:v>40115463.325952947</c:v>
                </c:pt>
                <c:pt idx="139">
                  <c:v>40548799.617898911</c:v>
                </c:pt>
                <c:pt idx="140">
                  <c:v>41031521.952728197</c:v>
                </c:pt>
                <c:pt idx="141">
                  <c:v>41537129.880440809</c:v>
                </c:pt>
                <c:pt idx="142">
                  <c:v>41929268.101036742</c:v>
                </c:pt>
                <c:pt idx="143">
                  <c:v>42308867.314515993</c:v>
                </c:pt>
                <c:pt idx="144">
                  <c:v>42653825.820878573</c:v>
                </c:pt>
                <c:pt idx="145">
                  <c:v>42945404.520124495</c:v>
                </c:pt>
                <c:pt idx="146">
                  <c:v>43230073.762253739</c:v>
                </c:pt>
                <c:pt idx="147">
                  <c:v>43750460.097266309</c:v>
                </c:pt>
                <c:pt idx="148">
                  <c:v>44224980.625162199</c:v>
                </c:pt>
                <c:pt idx="149">
                  <c:v>44677724.345941409</c:v>
                </c:pt>
                <c:pt idx="150">
                  <c:v>45157334.145941406</c:v>
                </c:pt>
                <c:pt idx="151">
                  <c:v>45499946.895941406</c:v>
                </c:pt>
                <c:pt idx="152">
                  <c:v>45805354.295941405</c:v>
                </c:pt>
                <c:pt idx="153">
                  <c:v>46016723.645941406</c:v>
                </c:pt>
                <c:pt idx="154">
                  <c:v>46465541.345941409</c:v>
                </c:pt>
                <c:pt idx="155">
                  <c:v>46887745.545941405</c:v>
                </c:pt>
                <c:pt idx="156">
                  <c:v>47289202.945941404</c:v>
                </c:pt>
                <c:pt idx="157">
                  <c:v>47610539.345941409</c:v>
                </c:pt>
                <c:pt idx="158">
                  <c:v>47922063.345941409</c:v>
                </c:pt>
                <c:pt idx="159">
                  <c:v>48093260.5</c:v>
                </c:pt>
                <c:pt idx="160">
                  <c:v>48120714.399999999</c:v>
                </c:pt>
                <c:pt idx="161">
                  <c:v>48134700.299999997</c:v>
                </c:pt>
                <c:pt idx="162">
                  <c:v>48152324.299999997</c:v>
                </c:pt>
                <c:pt idx="163">
                  <c:v>48172914.899999999</c:v>
                </c:pt>
                <c:pt idx="164">
                  <c:v>48195455.399999999</c:v>
                </c:pt>
                <c:pt idx="165">
                  <c:v>48220611.200000003</c:v>
                </c:pt>
                <c:pt idx="166">
                  <c:v>48247841.350000001</c:v>
                </c:pt>
                <c:pt idx="167">
                  <c:v>48273109.450000003</c:v>
                </c:pt>
                <c:pt idx="168">
                  <c:v>48285007.549999997</c:v>
                </c:pt>
                <c:pt idx="169">
                  <c:v>48298805.350000001</c:v>
                </c:pt>
                <c:pt idx="170">
                  <c:v>48317048.600000001</c:v>
                </c:pt>
                <c:pt idx="171">
                  <c:v>48341154.100000001</c:v>
                </c:pt>
                <c:pt idx="172">
                  <c:v>48364687.288277648</c:v>
                </c:pt>
                <c:pt idx="173">
                  <c:v>48388483.509069964</c:v>
                </c:pt>
                <c:pt idx="174">
                  <c:v>48412542.762376942</c:v>
                </c:pt>
                <c:pt idx="175">
                  <c:v>48436865.048198581</c:v>
                </c:pt>
                <c:pt idx="176">
                  <c:v>48461450.366534881</c:v>
                </c:pt>
                <c:pt idx="177">
                  <c:v>48486298.717385843</c:v>
                </c:pt>
                <c:pt idx="178">
                  <c:v>48511410.100751467</c:v>
                </c:pt>
                <c:pt idx="179">
                  <c:v>48536784.51663176</c:v>
                </c:pt>
                <c:pt idx="180">
                  <c:v>48562421.965026714</c:v>
                </c:pt>
                <c:pt idx="181">
                  <c:v>48588322.44593633</c:v>
                </c:pt>
                <c:pt idx="182">
                  <c:v>48614485.959360607</c:v>
                </c:pt>
                <c:pt idx="183">
                  <c:v>48640912.505299546</c:v>
                </c:pt>
                <c:pt idx="184">
                  <c:v>48667602.083753146</c:v>
                </c:pt>
                <c:pt idx="185">
                  <c:v>48694554.694721416</c:v>
                </c:pt>
                <c:pt idx="186">
                  <c:v>48721770.338204347</c:v>
                </c:pt>
                <c:pt idx="187">
                  <c:v>48749249.014201939</c:v>
                </c:pt>
                <c:pt idx="188">
                  <c:v>48776990.722714193</c:v>
                </c:pt>
                <c:pt idx="189">
                  <c:v>48804995.463741109</c:v>
                </c:pt>
                <c:pt idx="190">
                  <c:v>48833263.237282686</c:v>
                </c:pt>
                <c:pt idx="191">
                  <c:v>48861794.043338932</c:v>
                </c:pt>
                <c:pt idx="192">
                  <c:v>48890587.881909832</c:v>
                </c:pt>
                <c:pt idx="193">
                  <c:v>48919644.752995402</c:v>
                </c:pt>
                <c:pt idx="194">
                  <c:v>48948964.656595632</c:v>
                </c:pt>
                <c:pt idx="195">
                  <c:v>48978547.592710525</c:v>
                </c:pt>
                <c:pt idx="196">
                  <c:v>49008393.561340086</c:v>
                </c:pt>
                <c:pt idx="197">
                  <c:v>49038502.562484302</c:v>
                </c:pt>
                <c:pt idx="198">
                  <c:v>49068874.596143186</c:v>
                </c:pt>
                <c:pt idx="199">
                  <c:v>49099509.662316732</c:v>
                </c:pt>
                <c:pt idx="200">
                  <c:v>49130407.76100494</c:v>
                </c:pt>
                <c:pt idx="201">
                  <c:v>49161568.892207809</c:v>
                </c:pt>
                <c:pt idx="202">
                  <c:v>49192993.055925339</c:v>
                </c:pt>
                <c:pt idx="203">
                  <c:v>49224680.252157539</c:v>
                </c:pt>
                <c:pt idx="204">
                  <c:v>49256630.480904393</c:v>
                </c:pt>
                <c:pt idx="205">
                  <c:v>49288843.742165916</c:v>
                </c:pt>
                <c:pt idx="206">
                  <c:v>49321320.0359421</c:v>
                </c:pt>
                <c:pt idx="207">
                  <c:v>49354059.362232946</c:v>
                </c:pt>
                <c:pt idx="208">
                  <c:v>49387061.721038461</c:v>
                </c:pt>
                <c:pt idx="209">
                  <c:v>49420327.11235863</c:v>
                </c:pt>
                <c:pt idx="210">
                  <c:v>49453855.536193468</c:v>
                </c:pt>
                <c:pt idx="211">
                  <c:v>49487646.99254296</c:v>
                </c:pt>
                <c:pt idx="212">
                  <c:v>49521701.481407121</c:v>
                </c:pt>
                <c:pt idx="213">
                  <c:v>49556019.002785943</c:v>
                </c:pt>
                <c:pt idx="214">
                  <c:v>49590599.556679435</c:v>
                </c:pt>
                <c:pt idx="215">
                  <c:v>49625443.143087581</c:v>
                </c:pt>
                <c:pt idx="216">
                  <c:v>49660549.762010396</c:v>
                </c:pt>
                <c:pt idx="217">
                  <c:v>49695919.413447864</c:v>
                </c:pt>
                <c:pt idx="218">
                  <c:v>49731552.097400002</c:v>
                </c:pt>
                <c:pt idx="219">
                  <c:v>49767447.813866802</c:v>
                </c:pt>
                <c:pt idx="220">
                  <c:v>49803606.56284827</c:v>
                </c:pt>
                <c:pt idx="221">
                  <c:v>49840028.344344392</c:v>
                </c:pt>
                <c:pt idx="222">
                  <c:v>49876713.158355184</c:v>
                </c:pt>
                <c:pt idx="223">
                  <c:v>49913661.004880629</c:v>
                </c:pt>
                <c:pt idx="224">
                  <c:v>49950871.883920744</c:v>
                </c:pt>
                <c:pt idx="225">
                  <c:v>49988345.79547552</c:v>
                </c:pt>
                <c:pt idx="226">
                  <c:v>50026082.739544958</c:v>
                </c:pt>
                <c:pt idx="227">
                  <c:v>50064082.716129065</c:v>
                </c:pt>
                <c:pt idx="228">
                  <c:v>50102345.725227825</c:v>
                </c:pt>
                <c:pt idx="229">
                  <c:v>50140871.766841255</c:v>
                </c:pt>
                <c:pt idx="230">
                  <c:v>50160000</c:v>
                </c:pt>
                <c:pt idx="231">
                  <c:v>50160000</c:v>
                </c:pt>
                <c:pt idx="232">
                  <c:v>50160000</c:v>
                </c:pt>
                <c:pt idx="233">
                  <c:v>50160000</c:v>
                </c:pt>
                <c:pt idx="234">
                  <c:v>50160000</c:v>
                </c:pt>
                <c:pt idx="235">
                  <c:v>50160000</c:v>
                </c:pt>
                <c:pt idx="236">
                  <c:v>50160000</c:v>
                </c:pt>
                <c:pt idx="237">
                  <c:v>50160000</c:v>
                </c:pt>
                <c:pt idx="238">
                  <c:v>50160000</c:v>
                </c:pt>
                <c:pt idx="239">
                  <c:v>50160000</c:v>
                </c:pt>
                <c:pt idx="240">
                  <c:v>50160000</c:v>
                </c:pt>
                <c:pt idx="241">
                  <c:v>50160000</c:v>
                </c:pt>
                <c:pt idx="242">
                  <c:v>50160000</c:v>
                </c:pt>
                <c:pt idx="243">
                  <c:v>50160000</c:v>
                </c:pt>
                <c:pt idx="244">
                  <c:v>50160000</c:v>
                </c:pt>
                <c:pt idx="245">
                  <c:v>50160000</c:v>
                </c:pt>
                <c:pt idx="246">
                  <c:v>50160000</c:v>
                </c:pt>
                <c:pt idx="247">
                  <c:v>50160000</c:v>
                </c:pt>
                <c:pt idx="248">
                  <c:v>50160000</c:v>
                </c:pt>
                <c:pt idx="249">
                  <c:v>50160000</c:v>
                </c:pt>
                <c:pt idx="250">
                  <c:v>50160000</c:v>
                </c:pt>
                <c:pt idx="251">
                  <c:v>50160000</c:v>
                </c:pt>
                <c:pt idx="252">
                  <c:v>50160000</c:v>
                </c:pt>
                <c:pt idx="253">
                  <c:v>50160000</c:v>
                </c:pt>
                <c:pt idx="254">
                  <c:v>50160000</c:v>
                </c:pt>
                <c:pt idx="255">
                  <c:v>50160000</c:v>
                </c:pt>
                <c:pt idx="256">
                  <c:v>50160000</c:v>
                </c:pt>
                <c:pt idx="257">
                  <c:v>50160000</c:v>
                </c:pt>
                <c:pt idx="258">
                  <c:v>50160000</c:v>
                </c:pt>
                <c:pt idx="259">
                  <c:v>50160000</c:v>
                </c:pt>
                <c:pt idx="260">
                  <c:v>50160000</c:v>
                </c:pt>
                <c:pt idx="261">
                  <c:v>50160000</c:v>
                </c:pt>
                <c:pt idx="262">
                  <c:v>50160000</c:v>
                </c:pt>
                <c:pt idx="263">
                  <c:v>50160000</c:v>
                </c:pt>
                <c:pt idx="264">
                  <c:v>50160000</c:v>
                </c:pt>
                <c:pt idx="265">
                  <c:v>50160000</c:v>
                </c:pt>
                <c:pt idx="266">
                  <c:v>50160000</c:v>
                </c:pt>
                <c:pt idx="267">
                  <c:v>50160000</c:v>
                </c:pt>
                <c:pt idx="268">
                  <c:v>50160000</c:v>
                </c:pt>
                <c:pt idx="269">
                  <c:v>50160000</c:v>
                </c:pt>
                <c:pt idx="270">
                  <c:v>50160000</c:v>
                </c:pt>
                <c:pt idx="271">
                  <c:v>50160000</c:v>
                </c:pt>
                <c:pt idx="272">
                  <c:v>50160000</c:v>
                </c:pt>
                <c:pt idx="273">
                  <c:v>50160000</c:v>
                </c:pt>
                <c:pt idx="274">
                  <c:v>50160000</c:v>
                </c:pt>
                <c:pt idx="275">
                  <c:v>50160000</c:v>
                </c:pt>
                <c:pt idx="276">
                  <c:v>50160000</c:v>
                </c:pt>
                <c:pt idx="277">
                  <c:v>50160000</c:v>
                </c:pt>
                <c:pt idx="278">
                  <c:v>50160000</c:v>
                </c:pt>
                <c:pt idx="279">
                  <c:v>50160000</c:v>
                </c:pt>
                <c:pt idx="280">
                  <c:v>50160000</c:v>
                </c:pt>
                <c:pt idx="281">
                  <c:v>50160000</c:v>
                </c:pt>
                <c:pt idx="282">
                  <c:v>50160000</c:v>
                </c:pt>
                <c:pt idx="283">
                  <c:v>50160000</c:v>
                </c:pt>
                <c:pt idx="284">
                  <c:v>50160000</c:v>
                </c:pt>
                <c:pt idx="285">
                  <c:v>50160000</c:v>
                </c:pt>
                <c:pt idx="286">
                  <c:v>50160000</c:v>
                </c:pt>
                <c:pt idx="287">
                  <c:v>50160000</c:v>
                </c:pt>
                <c:pt idx="288">
                  <c:v>50160000</c:v>
                </c:pt>
                <c:pt idx="289">
                  <c:v>50160000</c:v>
                </c:pt>
                <c:pt idx="290">
                  <c:v>50160000</c:v>
                </c:pt>
                <c:pt idx="291">
                  <c:v>50160000</c:v>
                </c:pt>
                <c:pt idx="292">
                  <c:v>50160000</c:v>
                </c:pt>
                <c:pt idx="293">
                  <c:v>50160000</c:v>
                </c:pt>
                <c:pt idx="294">
                  <c:v>50160000</c:v>
                </c:pt>
                <c:pt idx="295">
                  <c:v>50160000</c:v>
                </c:pt>
                <c:pt idx="296">
                  <c:v>50160000</c:v>
                </c:pt>
                <c:pt idx="297">
                  <c:v>50160000</c:v>
                </c:pt>
                <c:pt idx="298">
                  <c:v>50160000</c:v>
                </c:pt>
                <c:pt idx="299">
                  <c:v>50160000</c:v>
                </c:pt>
                <c:pt idx="300">
                  <c:v>50160000</c:v>
                </c:pt>
                <c:pt idx="301">
                  <c:v>50160000</c:v>
                </c:pt>
                <c:pt idx="302">
                  <c:v>50160000</c:v>
                </c:pt>
                <c:pt idx="303">
                  <c:v>50160000</c:v>
                </c:pt>
                <c:pt idx="304">
                  <c:v>50160000</c:v>
                </c:pt>
                <c:pt idx="305">
                  <c:v>50160000</c:v>
                </c:pt>
                <c:pt idx="306">
                  <c:v>50160000</c:v>
                </c:pt>
                <c:pt idx="307">
                  <c:v>50160000</c:v>
                </c:pt>
                <c:pt idx="308">
                  <c:v>50160000</c:v>
                </c:pt>
                <c:pt idx="309">
                  <c:v>50160000</c:v>
                </c:pt>
                <c:pt idx="310">
                  <c:v>50160000</c:v>
                </c:pt>
                <c:pt idx="311">
                  <c:v>50160000</c:v>
                </c:pt>
                <c:pt idx="312">
                  <c:v>50160000</c:v>
                </c:pt>
                <c:pt idx="313">
                  <c:v>50160000</c:v>
                </c:pt>
                <c:pt idx="314">
                  <c:v>50160000</c:v>
                </c:pt>
                <c:pt idx="315">
                  <c:v>50160000</c:v>
                </c:pt>
                <c:pt idx="316">
                  <c:v>50160000</c:v>
                </c:pt>
                <c:pt idx="317">
                  <c:v>50160000</c:v>
                </c:pt>
                <c:pt idx="318">
                  <c:v>50160000</c:v>
                </c:pt>
                <c:pt idx="319">
                  <c:v>50160000</c:v>
                </c:pt>
                <c:pt idx="320">
                  <c:v>50160000</c:v>
                </c:pt>
                <c:pt idx="321">
                  <c:v>50160000</c:v>
                </c:pt>
                <c:pt idx="322">
                  <c:v>50160000</c:v>
                </c:pt>
                <c:pt idx="323">
                  <c:v>50160000</c:v>
                </c:pt>
                <c:pt idx="324">
                  <c:v>50160000</c:v>
                </c:pt>
                <c:pt idx="325">
                  <c:v>50160000</c:v>
                </c:pt>
                <c:pt idx="326">
                  <c:v>50160000</c:v>
                </c:pt>
                <c:pt idx="327">
                  <c:v>50160000</c:v>
                </c:pt>
                <c:pt idx="328">
                  <c:v>50160000</c:v>
                </c:pt>
                <c:pt idx="329">
                  <c:v>50160000</c:v>
                </c:pt>
                <c:pt idx="330">
                  <c:v>50160000</c:v>
                </c:pt>
                <c:pt idx="331">
                  <c:v>50160000</c:v>
                </c:pt>
                <c:pt idx="332">
                  <c:v>50160000</c:v>
                </c:pt>
                <c:pt idx="333">
                  <c:v>50160000</c:v>
                </c:pt>
                <c:pt idx="334">
                  <c:v>50160000</c:v>
                </c:pt>
                <c:pt idx="335">
                  <c:v>50160000</c:v>
                </c:pt>
                <c:pt idx="336">
                  <c:v>50160000</c:v>
                </c:pt>
                <c:pt idx="337">
                  <c:v>50160000</c:v>
                </c:pt>
                <c:pt idx="338">
                  <c:v>50160000</c:v>
                </c:pt>
                <c:pt idx="339">
                  <c:v>50160000</c:v>
                </c:pt>
                <c:pt idx="340">
                  <c:v>50160000</c:v>
                </c:pt>
                <c:pt idx="341">
                  <c:v>50160000</c:v>
                </c:pt>
                <c:pt idx="342">
                  <c:v>50160000</c:v>
                </c:pt>
                <c:pt idx="343">
                  <c:v>50160000</c:v>
                </c:pt>
                <c:pt idx="344">
                  <c:v>50160000</c:v>
                </c:pt>
                <c:pt idx="345">
                  <c:v>50160000</c:v>
                </c:pt>
                <c:pt idx="346">
                  <c:v>50160000</c:v>
                </c:pt>
                <c:pt idx="347">
                  <c:v>50160000</c:v>
                </c:pt>
                <c:pt idx="348">
                  <c:v>50160000</c:v>
                </c:pt>
                <c:pt idx="349">
                  <c:v>50160000</c:v>
                </c:pt>
                <c:pt idx="350">
                  <c:v>50160000</c:v>
                </c:pt>
                <c:pt idx="351">
                  <c:v>50160000</c:v>
                </c:pt>
                <c:pt idx="352">
                  <c:v>50160000</c:v>
                </c:pt>
                <c:pt idx="353">
                  <c:v>50160000</c:v>
                </c:pt>
                <c:pt idx="354">
                  <c:v>50160000</c:v>
                </c:pt>
                <c:pt idx="355">
                  <c:v>50160000</c:v>
                </c:pt>
                <c:pt idx="356">
                  <c:v>50160000</c:v>
                </c:pt>
                <c:pt idx="357">
                  <c:v>50160000</c:v>
                </c:pt>
                <c:pt idx="358">
                  <c:v>50160000</c:v>
                </c:pt>
                <c:pt idx="359">
                  <c:v>50160000</c:v>
                </c:pt>
                <c:pt idx="360">
                  <c:v>50160000</c:v>
                </c:pt>
                <c:pt idx="361">
                  <c:v>50160000</c:v>
                </c:pt>
                <c:pt idx="362">
                  <c:v>50160000</c:v>
                </c:pt>
                <c:pt idx="363">
                  <c:v>50160000</c:v>
                </c:pt>
                <c:pt idx="364">
                  <c:v>50160000</c:v>
                </c:pt>
                <c:pt idx="365">
                  <c:v>50160000</c:v>
                </c:pt>
                <c:pt idx="366">
                  <c:v>50160000</c:v>
                </c:pt>
                <c:pt idx="367">
                  <c:v>50160000</c:v>
                </c:pt>
                <c:pt idx="368">
                  <c:v>50160000</c:v>
                </c:pt>
                <c:pt idx="369">
                  <c:v>50160000</c:v>
                </c:pt>
                <c:pt idx="370">
                  <c:v>50160000</c:v>
                </c:pt>
                <c:pt idx="371">
                  <c:v>50160000</c:v>
                </c:pt>
                <c:pt idx="372">
                  <c:v>50160000</c:v>
                </c:pt>
                <c:pt idx="373">
                  <c:v>50160000</c:v>
                </c:pt>
                <c:pt idx="374">
                  <c:v>50160000</c:v>
                </c:pt>
                <c:pt idx="375">
                  <c:v>50160000</c:v>
                </c:pt>
                <c:pt idx="376">
                  <c:v>50160000</c:v>
                </c:pt>
                <c:pt idx="377">
                  <c:v>50160000</c:v>
                </c:pt>
                <c:pt idx="378">
                  <c:v>50160000</c:v>
                </c:pt>
                <c:pt idx="379">
                  <c:v>50160000</c:v>
                </c:pt>
                <c:pt idx="380">
                  <c:v>50160000</c:v>
                </c:pt>
                <c:pt idx="381">
                  <c:v>50160000</c:v>
                </c:pt>
                <c:pt idx="382">
                  <c:v>50160000</c:v>
                </c:pt>
                <c:pt idx="383">
                  <c:v>50160000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AB-49DB-86F7-D672D4D581EE}"/>
            </c:ext>
          </c:extLst>
        </c:ser>
        <c:ser>
          <c:idx val="5"/>
          <c:order val="5"/>
          <c:tx>
            <c:v>Immunity, assuming 90% 21 days after 1st dose, 95% 21 days after 2nd dose</c:v>
          </c:tx>
          <c:spPr>
            <a:ln w="28575" cmpd="sng">
              <a:solidFill>
                <a:srgbClr val="000000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Sheet1!$AH$3:$AH$385</c:f>
              <c:numCache>
                <c:formatCode>#,##0</c:formatCode>
                <c:ptCount val="383"/>
                <c:pt idx="19">
                  <c:v>77593.5</c:v>
                </c:pt>
                <c:pt idx="20">
                  <c:v>153139.88571428572</c:v>
                </c:pt>
                <c:pt idx="21">
                  <c:v>228686.27142857143</c:v>
                </c:pt>
                <c:pt idx="22">
                  <c:v>304232.65714285715</c:v>
                </c:pt>
                <c:pt idx="23">
                  <c:v>379779.04285714286</c:v>
                </c:pt>
                <c:pt idx="24">
                  <c:v>455325.42857142858</c:v>
                </c:pt>
                <c:pt idx="25">
                  <c:v>530871.8142857143</c:v>
                </c:pt>
                <c:pt idx="26">
                  <c:v>606418.20000000007</c:v>
                </c:pt>
                <c:pt idx="27">
                  <c:v>648735.17142857146</c:v>
                </c:pt>
                <c:pt idx="28">
                  <c:v>691052.14285714296</c:v>
                </c:pt>
                <c:pt idx="29">
                  <c:v>733369.11428571423</c:v>
                </c:pt>
                <c:pt idx="30">
                  <c:v>775686.08571428584</c:v>
                </c:pt>
                <c:pt idx="31">
                  <c:v>818003.05714285711</c:v>
                </c:pt>
                <c:pt idx="32">
                  <c:v>860320.02857142861</c:v>
                </c:pt>
                <c:pt idx="33">
                  <c:v>902637</c:v>
                </c:pt>
                <c:pt idx="34">
                  <c:v>950730.94285714289</c:v>
                </c:pt>
                <c:pt idx="35">
                  <c:v>998824.88571428577</c:v>
                </c:pt>
                <c:pt idx="36">
                  <c:v>1046918.8285714284</c:v>
                </c:pt>
                <c:pt idx="37">
                  <c:v>1095012.7714285713</c:v>
                </c:pt>
                <c:pt idx="38">
                  <c:v>1143106.7142857143</c:v>
                </c:pt>
                <c:pt idx="39">
                  <c:v>1191200.6571428571</c:v>
                </c:pt>
                <c:pt idx="40">
                  <c:v>1240389.8500000001</c:v>
                </c:pt>
                <c:pt idx="41">
                  <c:v>1361477.5625</c:v>
                </c:pt>
                <c:pt idx="42">
                  <c:v>1482565.2749999999</c:v>
                </c:pt>
                <c:pt idx="43">
                  <c:v>1603652.9875</c:v>
                </c:pt>
                <c:pt idx="44">
                  <c:v>1724740.7000000002</c:v>
                </c:pt>
                <c:pt idx="45">
                  <c:v>1845828.4125000001</c:v>
                </c:pt>
                <c:pt idx="46">
                  <c:v>1966916.125</c:v>
                </c:pt>
                <c:pt idx="47">
                  <c:v>2088003.8374999999</c:v>
                </c:pt>
                <c:pt idx="48">
                  <c:v>2209091.5500000003</c:v>
                </c:pt>
                <c:pt idx="49">
                  <c:v>2209091.5500000003</c:v>
                </c:pt>
                <c:pt idx="50">
                  <c:v>2396789.7000000002</c:v>
                </c:pt>
                <c:pt idx="51">
                  <c:v>2648325.6500000004</c:v>
                </c:pt>
                <c:pt idx="52">
                  <c:v>2933613.1</c:v>
                </c:pt>
                <c:pt idx="53">
                  <c:v>3225624.15</c:v>
                </c:pt>
                <c:pt idx="54">
                  <c:v>3475871.4</c:v>
                </c:pt>
                <c:pt idx="55">
                  <c:v>3678865.9499999997</c:v>
                </c:pt>
                <c:pt idx="56">
                  <c:v>3862762.6</c:v>
                </c:pt>
                <c:pt idx="57">
                  <c:v>4171797.25</c:v>
                </c:pt>
                <c:pt idx="58">
                  <c:v>4499125</c:v>
                </c:pt>
                <c:pt idx="59">
                  <c:v>4868132.5</c:v>
                </c:pt>
                <c:pt idx="60">
                  <c:v>5298646.75</c:v>
                </c:pt>
                <c:pt idx="61">
                  <c:v>5741471.9000000004</c:v>
                </c:pt>
                <c:pt idx="62">
                  <c:v>5939736.9000000004</c:v>
                </c:pt>
                <c:pt idx="63">
                  <c:v>6191657.0999999996</c:v>
                </c:pt>
                <c:pt idx="64">
                  <c:v>6471656.0999999996</c:v>
                </c:pt>
                <c:pt idx="65">
                  <c:v>6726303.3500000006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AB-49DB-86F7-D672D4D581EE}"/>
            </c:ext>
          </c:extLst>
        </c:ser>
        <c:ser>
          <c:idx val="6"/>
          <c:order val="6"/>
          <c:tx>
            <c:v>Groups 5-9</c:v>
          </c:tx>
          <c:spPr>
            <a:ln cmpd="sng">
              <a:solidFill>
                <a:srgbClr val="7C9CD6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Sheet1!$AN$3:$AN$385</c:f>
              <c:numCache>
                <c:formatCode>#,##0</c:formatCode>
                <c:ptCount val="383"/>
                <c:pt idx="0">
                  <c:v>31800000</c:v>
                </c:pt>
                <c:pt idx="1">
                  <c:v>31800000</c:v>
                </c:pt>
                <c:pt idx="2">
                  <c:v>31800000</c:v>
                </c:pt>
                <c:pt idx="3">
                  <c:v>31800000</c:v>
                </c:pt>
                <c:pt idx="4">
                  <c:v>31800000</c:v>
                </c:pt>
                <c:pt idx="5">
                  <c:v>31800000</c:v>
                </c:pt>
                <c:pt idx="6">
                  <c:v>31800000</c:v>
                </c:pt>
                <c:pt idx="7">
                  <c:v>31800000</c:v>
                </c:pt>
                <c:pt idx="8">
                  <c:v>31800000</c:v>
                </c:pt>
                <c:pt idx="9">
                  <c:v>31800000</c:v>
                </c:pt>
                <c:pt idx="10">
                  <c:v>31800000</c:v>
                </c:pt>
                <c:pt idx="11">
                  <c:v>31800000</c:v>
                </c:pt>
                <c:pt idx="12">
                  <c:v>31800000</c:v>
                </c:pt>
                <c:pt idx="13">
                  <c:v>31800000</c:v>
                </c:pt>
                <c:pt idx="14">
                  <c:v>31800000</c:v>
                </c:pt>
                <c:pt idx="15">
                  <c:v>31800000</c:v>
                </c:pt>
                <c:pt idx="16">
                  <c:v>31800000</c:v>
                </c:pt>
                <c:pt idx="17">
                  <c:v>31800000</c:v>
                </c:pt>
                <c:pt idx="18">
                  <c:v>31800000</c:v>
                </c:pt>
                <c:pt idx="19">
                  <c:v>31800000</c:v>
                </c:pt>
                <c:pt idx="20">
                  <c:v>31800000</c:v>
                </c:pt>
                <c:pt idx="21">
                  <c:v>31800000</c:v>
                </c:pt>
                <c:pt idx="22">
                  <c:v>31800000</c:v>
                </c:pt>
                <c:pt idx="23">
                  <c:v>31800000</c:v>
                </c:pt>
                <c:pt idx="24">
                  <c:v>31800000</c:v>
                </c:pt>
                <c:pt idx="25">
                  <c:v>31800000</c:v>
                </c:pt>
                <c:pt idx="26">
                  <c:v>31800000</c:v>
                </c:pt>
                <c:pt idx="27">
                  <c:v>31800000</c:v>
                </c:pt>
                <c:pt idx="28">
                  <c:v>31800000</c:v>
                </c:pt>
                <c:pt idx="29">
                  <c:v>31800000</c:v>
                </c:pt>
                <c:pt idx="30">
                  <c:v>31800000</c:v>
                </c:pt>
                <c:pt idx="31">
                  <c:v>31800000</c:v>
                </c:pt>
                <c:pt idx="32">
                  <c:v>31800000</c:v>
                </c:pt>
                <c:pt idx="33">
                  <c:v>31800000</c:v>
                </c:pt>
                <c:pt idx="34">
                  <c:v>31800000</c:v>
                </c:pt>
                <c:pt idx="35">
                  <c:v>31800000</c:v>
                </c:pt>
                <c:pt idx="36">
                  <c:v>31800000</c:v>
                </c:pt>
                <c:pt idx="37">
                  <c:v>31800000</c:v>
                </c:pt>
                <c:pt idx="38">
                  <c:v>31800000</c:v>
                </c:pt>
                <c:pt idx="39">
                  <c:v>31800000</c:v>
                </c:pt>
                <c:pt idx="40">
                  <c:v>31800000</c:v>
                </c:pt>
                <c:pt idx="41">
                  <c:v>31800000</c:v>
                </c:pt>
                <c:pt idx="42">
                  <c:v>31800000</c:v>
                </c:pt>
                <c:pt idx="43">
                  <c:v>31800000</c:v>
                </c:pt>
                <c:pt idx="44">
                  <c:v>31800000</c:v>
                </c:pt>
                <c:pt idx="45">
                  <c:v>31800000</c:v>
                </c:pt>
                <c:pt idx="46">
                  <c:v>31800000</c:v>
                </c:pt>
                <c:pt idx="47">
                  <c:v>31800000</c:v>
                </c:pt>
                <c:pt idx="48">
                  <c:v>31800000</c:v>
                </c:pt>
                <c:pt idx="49">
                  <c:v>31800000</c:v>
                </c:pt>
                <c:pt idx="50">
                  <c:v>31800000</c:v>
                </c:pt>
                <c:pt idx="51">
                  <c:v>31800000</c:v>
                </c:pt>
                <c:pt idx="52">
                  <c:v>31800000</c:v>
                </c:pt>
                <c:pt idx="53">
                  <c:v>31800000</c:v>
                </c:pt>
                <c:pt idx="54">
                  <c:v>31800000</c:v>
                </c:pt>
                <c:pt idx="55">
                  <c:v>31800000</c:v>
                </c:pt>
                <c:pt idx="56">
                  <c:v>31800000</c:v>
                </c:pt>
                <c:pt idx="57">
                  <c:v>31800000</c:v>
                </c:pt>
                <c:pt idx="58">
                  <c:v>31800000</c:v>
                </c:pt>
                <c:pt idx="59">
                  <c:v>31800000</c:v>
                </c:pt>
                <c:pt idx="60">
                  <c:v>31800000</c:v>
                </c:pt>
                <c:pt idx="61">
                  <c:v>31800000</c:v>
                </c:pt>
                <c:pt idx="62">
                  <c:v>31800000</c:v>
                </c:pt>
                <c:pt idx="63">
                  <c:v>31800000</c:v>
                </c:pt>
                <c:pt idx="64">
                  <c:v>31800000</c:v>
                </c:pt>
                <c:pt idx="65">
                  <c:v>31800000</c:v>
                </c:pt>
                <c:pt idx="66">
                  <c:v>31800000</c:v>
                </c:pt>
                <c:pt idx="67">
                  <c:v>31800000</c:v>
                </c:pt>
                <c:pt idx="68">
                  <c:v>31800000</c:v>
                </c:pt>
                <c:pt idx="69">
                  <c:v>31800000</c:v>
                </c:pt>
                <c:pt idx="70">
                  <c:v>31800000</c:v>
                </c:pt>
                <c:pt idx="71">
                  <c:v>31800000</c:v>
                </c:pt>
                <c:pt idx="72">
                  <c:v>31800000</c:v>
                </c:pt>
                <c:pt idx="73">
                  <c:v>31800000</c:v>
                </c:pt>
                <c:pt idx="74">
                  <c:v>31800000</c:v>
                </c:pt>
                <c:pt idx="75">
                  <c:v>31800000</c:v>
                </c:pt>
                <c:pt idx="76">
                  <c:v>31800000</c:v>
                </c:pt>
                <c:pt idx="77">
                  <c:v>31800000</c:v>
                </c:pt>
                <c:pt idx="78">
                  <c:v>31800000</c:v>
                </c:pt>
                <c:pt idx="79">
                  <c:v>31800000</c:v>
                </c:pt>
                <c:pt idx="80">
                  <c:v>31800000</c:v>
                </c:pt>
                <c:pt idx="81">
                  <c:v>31800000</c:v>
                </c:pt>
                <c:pt idx="82">
                  <c:v>31800000</c:v>
                </c:pt>
                <c:pt idx="83">
                  <c:v>31800000</c:v>
                </c:pt>
                <c:pt idx="84">
                  <c:v>31800000</c:v>
                </c:pt>
                <c:pt idx="85">
                  <c:v>31800000</c:v>
                </c:pt>
                <c:pt idx="86">
                  <c:v>31800000</c:v>
                </c:pt>
                <c:pt idx="87">
                  <c:v>31800000</c:v>
                </c:pt>
                <c:pt idx="88">
                  <c:v>31800000</c:v>
                </c:pt>
                <c:pt idx="89">
                  <c:v>31800000</c:v>
                </c:pt>
                <c:pt idx="90">
                  <c:v>31800000</c:v>
                </c:pt>
                <c:pt idx="91">
                  <c:v>31800000</c:v>
                </c:pt>
                <c:pt idx="92">
                  <c:v>31800000</c:v>
                </c:pt>
                <c:pt idx="93">
                  <c:v>31800000</c:v>
                </c:pt>
                <c:pt idx="94">
                  <c:v>31800000</c:v>
                </c:pt>
                <c:pt idx="95">
                  <c:v>31800000</c:v>
                </c:pt>
                <c:pt idx="96">
                  <c:v>31800000</c:v>
                </c:pt>
                <c:pt idx="97">
                  <c:v>31800000</c:v>
                </c:pt>
                <c:pt idx="98">
                  <c:v>31800000</c:v>
                </c:pt>
                <c:pt idx="99">
                  <c:v>31800000</c:v>
                </c:pt>
                <c:pt idx="100">
                  <c:v>31800000</c:v>
                </c:pt>
                <c:pt idx="101">
                  <c:v>31800000</c:v>
                </c:pt>
                <c:pt idx="102">
                  <c:v>31800000</c:v>
                </c:pt>
                <c:pt idx="103">
                  <c:v>31800000</c:v>
                </c:pt>
                <c:pt idx="104">
                  <c:v>31800000</c:v>
                </c:pt>
                <c:pt idx="105">
                  <c:v>31800000</c:v>
                </c:pt>
                <c:pt idx="106">
                  <c:v>31800000</c:v>
                </c:pt>
                <c:pt idx="107">
                  <c:v>31800000</c:v>
                </c:pt>
                <c:pt idx="108">
                  <c:v>31800000</c:v>
                </c:pt>
                <c:pt idx="109">
                  <c:v>31800000</c:v>
                </c:pt>
                <c:pt idx="110">
                  <c:v>31800000</c:v>
                </c:pt>
                <c:pt idx="111">
                  <c:v>31800000</c:v>
                </c:pt>
                <c:pt idx="112">
                  <c:v>31800000</c:v>
                </c:pt>
                <c:pt idx="113">
                  <c:v>31800000</c:v>
                </c:pt>
                <c:pt idx="114">
                  <c:v>31800000</c:v>
                </c:pt>
                <c:pt idx="115">
                  <c:v>31800000</c:v>
                </c:pt>
                <c:pt idx="116">
                  <c:v>31800000</c:v>
                </c:pt>
                <c:pt idx="117">
                  <c:v>31800000</c:v>
                </c:pt>
                <c:pt idx="118">
                  <c:v>31800000</c:v>
                </c:pt>
                <c:pt idx="119">
                  <c:v>31800000</c:v>
                </c:pt>
                <c:pt idx="120">
                  <c:v>31800000</c:v>
                </c:pt>
                <c:pt idx="121">
                  <c:v>31800000</c:v>
                </c:pt>
                <c:pt idx="122">
                  <c:v>31800000</c:v>
                </c:pt>
                <c:pt idx="123">
                  <c:v>31800000</c:v>
                </c:pt>
                <c:pt idx="124">
                  <c:v>31800000</c:v>
                </c:pt>
                <c:pt idx="125">
                  <c:v>31800000</c:v>
                </c:pt>
                <c:pt idx="126">
                  <c:v>31800000</c:v>
                </c:pt>
                <c:pt idx="127">
                  <c:v>31800000</c:v>
                </c:pt>
                <c:pt idx="128">
                  <c:v>31800000</c:v>
                </c:pt>
                <c:pt idx="129">
                  <c:v>31800000</c:v>
                </c:pt>
                <c:pt idx="130">
                  <c:v>31800000</c:v>
                </c:pt>
                <c:pt idx="131">
                  <c:v>31800000</c:v>
                </c:pt>
                <c:pt idx="132">
                  <c:v>31800000</c:v>
                </c:pt>
                <c:pt idx="133">
                  <c:v>31800000</c:v>
                </c:pt>
                <c:pt idx="134">
                  <c:v>31800000</c:v>
                </c:pt>
                <c:pt idx="135">
                  <c:v>31800000</c:v>
                </c:pt>
                <c:pt idx="136">
                  <c:v>31800000</c:v>
                </c:pt>
                <c:pt idx="137">
                  <c:v>31800000</c:v>
                </c:pt>
                <c:pt idx="138">
                  <c:v>31800000</c:v>
                </c:pt>
                <c:pt idx="139">
                  <c:v>31800000</c:v>
                </c:pt>
                <c:pt idx="140">
                  <c:v>31800000</c:v>
                </c:pt>
                <c:pt idx="141">
                  <c:v>31800000</c:v>
                </c:pt>
                <c:pt idx="142">
                  <c:v>31800000</c:v>
                </c:pt>
                <c:pt idx="143">
                  <c:v>31800000</c:v>
                </c:pt>
                <c:pt idx="144">
                  <c:v>31800000</c:v>
                </c:pt>
                <c:pt idx="145">
                  <c:v>31800000</c:v>
                </c:pt>
                <c:pt idx="146">
                  <c:v>31800000</c:v>
                </c:pt>
                <c:pt idx="147">
                  <c:v>31800000</c:v>
                </c:pt>
                <c:pt idx="148">
                  <c:v>31800000</c:v>
                </c:pt>
                <c:pt idx="149">
                  <c:v>31800000</c:v>
                </c:pt>
                <c:pt idx="150">
                  <c:v>31800000</c:v>
                </c:pt>
                <c:pt idx="151">
                  <c:v>31800000</c:v>
                </c:pt>
                <c:pt idx="152">
                  <c:v>31800000</c:v>
                </c:pt>
                <c:pt idx="153">
                  <c:v>31800000</c:v>
                </c:pt>
                <c:pt idx="154">
                  <c:v>31800000</c:v>
                </c:pt>
                <c:pt idx="155">
                  <c:v>31800000</c:v>
                </c:pt>
                <c:pt idx="156">
                  <c:v>31800000</c:v>
                </c:pt>
                <c:pt idx="157">
                  <c:v>31800000</c:v>
                </c:pt>
                <c:pt idx="158">
                  <c:v>31800000</c:v>
                </c:pt>
                <c:pt idx="159">
                  <c:v>31800000</c:v>
                </c:pt>
                <c:pt idx="160">
                  <c:v>31800000</c:v>
                </c:pt>
                <c:pt idx="161">
                  <c:v>31800000</c:v>
                </c:pt>
                <c:pt idx="162">
                  <c:v>31800000</c:v>
                </c:pt>
                <c:pt idx="163">
                  <c:v>31800000</c:v>
                </c:pt>
                <c:pt idx="164">
                  <c:v>31800000</c:v>
                </c:pt>
                <c:pt idx="165">
                  <c:v>31800000</c:v>
                </c:pt>
                <c:pt idx="166">
                  <c:v>31800000</c:v>
                </c:pt>
                <c:pt idx="167">
                  <c:v>31800000</c:v>
                </c:pt>
                <c:pt idx="168">
                  <c:v>31800000</c:v>
                </c:pt>
                <c:pt idx="169">
                  <c:v>31800000</c:v>
                </c:pt>
                <c:pt idx="170">
                  <c:v>31800000</c:v>
                </c:pt>
                <c:pt idx="171">
                  <c:v>31800000</c:v>
                </c:pt>
                <c:pt idx="172">
                  <c:v>31800000</c:v>
                </c:pt>
                <c:pt idx="173">
                  <c:v>31800000</c:v>
                </c:pt>
                <c:pt idx="174">
                  <c:v>31800000</c:v>
                </c:pt>
                <c:pt idx="175">
                  <c:v>31800000</c:v>
                </c:pt>
                <c:pt idx="176">
                  <c:v>31800000</c:v>
                </c:pt>
                <c:pt idx="177">
                  <c:v>31800000</c:v>
                </c:pt>
                <c:pt idx="178">
                  <c:v>31800000</c:v>
                </c:pt>
                <c:pt idx="179">
                  <c:v>31800000</c:v>
                </c:pt>
                <c:pt idx="180">
                  <c:v>31800000</c:v>
                </c:pt>
                <c:pt idx="181">
                  <c:v>31800000</c:v>
                </c:pt>
                <c:pt idx="182">
                  <c:v>31800000</c:v>
                </c:pt>
                <c:pt idx="183">
                  <c:v>31800000</c:v>
                </c:pt>
                <c:pt idx="184">
                  <c:v>31800000</c:v>
                </c:pt>
                <c:pt idx="185">
                  <c:v>31800000</c:v>
                </c:pt>
                <c:pt idx="186">
                  <c:v>31800000</c:v>
                </c:pt>
                <c:pt idx="187">
                  <c:v>31800000</c:v>
                </c:pt>
                <c:pt idx="188">
                  <c:v>31800000</c:v>
                </c:pt>
                <c:pt idx="189">
                  <c:v>31800000</c:v>
                </c:pt>
                <c:pt idx="190">
                  <c:v>31800000</c:v>
                </c:pt>
                <c:pt idx="191">
                  <c:v>31800000</c:v>
                </c:pt>
                <c:pt idx="192">
                  <c:v>31800000</c:v>
                </c:pt>
                <c:pt idx="193">
                  <c:v>31800000</c:v>
                </c:pt>
                <c:pt idx="194">
                  <c:v>31800000</c:v>
                </c:pt>
                <c:pt idx="195">
                  <c:v>31800000</c:v>
                </c:pt>
                <c:pt idx="196">
                  <c:v>31800000</c:v>
                </c:pt>
                <c:pt idx="197">
                  <c:v>31800000</c:v>
                </c:pt>
                <c:pt idx="198">
                  <c:v>31800000</c:v>
                </c:pt>
                <c:pt idx="199">
                  <c:v>31800000</c:v>
                </c:pt>
                <c:pt idx="200">
                  <c:v>31800000</c:v>
                </c:pt>
                <c:pt idx="201">
                  <c:v>31800000</c:v>
                </c:pt>
                <c:pt idx="202">
                  <c:v>31800000</c:v>
                </c:pt>
                <c:pt idx="203">
                  <c:v>31800000</c:v>
                </c:pt>
                <c:pt idx="204">
                  <c:v>31800000</c:v>
                </c:pt>
                <c:pt idx="205">
                  <c:v>31800000</c:v>
                </c:pt>
                <c:pt idx="206">
                  <c:v>31800000</c:v>
                </c:pt>
                <c:pt idx="207">
                  <c:v>31800000</c:v>
                </c:pt>
                <c:pt idx="208">
                  <c:v>31800000</c:v>
                </c:pt>
                <c:pt idx="209">
                  <c:v>31800000</c:v>
                </c:pt>
                <c:pt idx="210">
                  <c:v>31800000</c:v>
                </c:pt>
                <c:pt idx="211">
                  <c:v>31800000</c:v>
                </c:pt>
                <c:pt idx="212">
                  <c:v>31800000</c:v>
                </c:pt>
                <c:pt idx="213">
                  <c:v>31800000</c:v>
                </c:pt>
                <c:pt idx="214">
                  <c:v>31800000</c:v>
                </c:pt>
                <c:pt idx="215">
                  <c:v>31800000</c:v>
                </c:pt>
                <c:pt idx="216">
                  <c:v>31800000</c:v>
                </c:pt>
                <c:pt idx="217">
                  <c:v>31800000</c:v>
                </c:pt>
                <c:pt idx="218">
                  <c:v>31800000</c:v>
                </c:pt>
                <c:pt idx="219">
                  <c:v>31800000</c:v>
                </c:pt>
                <c:pt idx="220">
                  <c:v>31800000</c:v>
                </c:pt>
                <c:pt idx="221">
                  <c:v>31800000</c:v>
                </c:pt>
                <c:pt idx="222">
                  <c:v>31800000</c:v>
                </c:pt>
                <c:pt idx="223">
                  <c:v>31800000</c:v>
                </c:pt>
                <c:pt idx="224">
                  <c:v>31800000</c:v>
                </c:pt>
                <c:pt idx="225">
                  <c:v>31800000</c:v>
                </c:pt>
                <c:pt idx="226">
                  <c:v>31800000</c:v>
                </c:pt>
                <c:pt idx="227">
                  <c:v>31800000</c:v>
                </c:pt>
                <c:pt idx="228">
                  <c:v>31800000</c:v>
                </c:pt>
                <c:pt idx="229">
                  <c:v>31800000</c:v>
                </c:pt>
                <c:pt idx="230">
                  <c:v>31800000</c:v>
                </c:pt>
                <c:pt idx="231">
                  <c:v>31800000</c:v>
                </c:pt>
                <c:pt idx="232">
                  <c:v>31800000</c:v>
                </c:pt>
                <c:pt idx="233">
                  <c:v>31800000</c:v>
                </c:pt>
                <c:pt idx="234">
                  <c:v>31800000</c:v>
                </c:pt>
                <c:pt idx="235">
                  <c:v>31800000</c:v>
                </c:pt>
                <c:pt idx="236">
                  <c:v>31800000</c:v>
                </c:pt>
                <c:pt idx="237">
                  <c:v>31800000</c:v>
                </c:pt>
                <c:pt idx="238">
                  <c:v>31800000</c:v>
                </c:pt>
                <c:pt idx="239">
                  <c:v>31800000</c:v>
                </c:pt>
                <c:pt idx="240">
                  <c:v>31800000</c:v>
                </c:pt>
                <c:pt idx="241">
                  <c:v>31800000</c:v>
                </c:pt>
                <c:pt idx="242">
                  <c:v>31800000</c:v>
                </c:pt>
                <c:pt idx="243">
                  <c:v>31800000</c:v>
                </c:pt>
                <c:pt idx="244">
                  <c:v>31800000</c:v>
                </c:pt>
                <c:pt idx="245">
                  <c:v>31800000</c:v>
                </c:pt>
                <c:pt idx="246">
                  <c:v>31800000</c:v>
                </c:pt>
                <c:pt idx="247">
                  <c:v>31800000</c:v>
                </c:pt>
                <c:pt idx="248">
                  <c:v>31800000</c:v>
                </c:pt>
                <c:pt idx="249">
                  <c:v>31800000</c:v>
                </c:pt>
                <c:pt idx="250">
                  <c:v>31800000</c:v>
                </c:pt>
                <c:pt idx="251">
                  <c:v>31800000</c:v>
                </c:pt>
                <c:pt idx="252">
                  <c:v>31800000</c:v>
                </c:pt>
                <c:pt idx="253">
                  <c:v>31800000</c:v>
                </c:pt>
                <c:pt idx="254">
                  <c:v>31800000</c:v>
                </c:pt>
                <c:pt idx="255">
                  <c:v>31800000</c:v>
                </c:pt>
                <c:pt idx="256">
                  <c:v>31800000</c:v>
                </c:pt>
                <c:pt idx="257">
                  <c:v>31800000</c:v>
                </c:pt>
                <c:pt idx="258">
                  <c:v>31800000</c:v>
                </c:pt>
                <c:pt idx="259">
                  <c:v>31800000</c:v>
                </c:pt>
                <c:pt idx="260">
                  <c:v>31800000</c:v>
                </c:pt>
                <c:pt idx="261">
                  <c:v>31800000</c:v>
                </c:pt>
                <c:pt idx="262">
                  <c:v>31800000</c:v>
                </c:pt>
                <c:pt idx="263">
                  <c:v>31800000</c:v>
                </c:pt>
                <c:pt idx="264">
                  <c:v>31800000</c:v>
                </c:pt>
                <c:pt idx="265">
                  <c:v>31800000</c:v>
                </c:pt>
                <c:pt idx="266">
                  <c:v>31800000</c:v>
                </c:pt>
                <c:pt idx="267">
                  <c:v>31800000</c:v>
                </c:pt>
                <c:pt idx="268">
                  <c:v>31800000</c:v>
                </c:pt>
                <c:pt idx="269">
                  <c:v>31800000</c:v>
                </c:pt>
                <c:pt idx="270">
                  <c:v>31800000</c:v>
                </c:pt>
                <c:pt idx="271">
                  <c:v>31800000</c:v>
                </c:pt>
                <c:pt idx="272">
                  <c:v>31800000</c:v>
                </c:pt>
                <c:pt idx="273">
                  <c:v>31800000</c:v>
                </c:pt>
                <c:pt idx="274">
                  <c:v>31800000</c:v>
                </c:pt>
                <c:pt idx="275">
                  <c:v>31800000</c:v>
                </c:pt>
                <c:pt idx="276">
                  <c:v>31800000</c:v>
                </c:pt>
                <c:pt idx="277">
                  <c:v>31800000</c:v>
                </c:pt>
                <c:pt idx="278">
                  <c:v>31800000</c:v>
                </c:pt>
                <c:pt idx="279">
                  <c:v>31800000</c:v>
                </c:pt>
                <c:pt idx="280">
                  <c:v>31800000</c:v>
                </c:pt>
                <c:pt idx="281">
                  <c:v>31800000</c:v>
                </c:pt>
                <c:pt idx="282">
                  <c:v>31800000</c:v>
                </c:pt>
                <c:pt idx="283">
                  <c:v>31800000</c:v>
                </c:pt>
                <c:pt idx="284">
                  <c:v>31800000</c:v>
                </c:pt>
                <c:pt idx="285">
                  <c:v>31800000</c:v>
                </c:pt>
                <c:pt idx="286">
                  <c:v>31800000</c:v>
                </c:pt>
                <c:pt idx="287">
                  <c:v>31800000</c:v>
                </c:pt>
                <c:pt idx="288">
                  <c:v>31800000</c:v>
                </c:pt>
                <c:pt idx="289">
                  <c:v>31800000</c:v>
                </c:pt>
                <c:pt idx="290">
                  <c:v>31800000</c:v>
                </c:pt>
                <c:pt idx="291">
                  <c:v>31800000</c:v>
                </c:pt>
                <c:pt idx="292">
                  <c:v>31800000</c:v>
                </c:pt>
                <c:pt idx="293">
                  <c:v>31800000</c:v>
                </c:pt>
                <c:pt idx="294">
                  <c:v>31800000</c:v>
                </c:pt>
                <c:pt idx="295">
                  <c:v>31800000</c:v>
                </c:pt>
                <c:pt idx="296">
                  <c:v>31800000</c:v>
                </c:pt>
                <c:pt idx="297">
                  <c:v>31800000</c:v>
                </c:pt>
                <c:pt idx="298">
                  <c:v>31800000</c:v>
                </c:pt>
                <c:pt idx="299">
                  <c:v>31800000</c:v>
                </c:pt>
                <c:pt idx="300">
                  <c:v>31800000</c:v>
                </c:pt>
                <c:pt idx="301">
                  <c:v>31800000</c:v>
                </c:pt>
                <c:pt idx="302">
                  <c:v>31800000</c:v>
                </c:pt>
                <c:pt idx="303">
                  <c:v>31800000</c:v>
                </c:pt>
                <c:pt idx="304">
                  <c:v>31800000</c:v>
                </c:pt>
                <c:pt idx="305">
                  <c:v>31800000</c:v>
                </c:pt>
                <c:pt idx="306">
                  <c:v>31800000</c:v>
                </c:pt>
                <c:pt idx="307">
                  <c:v>31800000</c:v>
                </c:pt>
                <c:pt idx="308">
                  <c:v>31800000</c:v>
                </c:pt>
                <c:pt idx="309">
                  <c:v>31800000</c:v>
                </c:pt>
                <c:pt idx="310">
                  <c:v>31800000</c:v>
                </c:pt>
                <c:pt idx="311">
                  <c:v>31800000</c:v>
                </c:pt>
                <c:pt idx="312">
                  <c:v>31800000</c:v>
                </c:pt>
                <c:pt idx="313">
                  <c:v>31800000</c:v>
                </c:pt>
                <c:pt idx="314">
                  <c:v>31800000</c:v>
                </c:pt>
                <c:pt idx="315">
                  <c:v>31800000</c:v>
                </c:pt>
                <c:pt idx="316">
                  <c:v>31800000</c:v>
                </c:pt>
                <c:pt idx="317">
                  <c:v>31800000</c:v>
                </c:pt>
                <c:pt idx="318">
                  <c:v>31800000</c:v>
                </c:pt>
                <c:pt idx="319">
                  <c:v>31800000</c:v>
                </c:pt>
                <c:pt idx="320">
                  <c:v>31800000</c:v>
                </c:pt>
                <c:pt idx="321">
                  <c:v>31800000</c:v>
                </c:pt>
                <c:pt idx="322">
                  <c:v>31800000</c:v>
                </c:pt>
                <c:pt idx="323">
                  <c:v>31800000</c:v>
                </c:pt>
                <c:pt idx="324">
                  <c:v>31800000</c:v>
                </c:pt>
                <c:pt idx="325">
                  <c:v>31800000</c:v>
                </c:pt>
                <c:pt idx="326">
                  <c:v>31800000</c:v>
                </c:pt>
                <c:pt idx="327">
                  <c:v>31800000</c:v>
                </c:pt>
                <c:pt idx="328">
                  <c:v>31800000</c:v>
                </c:pt>
                <c:pt idx="329">
                  <c:v>31800000</c:v>
                </c:pt>
                <c:pt idx="330">
                  <c:v>31800000</c:v>
                </c:pt>
                <c:pt idx="331">
                  <c:v>31800000</c:v>
                </c:pt>
                <c:pt idx="332">
                  <c:v>31800000</c:v>
                </c:pt>
                <c:pt idx="333">
                  <c:v>31800000</c:v>
                </c:pt>
                <c:pt idx="334">
                  <c:v>31800000</c:v>
                </c:pt>
                <c:pt idx="335">
                  <c:v>31800000</c:v>
                </c:pt>
                <c:pt idx="336">
                  <c:v>31800000</c:v>
                </c:pt>
                <c:pt idx="337">
                  <c:v>31800000</c:v>
                </c:pt>
                <c:pt idx="338">
                  <c:v>31800000</c:v>
                </c:pt>
                <c:pt idx="339">
                  <c:v>31800000</c:v>
                </c:pt>
                <c:pt idx="340">
                  <c:v>31800000</c:v>
                </c:pt>
                <c:pt idx="341">
                  <c:v>31800000</c:v>
                </c:pt>
                <c:pt idx="342">
                  <c:v>31800000</c:v>
                </c:pt>
                <c:pt idx="343">
                  <c:v>31800000</c:v>
                </c:pt>
                <c:pt idx="344">
                  <c:v>31800000</c:v>
                </c:pt>
                <c:pt idx="345">
                  <c:v>31800000</c:v>
                </c:pt>
                <c:pt idx="346">
                  <c:v>31800000</c:v>
                </c:pt>
                <c:pt idx="347">
                  <c:v>31800000</c:v>
                </c:pt>
                <c:pt idx="348">
                  <c:v>31800000</c:v>
                </c:pt>
                <c:pt idx="349">
                  <c:v>31800000</c:v>
                </c:pt>
                <c:pt idx="350">
                  <c:v>31800000</c:v>
                </c:pt>
                <c:pt idx="351">
                  <c:v>31800000</c:v>
                </c:pt>
                <c:pt idx="352">
                  <c:v>31800000</c:v>
                </c:pt>
                <c:pt idx="353">
                  <c:v>31800000</c:v>
                </c:pt>
                <c:pt idx="354">
                  <c:v>31800000</c:v>
                </c:pt>
                <c:pt idx="355">
                  <c:v>31800000</c:v>
                </c:pt>
                <c:pt idx="356">
                  <c:v>31800000</c:v>
                </c:pt>
                <c:pt idx="357">
                  <c:v>31800000</c:v>
                </c:pt>
                <c:pt idx="358">
                  <c:v>31800000</c:v>
                </c:pt>
                <c:pt idx="359">
                  <c:v>31800000</c:v>
                </c:pt>
                <c:pt idx="360">
                  <c:v>31800000</c:v>
                </c:pt>
                <c:pt idx="361">
                  <c:v>31800000</c:v>
                </c:pt>
                <c:pt idx="362">
                  <c:v>31800000</c:v>
                </c:pt>
                <c:pt idx="363">
                  <c:v>31800000</c:v>
                </c:pt>
                <c:pt idx="364">
                  <c:v>31800000</c:v>
                </c:pt>
                <c:pt idx="365">
                  <c:v>31800000</c:v>
                </c:pt>
                <c:pt idx="366">
                  <c:v>31800000</c:v>
                </c:pt>
                <c:pt idx="367">
                  <c:v>31800000</c:v>
                </c:pt>
                <c:pt idx="368">
                  <c:v>31800000</c:v>
                </c:pt>
                <c:pt idx="369">
                  <c:v>31800000</c:v>
                </c:pt>
                <c:pt idx="370">
                  <c:v>31800000</c:v>
                </c:pt>
                <c:pt idx="371">
                  <c:v>31800000</c:v>
                </c:pt>
                <c:pt idx="372">
                  <c:v>31800000</c:v>
                </c:pt>
                <c:pt idx="373">
                  <c:v>31800000</c:v>
                </c:pt>
                <c:pt idx="374">
                  <c:v>31800000</c:v>
                </c:pt>
                <c:pt idx="375">
                  <c:v>31800000</c:v>
                </c:pt>
                <c:pt idx="376">
                  <c:v>31800000</c:v>
                </c:pt>
                <c:pt idx="377">
                  <c:v>31800000</c:v>
                </c:pt>
                <c:pt idx="378">
                  <c:v>31800000</c:v>
                </c:pt>
                <c:pt idx="379">
                  <c:v>31800000</c:v>
                </c:pt>
                <c:pt idx="380">
                  <c:v>31800000</c:v>
                </c:pt>
                <c:pt idx="381">
                  <c:v>31800000</c:v>
                </c:pt>
                <c:pt idx="382">
                  <c:v>31800000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AB-49DB-86F7-D672D4D581EE}"/>
            </c:ext>
          </c:extLst>
        </c:ser>
        <c:ser>
          <c:idx val="7"/>
          <c:order val="7"/>
          <c:tx>
            <c:v>Groups 1-4</c:v>
          </c:tx>
          <c:spPr>
            <a:ln cmpd="sng">
              <a:solidFill>
                <a:srgbClr val="F2A46F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Sheet1!$AM$3:$AM$385</c:f>
              <c:numCache>
                <c:formatCode>#,##0</c:formatCode>
                <c:ptCount val="383"/>
                <c:pt idx="0">
                  <c:v>14600000</c:v>
                </c:pt>
                <c:pt idx="1">
                  <c:v>14600000</c:v>
                </c:pt>
                <c:pt idx="2">
                  <c:v>14600000</c:v>
                </c:pt>
                <c:pt idx="3">
                  <c:v>14600000</c:v>
                </c:pt>
                <c:pt idx="4">
                  <c:v>14600000</c:v>
                </c:pt>
                <c:pt idx="5">
                  <c:v>14600000</c:v>
                </c:pt>
                <c:pt idx="6">
                  <c:v>14600000</c:v>
                </c:pt>
                <c:pt idx="7">
                  <c:v>14600000</c:v>
                </c:pt>
                <c:pt idx="8">
                  <c:v>14600000</c:v>
                </c:pt>
                <c:pt idx="9">
                  <c:v>14600000</c:v>
                </c:pt>
                <c:pt idx="10">
                  <c:v>14600000</c:v>
                </c:pt>
                <c:pt idx="11">
                  <c:v>14600000</c:v>
                </c:pt>
                <c:pt idx="12">
                  <c:v>14600000</c:v>
                </c:pt>
                <c:pt idx="13">
                  <c:v>14600000</c:v>
                </c:pt>
                <c:pt idx="14">
                  <c:v>14600000</c:v>
                </c:pt>
                <c:pt idx="15">
                  <c:v>14600000</c:v>
                </c:pt>
                <c:pt idx="16">
                  <c:v>14600000</c:v>
                </c:pt>
                <c:pt idx="17">
                  <c:v>14600000</c:v>
                </c:pt>
                <c:pt idx="18">
                  <c:v>14600000</c:v>
                </c:pt>
                <c:pt idx="19">
                  <c:v>14600000</c:v>
                </c:pt>
                <c:pt idx="20">
                  <c:v>14600000</c:v>
                </c:pt>
                <c:pt idx="21">
                  <c:v>14600000</c:v>
                </c:pt>
                <c:pt idx="22">
                  <c:v>14600000</c:v>
                </c:pt>
                <c:pt idx="23">
                  <c:v>14600000</c:v>
                </c:pt>
                <c:pt idx="24">
                  <c:v>14600000</c:v>
                </c:pt>
                <c:pt idx="25">
                  <c:v>14600000</c:v>
                </c:pt>
                <c:pt idx="26">
                  <c:v>14600000</c:v>
                </c:pt>
                <c:pt idx="27">
                  <c:v>14600000</c:v>
                </c:pt>
                <c:pt idx="28">
                  <c:v>14600000</c:v>
                </c:pt>
                <c:pt idx="29">
                  <c:v>14600000</c:v>
                </c:pt>
                <c:pt idx="30">
                  <c:v>14600000</c:v>
                </c:pt>
                <c:pt idx="31">
                  <c:v>14600000</c:v>
                </c:pt>
                <c:pt idx="32">
                  <c:v>14600000</c:v>
                </c:pt>
                <c:pt idx="33">
                  <c:v>14600000</c:v>
                </c:pt>
                <c:pt idx="34">
                  <c:v>14600000</c:v>
                </c:pt>
                <c:pt idx="35">
                  <c:v>14600000</c:v>
                </c:pt>
                <c:pt idx="36">
                  <c:v>14600000</c:v>
                </c:pt>
                <c:pt idx="37">
                  <c:v>14600000</c:v>
                </c:pt>
                <c:pt idx="38">
                  <c:v>14600000</c:v>
                </c:pt>
                <c:pt idx="39">
                  <c:v>14600000</c:v>
                </c:pt>
                <c:pt idx="40">
                  <c:v>14600000</c:v>
                </c:pt>
                <c:pt idx="41">
                  <c:v>14600000</c:v>
                </c:pt>
                <c:pt idx="42">
                  <c:v>14600000</c:v>
                </c:pt>
                <c:pt idx="43">
                  <c:v>14600000</c:v>
                </c:pt>
                <c:pt idx="44">
                  <c:v>14600000</c:v>
                </c:pt>
                <c:pt idx="45">
                  <c:v>14600000</c:v>
                </c:pt>
                <c:pt idx="46">
                  <c:v>14600000</c:v>
                </c:pt>
                <c:pt idx="47">
                  <c:v>14600000</c:v>
                </c:pt>
                <c:pt idx="48">
                  <c:v>14600000</c:v>
                </c:pt>
                <c:pt idx="49">
                  <c:v>14600000</c:v>
                </c:pt>
                <c:pt idx="50">
                  <c:v>14600000</c:v>
                </c:pt>
                <c:pt idx="51">
                  <c:v>14600000</c:v>
                </c:pt>
                <c:pt idx="52">
                  <c:v>14600000</c:v>
                </c:pt>
                <c:pt idx="53">
                  <c:v>14600000</c:v>
                </c:pt>
                <c:pt idx="54">
                  <c:v>14600000</c:v>
                </c:pt>
                <c:pt idx="55">
                  <c:v>14600000</c:v>
                </c:pt>
                <c:pt idx="56">
                  <c:v>14600000</c:v>
                </c:pt>
                <c:pt idx="57">
                  <c:v>14600000</c:v>
                </c:pt>
                <c:pt idx="58">
                  <c:v>14600000</c:v>
                </c:pt>
                <c:pt idx="59">
                  <c:v>14600000</c:v>
                </c:pt>
                <c:pt idx="60">
                  <c:v>14600000</c:v>
                </c:pt>
                <c:pt idx="61">
                  <c:v>14600000</c:v>
                </c:pt>
                <c:pt idx="62">
                  <c:v>14600000</c:v>
                </c:pt>
                <c:pt idx="63">
                  <c:v>14600000</c:v>
                </c:pt>
                <c:pt idx="64">
                  <c:v>14600000</c:v>
                </c:pt>
                <c:pt idx="65">
                  <c:v>14600000</c:v>
                </c:pt>
                <c:pt idx="66">
                  <c:v>14600000</c:v>
                </c:pt>
                <c:pt idx="67">
                  <c:v>14600000</c:v>
                </c:pt>
                <c:pt idx="68">
                  <c:v>14600000</c:v>
                </c:pt>
                <c:pt idx="69">
                  <c:v>14600000</c:v>
                </c:pt>
                <c:pt idx="70">
                  <c:v>14600000</c:v>
                </c:pt>
                <c:pt idx="71">
                  <c:v>14600000</c:v>
                </c:pt>
                <c:pt idx="72">
                  <c:v>14600000</c:v>
                </c:pt>
                <c:pt idx="73">
                  <c:v>14600000</c:v>
                </c:pt>
                <c:pt idx="74">
                  <c:v>14600000</c:v>
                </c:pt>
                <c:pt idx="75">
                  <c:v>14600000</c:v>
                </c:pt>
                <c:pt idx="76">
                  <c:v>14600000</c:v>
                </c:pt>
                <c:pt idx="77">
                  <c:v>14600000</c:v>
                </c:pt>
                <c:pt idx="78">
                  <c:v>14600000</c:v>
                </c:pt>
                <c:pt idx="79">
                  <c:v>14600000</c:v>
                </c:pt>
                <c:pt idx="80">
                  <c:v>14600000</c:v>
                </c:pt>
                <c:pt idx="81">
                  <c:v>14600000</c:v>
                </c:pt>
                <c:pt idx="82">
                  <c:v>14600000</c:v>
                </c:pt>
                <c:pt idx="83">
                  <c:v>14600000</c:v>
                </c:pt>
                <c:pt idx="84">
                  <c:v>14600000</c:v>
                </c:pt>
                <c:pt idx="85">
                  <c:v>14600000</c:v>
                </c:pt>
                <c:pt idx="86">
                  <c:v>14600000</c:v>
                </c:pt>
                <c:pt idx="87">
                  <c:v>14600000</c:v>
                </c:pt>
                <c:pt idx="88">
                  <c:v>14600000</c:v>
                </c:pt>
                <c:pt idx="89">
                  <c:v>14600000</c:v>
                </c:pt>
                <c:pt idx="90">
                  <c:v>14600000</c:v>
                </c:pt>
                <c:pt idx="91">
                  <c:v>14600000</c:v>
                </c:pt>
                <c:pt idx="92">
                  <c:v>14600000</c:v>
                </c:pt>
                <c:pt idx="93">
                  <c:v>14600000</c:v>
                </c:pt>
                <c:pt idx="94">
                  <c:v>14600000</c:v>
                </c:pt>
                <c:pt idx="95">
                  <c:v>14600000</c:v>
                </c:pt>
                <c:pt idx="96">
                  <c:v>14600000</c:v>
                </c:pt>
                <c:pt idx="97">
                  <c:v>14600000</c:v>
                </c:pt>
                <c:pt idx="98">
                  <c:v>14600000</c:v>
                </c:pt>
                <c:pt idx="99">
                  <c:v>14600000</c:v>
                </c:pt>
                <c:pt idx="100">
                  <c:v>14600000</c:v>
                </c:pt>
                <c:pt idx="101">
                  <c:v>14600000</c:v>
                </c:pt>
                <c:pt idx="102">
                  <c:v>14600000</c:v>
                </c:pt>
                <c:pt idx="103">
                  <c:v>14600000</c:v>
                </c:pt>
                <c:pt idx="104">
                  <c:v>14600000</c:v>
                </c:pt>
                <c:pt idx="105">
                  <c:v>14600000</c:v>
                </c:pt>
                <c:pt idx="106">
                  <c:v>14600000</c:v>
                </c:pt>
                <c:pt idx="107">
                  <c:v>14600000</c:v>
                </c:pt>
                <c:pt idx="108">
                  <c:v>14600000</c:v>
                </c:pt>
                <c:pt idx="109">
                  <c:v>14600000</c:v>
                </c:pt>
                <c:pt idx="110">
                  <c:v>14600000</c:v>
                </c:pt>
                <c:pt idx="111">
                  <c:v>14600000</c:v>
                </c:pt>
                <c:pt idx="112">
                  <c:v>14600000</c:v>
                </c:pt>
                <c:pt idx="113">
                  <c:v>14600000</c:v>
                </c:pt>
                <c:pt idx="114">
                  <c:v>14600000</c:v>
                </c:pt>
                <c:pt idx="115">
                  <c:v>14600000</c:v>
                </c:pt>
                <c:pt idx="116">
                  <c:v>14600000</c:v>
                </c:pt>
                <c:pt idx="117">
                  <c:v>14600000</c:v>
                </c:pt>
                <c:pt idx="118">
                  <c:v>14600000</c:v>
                </c:pt>
                <c:pt idx="119">
                  <c:v>14600000</c:v>
                </c:pt>
                <c:pt idx="120">
                  <c:v>14600000</c:v>
                </c:pt>
                <c:pt idx="121">
                  <c:v>14600000</c:v>
                </c:pt>
                <c:pt idx="122">
                  <c:v>14600000</c:v>
                </c:pt>
                <c:pt idx="123">
                  <c:v>14600000</c:v>
                </c:pt>
                <c:pt idx="124">
                  <c:v>14600000</c:v>
                </c:pt>
                <c:pt idx="125">
                  <c:v>14600000</c:v>
                </c:pt>
                <c:pt idx="126">
                  <c:v>14600000</c:v>
                </c:pt>
                <c:pt idx="127">
                  <c:v>14600000</c:v>
                </c:pt>
                <c:pt idx="128">
                  <c:v>14600000</c:v>
                </c:pt>
                <c:pt idx="129">
                  <c:v>14600000</c:v>
                </c:pt>
                <c:pt idx="130">
                  <c:v>14600000</c:v>
                </c:pt>
                <c:pt idx="131">
                  <c:v>14600000</c:v>
                </c:pt>
                <c:pt idx="132">
                  <c:v>14600000</c:v>
                </c:pt>
                <c:pt idx="133">
                  <c:v>14600000</c:v>
                </c:pt>
                <c:pt idx="134">
                  <c:v>14600000</c:v>
                </c:pt>
                <c:pt idx="135">
                  <c:v>14600000</c:v>
                </c:pt>
                <c:pt idx="136">
                  <c:v>14600000</c:v>
                </c:pt>
                <c:pt idx="137">
                  <c:v>14600000</c:v>
                </c:pt>
                <c:pt idx="138">
                  <c:v>14600000</c:v>
                </c:pt>
                <c:pt idx="139">
                  <c:v>14600000</c:v>
                </c:pt>
                <c:pt idx="140">
                  <c:v>14600000</c:v>
                </c:pt>
                <c:pt idx="141">
                  <c:v>14600000</c:v>
                </c:pt>
                <c:pt idx="142">
                  <c:v>14600000</c:v>
                </c:pt>
                <c:pt idx="143">
                  <c:v>14600000</c:v>
                </c:pt>
                <c:pt idx="144">
                  <c:v>14600000</c:v>
                </c:pt>
                <c:pt idx="145">
                  <c:v>14600000</c:v>
                </c:pt>
                <c:pt idx="146">
                  <c:v>14600000</c:v>
                </c:pt>
                <c:pt idx="147">
                  <c:v>14600000</c:v>
                </c:pt>
                <c:pt idx="148">
                  <c:v>14600000</c:v>
                </c:pt>
                <c:pt idx="149">
                  <c:v>14600000</c:v>
                </c:pt>
                <c:pt idx="150">
                  <c:v>14600000</c:v>
                </c:pt>
                <c:pt idx="151">
                  <c:v>14600000</c:v>
                </c:pt>
                <c:pt idx="152">
                  <c:v>14600000</c:v>
                </c:pt>
                <c:pt idx="153">
                  <c:v>14600000</c:v>
                </c:pt>
                <c:pt idx="154">
                  <c:v>14600000</c:v>
                </c:pt>
                <c:pt idx="155">
                  <c:v>14600000</c:v>
                </c:pt>
                <c:pt idx="156">
                  <c:v>14600000</c:v>
                </c:pt>
                <c:pt idx="157">
                  <c:v>14600000</c:v>
                </c:pt>
                <c:pt idx="158">
                  <c:v>14600000</c:v>
                </c:pt>
                <c:pt idx="159">
                  <c:v>14600000</c:v>
                </c:pt>
                <c:pt idx="160">
                  <c:v>14600000</c:v>
                </c:pt>
                <c:pt idx="161">
                  <c:v>14600000</c:v>
                </c:pt>
                <c:pt idx="162">
                  <c:v>14600000</c:v>
                </c:pt>
                <c:pt idx="163">
                  <c:v>14600000</c:v>
                </c:pt>
                <c:pt idx="164">
                  <c:v>14600000</c:v>
                </c:pt>
                <c:pt idx="165">
                  <c:v>14600000</c:v>
                </c:pt>
                <c:pt idx="166">
                  <c:v>14600000</c:v>
                </c:pt>
                <c:pt idx="167">
                  <c:v>14600000</c:v>
                </c:pt>
                <c:pt idx="168">
                  <c:v>14600000</c:v>
                </c:pt>
                <c:pt idx="169">
                  <c:v>14600000</c:v>
                </c:pt>
                <c:pt idx="170">
                  <c:v>14600000</c:v>
                </c:pt>
                <c:pt idx="171">
                  <c:v>14600000</c:v>
                </c:pt>
                <c:pt idx="172">
                  <c:v>14600000</c:v>
                </c:pt>
                <c:pt idx="173">
                  <c:v>14600000</c:v>
                </c:pt>
                <c:pt idx="174">
                  <c:v>14600000</c:v>
                </c:pt>
                <c:pt idx="175">
                  <c:v>14600000</c:v>
                </c:pt>
                <c:pt idx="176">
                  <c:v>14600000</c:v>
                </c:pt>
                <c:pt idx="177">
                  <c:v>14600000</c:v>
                </c:pt>
                <c:pt idx="178">
                  <c:v>14600000</c:v>
                </c:pt>
                <c:pt idx="179">
                  <c:v>14600000</c:v>
                </c:pt>
                <c:pt idx="180">
                  <c:v>14600000</c:v>
                </c:pt>
                <c:pt idx="181">
                  <c:v>14600000</c:v>
                </c:pt>
                <c:pt idx="182">
                  <c:v>14600000</c:v>
                </c:pt>
                <c:pt idx="183">
                  <c:v>14600000</c:v>
                </c:pt>
                <c:pt idx="184">
                  <c:v>14600000</c:v>
                </c:pt>
                <c:pt idx="185">
                  <c:v>14600000</c:v>
                </c:pt>
                <c:pt idx="186">
                  <c:v>14600000</c:v>
                </c:pt>
                <c:pt idx="187">
                  <c:v>14600000</c:v>
                </c:pt>
                <c:pt idx="188">
                  <c:v>14600000</c:v>
                </c:pt>
                <c:pt idx="189">
                  <c:v>14600000</c:v>
                </c:pt>
                <c:pt idx="190">
                  <c:v>14600000</c:v>
                </c:pt>
                <c:pt idx="191">
                  <c:v>14600000</c:v>
                </c:pt>
                <c:pt idx="192">
                  <c:v>14600000</c:v>
                </c:pt>
                <c:pt idx="193">
                  <c:v>14600000</c:v>
                </c:pt>
                <c:pt idx="194">
                  <c:v>14600000</c:v>
                </c:pt>
                <c:pt idx="195">
                  <c:v>14600000</c:v>
                </c:pt>
                <c:pt idx="196">
                  <c:v>14600000</c:v>
                </c:pt>
                <c:pt idx="197">
                  <c:v>14600000</c:v>
                </c:pt>
                <c:pt idx="198">
                  <c:v>14600000</c:v>
                </c:pt>
                <c:pt idx="199">
                  <c:v>14600000</c:v>
                </c:pt>
                <c:pt idx="200">
                  <c:v>14600000</c:v>
                </c:pt>
                <c:pt idx="201">
                  <c:v>14600000</c:v>
                </c:pt>
                <c:pt idx="202">
                  <c:v>14600000</c:v>
                </c:pt>
                <c:pt idx="203">
                  <c:v>14600000</c:v>
                </c:pt>
                <c:pt idx="204">
                  <c:v>14600000</c:v>
                </c:pt>
                <c:pt idx="205">
                  <c:v>14600000</c:v>
                </c:pt>
                <c:pt idx="206">
                  <c:v>14600000</c:v>
                </c:pt>
                <c:pt idx="207">
                  <c:v>14600000</c:v>
                </c:pt>
                <c:pt idx="208">
                  <c:v>14600000</c:v>
                </c:pt>
                <c:pt idx="209">
                  <c:v>14600000</c:v>
                </c:pt>
                <c:pt idx="210">
                  <c:v>14600000</c:v>
                </c:pt>
                <c:pt idx="211">
                  <c:v>14600000</c:v>
                </c:pt>
                <c:pt idx="212">
                  <c:v>14600000</c:v>
                </c:pt>
                <c:pt idx="213">
                  <c:v>14600000</c:v>
                </c:pt>
                <c:pt idx="214">
                  <c:v>14600000</c:v>
                </c:pt>
                <c:pt idx="215">
                  <c:v>14600000</c:v>
                </c:pt>
                <c:pt idx="216">
                  <c:v>14600000</c:v>
                </c:pt>
                <c:pt idx="217">
                  <c:v>14600000</c:v>
                </c:pt>
                <c:pt idx="218">
                  <c:v>14600000</c:v>
                </c:pt>
                <c:pt idx="219">
                  <c:v>14600000</c:v>
                </c:pt>
                <c:pt idx="220">
                  <c:v>14600000</c:v>
                </c:pt>
                <c:pt idx="221">
                  <c:v>14600000</c:v>
                </c:pt>
                <c:pt idx="222">
                  <c:v>14600000</c:v>
                </c:pt>
                <c:pt idx="223">
                  <c:v>14600000</c:v>
                </c:pt>
                <c:pt idx="224">
                  <c:v>14600000</c:v>
                </c:pt>
                <c:pt idx="225">
                  <c:v>14600000</c:v>
                </c:pt>
                <c:pt idx="226">
                  <c:v>14600000</c:v>
                </c:pt>
                <c:pt idx="227">
                  <c:v>14600000</c:v>
                </c:pt>
                <c:pt idx="228">
                  <c:v>14600000</c:v>
                </c:pt>
                <c:pt idx="229">
                  <c:v>14600000</c:v>
                </c:pt>
                <c:pt idx="230">
                  <c:v>14600000</c:v>
                </c:pt>
                <c:pt idx="231">
                  <c:v>14600000</c:v>
                </c:pt>
                <c:pt idx="232">
                  <c:v>14600000</c:v>
                </c:pt>
                <c:pt idx="233">
                  <c:v>14600000</c:v>
                </c:pt>
                <c:pt idx="234">
                  <c:v>14600000</c:v>
                </c:pt>
                <c:pt idx="235">
                  <c:v>14600000</c:v>
                </c:pt>
                <c:pt idx="236">
                  <c:v>14600000</c:v>
                </c:pt>
                <c:pt idx="237">
                  <c:v>14600000</c:v>
                </c:pt>
                <c:pt idx="238">
                  <c:v>14600000</c:v>
                </c:pt>
                <c:pt idx="239">
                  <c:v>14600000</c:v>
                </c:pt>
                <c:pt idx="240">
                  <c:v>14600000</c:v>
                </c:pt>
                <c:pt idx="241">
                  <c:v>14600000</c:v>
                </c:pt>
                <c:pt idx="242">
                  <c:v>14600000</c:v>
                </c:pt>
                <c:pt idx="243">
                  <c:v>14600000</c:v>
                </c:pt>
                <c:pt idx="244">
                  <c:v>14600000</c:v>
                </c:pt>
                <c:pt idx="245">
                  <c:v>14600000</c:v>
                </c:pt>
                <c:pt idx="246">
                  <c:v>14600000</c:v>
                </c:pt>
                <c:pt idx="247">
                  <c:v>14600000</c:v>
                </c:pt>
                <c:pt idx="248">
                  <c:v>14600000</c:v>
                </c:pt>
                <c:pt idx="249">
                  <c:v>14600000</c:v>
                </c:pt>
                <c:pt idx="250">
                  <c:v>14600000</c:v>
                </c:pt>
                <c:pt idx="251">
                  <c:v>14600000</c:v>
                </c:pt>
                <c:pt idx="252">
                  <c:v>14600000</c:v>
                </c:pt>
                <c:pt idx="253">
                  <c:v>14600000</c:v>
                </c:pt>
                <c:pt idx="254">
                  <c:v>14600000</c:v>
                </c:pt>
                <c:pt idx="255">
                  <c:v>14600000</c:v>
                </c:pt>
                <c:pt idx="256">
                  <c:v>14600000</c:v>
                </c:pt>
                <c:pt idx="257">
                  <c:v>14600000</c:v>
                </c:pt>
                <c:pt idx="258">
                  <c:v>14600000</c:v>
                </c:pt>
                <c:pt idx="259">
                  <c:v>14600000</c:v>
                </c:pt>
                <c:pt idx="260">
                  <c:v>14600000</c:v>
                </c:pt>
                <c:pt idx="261">
                  <c:v>14600000</c:v>
                </c:pt>
                <c:pt idx="262">
                  <c:v>14600000</c:v>
                </c:pt>
                <c:pt idx="263">
                  <c:v>14600000</c:v>
                </c:pt>
                <c:pt idx="264">
                  <c:v>14600000</c:v>
                </c:pt>
                <c:pt idx="265">
                  <c:v>14600000</c:v>
                </c:pt>
                <c:pt idx="266">
                  <c:v>14600000</c:v>
                </c:pt>
                <c:pt idx="267">
                  <c:v>14600000</c:v>
                </c:pt>
                <c:pt idx="268">
                  <c:v>14600000</c:v>
                </c:pt>
                <c:pt idx="269">
                  <c:v>14600000</c:v>
                </c:pt>
                <c:pt idx="270">
                  <c:v>14600000</c:v>
                </c:pt>
                <c:pt idx="271">
                  <c:v>14600000</c:v>
                </c:pt>
                <c:pt idx="272">
                  <c:v>14600000</c:v>
                </c:pt>
                <c:pt idx="273">
                  <c:v>14600000</c:v>
                </c:pt>
                <c:pt idx="274">
                  <c:v>14600000</c:v>
                </c:pt>
                <c:pt idx="275">
                  <c:v>14600000</c:v>
                </c:pt>
                <c:pt idx="276">
                  <c:v>14600000</c:v>
                </c:pt>
                <c:pt idx="277">
                  <c:v>14600000</c:v>
                </c:pt>
                <c:pt idx="278">
                  <c:v>14600000</c:v>
                </c:pt>
                <c:pt idx="279">
                  <c:v>14600000</c:v>
                </c:pt>
                <c:pt idx="280">
                  <c:v>14600000</c:v>
                </c:pt>
                <c:pt idx="281">
                  <c:v>14600000</c:v>
                </c:pt>
                <c:pt idx="282">
                  <c:v>14600000</c:v>
                </c:pt>
                <c:pt idx="283">
                  <c:v>14600000</c:v>
                </c:pt>
                <c:pt idx="284">
                  <c:v>14600000</c:v>
                </c:pt>
                <c:pt idx="285">
                  <c:v>14600000</c:v>
                </c:pt>
                <c:pt idx="286">
                  <c:v>14600000</c:v>
                </c:pt>
                <c:pt idx="287">
                  <c:v>14600000</c:v>
                </c:pt>
                <c:pt idx="288">
                  <c:v>14600000</c:v>
                </c:pt>
                <c:pt idx="289">
                  <c:v>14600000</c:v>
                </c:pt>
                <c:pt idx="290">
                  <c:v>14600000</c:v>
                </c:pt>
                <c:pt idx="291">
                  <c:v>14600000</c:v>
                </c:pt>
                <c:pt idx="292">
                  <c:v>14600000</c:v>
                </c:pt>
                <c:pt idx="293">
                  <c:v>14600000</c:v>
                </c:pt>
                <c:pt idx="294">
                  <c:v>14600000</c:v>
                </c:pt>
                <c:pt idx="295">
                  <c:v>14600000</c:v>
                </c:pt>
                <c:pt idx="296">
                  <c:v>14600000</c:v>
                </c:pt>
                <c:pt idx="297">
                  <c:v>14600000</c:v>
                </c:pt>
                <c:pt idx="298">
                  <c:v>14600000</c:v>
                </c:pt>
                <c:pt idx="299">
                  <c:v>14600000</c:v>
                </c:pt>
                <c:pt idx="300">
                  <c:v>14600000</c:v>
                </c:pt>
                <c:pt idx="301">
                  <c:v>14600000</c:v>
                </c:pt>
                <c:pt idx="302">
                  <c:v>14600000</c:v>
                </c:pt>
                <c:pt idx="303">
                  <c:v>14600000</c:v>
                </c:pt>
                <c:pt idx="304">
                  <c:v>14600000</c:v>
                </c:pt>
                <c:pt idx="305">
                  <c:v>14600000</c:v>
                </c:pt>
                <c:pt idx="306">
                  <c:v>14600000</c:v>
                </c:pt>
                <c:pt idx="307">
                  <c:v>14600000</c:v>
                </c:pt>
                <c:pt idx="308">
                  <c:v>14600000</c:v>
                </c:pt>
                <c:pt idx="309">
                  <c:v>14600000</c:v>
                </c:pt>
                <c:pt idx="310">
                  <c:v>14600000</c:v>
                </c:pt>
                <c:pt idx="311">
                  <c:v>14600000</c:v>
                </c:pt>
                <c:pt idx="312">
                  <c:v>14600000</c:v>
                </c:pt>
                <c:pt idx="313">
                  <c:v>14600000</c:v>
                </c:pt>
                <c:pt idx="314">
                  <c:v>14600000</c:v>
                </c:pt>
                <c:pt idx="315">
                  <c:v>14600000</c:v>
                </c:pt>
                <c:pt idx="316">
                  <c:v>14600000</c:v>
                </c:pt>
                <c:pt idx="317">
                  <c:v>14600000</c:v>
                </c:pt>
                <c:pt idx="318">
                  <c:v>14600000</c:v>
                </c:pt>
                <c:pt idx="319">
                  <c:v>14600000</c:v>
                </c:pt>
                <c:pt idx="320">
                  <c:v>14600000</c:v>
                </c:pt>
                <c:pt idx="321">
                  <c:v>14600000</c:v>
                </c:pt>
                <c:pt idx="322">
                  <c:v>14600000</c:v>
                </c:pt>
                <c:pt idx="323">
                  <c:v>14600000</c:v>
                </c:pt>
                <c:pt idx="324">
                  <c:v>14600000</c:v>
                </c:pt>
                <c:pt idx="325">
                  <c:v>14600000</c:v>
                </c:pt>
                <c:pt idx="326">
                  <c:v>14600000</c:v>
                </c:pt>
                <c:pt idx="327">
                  <c:v>14600000</c:v>
                </c:pt>
                <c:pt idx="328">
                  <c:v>14600000</c:v>
                </c:pt>
                <c:pt idx="329">
                  <c:v>14600000</c:v>
                </c:pt>
                <c:pt idx="330">
                  <c:v>14600000</c:v>
                </c:pt>
                <c:pt idx="331">
                  <c:v>14600000</c:v>
                </c:pt>
                <c:pt idx="332">
                  <c:v>14600000</c:v>
                </c:pt>
                <c:pt idx="333">
                  <c:v>14600000</c:v>
                </c:pt>
                <c:pt idx="334">
                  <c:v>14600000</c:v>
                </c:pt>
                <c:pt idx="335">
                  <c:v>14600000</c:v>
                </c:pt>
                <c:pt idx="336">
                  <c:v>14600000</c:v>
                </c:pt>
                <c:pt idx="337">
                  <c:v>14600000</c:v>
                </c:pt>
                <c:pt idx="338">
                  <c:v>14600000</c:v>
                </c:pt>
                <c:pt idx="339">
                  <c:v>14600000</c:v>
                </c:pt>
                <c:pt idx="340">
                  <c:v>14600000</c:v>
                </c:pt>
                <c:pt idx="341">
                  <c:v>14600000</c:v>
                </c:pt>
                <c:pt idx="342">
                  <c:v>14600000</c:v>
                </c:pt>
                <c:pt idx="343">
                  <c:v>14600000</c:v>
                </c:pt>
                <c:pt idx="344">
                  <c:v>14600000</c:v>
                </c:pt>
                <c:pt idx="345">
                  <c:v>14600000</c:v>
                </c:pt>
                <c:pt idx="346">
                  <c:v>14600000</c:v>
                </c:pt>
                <c:pt idx="347">
                  <c:v>14600000</c:v>
                </c:pt>
                <c:pt idx="348">
                  <c:v>14600000</c:v>
                </c:pt>
                <c:pt idx="349">
                  <c:v>14600000</c:v>
                </c:pt>
                <c:pt idx="350">
                  <c:v>14600000</c:v>
                </c:pt>
                <c:pt idx="351">
                  <c:v>14600000</c:v>
                </c:pt>
                <c:pt idx="352">
                  <c:v>14600000</c:v>
                </c:pt>
                <c:pt idx="353">
                  <c:v>14600000</c:v>
                </c:pt>
                <c:pt idx="354">
                  <c:v>14600000</c:v>
                </c:pt>
                <c:pt idx="355">
                  <c:v>14600000</c:v>
                </c:pt>
                <c:pt idx="356">
                  <c:v>14600000</c:v>
                </c:pt>
                <c:pt idx="357">
                  <c:v>14600000</c:v>
                </c:pt>
                <c:pt idx="358">
                  <c:v>14600000</c:v>
                </c:pt>
                <c:pt idx="359">
                  <c:v>14600000</c:v>
                </c:pt>
                <c:pt idx="360">
                  <c:v>14600000</c:v>
                </c:pt>
                <c:pt idx="361">
                  <c:v>14600000</c:v>
                </c:pt>
                <c:pt idx="362">
                  <c:v>14600000</c:v>
                </c:pt>
                <c:pt idx="363">
                  <c:v>14600000</c:v>
                </c:pt>
                <c:pt idx="364">
                  <c:v>14600000</c:v>
                </c:pt>
                <c:pt idx="365">
                  <c:v>14600000</c:v>
                </c:pt>
                <c:pt idx="366">
                  <c:v>14600000</c:v>
                </c:pt>
                <c:pt idx="367">
                  <c:v>14600000</c:v>
                </c:pt>
                <c:pt idx="368">
                  <c:v>14600000</c:v>
                </c:pt>
                <c:pt idx="369">
                  <c:v>14600000</c:v>
                </c:pt>
                <c:pt idx="370">
                  <c:v>14600000</c:v>
                </c:pt>
                <c:pt idx="371">
                  <c:v>14600000</c:v>
                </c:pt>
                <c:pt idx="372">
                  <c:v>14600000</c:v>
                </c:pt>
                <c:pt idx="373">
                  <c:v>14600000</c:v>
                </c:pt>
                <c:pt idx="374">
                  <c:v>14600000</c:v>
                </c:pt>
                <c:pt idx="375">
                  <c:v>14600000</c:v>
                </c:pt>
                <c:pt idx="376">
                  <c:v>14600000</c:v>
                </c:pt>
                <c:pt idx="377">
                  <c:v>14600000</c:v>
                </c:pt>
                <c:pt idx="378">
                  <c:v>14600000</c:v>
                </c:pt>
                <c:pt idx="379">
                  <c:v>14600000</c:v>
                </c:pt>
                <c:pt idx="380">
                  <c:v>14600000</c:v>
                </c:pt>
                <c:pt idx="381">
                  <c:v>14600000</c:v>
                </c:pt>
                <c:pt idx="382">
                  <c:v>14600000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0AB-49DB-86F7-D672D4D581EE}"/>
            </c:ext>
          </c:extLst>
        </c:ser>
        <c:ser>
          <c:idx val="8"/>
          <c:order val="8"/>
          <c:tx>
            <c:v>All Adults</c:v>
          </c:tx>
          <c:spPr>
            <a:ln cmpd="sng">
              <a:solidFill>
                <a:srgbClr val="C0C0C0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Sheet1!$AO$3:$AO$385</c:f>
              <c:numCache>
                <c:formatCode>#,##0</c:formatCode>
                <c:ptCount val="383"/>
                <c:pt idx="0">
                  <c:v>52800000</c:v>
                </c:pt>
                <c:pt idx="1">
                  <c:v>52800000</c:v>
                </c:pt>
                <c:pt idx="2">
                  <c:v>52800000</c:v>
                </c:pt>
                <c:pt idx="3">
                  <c:v>52800000</c:v>
                </c:pt>
                <c:pt idx="4">
                  <c:v>52800000</c:v>
                </c:pt>
                <c:pt idx="5">
                  <c:v>52800000</c:v>
                </c:pt>
                <c:pt idx="6">
                  <c:v>52800000</c:v>
                </c:pt>
                <c:pt idx="7">
                  <c:v>52800000</c:v>
                </c:pt>
                <c:pt idx="8">
                  <c:v>52800000</c:v>
                </c:pt>
                <c:pt idx="9">
                  <c:v>52800000</c:v>
                </c:pt>
                <c:pt idx="10">
                  <c:v>52800000</c:v>
                </c:pt>
                <c:pt idx="11">
                  <c:v>52800000</c:v>
                </c:pt>
                <c:pt idx="12">
                  <c:v>52800000</c:v>
                </c:pt>
                <c:pt idx="13">
                  <c:v>52800000</c:v>
                </c:pt>
                <c:pt idx="14">
                  <c:v>52800000</c:v>
                </c:pt>
                <c:pt idx="15">
                  <c:v>52800000</c:v>
                </c:pt>
                <c:pt idx="16">
                  <c:v>52800000</c:v>
                </c:pt>
                <c:pt idx="17">
                  <c:v>52800000</c:v>
                </c:pt>
                <c:pt idx="18">
                  <c:v>52800000</c:v>
                </c:pt>
                <c:pt idx="19">
                  <c:v>52800000</c:v>
                </c:pt>
                <c:pt idx="20">
                  <c:v>52800000</c:v>
                </c:pt>
                <c:pt idx="21">
                  <c:v>52800000</c:v>
                </c:pt>
                <c:pt idx="22">
                  <c:v>52800000</c:v>
                </c:pt>
                <c:pt idx="23">
                  <c:v>52800000</c:v>
                </c:pt>
                <c:pt idx="24">
                  <c:v>52800000</c:v>
                </c:pt>
                <c:pt idx="25">
                  <c:v>52800000</c:v>
                </c:pt>
                <c:pt idx="26">
                  <c:v>52800000</c:v>
                </c:pt>
                <c:pt idx="27">
                  <c:v>52800000</c:v>
                </c:pt>
                <c:pt idx="28">
                  <c:v>52800000</c:v>
                </c:pt>
                <c:pt idx="29">
                  <c:v>52800000</c:v>
                </c:pt>
                <c:pt idx="30">
                  <c:v>52800000</c:v>
                </c:pt>
                <c:pt idx="31">
                  <c:v>52800000</c:v>
                </c:pt>
                <c:pt idx="32">
                  <c:v>52800000</c:v>
                </c:pt>
                <c:pt idx="33">
                  <c:v>52800000</c:v>
                </c:pt>
                <c:pt idx="34">
                  <c:v>52800000</c:v>
                </c:pt>
                <c:pt idx="35">
                  <c:v>52800000</c:v>
                </c:pt>
                <c:pt idx="36">
                  <c:v>52800000</c:v>
                </c:pt>
                <c:pt idx="37">
                  <c:v>52800000</c:v>
                </c:pt>
                <c:pt idx="38">
                  <c:v>52800000</c:v>
                </c:pt>
                <c:pt idx="39">
                  <c:v>52800000</c:v>
                </c:pt>
                <c:pt idx="40">
                  <c:v>52800000</c:v>
                </c:pt>
                <c:pt idx="41">
                  <c:v>52800000</c:v>
                </c:pt>
                <c:pt idx="42">
                  <c:v>52800000</c:v>
                </c:pt>
                <c:pt idx="43">
                  <c:v>52800000</c:v>
                </c:pt>
                <c:pt idx="44">
                  <c:v>52800000</c:v>
                </c:pt>
                <c:pt idx="45">
                  <c:v>52800000</c:v>
                </c:pt>
                <c:pt idx="46">
                  <c:v>52800000</c:v>
                </c:pt>
                <c:pt idx="47">
                  <c:v>52800000</c:v>
                </c:pt>
                <c:pt idx="48">
                  <c:v>52800000</c:v>
                </c:pt>
                <c:pt idx="49">
                  <c:v>52800000</c:v>
                </c:pt>
                <c:pt idx="50">
                  <c:v>52800000</c:v>
                </c:pt>
                <c:pt idx="51">
                  <c:v>52800000</c:v>
                </c:pt>
                <c:pt idx="52">
                  <c:v>52800000</c:v>
                </c:pt>
                <c:pt idx="53">
                  <c:v>52800000</c:v>
                </c:pt>
                <c:pt idx="54">
                  <c:v>52800000</c:v>
                </c:pt>
                <c:pt idx="55">
                  <c:v>52800000</c:v>
                </c:pt>
                <c:pt idx="56">
                  <c:v>52800000</c:v>
                </c:pt>
                <c:pt idx="57">
                  <c:v>52800000</c:v>
                </c:pt>
                <c:pt idx="58">
                  <c:v>52800000</c:v>
                </c:pt>
                <c:pt idx="59">
                  <c:v>52800000</c:v>
                </c:pt>
                <c:pt idx="60">
                  <c:v>52800000</c:v>
                </c:pt>
                <c:pt idx="61">
                  <c:v>52800000</c:v>
                </c:pt>
                <c:pt idx="62">
                  <c:v>52800000</c:v>
                </c:pt>
                <c:pt idx="63">
                  <c:v>52800000</c:v>
                </c:pt>
                <c:pt idx="64">
                  <c:v>52800000</c:v>
                </c:pt>
                <c:pt idx="65">
                  <c:v>52800000</c:v>
                </c:pt>
                <c:pt idx="66">
                  <c:v>52800000</c:v>
                </c:pt>
                <c:pt idx="67">
                  <c:v>52800000</c:v>
                </c:pt>
                <c:pt idx="68">
                  <c:v>52800000</c:v>
                </c:pt>
                <c:pt idx="69">
                  <c:v>52800000</c:v>
                </c:pt>
                <c:pt idx="70">
                  <c:v>52800000</c:v>
                </c:pt>
                <c:pt idx="71">
                  <c:v>52800000</c:v>
                </c:pt>
                <c:pt idx="72">
                  <c:v>52800000</c:v>
                </c:pt>
                <c:pt idx="73">
                  <c:v>52800000</c:v>
                </c:pt>
                <c:pt idx="74">
                  <c:v>52800000</c:v>
                </c:pt>
                <c:pt idx="75">
                  <c:v>52800000</c:v>
                </c:pt>
                <c:pt idx="76">
                  <c:v>52800000</c:v>
                </c:pt>
                <c:pt idx="77">
                  <c:v>52800000</c:v>
                </c:pt>
                <c:pt idx="78">
                  <c:v>52800000</c:v>
                </c:pt>
                <c:pt idx="79">
                  <c:v>52800000</c:v>
                </c:pt>
                <c:pt idx="80">
                  <c:v>52800000</c:v>
                </c:pt>
                <c:pt idx="81">
                  <c:v>52800000</c:v>
                </c:pt>
                <c:pt idx="82">
                  <c:v>52800000</c:v>
                </c:pt>
                <c:pt idx="83">
                  <c:v>52800000</c:v>
                </c:pt>
                <c:pt idx="84">
                  <c:v>52800000</c:v>
                </c:pt>
                <c:pt idx="85">
                  <c:v>52800000</c:v>
                </c:pt>
                <c:pt idx="86">
                  <c:v>52800000</c:v>
                </c:pt>
                <c:pt idx="87">
                  <c:v>52800000</c:v>
                </c:pt>
                <c:pt idx="88">
                  <c:v>52800000</c:v>
                </c:pt>
                <c:pt idx="89">
                  <c:v>52800000</c:v>
                </c:pt>
                <c:pt idx="90">
                  <c:v>52800000</c:v>
                </c:pt>
                <c:pt idx="91">
                  <c:v>52800000</c:v>
                </c:pt>
                <c:pt idx="92">
                  <c:v>52800000</c:v>
                </c:pt>
                <c:pt idx="93">
                  <c:v>52800000</c:v>
                </c:pt>
                <c:pt idx="94">
                  <c:v>52800000</c:v>
                </c:pt>
                <c:pt idx="95">
                  <c:v>52800000</c:v>
                </c:pt>
                <c:pt idx="96">
                  <c:v>52800000</c:v>
                </c:pt>
                <c:pt idx="97">
                  <c:v>52800000</c:v>
                </c:pt>
                <c:pt idx="98">
                  <c:v>52800000</c:v>
                </c:pt>
                <c:pt idx="99">
                  <c:v>52800000</c:v>
                </c:pt>
                <c:pt idx="100">
                  <c:v>52800000</c:v>
                </c:pt>
                <c:pt idx="101">
                  <c:v>52800000</c:v>
                </c:pt>
                <c:pt idx="102">
                  <c:v>52800000</c:v>
                </c:pt>
                <c:pt idx="103">
                  <c:v>52800000</c:v>
                </c:pt>
                <c:pt idx="104">
                  <c:v>52800000</c:v>
                </c:pt>
                <c:pt idx="105">
                  <c:v>52800000</c:v>
                </c:pt>
                <c:pt idx="106">
                  <c:v>52800000</c:v>
                </c:pt>
                <c:pt idx="107">
                  <c:v>52800000</c:v>
                </c:pt>
                <c:pt idx="108">
                  <c:v>52800000</c:v>
                </c:pt>
                <c:pt idx="109">
                  <c:v>52800000</c:v>
                </c:pt>
                <c:pt idx="110">
                  <c:v>52800000</c:v>
                </c:pt>
                <c:pt idx="111">
                  <c:v>52800000</c:v>
                </c:pt>
                <c:pt idx="112">
                  <c:v>52800000</c:v>
                </c:pt>
                <c:pt idx="113">
                  <c:v>52800000</c:v>
                </c:pt>
                <c:pt idx="114">
                  <c:v>52800000</c:v>
                </c:pt>
                <c:pt idx="115">
                  <c:v>52800000</c:v>
                </c:pt>
                <c:pt idx="116">
                  <c:v>52800000</c:v>
                </c:pt>
                <c:pt idx="117">
                  <c:v>52800000</c:v>
                </c:pt>
                <c:pt idx="118">
                  <c:v>52800000</c:v>
                </c:pt>
                <c:pt idx="119">
                  <c:v>52800000</c:v>
                </c:pt>
                <c:pt idx="120">
                  <c:v>52800000</c:v>
                </c:pt>
                <c:pt idx="121">
                  <c:v>52800000</c:v>
                </c:pt>
                <c:pt idx="122">
                  <c:v>52800000</c:v>
                </c:pt>
                <c:pt idx="123">
                  <c:v>52800000</c:v>
                </c:pt>
                <c:pt idx="124">
                  <c:v>52800000</c:v>
                </c:pt>
                <c:pt idx="125">
                  <c:v>52800000</c:v>
                </c:pt>
                <c:pt idx="126">
                  <c:v>52800000</c:v>
                </c:pt>
                <c:pt idx="127">
                  <c:v>52800000</c:v>
                </c:pt>
                <c:pt idx="128">
                  <c:v>52800000</c:v>
                </c:pt>
                <c:pt idx="129">
                  <c:v>52800000</c:v>
                </c:pt>
                <c:pt idx="130">
                  <c:v>52800000</c:v>
                </c:pt>
                <c:pt idx="131">
                  <c:v>52800000</c:v>
                </c:pt>
                <c:pt idx="132">
                  <c:v>52800000</c:v>
                </c:pt>
                <c:pt idx="133">
                  <c:v>52800000</c:v>
                </c:pt>
                <c:pt idx="134">
                  <c:v>52800000</c:v>
                </c:pt>
                <c:pt idx="135">
                  <c:v>52800000</c:v>
                </c:pt>
                <c:pt idx="136">
                  <c:v>52800000</c:v>
                </c:pt>
                <c:pt idx="137">
                  <c:v>52800000</c:v>
                </c:pt>
                <c:pt idx="138">
                  <c:v>52800000</c:v>
                </c:pt>
                <c:pt idx="139">
                  <c:v>52800000</c:v>
                </c:pt>
                <c:pt idx="140">
                  <c:v>52800000</c:v>
                </c:pt>
                <c:pt idx="141">
                  <c:v>52800000</c:v>
                </c:pt>
                <c:pt idx="142">
                  <c:v>52800000</c:v>
                </c:pt>
                <c:pt idx="143">
                  <c:v>52800000</c:v>
                </c:pt>
                <c:pt idx="144">
                  <c:v>52800000</c:v>
                </c:pt>
                <c:pt idx="145">
                  <c:v>52800000</c:v>
                </c:pt>
                <c:pt idx="146">
                  <c:v>52800000</c:v>
                </c:pt>
                <c:pt idx="147">
                  <c:v>52800000</c:v>
                </c:pt>
                <c:pt idx="148">
                  <c:v>52800000</c:v>
                </c:pt>
                <c:pt idx="149">
                  <c:v>52800000</c:v>
                </c:pt>
                <c:pt idx="150">
                  <c:v>52800000</c:v>
                </c:pt>
                <c:pt idx="151">
                  <c:v>52800000</c:v>
                </c:pt>
                <c:pt idx="152">
                  <c:v>52800000</c:v>
                </c:pt>
                <c:pt idx="153">
                  <c:v>52800000</c:v>
                </c:pt>
                <c:pt idx="154">
                  <c:v>52800000</c:v>
                </c:pt>
                <c:pt idx="155">
                  <c:v>52800000</c:v>
                </c:pt>
                <c:pt idx="156">
                  <c:v>52800000</c:v>
                </c:pt>
                <c:pt idx="157">
                  <c:v>52800000</c:v>
                </c:pt>
                <c:pt idx="158">
                  <c:v>52800000</c:v>
                </c:pt>
                <c:pt idx="159">
                  <c:v>52800000</c:v>
                </c:pt>
                <c:pt idx="160">
                  <c:v>52800000</c:v>
                </c:pt>
                <c:pt idx="161">
                  <c:v>52800000</c:v>
                </c:pt>
                <c:pt idx="162">
                  <c:v>52800000</c:v>
                </c:pt>
                <c:pt idx="163">
                  <c:v>52800000</c:v>
                </c:pt>
                <c:pt idx="164">
                  <c:v>52800000</c:v>
                </c:pt>
                <c:pt idx="165">
                  <c:v>52800000</c:v>
                </c:pt>
                <c:pt idx="166">
                  <c:v>52800000</c:v>
                </c:pt>
                <c:pt idx="167">
                  <c:v>52800000</c:v>
                </c:pt>
                <c:pt idx="168">
                  <c:v>52800000</c:v>
                </c:pt>
                <c:pt idx="169">
                  <c:v>52800000</c:v>
                </c:pt>
                <c:pt idx="170">
                  <c:v>52800000</c:v>
                </c:pt>
                <c:pt idx="171">
                  <c:v>52800000</c:v>
                </c:pt>
                <c:pt idx="172">
                  <c:v>52800000</c:v>
                </c:pt>
                <c:pt idx="173">
                  <c:v>52800000</c:v>
                </c:pt>
                <c:pt idx="174">
                  <c:v>52800000</c:v>
                </c:pt>
                <c:pt idx="175">
                  <c:v>52800000</c:v>
                </c:pt>
                <c:pt idx="176">
                  <c:v>52800000</c:v>
                </c:pt>
                <c:pt idx="177">
                  <c:v>52800000</c:v>
                </c:pt>
                <c:pt idx="178">
                  <c:v>52800000</c:v>
                </c:pt>
                <c:pt idx="179">
                  <c:v>52800000</c:v>
                </c:pt>
                <c:pt idx="180">
                  <c:v>52800000</c:v>
                </c:pt>
                <c:pt idx="181">
                  <c:v>52800000</c:v>
                </c:pt>
                <c:pt idx="182">
                  <c:v>52800000</c:v>
                </c:pt>
                <c:pt idx="183">
                  <c:v>52800000</c:v>
                </c:pt>
                <c:pt idx="184">
                  <c:v>52800000</c:v>
                </c:pt>
                <c:pt idx="185">
                  <c:v>52800000</c:v>
                </c:pt>
                <c:pt idx="186">
                  <c:v>52800000</c:v>
                </c:pt>
                <c:pt idx="187">
                  <c:v>52800000</c:v>
                </c:pt>
                <c:pt idx="188">
                  <c:v>52800000</c:v>
                </c:pt>
                <c:pt idx="189">
                  <c:v>52800000</c:v>
                </c:pt>
                <c:pt idx="190">
                  <c:v>52800000</c:v>
                </c:pt>
                <c:pt idx="191">
                  <c:v>52800000</c:v>
                </c:pt>
                <c:pt idx="192">
                  <c:v>52800000</c:v>
                </c:pt>
                <c:pt idx="193">
                  <c:v>52800000</c:v>
                </c:pt>
                <c:pt idx="194">
                  <c:v>52800000</c:v>
                </c:pt>
                <c:pt idx="195">
                  <c:v>52800000</c:v>
                </c:pt>
                <c:pt idx="196">
                  <c:v>52800000</c:v>
                </c:pt>
                <c:pt idx="197">
                  <c:v>52800000</c:v>
                </c:pt>
                <c:pt idx="198">
                  <c:v>52800000</c:v>
                </c:pt>
                <c:pt idx="199">
                  <c:v>52800000</c:v>
                </c:pt>
                <c:pt idx="200">
                  <c:v>52800000</c:v>
                </c:pt>
                <c:pt idx="201">
                  <c:v>52800000</c:v>
                </c:pt>
                <c:pt idx="202">
                  <c:v>52800000</c:v>
                </c:pt>
                <c:pt idx="203">
                  <c:v>52800000</c:v>
                </c:pt>
                <c:pt idx="204">
                  <c:v>52800000</c:v>
                </c:pt>
                <c:pt idx="205">
                  <c:v>52800000</c:v>
                </c:pt>
                <c:pt idx="206">
                  <c:v>52800000</c:v>
                </c:pt>
                <c:pt idx="207">
                  <c:v>52800000</c:v>
                </c:pt>
                <c:pt idx="208">
                  <c:v>52800000</c:v>
                </c:pt>
                <c:pt idx="209">
                  <c:v>52800000</c:v>
                </c:pt>
                <c:pt idx="210">
                  <c:v>52800000</c:v>
                </c:pt>
                <c:pt idx="211">
                  <c:v>52800000</c:v>
                </c:pt>
                <c:pt idx="212">
                  <c:v>52800000</c:v>
                </c:pt>
                <c:pt idx="213">
                  <c:v>52800000</c:v>
                </c:pt>
                <c:pt idx="214">
                  <c:v>52800000</c:v>
                </c:pt>
                <c:pt idx="215">
                  <c:v>52800000</c:v>
                </c:pt>
                <c:pt idx="216">
                  <c:v>52800000</c:v>
                </c:pt>
                <c:pt idx="217">
                  <c:v>52800000</c:v>
                </c:pt>
                <c:pt idx="218">
                  <c:v>52800000</c:v>
                </c:pt>
                <c:pt idx="219">
                  <c:v>52800000</c:v>
                </c:pt>
                <c:pt idx="220">
                  <c:v>52800000</c:v>
                </c:pt>
                <c:pt idx="221">
                  <c:v>52800000</c:v>
                </c:pt>
                <c:pt idx="222">
                  <c:v>52800000</c:v>
                </c:pt>
                <c:pt idx="223">
                  <c:v>52800000</c:v>
                </c:pt>
                <c:pt idx="224">
                  <c:v>52800000</c:v>
                </c:pt>
                <c:pt idx="225">
                  <c:v>52800000</c:v>
                </c:pt>
                <c:pt idx="226">
                  <c:v>52800000</c:v>
                </c:pt>
                <c:pt idx="227">
                  <c:v>52800000</c:v>
                </c:pt>
                <c:pt idx="228">
                  <c:v>52800000</c:v>
                </c:pt>
                <c:pt idx="229">
                  <c:v>52800000</c:v>
                </c:pt>
                <c:pt idx="230">
                  <c:v>52800000</c:v>
                </c:pt>
                <c:pt idx="231">
                  <c:v>52800000</c:v>
                </c:pt>
                <c:pt idx="232">
                  <c:v>52800000</c:v>
                </c:pt>
                <c:pt idx="233">
                  <c:v>52800000</c:v>
                </c:pt>
                <c:pt idx="234">
                  <c:v>52800000</c:v>
                </c:pt>
                <c:pt idx="235">
                  <c:v>52800000</c:v>
                </c:pt>
                <c:pt idx="236">
                  <c:v>52800000</c:v>
                </c:pt>
                <c:pt idx="237">
                  <c:v>52800000</c:v>
                </c:pt>
                <c:pt idx="238">
                  <c:v>52800000</c:v>
                </c:pt>
                <c:pt idx="239">
                  <c:v>52800000</c:v>
                </c:pt>
                <c:pt idx="240">
                  <c:v>52800000</c:v>
                </c:pt>
                <c:pt idx="241">
                  <c:v>52800000</c:v>
                </c:pt>
                <c:pt idx="242">
                  <c:v>52800000</c:v>
                </c:pt>
                <c:pt idx="243">
                  <c:v>52800000</c:v>
                </c:pt>
                <c:pt idx="244">
                  <c:v>52800000</c:v>
                </c:pt>
                <c:pt idx="245">
                  <c:v>52800000</c:v>
                </c:pt>
                <c:pt idx="246">
                  <c:v>52800000</c:v>
                </c:pt>
                <c:pt idx="247">
                  <c:v>52800000</c:v>
                </c:pt>
                <c:pt idx="248">
                  <c:v>52800000</c:v>
                </c:pt>
                <c:pt idx="249">
                  <c:v>52800000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0AB-49DB-86F7-D672D4D58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7118714"/>
        <c:axId val="625978254"/>
      </c:lineChart>
      <c:dateAx>
        <c:axId val="1677118714"/>
        <c:scaling>
          <c:orientation val="minMax"/>
          <c:max val="4447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d/m/yyyy" sourceLinked="1"/>
        <c:majorTickMark val="cross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25978254"/>
        <c:crosses val="autoZero"/>
        <c:auto val="1"/>
        <c:lblOffset val="100"/>
        <c:baseTimeUnit val="days"/>
      </c:dateAx>
      <c:valAx>
        <c:axId val="625978254"/>
        <c:scaling>
          <c:orientation val="minMax"/>
          <c:max val="5500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677118714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GB" b="0">
                <a:solidFill>
                  <a:srgbClr val="757575"/>
                </a:solidFill>
                <a:latin typeface="+mn-lt"/>
              </a:rPr>
              <a:t>daily total doses increasing until set limit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daily doses</c:v>
          </c:tx>
          <c:spPr>
            <a:ln cmpd="sng">
              <a:solidFill>
                <a:srgbClr val="4472C4"/>
              </a:solidFill>
            </a:ln>
          </c:spPr>
          <c:marker>
            <c:symbol val="circle"/>
            <c:size val="2"/>
            <c:spPr>
              <a:solidFill>
                <a:srgbClr val="4472C4"/>
              </a:solidFill>
              <a:ln cmpd="sng">
                <a:solidFill>
                  <a:srgbClr val="4472C4"/>
                </a:solidFill>
              </a:ln>
            </c:spPr>
          </c:marker>
          <c:cat>
            <c:numRef>
              <c:f>Sheet1!$A$32:$A$150</c:f>
              <c:numCache>
                <c:formatCode>d/m/yyyy</c:formatCode>
                <c:ptCount val="119"/>
                <c:pt idx="0">
                  <c:v>44208</c:v>
                </c:pt>
                <c:pt idx="1">
                  <c:v>44209</c:v>
                </c:pt>
                <c:pt idx="2">
                  <c:v>44210</c:v>
                </c:pt>
                <c:pt idx="3">
                  <c:v>44211</c:v>
                </c:pt>
                <c:pt idx="4">
                  <c:v>44212</c:v>
                </c:pt>
                <c:pt idx="5">
                  <c:v>44213</c:v>
                </c:pt>
                <c:pt idx="6">
                  <c:v>44214</c:v>
                </c:pt>
                <c:pt idx="7">
                  <c:v>44215</c:v>
                </c:pt>
                <c:pt idx="8">
                  <c:v>44216</c:v>
                </c:pt>
                <c:pt idx="9">
                  <c:v>44217</c:v>
                </c:pt>
                <c:pt idx="10">
                  <c:v>44218</c:v>
                </c:pt>
                <c:pt idx="11">
                  <c:v>44219</c:v>
                </c:pt>
                <c:pt idx="12">
                  <c:v>44220</c:v>
                </c:pt>
                <c:pt idx="13">
                  <c:v>44221</c:v>
                </c:pt>
                <c:pt idx="14">
                  <c:v>44222</c:v>
                </c:pt>
                <c:pt idx="15">
                  <c:v>44223</c:v>
                </c:pt>
                <c:pt idx="16">
                  <c:v>44224</c:v>
                </c:pt>
                <c:pt idx="17">
                  <c:v>44225</c:v>
                </c:pt>
                <c:pt idx="18">
                  <c:v>44226</c:v>
                </c:pt>
                <c:pt idx="19">
                  <c:v>44227</c:v>
                </c:pt>
                <c:pt idx="20">
                  <c:v>44228</c:v>
                </c:pt>
                <c:pt idx="21">
                  <c:v>44229</c:v>
                </c:pt>
                <c:pt idx="22">
                  <c:v>44230</c:v>
                </c:pt>
                <c:pt idx="23">
                  <c:v>44231</c:v>
                </c:pt>
                <c:pt idx="24">
                  <c:v>44232</c:v>
                </c:pt>
                <c:pt idx="25">
                  <c:v>44233</c:v>
                </c:pt>
                <c:pt idx="26">
                  <c:v>44234</c:v>
                </c:pt>
                <c:pt idx="27">
                  <c:v>44235</c:v>
                </c:pt>
                <c:pt idx="28">
                  <c:v>44236</c:v>
                </c:pt>
                <c:pt idx="29">
                  <c:v>44237</c:v>
                </c:pt>
                <c:pt idx="30">
                  <c:v>44238</c:v>
                </c:pt>
                <c:pt idx="31">
                  <c:v>44239</c:v>
                </c:pt>
                <c:pt idx="32">
                  <c:v>44240</c:v>
                </c:pt>
                <c:pt idx="33">
                  <c:v>44241</c:v>
                </c:pt>
                <c:pt idx="34">
                  <c:v>44242</c:v>
                </c:pt>
                <c:pt idx="35">
                  <c:v>44243</c:v>
                </c:pt>
                <c:pt idx="36">
                  <c:v>44244</c:v>
                </c:pt>
                <c:pt idx="37">
                  <c:v>44245</c:v>
                </c:pt>
                <c:pt idx="38">
                  <c:v>44246</c:v>
                </c:pt>
                <c:pt idx="39">
                  <c:v>44247</c:v>
                </c:pt>
                <c:pt idx="40">
                  <c:v>44248</c:v>
                </c:pt>
                <c:pt idx="41">
                  <c:v>44249</c:v>
                </c:pt>
                <c:pt idx="42">
                  <c:v>44250</c:v>
                </c:pt>
                <c:pt idx="43">
                  <c:v>44251</c:v>
                </c:pt>
                <c:pt idx="44">
                  <c:v>44252</c:v>
                </c:pt>
                <c:pt idx="45">
                  <c:v>44253</c:v>
                </c:pt>
                <c:pt idx="46">
                  <c:v>44254</c:v>
                </c:pt>
                <c:pt idx="47">
                  <c:v>44255</c:v>
                </c:pt>
                <c:pt idx="48">
                  <c:v>44256</c:v>
                </c:pt>
                <c:pt idx="49">
                  <c:v>44257</c:v>
                </c:pt>
                <c:pt idx="50">
                  <c:v>44258</c:v>
                </c:pt>
                <c:pt idx="51">
                  <c:v>44259</c:v>
                </c:pt>
                <c:pt idx="52">
                  <c:v>44260</c:v>
                </c:pt>
                <c:pt idx="53">
                  <c:v>44261</c:v>
                </c:pt>
                <c:pt idx="54">
                  <c:v>44262</c:v>
                </c:pt>
                <c:pt idx="55">
                  <c:v>44263</c:v>
                </c:pt>
                <c:pt idx="56">
                  <c:v>44264</c:v>
                </c:pt>
                <c:pt idx="57">
                  <c:v>44265</c:v>
                </c:pt>
                <c:pt idx="58">
                  <c:v>44266</c:v>
                </c:pt>
                <c:pt idx="59">
                  <c:v>44267</c:v>
                </c:pt>
                <c:pt idx="60">
                  <c:v>44268</c:v>
                </c:pt>
                <c:pt idx="61">
                  <c:v>44269</c:v>
                </c:pt>
                <c:pt idx="62">
                  <c:v>44270</c:v>
                </c:pt>
                <c:pt idx="63">
                  <c:v>44271</c:v>
                </c:pt>
                <c:pt idx="64">
                  <c:v>44272</c:v>
                </c:pt>
                <c:pt idx="65">
                  <c:v>44273</c:v>
                </c:pt>
                <c:pt idx="66">
                  <c:v>44274</c:v>
                </c:pt>
                <c:pt idx="67">
                  <c:v>44275</c:v>
                </c:pt>
                <c:pt idx="68">
                  <c:v>44276</c:v>
                </c:pt>
                <c:pt idx="69">
                  <c:v>44277</c:v>
                </c:pt>
                <c:pt idx="70">
                  <c:v>44278</c:v>
                </c:pt>
                <c:pt idx="71">
                  <c:v>44279</c:v>
                </c:pt>
                <c:pt idx="72">
                  <c:v>44280</c:v>
                </c:pt>
                <c:pt idx="73">
                  <c:v>44281</c:v>
                </c:pt>
                <c:pt idx="74">
                  <c:v>44282</c:v>
                </c:pt>
                <c:pt idx="75">
                  <c:v>44283</c:v>
                </c:pt>
                <c:pt idx="76">
                  <c:v>44284</c:v>
                </c:pt>
                <c:pt idx="77">
                  <c:v>44285</c:v>
                </c:pt>
                <c:pt idx="78">
                  <c:v>44286</c:v>
                </c:pt>
                <c:pt idx="79">
                  <c:v>44287</c:v>
                </c:pt>
                <c:pt idx="80">
                  <c:v>44288</c:v>
                </c:pt>
                <c:pt idx="81">
                  <c:v>44289</c:v>
                </c:pt>
                <c:pt idx="82">
                  <c:v>44290</c:v>
                </c:pt>
                <c:pt idx="83">
                  <c:v>44291</c:v>
                </c:pt>
                <c:pt idx="84">
                  <c:v>44292</c:v>
                </c:pt>
                <c:pt idx="85">
                  <c:v>44293</c:v>
                </c:pt>
                <c:pt idx="86">
                  <c:v>44294</c:v>
                </c:pt>
                <c:pt idx="87">
                  <c:v>44295</c:v>
                </c:pt>
                <c:pt idx="88">
                  <c:v>44296</c:v>
                </c:pt>
                <c:pt idx="89">
                  <c:v>44297</c:v>
                </c:pt>
                <c:pt idx="90">
                  <c:v>44298</c:v>
                </c:pt>
                <c:pt idx="91">
                  <c:v>44299</c:v>
                </c:pt>
                <c:pt idx="92">
                  <c:v>44300</c:v>
                </c:pt>
                <c:pt idx="93">
                  <c:v>44301</c:v>
                </c:pt>
                <c:pt idx="94">
                  <c:v>44302</c:v>
                </c:pt>
                <c:pt idx="95">
                  <c:v>44303</c:v>
                </c:pt>
                <c:pt idx="96">
                  <c:v>44304</c:v>
                </c:pt>
                <c:pt idx="97">
                  <c:v>44305</c:v>
                </c:pt>
                <c:pt idx="98">
                  <c:v>44306</c:v>
                </c:pt>
                <c:pt idx="99">
                  <c:v>44307</c:v>
                </c:pt>
                <c:pt idx="100">
                  <c:v>44308</c:v>
                </c:pt>
                <c:pt idx="101">
                  <c:v>44309</c:v>
                </c:pt>
                <c:pt idx="102">
                  <c:v>44310</c:v>
                </c:pt>
                <c:pt idx="103">
                  <c:v>44311</c:v>
                </c:pt>
                <c:pt idx="104">
                  <c:v>44312</c:v>
                </c:pt>
                <c:pt idx="105">
                  <c:v>44313</c:v>
                </c:pt>
                <c:pt idx="106">
                  <c:v>44314</c:v>
                </c:pt>
                <c:pt idx="107">
                  <c:v>44315</c:v>
                </c:pt>
                <c:pt idx="108">
                  <c:v>44316</c:v>
                </c:pt>
                <c:pt idx="109">
                  <c:v>44317</c:v>
                </c:pt>
                <c:pt idx="110">
                  <c:v>44318</c:v>
                </c:pt>
                <c:pt idx="111">
                  <c:v>44319</c:v>
                </c:pt>
                <c:pt idx="112">
                  <c:v>44320</c:v>
                </c:pt>
                <c:pt idx="113">
                  <c:v>44321</c:v>
                </c:pt>
                <c:pt idx="114">
                  <c:v>44322</c:v>
                </c:pt>
                <c:pt idx="115">
                  <c:v>44323</c:v>
                </c:pt>
                <c:pt idx="116">
                  <c:v>44324</c:v>
                </c:pt>
                <c:pt idx="117">
                  <c:v>44325</c:v>
                </c:pt>
                <c:pt idx="118">
                  <c:v>44326</c:v>
                </c:pt>
              </c:numCache>
            </c:numRef>
          </c:cat>
          <c:val>
            <c:numRef>
              <c:f>Sheet1!$N$32:$N$150</c:f>
              <c:numCache>
                <c:formatCode>#,##0</c:formatCode>
                <c:ptCount val="119"/>
                <c:pt idx="0">
                  <c:v>223726</c:v>
                </c:pt>
                <c:pt idx="1">
                  <c:v>288688</c:v>
                </c:pt>
                <c:pt idx="2">
                  <c:v>321951</c:v>
                </c:pt>
                <c:pt idx="3">
                  <c:v>328260</c:v>
                </c:pt>
                <c:pt idx="4">
                  <c:v>280390</c:v>
                </c:pt>
                <c:pt idx="5">
                  <c:v>227972</c:v>
                </c:pt>
                <c:pt idx="6">
                  <c:v>208641</c:v>
                </c:pt>
                <c:pt idx="7">
                  <c:v>346922</c:v>
                </c:pt>
                <c:pt idx="8">
                  <c:v>366919</c:v>
                </c:pt>
                <c:pt idx="9">
                  <c:v>412615</c:v>
                </c:pt>
                <c:pt idx="10">
                  <c:v>480069</c:v>
                </c:pt>
                <c:pt idx="11">
                  <c:v>493013</c:v>
                </c:pt>
                <c:pt idx="12">
                  <c:v>221067</c:v>
                </c:pt>
                <c:pt idx="13">
                  <c:v>281770</c:v>
                </c:pt>
                <c:pt idx="14">
                  <c:v>312725</c:v>
                </c:pt>
                <c:pt idx="15">
                  <c:v>285141</c:v>
                </c:pt>
                <c:pt idx="16">
                  <c:v>445754</c:v>
                </c:pt>
                <c:pt idx="17">
                  <c:v>489934</c:v>
                </c:pt>
                <c:pt idx="18">
                  <c:v>609010</c:v>
                </c:pt>
                <c:pt idx="19">
                  <c:v>322194</c:v>
                </c:pt>
                <c:pt idx="20">
                  <c:v>352935</c:v>
                </c:pt>
                <c:pt idx="21">
                  <c:v>376922</c:v>
                </c:pt>
                <c:pt idx="22">
                  <c:v>472011</c:v>
                </c:pt>
                <c:pt idx="23">
                  <c:v>484596</c:v>
                </c:pt>
                <c:pt idx="24">
                  <c:v>498227</c:v>
                </c:pt>
                <c:pt idx="25">
                  <c:v>550468</c:v>
                </c:pt>
                <c:pt idx="26">
                  <c:v>280852</c:v>
                </c:pt>
                <c:pt idx="27">
                  <c:v>356291</c:v>
                </c:pt>
                <c:pt idx="28">
                  <c:v>414973</c:v>
                </c:pt>
                <c:pt idx="29">
                  <c:v>455704</c:v>
                </c:pt>
                <c:pt idx="30">
                  <c:v>508763</c:v>
                </c:pt>
                <c:pt idx="31">
                  <c:v>549378</c:v>
                </c:pt>
                <c:pt idx="32">
                  <c:v>508208</c:v>
                </c:pt>
                <c:pt idx="33">
                  <c:v>239877</c:v>
                </c:pt>
                <c:pt idx="34">
                  <c:v>282941</c:v>
                </c:pt>
                <c:pt idx="35">
                  <c:v>376827</c:v>
                </c:pt>
                <c:pt idx="36">
                  <c:v>497257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0D-4F52-B8A0-37A3D53525A2}"/>
            </c:ext>
          </c:extLst>
        </c:ser>
        <c:ser>
          <c:idx val="1"/>
          <c:order val="1"/>
          <c:tx>
            <c:v>Follows trend until set limit</c:v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numRef>
              <c:f>Sheet1!$A$32:$A$150</c:f>
              <c:numCache>
                <c:formatCode>d/m/yyyy</c:formatCode>
                <c:ptCount val="119"/>
                <c:pt idx="0">
                  <c:v>44208</c:v>
                </c:pt>
                <c:pt idx="1">
                  <c:v>44209</c:v>
                </c:pt>
                <c:pt idx="2">
                  <c:v>44210</c:v>
                </c:pt>
                <c:pt idx="3">
                  <c:v>44211</c:v>
                </c:pt>
                <c:pt idx="4">
                  <c:v>44212</c:v>
                </c:pt>
                <c:pt idx="5">
                  <c:v>44213</c:v>
                </c:pt>
                <c:pt idx="6">
                  <c:v>44214</c:v>
                </c:pt>
                <c:pt idx="7">
                  <c:v>44215</c:v>
                </c:pt>
                <c:pt idx="8">
                  <c:v>44216</c:v>
                </c:pt>
                <c:pt idx="9">
                  <c:v>44217</c:v>
                </c:pt>
                <c:pt idx="10">
                  <c:v>44218</c:v>
                </c:pt>
                <c:pt idx="11">
                  <c:v>44219</c:v>
                </c:pt>
                <c:pt idx="12">
                  <c:v>44220</c:v>
                </c:pt>
                <c:pt idx="13">
                  <c:v>44221</c:v>
                </c:pt>
                <c:pt idx="14">
                  <c:v>44222</c:v>
                </c:pt>
                <c:pt idx="15">
                  <c:v>44223</c:v>
                </c:pt>
                <c:pt idx="16">
                  <c:v>44224</c:v>
                </c:pt>
                <c:pt idx="17">
                  <c:v>44225</c:v>
                </c:pt>
                <c:pt idx="18">
                  <c:v>44226</c:v>
                </c:pt>
                <c:pt idx="19">
                  <c:v>44227</c:v>
                </c:pt>
                <c:pt idx="20">
                  <c:v>44228</c:v>
                </c:pt>
                <c:pt idx="21">
                  <c:v>44229</c:v>
                </c:pt>
                <c:pt idx="22">
                  <c:v>44230</c:v>
                </c:pt>
                <c:pt idx="23">
                  <c:v>44231</c:v>
                </c:pt>
                <c:pt idx="24">
                  <c:v>44232</c:v>
                </c:pt>
                <c:pt idx="25">
                  <c:v>44233</c:v>
                </c:pt>
                <c:pt idx="26">
                  <c:v>44234</c:v>
                </c:pt>
                <c:pt idx="27">
                  <c:v>44235</c:v>
                </c:pt>
                <c:pt idx="28">
                  <c:v>44236</c:v>
                </c:pt>
                <c:pt idx="29">
                  <c:v>44237</c:v>
                </c:pt>
                <c:pt idx="30">
                  <c:v>44238</c:v>
                </c:pt>
                <c:pt idx="31">
                  <c:v>44239</c:v>
                </c:pt>
                <c:pt idx="32">
                  <c:v>44240</c:v>
                </c:pt>
                <c:pt idx="33">
                  <c:v>44241</c:v>
                </c:pt>
                <c:pt idx="34">
                  <c:v>44242</c:v>
                </c:pt>
                <c:pt idx="35">
                  <c:v>44243</c:v>
                </c:pt>
                <c:pt idx="36">
                  <c:v>44244</c:v>
                </c:pt>
                <c:pt idx="37">
                  <c:v>44245</c:v>
                </c:pt>
                <c:pt idx="38">
                  <c:v>44246</c:v>
                </c:pt>
                <c:pt idx="39">
                  <c:v>44247</c:v>
                </c:pt>
                <c:pt idx="40">
                  <c:v>44248</c:v>
                </c:pt>
                <c:pt idx="41">
                  <c:v>44249</c:v>
                </c:pt>
                <c:pt idx="42">
                  <c:v>44250</c:v>
                </c:pt>
                <c:pt idx="43">
                  <c:v>44251</c:v>
                </c:pt>
                <c:pt idx="44">
                  <c:v>44252</c:v>
                </c:pt>
                <c:pt idx="45">
                  <c:v>44253</c:v>
                </c:pt>
                <c:pt idx="46">
                  <c:v>44254</c:v>
                </c:pt>
                <c:pt idx="47">
                  <c:v>44255</c:v>
                </c:pt>
                <c:pt idx="48">
                  <c:v>44256</c:v>
                </c:pt>
                <c:pt idx="49">
                  <c:v>44257</c:v>
                </c:pt>
                <c:pt idx="50">
                  <c:v>44258</c:v>
                </c:pt>
                <c:pt idx="51">
                  <c:v>44259</c:v>
                </c:pt>
                <c:pt idx="52">
                  <c:v>44260</c:v>
                </c:pt>
                <c:pt idx="53">
                  <c:v>44261</c:v>
                </c:pt>
                <c:pt idx="54">
                  <c:v>44262</c:v>
                </c:pt>
                <c:pt idx="55">
                  <c:v>44263</c:v>
                </c:pt>
                <c:pt idx="56">
                  <c:v>44264</c:v>
                </c:pt>
                <c:pt idx="57">
                  <c:v>44265</c:v>
                </c:pt>
                <c:pt idx="58">
                  <c:v>44266</c:v>
                </c:pt>
                <c:pt idx="59">
                  <c:v>44267</c:v>
                </c:pt>
                <c:pt idx="60">
                  <c:v>44268</c:v>
                </c:pt>
                <c:pt idx="61">
                  <c:v>44269</c:v>
                </c:pt>
                <c:pt idx="62">
                  <c:v>44270</c:v>
                </c:pt>
                <c:pt idx="63">
                  <c:v>44271</c:v>
                </c:pt>
                <c:pt idx="64">
                  <c:v>44272</c:v>
                </c:pt>
                <c:pt idx="65">
                  <c:v>44273</c:v>
                </c:pt>
                <c:pt idx="66">
                  <c:v>44274</c:v>
                </c:pt>
                <c:pt idx="67">
                  <c:v>44275</c:v>
                </c:pt>
                <c:pt idx="68">
                  <c:v>44276</c:v>
                </c:pt>
                <c:pt idx="69">
                  <c:v>44277</c:v>
                </c:pt>
                <c:pt idx="70">
                  <c:v>44278</c:v>
                </c:pt>
                <c:pt idx="71">
                  <c:v>44279</c:v>
                </c:pt>
                <c:pt idx="72">
                  <c:v>44280</c:v>
                </c:pt>
                <c:pt idx="73">
                  <c:v>44281</c:v>
                </c:pt>
                <c:pt idx="74">
                  <c:v>44282</c:v>
                </c:pt>
                <c:pt idx="75">
                  <c:v>44283</c:v>
                </c:pt>
                <c:pt idx="76">
                  <c:v>44284</c:v>
                </c:pt>
                <c:pt idx="77">
                  <c:v>44285</c:v>
                </c:pt>
                <c:pt idx="78">
                  <c:v>44286</c:v>
                </c:pt>
                <c:pt idx="79">
                  <c:v>44287</c:v>
                </c:pt>
                <c:pt idx="80">
                  <c:v>44288</c:v>
                </c:pt>
                <c:pt idx="81">
                  <c:v>44289</c:v>
                </c:pt>
                <c:pt idx="82">
                  <c:v>44290</c:v>
                </c:pt>
                <c:pt idx="83">
                  <c:v>44291</c:v>
                </c:pt>
                <c:pt idx="84">
                  <c:v>44292</c:v>
                </c:pt>
                <c:pt idx="85">
                  <c:v>44293</c:v>
                </c:pt>
                <c:pt idx="86">
                  <c:v>44294</c:v>
                </c:pt>
                <c:pt idx="87">
                  <c:v>44295</c:v>
                </c:pt>
                <c:pt idx="88">
                  <c:v>44296</c:v>
                </c:pt>
                <c:pt idx="89">
                  <c:v>44297</c:v>
                </c:pt>
                <c:pt idx="90">
                  <c:v>44298</c:v>
                </c:pt>
                <c:pt idx="91">
                  <c:v>44299</c:v>
                </c:pt>
                <c:pt idx="92">
                  <c:v>44300</c:v>
                </c:pt>
                <c:pt idx="93">
                  <c:v>44301</c:v>
                </c:pt>
                <c:pt idx="94">
                  <c:v>44302</c:v>
                </c:pt>
                <c:pt idx="95">
                  <c:v>44303</c:v>
                </c:pt>
                <c:pt idx="96">
                  <c:v>44304</c:v>
                </c:pt>
                <c:pt idx="97">
                  <c:v>44305</c:v>
                </c:pt>
                <c:pt idx="98">
                  <c:v>44306</c:v>
                </c:pt>
                <c:pt idx="99">
                  <c:v>44307</c:v>
                </c:pt>
                <c:pt idx="100">
                  <c:v>44308</c:v>
                </c:pt>
                <c:pt idx="101">
                  <c:v>44309</c:v>
                </c:pt>
                <c:pt idx="102">
                  <c:v>44310</c:v>
                </c:pt>
                <c:pt idx="103">
                  <c:v>44311</c:v>
                </c:pt>
                <c:pt idx="104">
                  <c:v>44312</c:v>
                </c:pt>
                <c:pt idx="105">
                  <c:v>44313</c:v>
                </c:pt>
                <c:pt idx="106">
                  <c:v>44314</c:v>
                </c:pt>
                <c:pt idx="107">
                  <c:v>44315</c:v>
                </c:pt>
                <c:pt idx="108">
                  <c:v>44316</c:v>
                </c:pt>
                <c:pt idx="109">
                  <c:v>44317</c:v>
                </c:pt>
                <c:pt idx="110">
                  <c:v>44318</c:v>
                </c:pt>
                <c:pt idx="111">
                  <c:v>44319</c:v>
                </c:pt>
                <c:pt idx="112">
                  <c:v>44320</c:v>
                </c:pt>
                <c:pt idx="113">
                  <c:v>44321</c:v>
                </c:pt>
                <c:pt idx="114">
                  <c:v>44322</c:v>
                </c:pt>
                <c:pt idx="115">
                  <c:v>44323</c:v>
                </c:pt>
                <c:pt idx="116">
                  <c:v>44324</c:v>
                </c:pt>
                <c:pt idx="117">
                  <c:v>44325</c:v>
                </c:pt>
                <c:pt idx="118">
                  <c:v>44326</c:v>
                </c:pt>
              </c:numCache>
            </c:numRef>
          </c:cat>
          <c:val>
            <c:numRef>
              <c:f>Sheet1!$Q$32:$Q$150</c:f>
              <c:numCache>
                <c:formatCode>#,##0</c:formatCode>
                <c:ptCount val="11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305513.20292207599</c:v>
                </c:pt>
                <c:pt idx="6">
                  <c:v>310795.69501465559</c:v>
                </c:pt>
                <c:pt idx="7">
                  <c:v>316078.18710723519</c:v>
                </c:pt>
                <c:pt idx="8">
                  <c:v>321360.6791998446</c:v>
                </c:pt>
                <c:pt idx="9">
                  <c:v>326643.1712924242</c:v>
                </c:pt>
                <c:pt idx="10">
                  <c:v>331925.66338500381</c:v>
                </c:pt>
                <c:pt idx="11">
                  <c:v>337208.15547758341</c:v>
                </c:pt>
                <c:pt idx="12">
                  <c:v>342490.64757016301</c:v>
                </c:pt>
                <c:pt idx="13">
                  <c:v>347773.13966274261</c:v>
                </c:pt>
                <c:pt idx="14">
                  <c:v>353055.63175535202</c:v>
                </c:pt>
                <c:pt idx="15">
                  <c:v>358338.12384793162</c:v>
                </c:pt>
                <c:pt idx="16">
                  <c:v>363620.61594051123</c:v>
                </c:pt>
                <c:pt idx="17">
                  <c:v>368903.10803309083</c:v>
                </c:pt>
                <c:pt idx="18">
                  <c:v>374185.60012567043</c:v>
                </c:pt>
                <c:pt idx="19">
                  <c:v>379468.09221825004</c:v>
                </c:pt>
                <c:pt idx="20">
                  <c:v>384750.58431085944</c:v>
                </c:pt>
                <c:pt idx="21">
                  <c:v>390033.07640343904</c:v>
                </c:pt>
                <c:pt idx="22">
                  <c:v>395315.56849601865</c:v>
                </c:pt>
                <c:pt idx="23">
                  <c:v>400598.06058859825</c:v>
                </c:pt>
                <c:pt idx="24">
                  <c:v>405880.55268117785</c:v>
                </c:pt>
                <c:pt idx="25">
                  <c:v>411163.04477375746</c:v>
                </c:pt>
                <c:pt idx="26">
                  <c:v>416445.53686636686</c:v>
                </c:pt>
                <c:pt idx="27">
                  <c:v>421728.02895894647</c:v>
                </c:pt>
                <c:pt idx="28">
                  <c:v>427010.52105152607</c:v>
                </c:pt>
                <c:pt idx="29">
                  <c:v>432293.01314410567</c:v>
                </c:pt>
                <c:pt idx="30">
                  <c:v>437575.50523668528</c:v>
                </c:pt>
                <c:pt idx="31">
                  <c:v>442857.99732929468</c:v>
                </c:pt>
                <c:pt idx="32">
                  <c:v>448140.48942187428</c:v>
                </c:pt>
                <c:pt idx="33">
                  <c:v>453422.98151445389</c:v>
                </c:pt>
                <c:pt idx="34">
                  <c:v>458705.47360703349</c:v>
                </c:pt>
                <c:pt idx="35">
                  <c:v>463987.96569961309</c:v>
                </c:pt>
                <c:pt idx="36">
                  <c:v>469270.4577921927</c:v>
                </c:pt>
                <c:pt idx="37">
                  <c:v>474552.9498848021</c:v>
                </c:pt>
                <c:pt idx="38">
                  <c:v>479835.44197738171</c:v>
                </c:pt>
                <c:pt idx="39">
                  <c:v>485117.93406996131</c:v>
                </c:pt>
                <c:pt idx="40">
                  <c:v>490400.42616254091</c:v>
                </c:pt>
                <c:pt idx="41">
                  <c:v>495682.91825512052</c:v>
                </c:pt>
                <c:pt idx="42">
                  <c:v>500965.41034770012</c:v>
                </c:pt>
                <c:pt idx="43">
                  <c:v>506247.90244030952</c:v>
                </c:pt>
                <c:pt idx="44">
                  <c:v>511530.39453288913</c:v>
                </c:pt>
                <c:pt idx="45">
                  <c:v>516812.88662546873</c:v>
                </c:pt>
                <c:pt idx="46">
                  <c:v>522095.37871804833</c:v>
                </c:pt>
                <c:pt idx="47">
                  <c:v>527377.87081062794</c:v>
                </c:pt>
                <c:pt idx="48">
                  <c:v>532660.36290323734</c:v>
                </c:pt>
                <c:pt idx="49">
                  <c:v>537942.85499581695</c:v>
                </c:pt>
                <c:pt idx="50">
                  <c:v>543225.34708839655</c:v>
                </c:pt>
                <c:pt idx="51">
                  <c:v>548507.83918097615</c:v>
                </c:pt>
                <c:pt idx="52">
                  <c:v>553790.33127355576</c:v>
                </c:pt>
                <c:pt idx="53">
                  <c:v>559072.82336613536</c:v>
                </c:pt>
                <c:pt idx="54">
                  <c:v>564355.31545874476</c:v>
                </c:pt>
                <c:pt idx="55">
                  <c:v>569637.80755132437</c:v>
                </c:pt>
                <c:pt idx="56">
                  <c:v>574920.29964390397</c:v>
                </c:pt>
                <c:pt idx="57">
                  <c:v>580202.79173648357</c:v>
                </c:pt>
                <c:pt idx="58">
                  <c:v>585485.28382906318</c:v>
                </c:pt>
                <c:pt idx="59">
                  <c:v>590767.77592164278</c:v>
                </c:pt>
                <c:pt idx="60">
                  <c:v>596050.26801425219</c:v>
                </c:pt>
                <c:pt idx="61">
                  <c:v>601332.76010683179</c:v>
                </c:pt>
                <c:pt idx="62">
                  <c:v>606615.25219941139</c:v>
                </c:pt>
                <c:pt idx="63">
                  <c:v>611897.744291991</c:v>
                </c:pt>
                <c:pt idx="64">
                  <c:v>617180.2363845706</c:v>
                </c:pt>
                <c:pt idx="65">
                  <c:v>622462.72847718</c:v>
                </c:pt>
                <c:pt idx="66">
                  <c:v>627745.22056975961</c:v>
                </c:pt>
                <c:pt idx="67">
                  <c:v>633027.71266233921</c:v>
                </c:pt>
                <c:pt idx="68">
                  <c:v>638310.20475491881</c:v>
                </c:pt>
                <c:pt idx="69">
                  <c:v>643592.69684749842</c:v>
                </c:pt>
                <c:pt idx="70">
                  <c:v>648875.18894007802</c:v>
                </c:pt>
                <c:pt idx="71">
                  <c:v>654157.68103268743</c:v>
                </c:pt>
                <c:pt idx="72">
                  <c:v>659440.17312526703</c:v>
                </c:pt>
                <c:pt idx="73">
                  <c:v>664722.66521784663</c:v>
                </c:pt>
                <c:pt idx="74">
                  <c:v>670005.15731042624</c:v>
                </c:pt>
                <c:pt idx="75">
                  <c:v>675287.64940300584</c:v>
                </c:pt>
                <c:pt idx="76">
                  <c:v>680570.14149558544</c:v>
                </c:pt>
                <c:pt idx="77">
                  <c:v>685852.63358819485</c:v>
                </c:pt>
                <c:pt idx="78">
                  <c:v>691135.12568077445</c:v>
                </c:pt>
                <c:pt idx="79">
                  <c:v>696417.61777335405</c:v>
                </c:pt>
                <c:pt idx="80">
                  <c:v>701700.10986593366</c:v>
                </c:pt>
                <c:pt idx="81">
                  <c:v>706982.60195851326</c:v>
                </c:pt>
                <c:pt idx="82">
                  <c:v>712265.09405109286</c:v>
                </c:pt>
                <c:pt idx="83">
                  <c:v>717547.58614370227</c:v>
                </c:pt>
                <c:pt idx="84">
                  <c:v>722830.07823628187</c:v>
                </c:pt>
                <c:pt idx="85">
                  <c:v>728112.57032886147</c:v>
                </c:pt>
                <c:pt idx="86">
                  <c:v>733395.06242144108</c:v>
                </c:pt>
                <c:pt idx="87">
                  <c:v>738677.55451402068</c:v>
                </c:pt>
                <c:pt idx="88">
                  <c:v>743960.04660663009</c:v>
                </c:pt>
                <c:pt idx="89">
                  <c:v>749242.53869920969</c:v>
                </c:pt>
                <c:pt idx="90">
                  <c:v>754525.03079178929</c:v>
                </c:pt>
                <c:pt idx="91">
                  <c:v>759807.5228843689</c:v>
                </c:pt>
                <c:pt idx="92">
                  <c:v>765090.0149769485</c:v>
                </c:pt>
                <c:pt idx="93">
                  <c:v>770372.5070695281</c:v>
                </c:pt>
                <c:pt idx="94">
                  <c:v>775654.99916213751</c:v>
                </c:pt>
                <c:pt idx="95">
                  <c:v>780937.49125471711</c:v>
                </c:pt>
                <c:pt idx="96">
                  <c:v>786219.98334729671</c:v>
                </c:pt>
                <c:pt idx="97">
                  <c:v>791502.47543987632</c:v>
                </c:pt>
                <c:pt idx="98">
                  <c:v>796784.96753245592</c:v>
                </c:pt>
                <c:pt idx="99">
                  <c:v>800000</c:v>
                </c:pt>
                <c:pt idx="100">
                  <c:v>800000</c:v>
                </c:pt>
                <c:pt idx="101">
                  <c:v>800000</c:v>
                </c:pt>
                <c:pt idx="102">
                  <c:v>800000</c:v>
                </c:pt>
                <c:pt idx="103">
                  <c:v>800000</c:v>
                </c:pt>
                <c:pt idx="104">
                  <c:v>800000</c:v>
                </c:pt>
                <c:pt idx="105">
                  <c:v>800000</c:v>
                </c:pt>
                <c:pt idx="106">
                  <c:v>800000</c:v>
                </c:pt>
                <c:pt idx="107">
                  <c:v>800000</c:v>
                </c:pt>
                <c:pt idx="108">
                  <c:v>800000</c:v>
                </c:pt>
                <c:pt idx="109">
                  <c:v>800000</c:v>
                </c:pt>
                <c:pt idx="110">
                  <c:v>800000</c:v>
                </c:pt>
                <c:pt idx="111">
                  <c:v>800000</c:v>
                </c:pt>
                <c:pt idx="112">
                  <c:v>800000</c:v>
                </c:pt>
                <c:pt idx="113">
                  <c:v>800000</c:v>
                </c:pt>
                <c:pt idx="114">
                  <c:v>800000</c:v>
                </c:pt>
                <c:pt idx="115">
                  <c:v>800000</c:v>
                </c:pt>
                <c:pt idx="116">
                  <c:v>800000</c:v>
                </c:pt>
                <c:pt idx="117">
                  <c:v>800000</c:v>
                </c:pt>
                <c:pt idx="118">
                  <c:v>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0D-4F52-B8A0-37A3D5352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258895"/>
        <c:axId val="1810909176"/>
      </c:lineChart>
      <c:dateAx>
        <c:axId val="1482588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d/m/yyyy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10909176"/>
        <c:crosses val="autoZero"/>
        <c:auto val="1"/>
        <c:lblOffset val="100"/>
        <c:baseTimeUnit val="days"/>
      </c:dateAx>
      <c:valAx>
        <c:axId val="18109091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825889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247650</xdr:colOff>
      <xdr:row>1</xdr:row>
      <xdr:rowOff>76200</xdr:rowOff>
    </xdr:from>
    <xdr:ext cx="12096750" cy="78771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9525</xdr:colOff>
      <xdr:row>15</xdr:row>
      <xdr:rowOff>180975</xdr:rowOff>
    </xdr:from>
    <xdr:ext cx="7696200" cy="4752975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57150</xdr:colOff>
      <xdr:row>28</xdr:row>
      <xdr:rowOff>9525</xdr:rowOff>
    </xdr:from>
    <xdr:ext cx="819150" cy="295275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1675375" y="1500050"/>
          <a:ext cx="1120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Groups 1-4</a:t>
          </a:r>
          <a:endParaRPr sz="1400"/>
        </a:p>
      </xdr:txBody>
    </xdr:sp>
    <xdr:clientData fLocksWithSheet="0"/>
  </xdr:oneCellAnchor>
  <xdr:oneCellAnchor>
    <xdr:from>
      <xdr:col>1</xdr:col>
      <xdr:colOff>57150</xdr:colOff>
      <xdr:row>18</xdr:row>
      <xdr:rowOff>28575</xdr:rowOff>
    </xdr:from>
    <xdr:ext cx="819150" cy="295275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1694875" y="1626675"/>
          <a:ext cx="1120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Groups 5-9</a:t>
          </a:r>
          <a:endParaRPr sz="1400"/>
        </a:p>
      </xdr:txBody>
    </xdr:sp>
    <xdr:clientData fLocksWithSheet="0"/>
  </xdr:oneCellAnchor>
  <xdr:oneCellAnchor>
    <xdr:from>
      <xdr:col>1</xdr:col>
      <xdr:colOff>57150</xdr:colOff>
      <xdr:row>6</xdr:row>
      <xdr:rowOff>38100</xdr:rowOff>
    </xdr:from>
    <xdr:ext cx="742950" cy="295275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1509800" y="1568250"/>
          <a:ext cx="964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All Adults</a:t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1000"/>
  <sheetViews>
    <sheetView zoomScale="70" zoomScaleNormal="70" workbookViewId="0">
      <pane ySplit="30" topLeftCell="A31" activePane="bottomLeft" state="frozen"/>
      <selection pane="bottomLeft" activeCell="I68" sqref="I68"/>
    </sheetView>
  </sheetViews>
  <sheetFormatPr defaultColWidth="12.625" defaultRowHeight="15" customHeight="1" x14ac:dyDescent="0.2"/>
  <cols>
    <col min="1" max="1" width="12.625" customWidth="1"/>
    <col min="2" max="2" width="4.125" customWidth="1"/>
    <col min="3" max="3" width="23.375" customWidth="1"/>
    <col min="4" max="8" width="18.375" customWidth="1"/>
    <col min="9" max="9" width="28.125" customWidth="1"/>
    <col min="10" max="12" width="18.375" customWidth="1"/>
    <col min="13" max="13" width="14.625" customWidth="1"/>
    <col min="14" max="18" width="18.375" customWidth="1"/>
    <col min="19" max="20" width="9.375" customWidth="1"/>
    <col min="21" max="21" width="9.5" customWidth="1"/>
    <col min="22" max="22" width="19" customWidth="1"/>
    <col min="23" max="23" width="20.5" customWidth="1"/>
    <col min="24" max="26" width="20.375" customWidth="1"/>
    <col min="27" max="29" width="9.75" customWidth="1"/>
    <col min="30" max="30" width="9.375" customWidth="1"/>
    <col min="31" max="31" width="43.625" hidden="1" customWidth="1"/>
    <col min="32" max="32" width="13.375" customWidth="1"/>
    <col min="33" max="33" width="13" customWidth="1"/>
    <col min="34" max="34" width="17.75" customWidth="1"/>
    <col min="35" max="36" width="7.625" customWidth="1"/>
    <col min="37" max="37" width="9" customWidth="1"/>
    <col min="38" max="38" width="7.625" customWidth="1"/>
    <col min="39" max="39" width="10.5" bestFit="1" customWidth="1"/>
    <col min="40" max="40" width="10.625" bestFit="1" customWidth="1"/>
    <col min="41" max="41" width="10.875" bestFit="1" customWidth="1"/>
    <col min="42" max="42" width="7.625" customWidth="1"/>
    <col min="43" max="43" width="52.125" bestFit="1" customWidth="1"/>
    <col min="44" max="56" width="7.625" customWidth="1"/>
  </cols>
  <sheetData>
    <row r="1" spans="1:41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3" t="s">
        <v>39</v>
      </c>
      <c r="AE1" s="2" t="s">
        <v>24</v>
      </c>
      <c r="AF1" s="3" t="s">
        <v>40</v>
      </c>
      <c r="AG1" s="3" t="s">
        <v>41</v>
      </c>
      <c r="AH1" s="3" t="s">
        <v>25</v>
      </c>
      <c r="AM1" s="5" t="s">
        <v>26</v>
      </c>
      <c r="AN1" s="5" t="s">
        <v>27</v>
      </c>
      <c r="AO1" s="5" t="s">
        <v>28</v>
      </c>
    </row>
    <row r="2" spans="1:41" hidden="1" x14ac:dyDescent="0.25">
      <c r="A2" s="1">
        <v>44178</v>
      </c>
      <c r="B2" s="2">
        <f t="shared" ref="B2:B385" si="0">ROW(M2)-MATCH(MAX(I:I),I:I,0)</f>
        <v>-66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  <c r="AM2" s="6">
        <v>14600000</v>
      </c>
      <c r="AN2" s="6">
        <v>31800000</v>
      </c>
      <c r="AO2" s="6">
        <v>52800000</v>
      </c>
    </row>
    <row r="3" spans="1:41" hidden="1" x14ac:dyDescent="0.25">
      <c r="A3" s="1">
        <v>44179</v>
      </c>
      <c r="B3" s="2">
        <f t="shared" si="0"/>
        <v>-65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  <c r="AM3" s="6">
        <v>14600000</v>
      </c>
      <c r="AN3" s="6">
        <v>31800000</v>
      </c>
      <c r="AO3" s="6">
        <v>52800000</v>
      </c>
    </row>
    <row r="4" spans="1:41" hidden="1" x14ac:dyDescent="0.25">
      <c r="A4" s="1">
        <v>44180</v>
      </c>
      <c r="B4" s="2">
        <f t="shared" si="0"/>
        <v>-64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  <c r="AM4" s="6">
        <v>14600000</v>
      </c>
      <c r="AN4" s="6">
        <v>31800000</v>
      </c>
      <c r="AO4" s="6">
        <v>52800000</v>
      </c>
    </row>
    <row r="5" spans="1:41" hidden="1" x14ac:dyDescent="0.25">
      <c r="A5" s="1">
        <v>44181</v>
      </c>
      <c r="B5" s="2">
        <f t="shared" si="0"/>
        <v>-63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  <c r="AM5" s="6">
        <v>14600000</v>
      </c>
      <c r="AN5" s="6">
        <v>31800000</v>
      </c>
      <c r="AO5" s="6">
        <v>52800000</v>
      </c>
    </row>
    <row r="6" spans="1:41" hidden="1" x14ac:dyDescent="0.25">
      <c r="A6" s="1">
        <v>44182</v>
      </c>
      <c r="B6" s="2">
        <f t="shared" si="0"/>
        <v>-62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  <c r="AM6" s="6">
        <v>14600000</v>
      </c>
      <c r="AN6" s="6">
        <v>31800000</v>
      </c>
      <c r="AO6" s="6">
        <v>52800000</v>
      </c>
    </row>
    <row r="7" spans="1:41" hidden="1" x14ac:dyDescent="0.25">
      <c r="A7" s="1">
        <v>44183</v>
      </c>
      <c r="B7" s="2">
        <f t="shared" si="0"/>
        <v>-61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  <c r="AM7" s="6">
        <v>14600000</v>
      </c>
      <c r="AN7" s="6">
        <v>31800000</v>
      </c>
      <c r="AO7" s="6">
        <v>52800000</v>
      </c>
    </row>
    <row r="8" spans="1:41" hidden="1" x14ac:dyDescent="0.25">
      <c r="A8" s="1">
        <v>44184</v>
      </c>
      <c r="B8" s="2">
        <f t="shared" si="0"/>
        <v>-60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  <c r="AM8" s="6">
        <v>14600000</v>
      </c>
      <c r="AN8" s="6">
        <v>31800000</v>
      </c>
      <c r="AO8" s="6">
        <v>52800000</v>
      </c>
    </row>
    <row r="9" spans="1:41" hidden="1" x14ac:dyDescent="0.25">
      <c r="A9" s="1">
        <v>44185</v>
      </c>
      <c r="B9" s="2">
        <f t="shared" si="0"/>
        <v>-59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  <c r="AM9" s="6">
        <v>14600000</v>
      </c>
      <c r="AN9" s="6">
        <v>31800000</v>
      </c>
      <c r="AO9" s="6">
        <v>52800000</v>
      </c>
    </row>
    <row r="10" spans="1:41" hidden="1" x14ac:dyDescent="0.25">
      <c r="A10" s="1">
        <v>44186</v>
      </c>
      <c r="B10" s="2">
        <f t="shared" si="0"/>
        <v>-58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  <c r="AM10" s="6">
        <v>14600000</v>
      </c>
      <c r="AN10" s="6">
        <v>31800000</v>
      </c>
      <c r="AO10" s="6">
        <v>52800000</v>
      </c>
    </row>
    <row r="11" spans="1:41" hidden="1" x14ac:dyDescent="0.25">
      <c r="A11" s="1">
        <v>44187</v>
      </c>
      <c r="B11" s="2">
        <f t="shared" si="0"/>
        <v>-57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  <c r="AM11" s="6">
        <v>14600000</v>
      </c>
      <c r="AN11" s="6">
        <v>31800000</v>
      </c>
      <c r="AO11" s="6">
        <v>52800000</v>
      </c>
    </row>
    <row r="12" spans="1:41" hidden="1" x14ac:dyDescent="0.25">
      <c r="A12" s="1">
        <v>44188</v>
      </c>
      <c r="B12" s="2">
        <f t="shared" si="0"/>
        <v>-56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  <c r="AM12" s="6">
        <v>14600000</v>
      </c>
      <c r="AN12" s="6">
        <v>31800000</v>
      </c>
      <c r="AO12" s="6">
        <v>52800000</v>
      </c>
    </row>
    <row r="13" spans="1:41" hidden="1" x14ac:dyDescent="0.25">
      <c r="A13" s="1">
        <v>44189</v>
      </c>
      <c r="B13" s="2">
        <f t="shared" si="0"/>
        <v>-55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  <c r="AM13" s="6">
        <v>14600000</v>
      </c>
      <c r="AN13" s="6">
        <v>31800000</v>
      </c>
      <c r="AO13" s="6">
        <v>52800000</v>
      </c>
    </row>
    <row r="14" spans="1:41" hidden="1" x14ac:dyDescent="0.25">
      <c r="A14" s="1">
        <v>44190</v>
      </c>
      <c r="B14" s="2">
        <f t="shared" si="0"/>
        <v>-54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  <c r="AM14" s="6">
        <v>14600000</v>
      </c>
      <c r="AN14" s="6">
        <v>31800000</v>
      </c>
      <c r="AO14" s="6">
        <v>52800000</v>
      </c>
    </row>
    <row r="15" spans="1:41" hidden="1" x14ac:dyDescent="0.25">
      <c r="A15" s="1">
        <v>44191</v>
      </c>
      <c r="B15" s="2">
        <f t="shared" si="0"/>
        <v>-53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  <c r="AM15" s="6">
        <v>14600000</v>
      </c>
      <c r="AN15" s="6">
        <v>31800000</v>
      </c>
      <c r="AO15" s="6">
        <v>52800000</v>
      </c>
    </row>
    <row r="16" spans="1:41" hidden="1" x14ac:dyDescent="0.25">
      <c r="A16" s="1">
        <v>44192</v>
      </c>
      <c r="B16" s="2">
        <f t="shared" si="0"/>
        <v>-52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  <c r="AM16" s="6">
        <v>14600000</v>
      </c>
      <c r="AN16" s="6">
        <v>31800000</v>
      </c>
      <c r="AO16" s="6">
        <v>52800000</v>
      </c>
    </row>
    <row r="17" spans="1:43" hidden="1" x14ac:dyDescent="0.25">
      <c r="A17" s="1">
        <v>44193</v>
      </c>
      <c r="B17" s="2">
        <f t="shared" si="0"/>
        <v>-51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  <c r="AM17" s="6">
        <v>14600000</v>
      </c>
      <c r="AN17" s="6">
        <v>31800000</v>
      </c>
      <c r="AO17" s="6">
        <v>52800000</v>
      </c>
    </row>
    <row r="18" spans="1:43" hidden="1" x14ac:dyDescent="0.25">
      <c r="A18" s="1">
        <v>44194</v>
      </c>
      <c r="B18" s="2">
        <f t="shared" si="0"/>
        <v>-50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  <c r="AM18" s="6">
        <v>14600000</v>
      </c>
      <c r="AN18" s="6">
        <v>31800000</v>
      </c>
      <c r="AO18" s="6">
        <v>52800000</v>
      </c>
    </row>
    <row r="19" spans="1:43" hidden="1" x14ac:dyDescent="0.25">
      <c r="A19" s="1">
        <v>44195</v>
      </c>
      <c r="B19" s="2">
        <f t="shared" si="0"/>
        <v>-49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  <c r="AM19" s="6">
        <v>14600000</v>
      </c>
      <c r="AN19" s="6">
        <v>31800000</v>
      </c>
      <c r="AO19" s="6">
        <v>52800000</v>
      </c>
    </row>
    <row r="20" spans="1:43" hidden="1" x14ac:dyDescent="0.25">
      <c r="A20" s="1">
        <v>44196</v>
      </c>
      <c r="B20" s="2">
        <f t="shared" si="0"/>
        <v>-48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  <c r="AM20" s="6">
        <v>14600000</v>
      </c>
      <c r="AN20" s="6">
        <v>31800000</v>
      </c>
      <c r="AO20" s="6">
        <v>52800000</v>
      </c>
    </row>
    <row r="21" spans="1:43" ht="15.75" hidden="1" customHeight="1" x14ac:dyDescent="0.25">
      <c r="A21" s="1">
        <v>44197</v>
      </c>
      <c r="B21" s="2">
        <f t="shared" si="0"/>
        <v>-47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  <c r="AM21" s="6">
        <v>14600000</v>
      </c>
      <c r="AN21" s="6">
        <v>31800000</v>
      </c>
      <c r="AO21" s="6">
        <v>52800000</v>
      </c>
    </row>
    <row r="22" spans="1:43" ht="15.75" hidden="1" customHeight="1" x14ac:dyDescent="0.25">
      <c r="A22" s="1">
        <v>44198</v>
      </c>
      <c r="B22" s="2">
        <f t="shared" si="0"/>
        <v>-46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385" si="3">IF(COUNT(C22)=1,AG22,#N/A)</f>
        <v>77593.5</v>
      </c>
      <c r="AM22" s="6">
        <v>14600000</v>
      </c>
      <c r="AN22" s="6">
        <v>31800000</v>
      </c>
      <c r="AO22" s="6">
        <v>52800000</v>
      </c>
    </row>
    <row r="23" spans="1:43" ht="15.75" hidden="1" customHeight="1" x14ac:dyDescent="0.25">
      <c r="A23" s="1">
        <v>44199</v>
      </c>
      <c r="B23" s="2">
        <f t="shared" si="0"/>
        <v>-45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  <c r="AM23" s="6">
        <v>14600000</v>
      </c>
      <c r="AN23" s="6">
        <v>31800000</v>
      </c>
      <c r="AO23" s="6">
        <v>52800000</v>
      </c>
    </row>
    <row r="24" spans="1:43" ht="15.75" hidden="1" customHeight="1" x14ac:dyDescent="0.25">
      <c r="A24" s="1">
        <v>44200</v>
      </c>
      <c r="B24" s="2">
        <f t="shared" si="0"/>
        <v>-44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  <c r="AM24" s="6">
        <v>14600000</v>
      </c>
      <c r="AN24" s="6">
        <v>31800000</v>
      </c>
      <c r="AO24" s="6">
        <v>52800000</v>
      </c>
    </row>
    <row r="25" spans="1:43" ht="15.75" hidden="1" customHeight="1" x14ac:dyDescent="0.25">
      <c r="A25" s="1">
        <v>44201</v>
      </c>
      <c r="B25" s="2">
        <f t="shared" si="0"/>
        <v>-43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  <c r="AM25" s="6">
        <v>14600000</v>
      </c>
      <c r="AN25" s="6">
        <v>31800000</v>
      </c>
      <c r="AO25" s="6">
        <v>52800000</v>
      </c>
    </row>
    <row r="26" spans="1:43" ht="15.75" hidden="1" customHeight="1" x14ac:dyDescent="0.25">
      <c r="A26" s="1">
        <v>44202</v>
      </c>
      <c r="B26" s="2">
        <f t="shared" si="0"/>
        <v>-42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  <c r="AM26" s="6">
        <v>14600000</v>
      </c>
      <c r="AN26" s="6">
        <v>31800000</v>
      </c>
      <c r="AO26" s="6">
        <v>52800000</v>
      </c>
    </row>
    <row r="27" spans="1:43" ht="15.75" hidden="1" customHeight="1" x14ac:dyDescent="0.25">
      <c r="A27" s="1">
        <v>44203</v>
      </c>
      <c r="B27" s="2">
        <f t="shared" si="0"/>
        <v>-41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  <c r="AM27" s="6">
        <v>14600000</v>
      </c>
      <c r="AN27" s="6">
        <v>31800000</v>
      </c>
      <c r="AO27" s="6">
        <v>52800000</v>
      </c>
    </row>
    <row r="28" spans="1:43" ht="15.75" hidden="1" customHeight="1" x14ac:dyDescent="0.25">
      <c r="A28" s="1">
        <v>44204</v>
      </c>
      <c r="B28" s="2">
        <f t="shared" si="0"/>
        <v>-40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  <c r="AM28" s="6">
        <v>14600000</v>
      </c>
      <c r="AN28" s="6">
        <v>31800000</v>
      </c>
      <c r="AO28" s="6">
        <v>52800000</v>
      </c>
    </row>
    <row r="29" spans="1:43" ht="15.75" hidden="1" customHeight="1" x14ac:dyDescent="0.25">
      <c r="A29" s="1">
        <v>44205</v>
      </c>
      <c r="B29" s="2">
        <f t="shared" si="0"/>
        <v>-39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  <c r="AM29" s="6">
        <v>14600000</v>
      </c>
      <c r="AN29" s="6">
        <v>31800000</v>
      </c>
      <c r="AO29" s="6">
        <v>52800000</v>
      </c>
    </row>
    <row r="30" spans="1:43" ht="15.75" hidden="1" customHeight="1" x14ac:dyDescent="0.25">
      <c r="A30" s="1">
        <v>44206</v>
      </c>
      <c r="B30" s="2">
        <f t="shared" si="0"/>
        <v>-38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  <c r="AM30" s="6">
        <v>14600000</v>
      </c>
      <c r="AN30" s="6">
        <v>31800000</v>
      </c>
      <c r="AO30" s="6">
        <v>52800000</v>
      </c>
    </row>
    <row r="31" spans="1:43" ht="15.75" customHeight="1" x14ac:dyDescent="0.25">
      <c r="A31" s="1">
        <v>44207</v>
      </c>
      <c r="B31" s="2">
        <f t="shared" si="0"/>
        <v>-37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385" si="6">SUM(U31-W31)</f>
        <v>145076</v>
      </c>
      <c r="Y31" s="2">
        <f t="shared" ref="Y31:Y385" si="7">IF(COUNT($C32)=0,IF(COUNT($C31)=1,C31,SUM(Y30+X31)),C31)</f>
        <v>2431648</v>
      </c>
      <c r="Z31" s="2" t="str">
        <f t="shared" ref="Z31:Z385" si="8">IF(V31&lt;Y31,"HERE","MEEP")</f>
        <v>HERE</v>
      </c>
      <c r="AA31" s="2">
        <f>IF(Z31="HERE",Y31,AD30+Graph!$G$1*1000)</f>
        <v>2431648</v>
      </c>
      <c r="AB31" s="2"/>
      <c r="AC31" s="2">
        <f t="shared" ref="AC31:AC385" si="9">IF(Z32="HERE",V31,AC30)</f>
        <v>412167</v>
      </c>
      <c r="AD31" s="3">
        <f t="shared" ref="AD31:AD3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3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>
        <f t="array" ref="AK31">SUM((Graph!G1*1000-LOOKUP(2,1/(ISNUMBER($K$1:$K$194)),$K$1:$K$194))/1000)</f>
        <v>792.96042857142857</v>
      </c>
      <c r="AM31" s="6">
        <v>14600000</v>
      </c>
      <c r="AN31" s="6">
        <v>31800000</v>
      </c>
      <c r="AO31" s="6">
        <v>52800000</v>
      </c>
    </row>
    <row r="32" spans="1:43" ht="15.75" customHeight="1" x14ac:dyDescent="0.25">
      <c r="A32" s="1">
        <v>44208</v>
      </c>
      <c r="B32" s="2">
        <f t="shared" si="0"/>
        <v>-36</v>
      </c>
      <c r="C32" s="7">
        <v>2639309</v>
      </c>
      <c r="D32" s="2">
        <f t="shared" ref="D32:D385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385" si="13">IF(COUNT($C33)=0,IF(COUNT($C32)=1,C32,SUM(H31+G32)),C32)</f>
        <v>2639309</v>
      </c>
      <c r="I32" s="7">
        <v>428232</v>
      </c>
      <c r="J32" s="2">
        <f t="shared" ref="J32:J385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385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385" si="16">IF(COUNT($C33)=0,IF(COUNT($C32)=1,M32,SUM(R31+Q32)),M32)</f>
        <v>3067541</v>
      </c>
      <c r="S32" s="2">
        <f t="shared" ref="S32:S385" si="17">SUM(H32-H31)</f>
        <v>207661</v>
      </c>
      <c r="T32" s="2">
        <f t="shared" ref="T32:T385" si="18">SUM(L32-L31)</f>
        <v>16065</v>
      </c>
      <c r="U32" s="2">
        <f t="shared" ref="U32:U385" si="19">SUM(R32-R31)</f>
        <v>223726</v>
      </c>
      <c r="V32" s="2">
        <f t="shared" si="5"/>
        <v>428232</v>
      </c>
      <c r="W32" s="2">
        <f t="shared" ref="W32:W385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385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  <c r="AM32" s="6">
        <v>14600000</v>
      </c>
      <c r="AN32" s="6">
        <v>31800000</v>
      </c>
      <c r="AO32" s="6">
        <v>52800000</v>
      </c>
      <c r="AQ32" s="9" t="str">
        <f>"UK Vaccination Predictions - if increasing to " &amp;Graph!G1&amp;"k doses/day"</f>
        <v>UK Vaccination Predictions - if increasing to 800k doses/day</v>
      </c>
    </row>
    <row r="33" spans="1:41" ht="15.75" customHeight="1" x14ac:dyDescent="0.25">
      <c r="A33" s="1">
        <v>44209</v>
      </c>
      <c r="B33" s="2">
        <f t="shared" si="0"/>
        <v>-35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  <c r="AJ33" s="2"/>
      <c r="AK33" s="2"/>
      <c r="AM33" s="6">
        <v>14600000</v>
      </c>
      <c r="AN33" s="6">
        <v>31800000</v>
      </c>
      <c r="AO33" s="6">
        <v>52800000</v>
      </c>
    </row>
    <row r="34" spans="1:41" ht="15.75" customHeight="1" x14ac:dyDescent="0.25">
      <c r="A34" s="1">
        <v>44210</v>
      </c>
      <c r="B34" s="2">
        <f t="shared" si="0"/>
        <v>-34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  <c r="AJ34" s="2" t="s">
        <v>30</v>
      </c>
      <c r="AK34" s="10">
        <f t="array" ref="AK34">LOOKUP(2,1/(ISNUMBER(O1:O194)),O1:O194)</f>
        <v>423321.57142857142</v>
      </c>
      <c r="AM34" s="6">
        <v>14600000</v>
      </c>
      <c r="AN34" s="6">
        <v>31800000</v>
      </c>
      <c r="AO34" s="6">
        <v>52800000</v>
      </c>
    </row>
    <row r="35" spans="1:41" ht="15.75" customHeight="1" x14ac:dyDescent="0.25">
      <c r="A35" s="1">
        <v>44211</v>
      </c>
      <c r="B35" s="2">
        <f t="shared" si="0"/>
        <v>-33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  <c r="AJ35" s="2" t="s">
        <v>31</v>
      </c>
      <c r="AK35" s="2" t="e">
        <f>MAX(M:M)</f>
        <v>#N/A</v>
      </c>
      <c r="AM35" s="6">
        <v>14600000</v>
      </c>
      <c r="AN35" s="6">
        <v>31800000</v>
      </c>
      <c r="AO35" s="6">
        <v>52800000</v>
      </c>
    </row>
    <row r="36" spans="1:41" ht="15.75" customHeight="1" x14ac:dyDescent="0.25">
      <c r="A36" s="1">
        <v>44212</v>
      </c>
      <c r="B36" s="2">
        <f t="shared" si="0"/>
        <v>-32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  <c r="AK36" s="2"/>
      <c r="AM36" s="6">
        <v>14600000</v>
      </c>
      <c r="AN36" s="6">
        <v>31800000</v>
      </c>
      <c r="AO36" s="6">
        <v>52800000</v>
      </c>
    </row>
    <row r="37" spans="1:41" ht="15.75" customHeight="1" x14ac:dyDescent="0.25">
      <c r="A37" s="1">
        <v>44213</v>
      </c>
      <c r="B37" s="2">
        <f t="shared" si="0"/>
        <v>-31</v>
      </c>
      <c r="C37" s="7">
        <v>4062501</v>
      </c>
      <c r="D37" s="2">
        <f t="shared" si="12"/>
        <v>225407</v>
      </c>
      <c r="E37" s="2">
        <f t="shared" ref="E37:E385" si="22">IF(COUNT($C37)=1,AVERAGE(D31:D37),#N/A)</f>
        <v>256671</v>
      </c>
      <c r="F37" s="2">
        <f t="array" ref="F37:F385">TREND(E37:INDEX(firstdosesdata,1-$B37),$A37:INDEX(dates2,1-$B37),$A37:$A385)</f>
        <v>302322.95616883039</v>
      </c>
      <c r="G37" s="2">
        <f t="shared" ref="G37:G385" si="23">IF(F37&gt;$AK$31*1000,$AK$31*1000,F37)</f>
        <v>302322.95616883039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385" si="24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385" si="25">IF(COUNT($C37)=1,AVERAGE(N31:N37),#N/A)</f>
        <v>262404.42857142858</v>
      </c>
      <c r="P37" s="2">
        <f t="array" ref="P37:P385">TREND(O37:INDEX(bothdosesdata,1-$B37),$A37:INDEX(dates2,1-$B37),$A37:$A385)</f>
        <v>305513.20292207599</v>
      </c>
      <c r="Q37" s="2">
        <f>IF(P37&gt;Graph!$G$1*1000,Graph!$G$1*1000,P37)</f>
        <v>305513.20292207599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  <c r="AK37" s="2"/>
      <c r="AM37" s="6">
        <v>14600000</v>
      </c>
      <c r="AN37" s="6">
        <v>31800000</v>
      </c>
      <c r="AO37" s="6">
        <v>52800000</v>
      </c>
    </row>
    <row r="38" spans="1:41" ht="15.75" customHeight="1" x14ac:dyDescent="0.25">
      <c r="A38" s="1">
        <v>44214</v>
      </c>
      <c r="B38" s="2">
        <f t="shared" si="0"/>
        <v>-30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307583.60646209121</v>
      </c>
      <c r="G38" s="2">
        <f t="shared" si="23"/>
        <v>307583.60646209121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4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5"/>
        <v>268518.28571428574</v>
      </c>
      <c r="P38" s="2">
        <v>310795.69501465559</v>
      </c>
      <c r="Q38" s="2">
        <f>IF(P38&gt;Graph!$G$1*1000,Graph!$G$1*1000,P38)</f>
        <v>310795.69501465559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  <c r="AM38" s="6">
        <v>14600000</v>
      </c>
      <c r="AN38" s="6">
        <v>31800000</v>
      </c>
      <c r="AO38" s="6">
        <v>52800000</v>
      </c>
    </row>
    <row r="39" spans="1:41" ht="15.75" customHeight="1" x14ac:dyDescent="0.25">
      <c r="A39" s="1">
        <v>44215</v>
      </c>
      <c r="B39" s="2">
        <f t="shared" si="0"/>
        <v>-29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312844.25675535202</v>
      </c>
      <c r="G39" s="2">
        <f t="shared" si="23"/>
        <v>312844.25675535202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4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5"/>
        <v>286117.71428571426</v>
      </c>
      <c r="P39" s="2">
        <v>316078.18710723519</v>
      </c>
      <c r="Q39" s="2">
        <f>IF(P39&gt;Graph!$G$1*1000,Graph!$G$1*1000,P39)</f>
        <v>316078.18710723519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  <c r="AM39" s="6">
        <v>14600000</v>
      </c>
      <c r="AN39" s="6">
        <v>31800000</v>
      </c>
      <c r="AO39" s="6">
        <v>52800000</v>
      </c>
    </row>
    <row r="40" spans="1:41" ht="15.75" customHeight="1" x14ac:dyDescent="0.25">
      <c r="A40" s="1">
        <v>44216</v>
      </c>
      <c r="B40" s="2">
        <f t="shared" si="0"/>
        <v>-28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318104.90704861283</v>
      </c>
      <c r="G40" s="2">
        <f t="shared" si="23"/>
        <v>318104.90704861283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4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5"/>
        <v>297293.57142857142</v>
      </c>
      <c r="P40" s="2">
        <v>321360.6791998446</v>
      </c>
      <c r="Q40" s="2">
        <f>IF(P40&gt;Graph!$G$1*1000,Graph!$G$1*1000,P40)</f>
        <v>321360.6791998446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  <c r="AM40" s="6">
        <v>14600000</v>
      </c>
      <c r="AN40" s="6">
        <v>31800000</v>
      </c>
      <c r="AO40" s="6">
        <v>52800000</v>
      </c>
    </row>
    <row r="41" spans="1:41" ht="15.75" customHeight="1" x14ac:dyDescent="0.25">
      <c r="A41" s="1">
        <v>44217</v>
      </c>
      <c r="B41" s="2">
        <f t="shared" si="0"/>
        <v>-27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323365.55734187365</v>
      </c>
      <c r="G41" s="2">
        <f t="shared" si="23"/>
        <v>323365.55734187365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4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5"/>
        <v>310245.57142857142</v>
      </c>
      <c r="P41" s="2">
        <v>326643.1712924242</v>
      </c>
      <c r="Q41" s="2">
        <f>IF(P41&gt;Graph!$G$1*1000,Graph!$G$1*1000,P41)</f>
        <v>326643.1712924242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  <c r="AM41" s="6">
        <v>14600000</v>
      </c>
      <c r="AN41" s="6">
        <v>31800000</v>
      </c>
      <c r="AO41" s="6">
        <v>52800000</v>
      </c>
    </row>
    <row r="42" spans="1:41" ht="15.75" customHeight="1" x14ac:dyDescent="0.25">
      <c r="A42" s="1">
        <v>44218</v>
      </c>
      <c r="B42" s="2">
        <f t="shared" si="0"/>
        <v>-26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328626.20763510466</v>
      </c>
      <c r="G42" s="2">
        <f t="shared" si="23"/>
        <v>328626.20763510466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4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5"/>
        <v>331932.57142857142</v>
      </c>
      <c r="P42" s="2">
        <v>331925.66338500381</v>
      </c>
      <c r="Q42" s="2">
        <f>IF(P42&gt;Graph!$G$1*1000,Graph!$G$1*1000,P42)</f>
        <v>331925.66338500381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  <c r="AM42" s="6">
        <v>14600000</v>
      </c>
      <c r="AN42" s="6">
        <v>31800000</v>
      </c>
      <c r="AO42" s="6">
        <v>52800000</v>
      </c>
    </row>
    <row r="43" spans="1:41" ht="15.75" customHeight="1" x14ac:dyDescent="0.25">
      <c r="A43" s="1">
        <v>44219</v>
      </c>
      <c r="B43" s="2">
        <f t="shared" si="0"/>
        <v>-25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333886.85792836547</v>
      </c>
      <c r="G43" s="2">
        <f t="shared" si="23"/>
        <v>333886.85792836547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4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5"/>
        <v>362307.28571428574</v>
      </c>
      <c r="P43" s="2">
        <v>337208.15547758341</v>
      </c>
      <c r="Q43" s="2">
        <f>IF(P43&gt;Graph!$G$1*1000,Graph!$G$1*1000,P43)</f>
        <v>337208.15547758341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  <c r="AM43" s="6">
        <v>14600000</v>
      </c>
      <c r="AN43" s="6">
        <v>31800000</v>
      </c>
      <c r="AO43" s="6">
        <v>52800000</v>
      </c>
    </row>
    <row r="44" spans="1:41" ht="15.75" customHeight="1" x14ac:dyDescent="0.25">
      <c r="A44" s="1">
        <v>44220</v>
      </c>
      <c r="B44" s="2">
        <f t="shared" si="0"/>
        <v>-24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339147.50822162628</v>
      </c>
      <c r="G44" s="2">
        <f t="shared" si="23"/>
        <v>339147.50822162628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4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5"/>
        <v>361320.85714285716</v>
      </c>
      <c r="P44" s="2">
        <v>342490.64757016301</v>
      </c>
      <c r="Q44" s="2">
        <f>IF(P44&gt;Graph!$G$1*1000,Graph!$G$1*1000,P44)</f>
        <v>342490.64757016301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  <c r="AM44" s="6">
        <v>14600000</v>
      </c>
      <c r="AN44" s="6">
        <v>31800000</v>
      </c>
      <c r="AO44" s="6">
        <v>52800000</v>
      </c>
    </row>
    <row r="45" spans="1:41" ht="15.75" customHeight="1" x14ac:dyDescent="0.25">
      <c r="A45" s="1">
        <v>44221</v>
      </c>
      <c r="B45" s="2">
        <f t="shared" si="0"/>
        <v>-23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344408.15851488709</v>
      </c>
      <c r="G45" s="2">
        <f t="shared" si="23"/>
        <v>344408.15851488709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4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5"/>
        <v>371767.85714285716</v>
      </c>
      <c r="P45" s="2">
        <v>347773.13966274261</v>
      </c>
      <c r="Q45" s="2">
        <f>IF(P45&gt;Graph!$G$1*1000,Graph!$G$1*1000,P45)</f>
        <v>347773.13966274261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  <c r="AM45" s="6">
        <v>14600000</v>
      </c>
      <c r="AN45" s="6">
        <v>31800000</v>
      </c>
      <c r="AO45" s="6">
        <v>52800000</v>
      </c>
    </row>
    <row r="46" spans="1:41" ht="15.75" customHeight="1" x14ac:dyDescent="0.25">
      <c r="A46" s="1">
        <v>44222</v>
      </c>
      <c r="B46" s="2">
        <f t="shared" si="0"/>
        <v>-22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349668.80880814791</v>
      </c>
      <c r="G46" s="2">
        <f t="shared" si="23"/>
        <v>349668.80880814791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4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5"/>
        <v>366882.57142857142</v>
      </c>
      <c r="P46" s="2">
        <v>353055.63175535202</v>
      </c>
      <c r="Q46" s="2">
        <f>IF(P46&gt;Graph!$G$1*1000,Graph!$G$1*1000,P46)</f>
        <v>353055.63175535202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  <c r="AM46" s="6">
        <v>14600000</v>
      </c>
      <c r="AN46" s="6">
        <v>31800000</v>
      </c>
      <c r="AO46" s="6">
        <v>52800000</v>
      </c>
    </row>
    <row r="47" spans="1:41" ht="15.75" customHeight="1" x14ac:dyDescent="0.25">
      <c r="A47" s="1">
        <v>44223</v>
      </c>
      <c r="B47" s="2">
        <f t="shared" si="0"/>
        <v>-21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354929.45910137892</v>
      </c>
      <c r="G47" s="2">
        <f t="shared" si="23"/>
        <v>354929.45910137892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4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5"/>
        <v>355200</v>
      </c>
      <c r="P47" s="2">
        <v>358338.12384793162</v>
      </c>
      <c r="Q47" s="2">
        <f>IF(P47&gt;Graph!$G$1*1000,Graph!$G$1*1000,P47)</f>
        <v>358338.12384793162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  <c r="AM47" s="6">
        <v>14600000</v>
      </c>
      <c r="AN47" s="6">
        <v>31800000</v>
      </c>
      <c r="AO47" s="6">
        <v>52800000</v>
      </c>
    </row>
    <row r="48" spans="1:41" ht="15.75" customHeight="1" x14ac:dyDescent="0.25">
      <c r="A48" s="1">
        <v>44224</v>
      </c>
      <c r="B48" s="2">
        <f t="shared" si="0"/>
        <v>-20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360190.10939463973</v>
      </c>
      <c r="G48" s="2">
        <f t="shared" si="23"/>
        <v>360190.10939463973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4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5"/>
        <v>359934.14285714284</v>
      </c>
      <c r="P48" s="2">
        <v>363620.61594051123</v>
      </c>
      <c r="Q48" s="2">
        <f>IF(P48&gt;Graph!$G$1*1000,Graph!$G$1*1000,P48)</f>
        <v>363620.61594051123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  <c r="AM48" s="6">
        <v>14600000</v>
      </c>
      <c r="AN48" s="6">
        <v>31800000</v>
      </c>
      <c r="AO48" s="6">
        <v>52800000</v>
      </c>
    </row>
    <row r="49" spans="1:41" ht="15.75" customHeight="1" x14ac:dyDescent="0.25">
      <c r="A49" s="1">
        <v>44225</v>
      </c>
      <c r="B49" s="2">
        <f t="shared" si="0"/>
        <v>-19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365450.75968790054</v>
      </c>
      <c r="G49" s="2">
        <f t="shared" si="23"/>
        <v>365450.75968790054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4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5"/>
        <v>361343.42857142858</v>
      </c>
      <c r="P49" s="2">
        <v>368903.10803309083</v>
      </c>
      <c r="Q49" s="2">
        <f>IF(P49&gt;Graph!$G$1*1000,Graph!$G$1*1000,P49)</f>
        <v>368903.10803309083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  <c r="AM49" s="6">
        <v>14600000</v>
      </c>
      <c r="AN49" s="6">
        <v>31800000</v>
      </c>
      <c r="AO49" s="6">
        <v>52800000</v>
      </c>
    </row>
    <row r="50" spans="1:41" ht="15.75" customHeight="1" x14ac:dyDescent="0.25">
      <c r="A50" s="1">
        <v>44226</v>
      </c>
      <c r="B50" s="2">
        <f t="shared" si="0"/>
        <v>-18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370711.40998116136</v>
      </c>
      <c r="G50" s="2">
        <f t="shared" si="23"/>
        <v>370711.40998116136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4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5"/>
        <v>377914.42857142858</v>
      </c>
      <c r="P50" s="2">
        <v>374185.60012567043</v>
      </c>
      <c r="Q50" s="2">
        <f>IF(P50&gt;Graph!$G$1*1000,Graph!$G$1*1000,P50)</f>
        <v>374185.60012567043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  <c r="AM50" s="6">
        <v>14600000</v>
      </c>
      <c r="AN50" s="6">
        <v>31800000</v>
      </c>
      <c r="AO50" s="6">
        <v>52800000</v>
      </c>
    </row>
    <row r="51" spans="1:41" ht="15.75" customHeight="1" x14ac:dyDescent="0.25">
      <c r="A51" s="1">
        <v>44227</v>
      </c>
      <c r="B51" s="2">
        <f t="shared" si="0"/>
        <v>-17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375972.06027442217</v>
      </c>
      <c r="G51" s="2">
        <f t="shared" si="23"/>
        <v>375972.06027442217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4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5"/>
        <v>392361.14285714284</v>
      </c>
      <c r="P51" s="2">
        <v>379468.09221825004</v>
      </c>
      <c r="Q51" s="2">
        <f>IF(P51&gt;Graph!$G$1*1000,Graph!$G$1*1000,P51)</f>
        <v>379468.09221825004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  <c r="AM51" s="6">
        <v>14600000</v>
      </c>
      <c r="AN51" s="6">
        <v>31800000</v>
      </c>
      <c r="AO51" s="6">
        <v>52800000</v>
      </c>
    </row>
    <row r="52" spans="1:41" ht="15.75" customHeight="1" x14ac:dyDescent="0.25">
      <c r="A52" s="1">
        <v>44228</v>
      </c>
      <c r="B52" s="2">
        <f t="shared" si="0"/>
        <v>-16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381232.71056768298</v>
      </c>
      <c r="G52" s="2">
        <f t="shared" si="23"/>
        <v>381232.71056768298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4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5"/>
        <v>402527.57142857142</v>
      </c>
      <c r="P52" s="2">
        <v>384750.58431085944</v>
      </c>
      <c r="Q52" s="2">
        <f>IF(P52&gt;Graph!$G$1*1000,Graph!$G$1*1000,P52)</f>
        <v>384750.58431085944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85" si="26">SUM(AD31*0.9+AF31*0.05)</f>
        <v>2209091.5500000003</v>
      </c>
      <c r="AH52" s="3">
        <f t="shared" si="3"/>
        <v>2209091.5500000003</v>
      </c>
      <c r="AM52" s="6">
        <v>14600000</v>
      </c>
      <c r="AN52" s="6">
        <v>31800000</v>
      </c>
      <c r="AO52" s="6">
        <v>52800000</v>
      </c>
    </row>
    <row r="53" spans="1:41" ht="15.75" customHeight="1" x14ac:dyDescent="0.25">
      <c r="A53" s="1">
        <v>44229</v>
      </c>
      <c r="B53" s="2">
        <f t="shared" si="0"/>
        <v>-15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386493.36086091399</v>
      </c>
      <c r="G53" s="2">
        <f t="shared" si="23"/>
        <v>386493.36086091399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4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5"/>
        <v>411698.57142857142</v>
      </c>
      <c r="P53" s="2">
        <v>390033.07640343904</v>
      </c>
      <c r="Q53" s="2">
        <f>IF(P53&gt;Graph!$G$1*1000,Graph!$G$1*1000,P53)</f>
        <v>390033.07640343904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6"/>
        <v>2396789.7000000002</v>
      </c>
      <c r="AH53" s="3">
        <f t="shared" si="3"/>
        <v>2396789.7000000002</v>
      </c>
      <c r="AM53" s="6">
        <v>14600000</v>
      </c>
      <c r="AN53" s="6">
        <v>31800000</v>
      </c>
      <c r="AO53" s="6">
        <v>52800000</v>
      </c>
    </row>
    <row r="54" spans="1:41" ht="15.75" customHeight="1" x14ac:dyDescent="0.25">
      <c r="A54" s="1">
        <v>44230</v>
      </c>
      <c r="B54" s="2">
        <f t="shared" si="0"/>
        <v>-14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391754.0111541748</v>
      </c>
      <c r="G54" s="2">
        <f t="shared" si="23"/>
        <v>391754.0111541748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4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5"/>
        <v>438394.28571428574</v>
      </c>
      <c r="P54" s="2">
        <v>395315.56849601865</v>
      </c>
      <c r="Q54" s="2">
        <f>IF(P54&gt;Graph!$G$1*1000,Graph!$G$1*1000,P54)</f>
        <v>395315.56849601865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6"/>
        <v>2648325.6500000004</v>
      </c>
      <c r="AH54" s="3">
        <f t="shared" si="3"/>
        <v>2648325.6500000004</v>
      </c>
      <c r="AM54" s="6">
        <v>14600000</v>
      </c>
      <c r="AN54" s="6">
        <v>31800000</v>
      </c>
      <c r="AO54" s="6">
        <v>52800000</v>
      </c>
    </row>
    <row r="55" spans="1:41" ht="15.75" customHeight="1" x14ac:dyDescent="0.25">
      <c r="A55" s="1">
        <v>44231</v>
      </c>
      <c r="B55" s="2">
        <f t="shared" si="0"/>
        <v>-13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397014.66144743562</v>
      </c>
      <c r="G55" s="2">
        <f t="shared" si="23"/>
        <v>397014.66144743562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4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5"/>
        <v>443943.14285714284</v>
      </c>
      <c r="P55" s="2">
        <v>400598.06058859825</v>
      </c>
      <c r="Q55" s="2">
        <f>IF(P55&gt;Graph!$G$1*1000,Graph!$G$1*1000,P55)</f>
        <v>400598.06058859825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6"/>
        <v>2933613.1</v>
      </c>
      <c r="AH55" s="3">
        <f t="shared" si="3"/>
        <v>2933613.1</v>
      </c>
      <c r="AM55" s="6">
        <v>14600000</v>
      </c>
      <c r="AN55" s="6">
        <v>31800000</v>
      </c>
      <c r="AO55" s="6">
        <v>52800000</v>
      </c>
    </row>
    <row r="56" spans="1:41" ht="15.75" customHeight="1" x14ac:dyDescent="0.25">
      <c r="A56" s="1">
        <v>44232</v>
      </c>
      <c r="B56" s="2">
        <f t="shared" si="0"/>
        <v>-12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402275.31174069643</v>
      </c>
      <c r="G56" s="2">
        <f t="shared" si="23"/>
        <v>402275.31174069643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4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5"/>
        <v>445127.85714285716</v>
      </c>
      <c r="P56" s="2">
        <v>405880.55268117785</v>
      </c>
      <c r="Q56" s="2">
        <f>IF(P56&gt;Graph!$G$1*1000,Graph!$G$1*1000,P56)</f>
        <v>405880.55268117785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6"/>
        <v>3225624.15</v>
      </c>
      <c r="AH56" s="3">
        <f t="shared" si="3"/>
        <v>3225624.15</v>
      </c>
      <c r="AM56" s="6">
        <v>14600000</v>
      </c>
      <c r="AN56" s="6">
        <v>31800000</v>
      </c>
      <c r="AO56" s="6">
        <v>52800000</v>
      </c>
    </row>
    <row r="57" spans="1:41" ht="15.75" customHeight="1" x14ac:dyDescent="0.25">
      <c r="A57" s="1">
        <v>44233</v>
      </c>
      <c r="B57" s="2">
        <f t="shared" si="0"/>
        <v>-11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407535.96203395724</v>
      </c>
      <c r="G57" s="2">
        <f t="shared" si="23"/>
        <v>407535.96203395724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4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5"/>
        <v>436764.71428571426</v>
      </c>
      <c r="P57" s="2">
        <v>411163.04477375746</v>
      </c>
      <c r="Q57" s="2">
        <f>IF(P57&gt;Graph!$G$1*1000,Graph!$G$1*1000,P57)</f>
        <v>411163.04477375746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6"/>
        <v>3475871.4</v>
      </c>
      <c r="AH57" s="3">
        <f t="shared" si="3"/>
        <v>3475871.4</v>
      </c>
      <c r="AM57" s="6">
        <v>14600000</v>
      </c>
      <c r="AN57" s="6">
        <v>31800000</v>
      </c>
      <c r="AO57" s="6">
        <v>52800000</v>
      </c>
    </row>
    <row r="58" spans="1:41" ht="15.75" customHeight="1" x14ac:dyDescent="0.25">
      <c r="A58" s="1">
        <v>44234</v>
      </c>
      <c r="B58" s="2">
        <f t="shared" si="0"/>
        <v>-10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412796.61232718825</v>
      </c>
      <c r="G58" s="2">
        <f t="shared" si="23"/>
        <v>412796.61232718825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4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5"/>
        <v>430858.71428571426</v>
      </c>
      <c r="P58" s="2">
        <v>416445.53686636686</v>
      </c>
      <c r="Q58" s="2">
        <f>IF(P58&gt;Graph!$G$1*1000,Graph!$G$1*1000,P58)</f>
        <v>416445.53686636686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6"/>
        <v>3678865.9499999997</v>
      </c>
      <c r="AH58" s="3">
        <f t="shared" si="3"/>
        <v>3678865.9499999997</v>
      </c>
      <c r="AM58" s="6">
        <v>14600000</v>
      </c>
      <c r="AN58" s="6">
        <v>31800000</v>
      </c>
      <c r="AO58" s="6">
        <v>52800000</v>
      </c>
    </row>
    <row r="59" spans="1:41" ht="15.75" customHeight="1" x14ac:dyDescent="0.25">
      <c r="A59" s="1">
        <v>44235</v>
      </c>
      <c r="B59" s="2">
        <f t="shared" si="0"/>
        <v>-9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418057.26262044907</v>
      </c>
      <c r="G59" s="2">
        <f t="shared" si="23"/>
        <v>418057.26262044907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4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5"/>
        <v>431338.14285714284</v>
      </c>
      <c r="P59" s="2">
        <v>421728.02895894647</v>
      </c>
      <c r="Q59" s="2">
        <f>IF(P59&gt;Graph!$G$1*1000,Graph!$G$1*1000,P59)</f>
        <v>421728.02895894647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6"/>
        <v>3862762.6</v>
      </c>
      <c r="AH59" s="3">
        <f t="shared" si="3"/>
        <v>3862762.6</v>
      </c>
      <c r="AM59" s="6">
        <v>14600000</v>
      </c>
      <c r="AN59" s="6">
        <v>31800000</v>
      </c>
      <c r="AO59" s="6">
        <v>52800000</v>
      </c>
    </row>
    <row r="60" spans="1:41" ht="15.75" customHeight="1" x14ac:dyDescent="0.25">
      <c r="A60" s="1">
        <v>44236</v>
      </c>
      <c r="B60" s="2">
        <f t="shared" si="0"/>
        <v>-8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423317.91291370988</v>
      </c>
      <c r="G60" s="2">
        <f t="shared" si="23"/>
        <v>423317.91291370988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4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5"/>
        <v>436774</v>
      </c>
      <c r="P60" s="2">
        <v>427010.52105152607</v>
      </c>
      <c r="Q60" s="2">
        <f>IF(P60&gt;Graph!$G$1*1000,Graph!$G$1*1000,P60)</f>
        <v>427010.52105152607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6"/>
        <v>4171797.25</v>
      </c>
      <c r="AH60" s="3">
        <f t="shared" si="3"/>
        <v>4171797.25</v>
      </c>
      <c r="AM60" s="6">
        <v>14600000</v>
      </c>
      <c r="AN60" s="6">
        <v>31800000</v>
      </c>
      <c r="AO60" s="6">
        <v>52800000</v>
      </c>
    </row>
    <row r="61" spans="1:41" ht="15.75" customHeight="1" x14ac:dyDescent="0.25">
      <c r="A61" s="1">
        <v>44237</v>
      </c>
      <c r="B61" s="2">
        <f t="shared" si="0"/>
        <v>-7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428578.56320697069</v>
      </c>
      <c r="G61" s="2">
        <f t="shared" si="23"/>
        <v>428578.56320697069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4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5"/>
        <v>434444.42857142858</v>
      </c>
      <c r="P61" s="2">
        <v>432293.01314410567</v>
      </c>
      <c r="Q61" s="2">
        <f>IF(P61&gt;Graph!$G$1*1000,Graph!$G$1*1000,P61)</f>
        <v>432293.01314410567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6"/>
        <v>4499125</v>
      </c>
      <c r="AH61" s="3">
        <f t="shared" si="3"/>
        <v>4499125</v>
      </c>
      <c r="AM61" s="6">
        <v>14600000</v>
      </c>
      <c r="AN61" s="6">
        <v>31800000</v>
      </c>
      <c r="AO61" s="6">
        <v>52800000</v>
      </c>
    </row>
    <row r="62" spans="1:41" ht="15.75" customHeight="1" x14ac:dyDescent="0.25">
      <c r="A62" s="1">
        <v>44238</v>
      </c>
      <c r="B62" s="2">
        <f t="shared" si="0"/>
        <v>-6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433839.2135002315</v>
      </c>
      <c r="G62" s="2">
        <f t="shared" si="23"/>
        <v>433839.2135002315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4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5"/>
        <v>437896.85714285716</v>
      </c>
      <c r="P62" s="2">
        <v>437575.50523668528</v>
      </c>
      <c r="Q62" s="2">
        <f>IF(P62&gt;Graph!$G$1*1000,Graph!$G$1*1000,P62)</f>
        <v>437575.50523668528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6"/>
        <v>4868132.5</v>
      </c>
      <c r="AH62" s="3">
        <f t="shared" si="3"/>
        <v>4868132.5</v>
      </c>
      <c r="AM62" s="6">
        <v>14600000</v>
      </c>
      <c r="AN62" s="6">
        <v>31800000</v>
      </c>
      <c r="AO62" s="6">
        <v>52800000</v>
      </c>
    </row>
    <row r="63" spans="1:41" ht="15.75" customHeight="1" x14ac:dyDescent="0.25">
      <c r="A63" s="1">
        <v>44239</v>
      </c>
      <c r="B63" s="2">
        <f t="shared" si="0"/>
        <v>-5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439099.86379346251</v>
      </c>
      <c r="G63" s="2">
        <f t="shared" si="23"/>
        <v>439099.86379346251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4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5"/>
        <v>445204.14285714284</v>
      </c>
      <c r="P63" s="2">
        <v>442857.99732929468</v>
      </c>
      <c r="Q63" s="2">
        <f>IF(P63&gt;Graph!$G$1*1000,Graph!$G$1*1000,P63)</f>
        <v>442857.99732929468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6"/>
        <v>5298646.75</v>
      </c>
      <c r="AH63" s="3">
        <f t="shared" si="3"/>
        <v>5298646.75</v>
      </c>
      <c r="AM63" s="6">
        <v>14600000</v>
      </c>
      <c r="AN63" s="6">
        <v>31800000</v>
      </c>
      <c r="AO63" s="6">
        <v>52800000</v>
      </c>
    </row>
    <row r="64" spans="1:41" ht="15.75" customHeight="1" x14ac:dyDescent="0.25">
      <c r="A64" s="1">
        <v>44240</v>
      </c>
      <c r="B64" s="2">
        <f t="shared" si="0"/>
        <v>-4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444360.51408672333</v>
      </c>
      <c r="G64" s="2">
        <f t="shared" si="23"/>
        <v>444360.51408672333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4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85" si="27">IF(COUNT(I64)=1, SUM(C64+I64),#N/A)</f>
        <v>15599904</v>
      </c>
      <c r="N64" s="2">
        <f t="shared" si="15"/>
        <v>508208</v>
      </c>
      <c r="O64" s="2">
        <f t="shared" si="25"/>
        <v>439167</v>
      </c>
      <c r="P64" s="2">
        <v>448140.48942187428</v>
      </c>
      <c r="Q64" s="2">
        <f>IF(P64&gt;Graph!$G$1*1000,Graph!$G$1*1000,P64)</f>
        <v>448140.48942187428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 t="shared" si="26"/>
        <v>5741471.9000000004</v>
      </c>
      <c r="AH64" s="3">
        <f t="shared" si="3"/>
        <v>5741471.9000000004</v>
      </c>
      <c r="AM64" s="6">
        <v>14600000</v>
      </c>
      <c r="AN64" s="6">
        <v>31800000</v>
      </c>
      <c r="AO64" s="6">
        <v>52800000</v>
      </c>
    </row>
    <row r="65" spans="1:41" ht="15.75" customHeight="1" x14ac:dyDescent="0.25">
      <c r="A65" s="1">
        <v>44241</v>
      </c>
      <c r="B65" s="2">
        <f t="shared" si="0"/>
        <v>-3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449621.16437998414</v>
      </c>
      <c r="G65" s="2">
        <f t="shared" si="23"/>
        <v>449621.16437998414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4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7"/>
        <v>15839781</v>
      </c>
      <c r="N65" s="2">
        <f t="shared" si="15"/>
        <v>239877</v>
      </c>
      <c r="O65" s="2">
        <f t="shared" si="25"/>
        <v>433313.42857142858</v>
      </c>
      <c r="P65" s="2">
        <v>453422.98151445389</v>
      </c>
      <c r="Q65" s="2">
        <f>IF(P65&gt;Graph!$G$1*1000,Graph!$G$1*1000,P65)</f>
        <v>453422.98151445389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6"/>
        <v>5939736.9000000004</v>
      </c>
      <c r="AH65" s="3">
        <f t="shared" si="3"/>
        <v>5939736.9000000004</v>
      </c>
      <c r="AM65" s="6">
        <v>14600000</v>
      </c>
      <c r="AN65" s="6">
        <v>31800000</v>
      </c>
      <c r="AO65" s="6">
        <v>52800000</v>
      </c>
    </row>
    <row r="66" spans="1:41" ht="15.75" customHeight="1" x14ac:dyDescent="0.25">
      <c r="A66" s="1">
        <v>44242</v>
      </c>
      <c r="B66" s="2">
        <f t="shared" si="0"/>
        <v>-2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454881.81467324495</v>
      </c>
      <c r="G66" s="2">
        <f t="shared" si="23"/>
        <v>454881.81467324495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4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7"/>
        <v>16122722</v>
      </c>
      <c r="N66" s="2">
        <f t="shared" si="15"/>
        <v>282941</v>
      </c>
      <c r="O66" s="2">
        <f t="shared" si="25"/>
        <v>422834.85714285716</v>
      </c>
      <c r="P66" s="2">
        <v>458705.47360703349</v>
      </c>
      <c r="Q66" s="2">
        <f>IF(P66&gt;Graph!$G$1*1000,Graph!$G$1*1000,P66)</f>
        <v>458705.47360703349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6"/>
        <v>6191657.0999999996</v>
      </c>
      <c r="AH66" s="3">
        <f t="shared" si="3"/>
        <v>6191657.0999999996</v>
      </c>
      <c r="AM66" s="6">
        <v>14600000</v>
      </c>
      <c r="AN66" s="6">
        <v>31800000</v>
      </c>
      <c r="AO66" s="6">
        <v>52800000</v>
      </c>
    </row>
    <row r="67" spans="1:41" ht="15.75" customHeight="1" x14ac:dyDescent="0.25">
      <c r="A67" s="1">
        <v>44243</v>
      </c>
      <c r="B67" s="2">
        <f t="shared" si="0"/>
        <v>-1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460142.46496650577</v>
      </c>
      <c r="G67" s="2">
        <f t="shared" si="23"/>
        <v>460142.46496650577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4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7"/>
        <v>16499549</v>
      </c>
      <c r="N67" s="2">
        <f t="shared" si="15"/>
        <v>376827</v>
      </c>
      <c r="O67" s="2">
        <f t="shared" si="25"/>
        <v>417385.42857142858</v>
      </c>
      <c r="P67" s="2">
        <v>463987.96569961309</v>
      </c>
      <c r="Q67" s="2">
        <f>IF(P67&gt;Graph!$G$1*1000,Graph!$G$1*1000,P67)</f>
        <v>463987.96569961309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6"/>
        <v>6471656.0999999996</v>
      </c>
      <c r="AH67" s="3">
        <f t="shared" si="3"/>
        <v>6471656.0999999996</v>
      </c>
      <c r="AM67" s="6">
        <v>14600000</v>
      </c>
      <c r="AN67" s="6">
        <v>31800000</v>
      </c>
      <c r="AO67" s="6">
        <v>52800000</v>
      </c>
    </row>
    <row r="68" spans="1:41" ht="15.75" customHeight="1" x14ac:dyDescent="0.25">
      <c r="A68" s="1">
        <v>44244</v>
      </c>
      <c r="B68" s="2">
        <f t="shared" si="0"/>
        <v>0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465403.11525973678</v>
      </c>
      <c r="G68" s="2">
        <f t="shared" si="23"/>
        <v>465403.11525973678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4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7"/>
        <v>16996806</v>
      </c>
      <c r="N68" s="2">
        <f t="shared" si="15"/>
        <v>497257</v>
      </c>
      <c r="O68" s="2">
        <f t="shared" si="25"/>
        <v>423321.57142857142</v>
      </c>
      <c r="P68" s="2">
        <v>469270.4577921927</v>
      </c>
      <c r="Q68" s="2">
        <f>IF(P68&gt;Graph!$G$1*1000,Graph!$G$1*1000,P68)</f>
        <v>469270.4577921927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6"/>
        <v>6726303.3500000006</v>
      </c>
      <c r="AH68" s="3">
        <f t="shared" si="3"/>
        <v>6726303.3500000006</v>
      </c>
      <c r="AM68" s="6">
        <v>14600000</v>
      </c>
      <c r="AN68" s="6">
        <v>31800000</v>
      </c>
      <c r="AO68" s="6">
        <v>52800000</v>
      </c>
    </row>
    <row r="69" spans="1:41" ht="15.75" customHeight="1" x14ac:dyDescent="0.25">
      <c r="A69" s="1">
        <v>44245</v>
      </c>
      <c r="B69" s="2">
        <f t="shared" si="0"/>
        <v>1</v>
      </c>
      <c r="C69" s="7"/>
      <c r="D69" s="2" t="e">
        <f t="shared" si="12"/>
        <v>#N/A</v>
      </c>
      <c r="E69" s="2" t="e">
        <f t="shared" si="22"/>
        <v>#N/A</v>
      </c>
      <c r="F69" s="2">
        <v>470663.76555299759</v>
      </c>
      <c r="G69" s="2">
        <f t="shared" si="23"/>
        <v>470663.76555299759</v>
      </c>
      <c r="H69" s="2">
        <f t="shared" si="13"/>
        <v>16893745.765552998</v>
      </c>
      <c r="I69" s="7"/>
      <c r="J69" s="2" t="e">
        <f t="shared" si="14"/>
        <v>#N/A</v>
      </c>
      <c r="K69" s="2" t="e">
        <f t="shared" si="24"/>
        <v>#N/A</v>
      </c>
      <c r="L69" s="2">
        <f t="array" ref="L69">IF(COUNT($C70)=0,IF(COUNT($C69)=1,I69,SUM(L68+LOOKUP(2,1/(ISNUMBER($K$1:$K$194)),$K$1:$K$194))),I69)</f>
        <v>580763.57142857148</v>
      </c>
      <c r="M69" s="8" t="e">
        <f t="shared" si="27"/>
        <v>#N/A</v>
      </c>
      <c r="N69" s="2" t="e">
        <f t="shared" si="15"/>
        <v>#N/A</v>
      </c>
      <c r="O69" s="2" t="e">
        <f t="shared" si="25"/>
        <v>#N/A</v>
      </c>
      <c r="P69" s="2">
        <v>474552.9498848021</v>
      </c>
      <c r="Q69" s="2">
        <f>IF(P69&gt;Graph!$G$1*1000,Graph!$G$1*1000,P69)</f>
        <v>474552.9498848021</v>
      </c>
      <c r="R69" s="2">
        <f t="shared" si="16"/>
        <v>17471358.949884802</v>
      </c>
      <c r="S69" s="2">
        <f t="shared" si="17"/>
        <v>470663.76555299759</v>
      </c>
      <c r="T69" s="2">
        <f t="shared" si="18"/>
        <v>7039.5714285714785</v>
      </c>
      <c r="U69" s="2">
        <f t="shared" si="19"/>
        <v>474552.9498848021</v>
      </c>
      <c r="V69" s="2">
        <f t="shared" si="5"/>
        <v>587136.6875</v>
      </c>
      <c r="W69" s="2">
        <f t="shared" si="20"/>
        <v>13412.6875</v>
      </c>
      <c r="X69" s="2">
        <f t="shared" si="6"/>
        <v>461140.2623848021</v>
      </c>
      <c r="Y69" s="2">
        <f t="shared" si="7"/>
        <v>16884222.262384802</v>
      </c>
      <c r="Z69" s="2" t="str">
        <f t="shared" si="8"/>
        <v>HERE</v>
      </c>
      <c r="AA69" s="2">
        <f>IF(Z69="HERE",Y69,AA68+Graph!$G$1*1000)</f>
        <v>16884222.262384802</v>
      </c>
      <c r="AB69" s="2">
        <f t="shared" si="21"/>
        <v>461140.2623848021</v>
      </c>
      <c r="AC69" s="2">
        <f t="shared" si="9"/>
        <v>587136.6875</v>
      </c>
      <c r="AD69" s="3">
        <f t="shared" si="10"/>
        <v>16884222.262384802</v>
      </c>
      <c r="AE69" s="2">
        <f>IF(AE67&gt;=52800000,52800000,IF(AB48=Graph!G$1*1000,AE68+Graph!G$1*1000,AC69))</f>
        <v>587136.6875</v>
      </c>
      <c r="AF69" s="3">
        <f t="shared" si="11"/>
        <v>587136.6875</v>
      </c>
      <c r="AG69" s="3">
        <f t="shared" si="26"/>
        <v>7125978.3000000007</v>
      </c>
      <c r="AH69" s="3" t="e">
        <f t="shared" si="3"/>
        <v>#N/A</v>
      </c>
      <c r="AM69" s="6">
        <v>14600000</v>
      </c>
      <c r="AN69" s="6">
        <v>31800000</v>
      </c>
      <c r="AO69" s="6">
        <v>52800000</v>
      </c>
    </row>
    <row r="70" spans="1:41" ht="15.75" customHeight="1" x14ac:dyDescent="0.25">
      <c r="A70" s="1">
        <v>44246</v>
      </c>
      <c r="B70" s="2">
        <f t="shared" si="0"/>
        <v>2</v>
      </c>
      <c r="C70" s="7"/>
      <c r="D70" s="2" t="e">
        <f t="shared" si="12"/>
        <v>#N/A</v>
      </c>
      <c r="E70" s="2" t="e">
        <f t="shared" si="22"/>
        <v>#N/A</v>
      </c>
      <c r="F70" s="2">
        <v>475924.4158462584</v>
      </c>
      <c r="G70" s="2">
        <f t="shared" si="23"/>
        <v>475924.4158462584</v>
      </c>
      <c r="H70" s="2">
        <f t="shared" si="13"/>
        <v>17369670.181399256</v>
      </c>
      <c r="I70" s="7"/>
      <c r="J70" s="2" t="e">
        <f t="shared" si="14"/>
        <v>#N/A</v>
      </c>
      <c r="K70" s="2" t="e">
        <f t="shared" si="24"/>
        <v>#N/A</v>
      </c>
      <c r="L70" s="2">
        <f t="array" ref="L70">IF(COUNT($C71)=0,IF(COUNT($C70)=1,I70,SUM(L69+LOOKUP(2,1/(ISNUMBER($K$1:$K$194)),$K$1:$K$194))),I70)</f>
        <v>587803.14285714296</v>
      </c>
      <c r="M70" s="8" t="e">
        <f t="shared" si="27"/>
        <v>#N/A</v>
      </c>
      <c r="N70" s="2" t="e">
        <f t="shared" si="15"/>
        <v>#N/A</v>
      </c>
      <c r="O70" s="2" t="e">
        <f t="shared" si="25"/>
        <v>#N/A</v>
      </c>
      <c r="P70" s="2">
        <v>479835.44197738171</v>
      </c>
      <c r="Q70" s="2">
        <f>IF(P70&gt;Graph!$G$1*1000,Graph!$G$1*1000,P70)</f>
        <v>479835.44197738171</v>
      </c>
      <c r="R70" s="2">
        <f t="shared" si="16"/>
        <v>17951194.391862184</v>
      </c>
      <c r="S70" s="2">
        <f t="shared" si="17"/>
        <v>475924.4158462584</v>
      </c>
      <c r="T70" s="2">
        <f t="shared" si="18"/>
        <v>7039.5714285714785</v>
      </c>
      <c r="U70" s="2">
        <f t="shared" si="19"/>
        <v>479835.44197738171</v>
      </c>
      <c r="V70" s="2">
        <f t="shared" si="5"/>
        <v>600549.375</v>
      </c>
      <c r="W70" s="2">
        <f t="shared" si="20"/>
        <v>13412.6875</v>
      </c>
      <c r="X70" s="2">
        <f t="shared" si="6"/>
        <v>466422.75447738171</v>
      </c>
      <c r="Y70" s="2">
        <f t="shared" si="7"/>
        <v>17350645.016862184</v>
      </c>
      <c r="Z70" s="2" t="str">
        <f t="shared" si="8"/>
        <v>HERE</v>
      </c>
      <c r="AA70" s="2">
        <f>IF(Z70="HERE",Y70,AA69+Graph!$G$1*1000)</f>
        <v>17350645.016862184</v>
      </c>
      <c r="AB70" s="2">
        <f t="shared" si="21"/>
        <v>466422.75447738171</v>
      </c>
      <c r="AC70" s="2">
        <f t="shared" si="9"/>
        <v>600549.375</v>
      </c>
      <c r="AD70" s="3">
        <f t="shared" si="10"/>
        <v>17350645.016862184</v>
      </c>
      <c r="AE70" s="2">
        <f>IF(AE68&gt;=52800000,52800000,IF(AB49=Graph!G$1*1000,AE69+Graph!G$1*1000,AC70))</f>
        <v>600549.375</v>
      </c>
      <c r="AF70" s="3">
        <f t="shared" si="11"/>
        <v>600549.375</v>
      </c>
      <c r="AG70" s="3">
        <f t="shared" si="26"/>
        <v>7565067.5999999996</v>
      </c>
      <c r="AH70" s="3" t="e">
        <f t="shared" si="3"/>
        <v>#N/A</v>
      </c>
      <c r="AM70" s="6">
        <v>14600000</v>
      </c>
      <c r="AN70" s="6">
        <v>31800000</v>
      </c>
      <c r="AO70" s="6">
        <v>52800000</v>
      </c>
    </row>
    <row r="71" spans="1:41" ht="15.75" customHeight="1" x14ac:dyDescent="0.25">
      <c r="A71" s="1">
        <v>44247</v>
      </c>
      <c r="B71" s="2">
        <f t="shared" si="0"/>
        <v>3</v>
      </c>
      <c r="C71" s="7"/>
      <c r="D71" s="2" t="e">
        <f t="shared" si="12"/>
        <v>#N/A</v>
      </c>
      <c r="E71" s="2" t="e">
        <f t="shared" si="22"/>
        <v>#N/A</v>
      </c>
      <c r="F71" s="2">
        <v>481185.06613951921</v>
      </c>
      <c r="G71" s="2">
        <f t="shared" si="23"/>
        <v>481185.06613951921</v>
      </c>
      <c r="H71" s="2">
        <f t="shared" si="13"/>
        <v>17850855.247538775</v>
      </c>
      <c r="I71" s="7"/>
      <c r="J71" s="2" t="e">
        <f t="shared" si="14"/>
        <v>#N/A</v>
      </c>
      <c r="K71" s="2" t="e">
        <f t="shared" si="24"/>
        <v>#N/A</v>
      </c>
      <c r="L71" s="2">
        <f t="array" ref="L71">IF(COUNT($C72)=0,IF(COUNT($C71)=1,I71,SUM(L70+LOOKUP(2,1/(ISNUMBER($K$1:$K$194)),$K$1:$K$194))),I71)</f>
        <v>594842.71428571444</v>
      </c>
      <c r="M71" s="8" t="e">
        <f t="shared" si="27"/>
        <v>#N/A</v>
      </c>
      <c r="N71" s="2" t="e">
        <f t="shared" si="15"/>
        <v>#N/A</v>
      </c>
      <c r="O71" s="2" t="e">
        <f t="shared" si="25"/>
        <v>#N/A</v>
      </c>
      <c r="P71" s="2">
        <v>485117.93406996131</v>
      </c>
      <c r="Q71" s="2">
        <f>IF(P71&gt;Graph!$G$1*1000,Graph!$G$1*1000,P71)</f>
        <v>485117.93406996131</v>
      </c>
      <c r="R71" s="2">
        <f t="shared" si="16"/>
        <v>18436312.325932145</v>
      </c>
      <c r="S71" s="2">
        <f t="shared" si="17"/>
        <v>481185.06613951921</v>
      </c>
      <c r="T71" s="2">
        <f t="shared" si="18"/>
        <v>7039.5714285714785</v>
      </c>
      <c r="U71" s="2">
        <f t="shared" si="19"/>
        <v>485117.93406996131</v>
      </c>
      <c r="V71" s="2">
        <f t="shared" si="5"/>
        <v>613962.0625</v>
      </c>
      <c r="W71" s="2">
        <f t="shared" si="20"/>
        <v>13412.6875</v>
      </c>
      <c r="X71" s="2">
        <f t="shared" si="6"/>
        <v>471705.24656996131</v>
      </c>
      <c r="Y71" s="2">
        <f t="shared" si="7"/>
        <v>17822350.263432145</v>
      </c>
      <c r="Z71" s="2" t="str">
        <f t="shared" si="8"/>
        <v>HERE</v>
      </c>
      <c r="AA71" s="2">
        <f>IF(Z71="HERE",Y71,AA70+Graph!$G$1*1000)</f>
        <v>17822350.263432145</v>
      </c>
      <c r="AB71" s="2">
        <f t="shared" si="21"/>
        <v>471705.24656996131</v>
      </c>
      <c r="AC71" s="2">
        <f t="shared" si="9"/>
        <v>613962.0625</v>
      </c>
      <c r="AD71" s="3">
        <f t="shared" si="10"/>
        <v>17822350.263432145</v>
      </c>
      <c r="AE71" s="2">
        <f>IF(AE69&gt;=52800000,52800000,IF(AB50=Graph!G$1*1000,AE70+Graph!G$1*1000,AC71))</f>
        <v>613962.0625</v>
      </c>
      <c r="AF71" s="3">
        <f t="shared" si="11"/>
        <v>613962.0625</v>
      </c>
      <c r="AG71" s="3">
        <f t="shared" si="26"/>
        <v>8104148.7500000009</v>
      </c>
      <c r="AH71" s="3" t="e">
        <f t="shared" si="3"/>
        <v>#N/A</v>
      </c>
      <c r="AM71" s="6">
        <v>14600000</v>
      </c>
      <c r="AN71" s="6">
        <v>31800000</v>
      </c>
      <c r="AO71" s="6">
        <v>52800000</v>
      </c>
    </row>
    <row r="72" spans="1:41" ht="15.75" customHeight="1" x14ac:dyDescent="0.25">
      <c r="A72" s="1">
        <v>44248</v>
      </c>
      <c r="B72" s="2">
        <f t="shared" si="0"/>
        <v>4</v>
      </c>
      <c r="C72" s="7"/>
      <c r="D72" s="2" t="e">
        <f t="shared" si="12"/>
        <v>#N/A</v>
      </c>
      <c r="E72" s="2" t="e">
        <f t="shared" si="22"/>
        <v>#N/A</v>
      </c>
      <c r="F72" s="2">
        <v>486445.71643278003</v>
      </c>
      <c r="G72" s="2">
        <f t="shared" si="23"/>
        <v>486445.71643278003</v>
      </c>
      <c r="H72" s="2">
        <f t="shared" si="13"/>
        <v>18337300.963971555</v>
      </c>
      <c r="I72" s="7"/>
      <c r="J72" s="2" t="e">
        <f t="shared" si="14"/>
        <v>#N/A</v>
      </c>
      <c r="K72" s="2" t="e">
        <f t="shared" si="24"/>
        <v>#N/A</v>
      </c>
      <c r="L72" s="2">
        <f t="array" ref="L72">IF(COUNT($C73)=0,IF(COUNT($C72)=1,I72,SUM(L71+LOOKUP(2,1/(ISNUMBER($K$1:$K$194)),$K$1:$K$194))),I72)</f>
        <v>601882.28571428591</v>
      </c>
      <c r="M72" s="8" t="e">
        <f t="shared" si="27"/>
        <v>#N/A</v>
      </c>
      <c r="N72" s="2" t="e">
        <f t="shared" si="15"/>
        <v>#N/A</v>
      </c>
      <c r="O72" s="2" t="e">
        <f t="shared" si="25"/>
        <v>#N/A</v>
      </c>
      <c r="P72" s="2">
        <v>490400.42616254091</v>
      </c>
      <c r="Q72" s="2">
        <f>IF(P72&gt;Graph!$G$1*1000,Graph!$G$1*1000,P72)</f>
        <v>490400.42616254091</v>
      </c>
      <c r="R72" s="2">
        <f t="shared" si="16"/>
        <v>18926712.752094686</v>
      </c>
      <c r="S72" s="2">
        <f t="shared" si="17"/>
        <v>486445.71643278003</v>
      </c>
      <c r="T72" s="2">
        <f t="shared" si="18"/>
        <v>7039.5714285714785</v>
      </c>
      <c r="U72" s="2">
        <f t="shared" si="19"/>
        <v>490400.42616254091</v>
      </c>
      <c r="V72" s="2">
        <f t="shared" si="5"/>
        <v>627374.75</v>
      </c>
      <c r="W72" s="2">
        <f t="shared" si="20"/>
        <v>13412.6875</v>
      </c>
      <c r="X72" s="2">
        <f t="shared" si="6"/>
        <v>476987.73866254091</v>
      </c>
      <c r="Y72" s="2">
        <f t="shared" si="7"/>
        <v>18299338.002094686</v>
      </c>
      <c r="Z72" s="2" t="str">
        <f t="shared" si="8"/>
        <v>HERE</v>
      </c>
      <c r="AA72" s="2">
        <f>IF(Z72="HERE",Y72,AA71+Graph!$G$1*1000)</f>
        <v>18299338.002094686</v>
      </c>
      <c r="AB72" s="2">
        <f t="shared" si="21"/>
        <v>476987.73866254091</v>
      </c>
      <c r="AC72" s="2">
        <f t="shared" si="9"/>
        <v>627374.75</v>
      </c>
      <c r="AD72" s="3">
        <f t="shared" si="10"/>
        <v>18299338.002094686</v>
      </c>
      <c r="AE72" s="2">
        <f>IF(AE70&gt;=52800000,52800000,IF(AB51=Graph!G$1*1000,AE71+Graph!G$1*1000,AC72))</f>
        <v>627374.75</v>
      </c>
      <c r="AF72" s="3">
        <f t="shared" si="11"/>
        <v>627374.75</v>
      </c>
      <c r="AG72" s="3">
        <f t="shared" si="26"/>
        <v>8391440.75</v>
      </c>
      <c r="AH72" s="3" t="e">
        <f t="shared" si="3"/>
        <v>#N/A</v>
      </c>
      <c r="AM72" s="6">
        <v>14600000</v>
      </c>
      <c r="AN72" s="6">
        <v>31800000</v>
      </c>
      <c r="AO72" s="6">
        <v>52800000</v>
      </c>
    </row>
    <row r="73" spans="1:41" ht="15.75" customHeight="1" x14ac:dyDescent="0.25">
      <c r="A73" s="1">
        <v>44249</v>
      </c>
      <c r="B73" s="2">
        <f t="shared" si="0"/>
        <v>5</v>
      </c>
      <c r="C73" s="7"/>
      <c r="D73" s="2" t="e">
        <f t="shared" si="12"/>
        <v>#N/A</v>
      </c>
      <c r="E73" s="2" t="e">
        <f t="shared" si="22"/>
        <v>#N/A</v>
      </c>
      <c r="F73" s="2">
        <v>491706.36672604084</v>
      </c>
      <c r="G73" s="2">
        <f t="shared" si="23"/>
        <v>491706.36672604084</v>
      </c>
      <c r="H73" s="2">
        <f t="shared" si="13"/>
        <v>18829007.330697596</v>
      </c>
      <c r="I73" s="7"/>
      <c r="J73" s="2" t="e">
        <f t="shared" si="14"/>
        <v>#N/A</v>
      </c>
      <c r="K73" s="2" t="e">
        <f t="shared" si="24"/>
        <v>#N/A</v>
      </c>
      <c r="L73" s="2">
        <f t="array" ref="L73">IF(COUNT($C74)=0,IF(COUNT($C73)=1,I73,SUM(L72+LOOKUP(2,1/(ISNUMBER($K$1:$K$194)),$K$1:$K$194))),I73)</f>
        <v>608921.85714285739</v>
      </c>
      <c r="M73" s="8" t="e">
        <f t="shared" si="27"/>
        <v>#N/A</v>
      </c>
      <c r="N73" s="2" t="e">
        <f t="shared" si="15"/>
        <v>#N/A</v>
      </c>
      <c r="O73" s="2" t="e">
        <f t="shared" si="25"/>
        <v>#N/A</v>
      </c>
      <c r="P73" s="2">
        <v>495682.91825512052</v>
      </c>
      <c r="Q73" s="2">
        <f>IF(P73&gt;Graph!$G$1*1000,Graph!$G$1*1000,P73)</f>
        <v>495682.91825512052</v>
      </c>
      <c r="R73" s="2">
        <f t="shared" si="16"/>
        <v>19422395.670349807</v>
      </c>
      <c r="S73" s="2">
        <f t="shared" si="17"/>
        <v>491706.36672604084</v>
      </c>
      <c r="T73" s="2">
        <f t="shared" si="18"/>
        <v>7039.5714285714785</v>
      </c>
      <c r="U73" s="2">
        <f t="shared" si="19"/>
        <v>495682.91825512052</v>
      </c>
      <c r="V73" s="2">
        <f t="shared" si="5"/>
        <v>640787.4375</v>
      </c>
      <c r="W73" s="2">
        <f t="shared" si="20"/>
        <v>13412.6875</v>
      </c>
      <c r="X73" s="2">
        <f t="shared" si="6"/>
        <v>482270.23075512052</v>
      </c>
      <c r="Y73" s="2">
        <f t="shared" si="7"/>
        <v>18781608.232849807</v>
      </c>
      <c r="Z73" s="2" t="str">
        <f t="shared" si="8"/>
        <v>HERE</v>
      </c>
      <c r="AA73" s="2">
        <f>IF(Z73="HERE",Y73,AA72+Graph!$G$1*1000)</f>
        <v>18781608.232849807</v>
      </c>
      <c r="AB73" s="2">
        <f t="shared" si="21"/>
        <v>482270.23075512052</v>
      </c>
      <c r="AC73" s="2">
        <f t="shared" si="9"/>
        <v>640787.4375</v>
      </c>
      <c r="AD73" s="3">
        <f t="shared" si="10"/>
        <v>18781608.232849807</v>
      </c>
      <c r="AE73" s="2">
        <f>IF(AE71&gt;=52800000,52800000,IF(AB52=Graph!G$1*1000,AE72+Graph!G$1*1000,AC73))</f>
        <v>640787.4375</v>
      </c>
      <c r="AF73" s="3">
        <f t="shared" si="11"/>
        <v>640787.4375</v>
      </c>
      <c r="AG73" s="3">
        <f t="shared" si="26"/>
        <v>8706883.3000000007</v>
      </c>
      <c r="AH73" s="3" t="e">
        <f t="shared" si="3"/>
        <v>#N/A</v>
      </c>
      <c r="AM73" s="6">
        <v>14600000</v>
      </c>
      <c r="AN73" s="6">
        <v>31800000</v>
      </c>
      <c r="AO73" s="6">
        <v>52800000</v>
      </c>
    </row>
    <row r="74" spans="1:41" ht="15.75" customHeight="1" x14ac:dyDescent="0.25">
      <c r="A74" s="1">
        <v>44250</v>
      </c>
      <c r="B74" s="2">
        <f t="shared" si="0"/>
        <v>6</v>
      </c>
      <c r="C74" s="7"/>
      <c r="D74" s="2" t="e">
        <f t="shared" si="12"/>
        <v>#N/A</v>
      </c>
      <c r="E74" s="2" t="e">
        <f t="shared" si="22"/>
        <v>#N/A</v>
      </c>
      <c r="F74" s="2">
        <v>496967.01701927185</v>
      </c>
      <c r="G74" s="2">
        <f t="shared" si="23"/>
        <v>496967.01701927185</v>
      </c>
      <c r="H74" s="2">
        <f t="shared" si="13"/>
        <v>19325974.347716868</v>
      </c>
      <c r="I74" s="7"/>
      <c r="J74" s="2" t="e">
        <f t="shared" si="14"/>
        <v>#N/A</v>
      </c>
      <c r="K74" s="2" t="e">
        <f t="shared" si="24"/>
        <v>#N/A</v>
      </c>
      <c r="L74" s="2">
        <f t="array" ref="L74">IF(COUNT($C75)=0,IF(COUNT($C74)=1,I74,SUM(L73+LOOKUP(2,1/(ISNUMBER($K$1:$K$194)),$K$1:$K$194))),I74)</f>
        <v>615961.42857142887</v>
      </c>
      <c r="M74" s="8" t="e">
        <f t="shared" si="27"/>
        <v>#N/A</v>
      </c>
      <c r="N74" s="2" t="e">
        <f t="shared" si="15"/>
        <v>#N/A</v>
      </c>
      <c r="O74" s="2" t="e">
        <f t="shared" si="25"/>
        <v>#N/A</v>
      </c>
      <c r="P74" s="2">
        <v>500965.41034770012</v>
      </c>
      <c r="Q74" s="2">
        <f>IF(P74&gt;Graph!$G$1*1000,Graph!$G$1*1000,P74)</f>
        <v>500965.41034770012</v>
      </c>
      <c r="R74" s="2">
        <f t="shared" si="16"/>
        <v>19923361.080697507</v>
      </c>
      <c r="S74" s="2">
        <f t="shared" si="17"/>
        <v>496967.01701927185</v>
      </c>
      <c r="T74" s="2">
        <f t="shared" si="18"/>
        <v>7039.5714285714785</v>
      </c>
      <c r="U74" s="2">
        <f t="shared" si="19"/>
        <v>500965.41034770012</v>
      </c>
      <c r="V74" s="2">
        <f t="shared" si="5"/>
        <v>654200.125</v>
      </c>
      <c r="W74" s="2">
        <f t="shared" si="20"/>
        <v>13412.6875</v>
      </c>
      <c r="X74" s="2">
        <f t="shared" si="6"/>
        <v>487552.72284770012</v>
      </c>
      <c r="Y74" s="2">
        <f t="shared" si="7"/>
        <v>19269160.955697507</v>
      </c>
      <c r="Z74" s="2" t="str">
        <f t="shared" si="8"/>
        <v>HERE</v>
      </c>
      <c r="AA74" s="2">
        <f>IF(Z74="HERE",Y74,AA73+Graph!$G$1*1000)</f>
        <v>19269160.955697507</v>
      </c>
      <c r="AB74" s="2">
        <f t="shared" si="21"/>
        <v>487552.72284770012</v>
      </c>
      <c r="AC74" s="2">
        <f t="shared" si="9"/>
        <v>654200.125</v>
      </c>
      <c r="AD74" s="3">
        <f t="shared" si="10"/>
        <v>19269160.955697507</v>
      </c>
      <c r="AE74" s="2">
        <f>IF(AE72&gt;=52800000,52800000,IF(AB53=Graph!G$1*1000,AE73+Graph!G$1*1000,AC74))</f>
        <v>654200.125</v>
      </c>
      <c r="AF74" s="3">
        <f t="shared" si="11"/>
        <v>654200.125</v>
      </c>
      <c r="AG74" s="3">
        <f t="shared" si="26"/>
        <v>9044272</v>
      </c>
      <c r="AH74" s="3" t="e">
        <f t="shared" si="3"/>
        <v>#N/A</v>
      </c>
      <c r="AM74" s="6">
        <v>14600000</v>
      </c>
      <c r="AN74" s="6">
        <v>31800000</v>
      </c>
      <c r="AO74" s="6">
        <v>52800000</v>
      </c>
    </row>
    <row r="75" spans="1:41" ht="15.75" customHeight="1" x14ac:dyDescent="0.25">
      <c r="A75" s="1">
        <v>44251</v>
      </c>
      <c r="B75" s="2">
        <f t="shared" si="0"/>
        <v>7</v>
      </c>
      <c r="C75" s="7"/>
      <c r="D75" s="2" t="e">
        <f t="shared" si="12"/>
        <v>#N/A</v>
      </c>
      <c r="E75" s="2" t="e">
        <f t="shared" si="22"/>
        <v>#N/A</v>
      </c>
      <c r="F75" s="2">
        <v>502227.66731253266</v>
      </c>
      <c r="G75" s="2">
        <f t="shared" si="23"/>
        <v>502227.66731253266</v>
      </c>
      <c r="H75" s="2">
        <f t="shared" si="13"/>
        <v>19828202.015029401</v>
      </c>
      <c r="I75" s="7"/>
      <c r="J75" s="2" t="e">
        <f t="shared" si="14"/>
        <v>#N/A</v>
      </c>
      <c r="K75" s="2" t="e">
        <f t="shared" si="24"/>
        <v>#N/A</v>
      </c>
      <c r="L75" s="2">
        <f t="array" ref="L75">IF(COUNT($C76)=0,IF(COUNT($C75)=1,I75,SUM(L74+LOOKUP(2,1/(ISNUMBER($K$1:$K$194)),$K$1:$K$194))),I75)</f>
        <v>623001.00000000035</v>
      </c>
      <c r="M75" s="8" t="e">
        <f t="shared" si="27"/>
        <v>#N/A</v>
      </c>
      <c r="N75" s="2" t="e">
        <f t="shared" si="15"/>
        <v>#N/A</v>
      </c>
      <c r="O75" s="2" t="e">
        <f t="shared" si="25"/>
        <v>#N/A</v>
      </c>
      <c r="P75" s="2">
        <v>506247.90244030952</v>
      </c>
      <c r="Q75" s="2">
        <f>IF(P75&gt;Graph!$G$1*1000,Graph!$G$1*1000,P75)</f>
        <v>506247.90244030952</v>
      </c>
      <c r="R75" s="2">
        <f t="shared" si="16"/>
        <v>20429608.983137816</v>
      </c>
      <c r="S75" s="2">
        <f t="shared" si="17"/>
        <v>502227.66731253266</v>
      </c>
      <c r="T75" s="2">
        <f t="shared" si="18"/>
        <v>7039.5714285714785</v>
      </c>
      <c r="U75" s="2">
        <f t="shared" si="19"/>
        <v>506247.90244030952</v>
      </c>
      <c r="V75" s="2">
        <f t="shared" si="5"/>
        <v>667612.8125</v>
      </c>
      <c r="W75" s="2">
        <f t="shared" si="20"/>
        <v>13412.6875</v>
      </c>
      <c r="X75" s="2">
        <f t="shared" si="6"/>
        <v>492835.21494030952</v>
      </c>
      <c r="Y75" s="2">
        <f t="shared" si="7"/>
        <v>19761996.170637816</v>
      </c>
      <c r="Z75" s="2" t="str">
        <f t="shared" si="8"/>
        <v>HERE</v>
      </c>
      <c r="AA75" s="2">
        <f>IF(Z75="HERE",Y75,AA74+Graph!$G$1*1000)</f>
        <v>19761996.170637816</v>
      </c>
      <c r="AB75" s="2">
        <f t="shared" si="21"/>
        <v>492835.21494030952</v>
      </c>
      <c r="AC75" s="2">
        <f t="shared" si="9"/>
        <v>667612.8125</v>
      </c>
      <c r="AD75" s="3">
        <f t="shared" si="10"/>
        <v>19761996.170637816</v>
      </c>
      <c r="AE75" s="2">
        <f>IF(AE73&gt;=52800000,52800000,IF(AB54=Graph!G$1*1000,AE74+Graph!G$1*1000,AC75))</f>
        <v>667612.8125</v>
      </c>
      <c r="AF75" s="3">
        <f t="shared" si="11"/>
        <v>667612.8125</v>
      </c>
      <c r="AG75" s="3">
        <f t="shared" si="26"/>
        <v>9466536.1500000004</v>
      </c>
      <c r="AH75" s="3" t="e">
        <f t="shared" si="3"/>
        <v>#N/A</v>
      </c>
      <c r="AM75" s="6">
        <v>14600000</v>
      </c>
      <c r="AN75" s="6">
        <v>31800000</v>
      </c>
      <c r="AO75" s="6">
        <v>52800000</v>
      </c>
    </row>
    <row r="76" spans="1:41" ht="15.75" customHeight="1" x14ac:dyDescent="0.25">
      <c r="A76" s="1">
        <v>44252</v>
      </c>
      <c r="B76" s="2">
        <f t="shared" si="0"/>
        <v>8</v>
      </c>
      <c r="C76" s="7"/>
      <c r="D76" s="2" t="e">
        <f t="shared" si="12"/>
        <v>#N/A</v>
      </c>
      <c r="E76" s="2" t="e">
        <f t="shared" si="22"/>
        <v>#N/A</v>
      </c>
      <c r="F76" s="2">
        <v>507488.31760579348</v>
      </c>
      <c r="G76" s="2">
        <f t="shared" si="23"/>
        <v>507488.31760579348</v>
      </c>
      <c r="H76" s="2">
        <f t="shared" si="13"/>
        <v>20335690.332635194</v>
      </c>
      <c r="I76" s="7"/>
      <c r="J76" s="2" t="e">
        <f t="shared" si="14"/>
        <v>#N/A</v>
      </c>
      <c r="K76" s="2" t="e">
        <f t="shared" si="24"/>
        <v>#N/A</v>
      </c>
      <c r="L76" s="2">
        <f t="array" ref="L76">IF(COUNT($C77)=0,IF(COUNT($C76)=1,I76,SUM(L75+LOOKUP(2,1/(ISNUMBER($K$1:$K$194)),$K$1:$K$194))),I76)</f>
        <v>630040.57142857183</v>
      </c>
      <c r="M76" s="8" t="e">
        <f t="shared" si="27"/>
        <v>#N/A</v>
      </c>
      <c r="N76" s="2" t="e">
        <f t="shared" si="15"/>
        <v>#N/A</v>
      </c>
      <c r="O76" s="2" t="e">
        <f t="shared" si="25"/>
        <v>#N/A</v>
      </c>
      <c r="P76" s="2">
        <v>511530.39453288913</v>
      </c>
      <c r="Q76" s="2">
        <f>IF(P76&gt;Graph!$G$1*1000,Graph!$G$1*1000,P76)</f>
        <v>511530.39453288913</v>
      </c>
      <c r="R76" s="2">
        <f t="shared" si="16"/>
        <v>20941139.377670705</v>
      </c>
      <c r="S76" s="2">
        <f t="shared" si="17"/>
        <v>507488.31760579348</v>
      </c>
      <c r="T76" s="2">
        <f t="shared" si="18"/>
        <v>7039.5714285714785</v>
      </c>
      <c r="U76" s="2">
        <f t="shared" si="19"/>
        <v>511530.39453288913</v>
      </c>
      <c r="V76" s="2">
        <f t="shared" si="5"/>
        <v>681025.5</v>
      </c>
      <c r="W76" s="2">
        <f t="shared" si="20"/>
        <v>13412.6875</v>
      </c>
      <c r="X76" s="2">
        <f t="shared" si="6"/>
        <v>498117.70703288913</v>
      </c>
      <c r="Y76" s="2">
        <f t="shared" si="7"/>
        <v>20260113.877670705</v>
      </c>
      <c r="Z76" s="2" t="str">
        <f t="shared" si="8"/>
        <v>HERE</v>
      </c>
      <c r="AA76" s="2">
        <f>IF(Z76="HERE",Y76,AA75+Graph!$G$1*1000)</f>
        <v>20260113.877670705</v>
      </c>
      <c r="AB76" s="2">
        <f t="shared" si="21"/>
        <v>498117.70703288913</v>
      </c>
      <c r="AC76" s="2">
        <f t="shared" si="9"/>
        <v>681025.5</v>
      </c>
      <c r="AD76" s="3">
        <f t="shared" si="10"/>
        <v>20260113.877670705</v>
      </c>
      <c r="AE76" s="2">
        <f>IF(AE74&gt;=52800000,52800000,IF(AB55=Graph!G$1*1000,AE75+Graph!G$1*1000,AC76))</f>
        <v>681025.5</v>
      </c>
      <c r="AF76" s="3">
        <f t="shared" si="11"/>
        <v>681025.5</v>
      </c>
      <c r="AG76" s="3">
        <f t="shared" si="26"/>
        <v>9899241.9500000011</v>
      </c>
      <c r="AH76" s="3" t="e">
        <f t="shared" si="3"/>
        <v>#N/A</v>
      </c>
      <c r="AM76" s="6">
        <v>14600000</v>
      </c>
      <c r="AN76" s="6">
        <v>31800000</v>
      </c>
      <c r="AO76" s="6">
        <v>52800000</v>
      </c>
    </row>
    <row r="77" spans="1:41" ht="15.75" customHeight="1" x14ac:dyDescent="0.25">
      <c r="A77" s="1">
        <v>44253</v>
      </c>
      <c r="B77" s="2">
        <f t="shared" si="0"/>
        <v>9</v>
      </c>
      <c r="C77" s="7"/>
      <c r="D77" s="2" t="e">
        <f t="shared" si="12"/>
        <v>#N/A</v>
      </c>
      <c r="E77" s="2" t="e">
        <f t="shared" si="22"/>
        <v>#N/A</v>
      </c>
      <c r="F77" s="2">
        <v>512748.96789905429</v>
      </c>
      <c r="G77" s="2">
        <f t="shared" si="23"/>
        <v>512748.96789905429</v>
      </c>
      <c r="H77" s="2">
        <f t="shared" si="13"/>
        <v>20848439.300534248</v>
      </c>
      <c r="I77" s="7"/>
      <c r="J77" s="2" t="e">
        <f t="shared" si="14"/>
        <v>#N/A</v>
      </c>
      <c r="K77" s="2" t="e">
        <f t="shared" si="24"/>
        <v>#N/A</v>
      </c>
      <c r="L77" s="2">
        <f t="array" ref="L77">IF(COUNT($C78)=0,IF(COUNT($C77)=1,I77,SUM(L76+LOOKUP(2,1/(ISNUMBER($K$1:$K$194)),$K$1:$K$194))),I77)</f>
        <v>637080.14285714331</v>
      </c>
      <c r="M77" s="8" t="e">
        <f t="shared" si="27"/>
        <v>#N/A</v>
      </c>
      <c r="N77" s="2" t="e">
        <f t="shared" si="15"/>
        <v>#N/A</v>
      </c>
      <c r="O77" s="2" t="e">
        <f t="shared" si="25"/>
        <v>#N/A</v>
      </c>
      <c r="P77" s="2">
        <v>516812.88662546873</v>
      </c>
      <c r="Q77" s="2">
        <f>IF(P77&gt;Graph!$G$1*1000,Graph!$G$1*1000,P77)</f>
        <v>516812.88662546873</v>
      </c>
      <c r="R77" s="2">
        <f t="shared" si="16"/>
        <v>21457952.264296174</v>
      </c>
      <c r="S77" s="2">
        <f t="shared" si="17"/>
        <v>512748.96789905429</v>
      </c>
      <c r="T77" s="2">
        <f t="shared" si="18"/>
        <v>7039.5714285714785</v>
      </c>
      <c r="U77" s="2">
        <f t="shared" si="19"/>
        <v>516812.88662546873</v>
      </c>
      <c r="V77" s="2">
        <f t="shared" si="5"/>
        <v>694438.1875</v>
      </c>
      <c r="W77" s="2">
        <f t="shared" si="20"/>
        <v>13412.6875</v>
      </c>
      <c r="X77" s="2">
        <f t="shared" si="6"/>
        <v>503400.19912546873</v>
      </c>
      <c r="Y77" s="2">
        <f t="shared" si="7"/>
        <v>20763514.076796174</v>
      </c>
      <c r="Z77" s="2" t="str">
        <f t="shared" si="8"/>
        <v>HERE</v>
      </c>
      <c r="AA77" s="2">
        <f>IF(Z77="HERE",Y77,AA76+Graph!$G$1*1000)</f>
        <v>20763514.076796174</v>
      </c>
      <c r="AB77" s="2">
        <f t="shared" si="21"/>
        <v>503400.19912546873</v>
      </c>
      <c r="AC77" s="2">
        <f t="shared" si="9"/>
        <v>694438.1875</v>
      </c>
      <c r="AD77" s="3">
        <f t="shared" si="10"/>
        <v>20763514.076796174</v>
      </c>
      <c r="AE77" s="2">
        <f>IF(AE75&gt;=52800000,52800000,IF(AB56=Graph!G$1*1000,AE76+Graph!G$1*1000,AC77))</f>
        <v>694438.1875</v>
      </c>
      <c r="AF77" s="3">
        <f t="shared" si="11"/>
        <v>694438.1875</v>
      </c>
      <c r="AG77" s="3">
        <f t="shared" si="26"/>
        <v>10344191.85</v>
      </c>
      <c r="AH77" s="3" t="e">
        <f t="shared" si="3"/>
        <v>#N/A</v>
      </c>
      <c r="AM77" s="6">
        <v>14600000</v>
      </c>
      <c r="AN77" s="6">
        <v>31800000</v>
      </c>
      <c r="AO77" s="6">
        <v>52800000</v>
      </c>
    </row>
    <row r="78" spans="1:41" ht="15.75" customHeight="1" x14ac:dyDescent="0.25">
      <c r="A78" s="1">
        <v>44254</v>
      </c>
      <c r="B78" s="2">
        <f t="shared" si="0"/>
        <v>10</v>
      </c>
      <c r="C78" s="7"/>
      <c r="D78" s="2" t="e">
        <f t="shared" si="12"/>
        <v>#N/A</v>
      </c>
      <c r="E78" s="2" t="e">
        <f t="shared" si="22"/>
        <v>#N/A</v>
      </c>
      <c r="F78" s="2">
        <v>518009.6181923151</v>
      </c>
      <c r="G78" s="2">
        <f t="shared" si="23"/>
        <v>518009.6181923151</v>
      </c>
      <c r="H78" s="2">
        <f t="shared" si="13"/>
        <v>21366448.918726563</v>
      </c>
      <c r="I78" s="7"/>
      <c r="J78" s="2" t="e">
        <f t="shared" si="14"/>
        <v>#N/A</v>
      </c>
      <c r="K78" s="2" t="e">
        <f t="shared" si="24"/>
        <v>#N/A</v>
      </c>
      <c r="L78" s="2">
        <f t="array" ref="L78">IF(COUNT($C79)=0,IF(COUNT($C78)=1,I78,SUM(L77+LOOKUP(2,1/(ISNUMBER($K$1:$K$194)),$K$1:$K$194))),I78)</f>
        <v>644119.71428571478</v>
      </c>
      <c r="M78" s="8" t="e">
        <f t="shared" si="27"/>
        <v>#N/A</v>
      </c>
      <c r="N78" s="2" t="e">
        <f t="shared" si="15"/>
        <v>#N/A</v>
      </c>
      <c r="O78" s="2" t="e">
        <f t="shared" si="25"/>
        <v>#N/A</v>
      </c>
      <c r="P78" s="2">
        <v>522095.37871804833</v>
      </c>
      <c r="Q78" s="2">
        <f>IF(P78&gt;Graph!$G$1*1000,Graph!$G$1*1000,P78)</f>
        <v>522095.37871804833</v>
      </c>
      <c r="R78" s="2">
        <f t="shared" si="16"/>
        <v>21980047.643014222</v>
      </c>
      <c r="S78" s="2">
        <f t="shared" si="17"/>
        <v>518009.6181923151</v>
      </c>
      <c r="T78" s="2">
        <f t="shared" si="18"/>
        <v>7039.5714285714785</v>
      </c>
      <c r="U78" s="2">
        <f t="shared" si="19"/>
        <v>522095.37871804833</v>
      </c>
      <c r="V78" s="2">
        <f t="shared" si="5"/>
        <v>707850.875</v>
      </c>
      <c r="W78" s="2">
        <f t="shared" si="20"/>
        <v>13412.6875</v>
      </c>
      <c r="X78" s="2">
        <f t="shared" si="6"/>
        <v>508682.69121804833</v>
      </c>
      <c r="Y78" s="2">
        <f t="shared" si="7"/>
        <v>21272196.768014222</v>
      </c>
      <c r="Z78" s="2" t="str">
        <f t="shared" si="8"/>
        <v>HERE</v>
      </c>
      <c r="AA78" s="2">
        <f>IF(Z78="HERE",Y78,AA77+Graph!$G$1*1000)</f>
        <v>21272196.768014222</v>
      </c>
      <c r="AB78" s="2">
        <f t="shared" si="21"/>
        <v>508682.69121804833</v>
      </c>
      <c r="AC78" s="2">
        <f t="shared" si="9"/>
        <v>707850.875</v>
      </c>
      <c r="AD78" s="3">
        <f t="shared" si="10"/>
        <v>21272196.768014222</v>
      </c>
      <c r="AE78" s="2">
        <f>IF(AE76&gt;=52800000,52800000,IF(AB57=Graph!G$1*1000,AE77+Graph!G$1*1000,AC78))</f>
        <v>707850.875</v>
      </c>
      <c r="AF78" s="3">
        <f t="shared" si="11"/>
        <v>707850.875</v>
      </c>
      <c r="AG78" s="3">
        <f t="shared" si="26"/>
        <v>10838431.550000001</v>
      </c>
      <c r="AH78" s="3" t="e">
        <f t="shared" si="3"/>
        <v>#N/A</v>
      </c>
      <c r="AM78" s="6">
        <v>14600000</v>
      </c>
      <c r="AN78" s="6">
        <v>31800000</v>
      </c>
      <c r="AO78" s="6">
        <v>52800000</v>
      </c>
    </row>
    <row r="79" spans="1:41" ht="15.75" customHeight="1" x14ac:dyDescent="0.25">
      <c r="A79" s="1">
        <v>44255</v>
      </c>
      <c r="B79" s="2">
        <f t="shared" si="0"/>
        <v>11</v>
      </c>
      <c r="C79" s="7"/>
      <c r="D79" s="2" t="e">
        <f t="shared" si="12"/>
        <v>#N/A</v>
      </c>
      <c r="E79" s="2" t="e">
        <f t="shared" si="22"/>
        <v>#N/A</v>
      </c>
      <c r="F79" s="2">
        <v>523270.26848554611</v>
      </c>
      <c r="G79" s="2">
        <f t="shared" si="23"/>
        <v>523270.26848554611</v>
      </c>
      <c r="H79" s="2">
        <f t="shared" si="13"/>
        <v>21889719.18721211</v>
      </c>
      <c r="I79" s="7"/>
      <c r="J79" s="2" t="e">
        <f t="shared" si="14"/>
        <v>#N/A</v>
      </c>
      <c r="K79" s="2" t="e">
        <f t="shared" si="24"/>
        <v>#N/A</v>
      </c>
      <c r="L79" s="2">
        <f t="array" ref="L79">IF(COUNT($C80)=0,IF(COUNT($C79)=1,I79,SUM(L78+LOOKUP(2,1/(ISNUMBER($K$1:$K$194)),$K$1:$K$194))),I79)</f>
        <v>651159.28571428626</v>
      </c>
      <c r="M79" s="8" t="e">
        <f t="shared" si="27"/>
        <v>#N/A</v>
      </c>
      <c r="N79" s="2" t="e">
        <f t="shared" si="15"/>
        <v>#N/A</v>
      </c>
      <c r="O79" s="2" t="e">
        <f t="shared" si="25"/>
        <v>#N/A</v>
      </c>
      <c r="P79" s="2">
        <v>527377.87081062794</v>
      </c>
      <c r="Q79" s="2">
        <f>IF(P79&gt;Graph!$G$1*1000,Graph!$G$1*1000,P79)</f>
        <v>527377.87081062794</v>
      </c>
      <c r="R79" s="2">
        <f t="shared" si="16"/>
        <v>22507425.51382485</v>
      </c>
      <c r="S79" s="2">
        <f t="shared" si="17"/>
        <v>523270.26848554611</v>
      </c>
      <c r="T79" s="2">
        <f t="shared" si="18"/>
        <v>7039.5714285714785</v>
      </c>
      <c r="U79" s="2">
        <f t="shared" si="19"/>
        <v>527377.87081062794</v>
      </c>
      <c r="V79" s="2">
        <f t="shared" si="5"/>
        <v>721263.5625</v>
      </c>
      <c r="W79" s="2">
        <f t="shared" si="20"/>
        <v>13412.6875</v>
      </c>
      <c r="X79" s="2">
        <f t="shared" si="6"/>
        <v>513965.18331062794</v>
      </c>
      <c r="Y79" s="2">
        <f t="shared" si="7"/>
        <v>21786161.95132485</v>
      </c>
      <c r="Z79" s="2" t="str">
        <f t="shared" si="8"/>
        <v>HERE</v>
      </c>
      <c r="AA79" s="2">
        <f>IF(Z79="HERE",Y79,AA78+Graph!$G$1*1000)</f>
        <v>21786161.95132485</v>
      </c>
      <c r="AB79" s="2">
        <f t="shared" si="21"/>
        <v>513965.18331062794</v>
      </c>
      <c r="AC79" s="2">
        <f t="shared" si="9"/>
        <v>721263.5625</v>
      </c>
      <c r="AD79" s="3">
        <f t="shared" si="10"/>
        <v>21786161.95132485</v>
      </c>
      <c r="AE79" s="2">
        <f>IF(AE77&gt;=52800000,52800000,IF(AB58=Graph!G$1*1000,AE78+Graph!G$1*1000,AC79))</f>
        <v>721263.5625</v>
      </c>
      <c r="AF79" s="3">
        <f t="shared" si="11"/>
        <v>721263.5625</v>
      </c>
      <c r="AG79" s="3">
        <f t="shared" si="26"/>
        <v>11090234.450000001</v>
      </c>
      <c r="AH79" s="3" t="e">
        <f t="shared" si="3"/>
        <v>#N/A</v>
      </c>
      <c r="AM79" s="6">
        <v>14600000</v>
      </c>
      <c r="AN79" s="6">
        <v>31800000</v>
      </c>
      <c r="AO79" s="6">
        <v>52800000</v>
      </c>
    </row>
    <row r="80" spans="1:41" ht="15.75" customHeight="1" x14ac:dyDescent="0.25">
      <c r="A80" s="1">
        <v>44256</v>
      </c>
      <c r="B80" s="2">
        <f t="shared" si="0"/>
        <v>12</v>
      </c>
      <c r="C80" s="7"/>
      <c r="D80" s="2" t="e">
        <f t="shared" si="12"/>
        <v>#N/A</v>
      </c>
      <c r="E80" s="2" t="e">
        <f t="shared" si="22"/>
        <v>#N/A</v>
      </c>
      <c r="F80" s="2">
        <v>528530.91877880692</v>
      </c>
      <c r="G80" s="2">
        <f t="shared" si="23"/>
        <v>528530.91877880692</v>
      </c>
      <c r="H80" s="2">
        <f t="shared" si="13"/>
        <v>22418250.105990916</v>
      </c>
      <c r="I80" s="7"/>
      <c r="J80" s="2" t="e">
        <f t="shared" si="14"/>
        <v>#N/A</v>
      </c>
      <c r="K80" s="2" t="e">
        <f t="shared" si="24"/>
        <v>#N/A</v>
      </c>
      <c r="L80" s="2">
        <f t="array" ref="L80">IF(COUNT($C81)=0,IF(COUNT($C80)=1,I80,SUM(L79+LOOKUP(2,1/(ISNUMBER($K$1:$K$194)),$K$1:$K$194))),I80)</f>
        <v>658198.85714285774</v>
      </c>
      <c r="M80" s="8" t="e">
        <f t="shared" si="27"/>
        <v>#N/A</v>
      </c>
      <c r="N80" s="2" t="e">
        <f t="shared" si="15"/>
        <v>#N/A</v>
      </c>
      <c r="O80" s="2" t="e">
        <f t="shared" si="25"/>
        <v>#N/A</v>
      </c>
      <c r="P80" s="2">
        <v>532660.36290323734</v>
      </c>
      <c r="Q80" s="2">
        <f>IF(P80&gt;Graph!$G$1*1000,Graph!$G$1*1000,P80)</f>
        <v>532660.36290323734</v>
      </c>
      <c r="R80" s="2">
        <f t="shared" si="16"/>
        <v>23040085.876728088</v>
      </c>
      <c r="S80" s="2">
        <f t="shared" si="17"/>
        <v>528530.91877880692</v>
      </c>
      <c r="T80" s="2">
        <f t="shared" si="18"/>
        <v>7039.5714285714785</v>
      </c>
      <c r="U80" s="2">
        <f t="shared" si="19"/>
        <v>532660.36290323734</v>
      </c>
      <c r="V80" s="2">
        <f t="shared" si="5"/>
        <v>734676.25</v>
      </c>
      <c r="W80" s="2">
        <f t="shared" si="20"/>
        <v>13412.6875</v>
      </c>
      <c r="X80" s="2">
        <f t="shared" si="6"/>
        <v>519247.67540323734</v>
      </c>
      <c r="Y80" s="2">
        <f t="shared" si="7"/>
        <v>22305409.626728088</v>
      </c>
      <c r="Z80" s="2" t="str">
        <f t="shared" si="8"/>
        <v>HERE</v>
      </c>
      <c r="AA80" s="2">
        <f>IF(Z80="HERE",Y80,AA79+Graph!$G$1*1000)</f>
        <v>22305409.626728088</v>
      </c>
      <c r="AB80" s="2">
        <f t="shared" si="21"/>
        <v>519247.67540323734</v>
      </c>
      <c r="AC80" s="2">
        <f t="shared" si="9"/>
        <v>734676.25</v>
      </c>
      <c r="AD80" s="3">
        <f t="shared" si="10"/>
        <v>22305409.626728088</v>
      </c>
      <c r="AE80" s="2">
        <f>IF(AE78&gt;=52800000,52800000,IF(AB59=Graph!G$1*1000,AE79+Graph!G$1*1000,AC80))</f>
        <v>734676.25</v>
      </c>
      <c r="AF80" s="3">
        <f t="shared" si="11"/>
        <v>734676.25</v>
      </c>
      <c r="AG80" s="3">
        <f t="shared" si="26"/>
        <v>11407657</v>
      </c>
      <c r="AH80" s="3" t="e">
        <f t="shared" si="3"/>
        <v>#N/A</v>
      </c>
      <c r="AM80" s="6">
        <v>14600000</v>
      </c>
      <c r="AN80" s="6">
        <v>31800000</v>
      </c>
      <c r="AO80" s="6">
        <v>52800000</v>
      </c>
    </row>
    <row r="81" spans="1:41" ht="15.75" customHeight="1" x14ac:dyDescent="0.25">
      <c r="A81" s="1">
        <v>44257</v>
      </c>
      <c r="B81" s="2">
        <f t="shared" si="0"/>
        <v>13</v>
      </c>
      <c r="C81" s="7"/>
      <c r="D81" s="2" t="e">
        <f t="shared" si="12"/>
        <v>#N/A</v>
      </c>
      <c r="E81" s="2" t="e">
        <f t="shared" si="22"/>
        <v>#N/A</v>
      </c>
      <c r="F81" s="2">
        <v>533791.56907206774</v>
      </c>
      <c r="G81" s="2">
        <f t="shared" si="23"/>
        <v>533791.56907206774</v>
      </c>
      <c r="H81" s="2">
        <f t="shared" si="13"/>
        <v>22952041.675062984</v>
      </c>
      <c r="I81" s="7"/>
      <c r="J81" s="2" t="e">
        <f t="shared" si="14"/>
        <v>#N/A</v>
      </c>
      <c r="K81" s="2" t="e">
        <f t="shared" si="24"/>
        <v>#N/A</v>
      </c>
      <c r="L81" s="2">
        <f t="array" ref="L81">IF(COUNT($C82)=0,IF(COUNT($C81)=1,I81,SUM(L80+LOOKUP(2,1/(ISNUMBER($K$1:$K$194)),$K$1:$K$194))),I81)</f>
        <v>665238.42857142922</v>
      </c>
      <c r="M81" s="8" t="e">
        <f t="shared" si="27"/>
        <v>#N/A</v>
      </c>
      <c r="N81" s="2" t="e">
        <f t="shared" si="15"/>
        <v>#N/A</v>
      </c>
      <c r="O81" s="2" t="e">
        <f t="shared" si="25"/>
        <v>#N/A</v>
      </c>
      <c r="P81" s="2">
        <v>537942.85499581695</v>
      </c>
      <c r="Q81" s="2">
        <f>IF(P81&gt;Graph!$G$1*1000,Graph!$G$1*1000,P81)</f>
        <v>537942.85499581695</v>
      </c>
      <c r="R81" s="2">
        <f t="shared" si="16"/>
        <v>23578028.731723905</v>
      </c>
      <c r="S81" s="2">
        <f t="shared" si="17"/>
        <v>533791.56907206774</v>
      </c>
      <c r="T81" s="2">
        <f t="shared" si="18"/>
        <v>7039.5714285714785</v>
      </c>
      <c r="U81" s="2">
        <f t="shared" si="19"/>
        <v>537942.85499581695</v>
      </c>
      <c r="V81" s="2">
        <f t="shared" si="5"/>
        <v>748088.9375</v>
      </c>
      <c r="W81" s="2">
        <f t="shared" si="20"/>
        <v>13412.6875</v>
      </c>
      <c r="X81" s="2">
        <f t="shared" si="6"/>
        <v>524530.16749581695</v>
      </c>
      <c r="Y81" s="2">
        <f t="shared" si="7"/>
        <v>22829939.794223905</v>
      </c>
      <c r="Z81" s="2" t="str">
        <f t="shared" si="8"/>
        <v>HERE</v>
      </c>
      <c r="AA81" s="2">
        <f>IF(Z81="HERE",Y81,AA80+Graph!$G$1*1000)</f>
        <v>22829939.794223905</v>
      </c>
      <c r="AB81" s="2">
        <f t="shared" si="21"/>
        <v>524530.16749581695</v>
      </c>
      <c r="AC81" s="2">
        <f t="shared" si="9"/>
        <v>748088.9375</v>
      </c>
      <c r="AD81" s="3">
        <f t="shared" si="10"/>
        <v>22829939.794223905</v>
      </c>
      <c r="AE81" s="2">
        <f>IF(AE79&gt;=52800000,52800000,IF(AB60=Graph!G$1*1000,AE80+Graph!G$1*1000,AC81))</f>
        <v>748088.9375</v>
      </c>
      <c r="AF81" s="3">
        <f t="shared" si="11"/>
        <v>748088.9375</v>
      </c>
      <c r="AG81" s="3">
        <f t="shared" si="26"/>
        <v>11778445.850000001</v>
      </c>
      <c r="AH81" s="3" t="e">
        <f t="shared" si="3"/>
        <v>#N/A</v>
      </c>
      <c r="AM81" s="6">
        <v>14600000</v>
      </c>
      <c r="AN81" s="6">
        <v>31800000</v>
      </c>
      <c r="AO81" s="6">
        <v>52800000</v>
      </c>
    </row>
    <row r="82" spans="1:41" ht="15.75" customHeight="1" x14ac:dyDescent="0.25">
      <c r="A82" s="1">
        <v>44258</v>
      </c>
      <c r="B82" s="2">
        <f t="shared" si="0"/>
        <v>14</v>
      </c>
      <c r="C82" s="7"/>
      <c r="D82" s="2" t="e">
        <f t="shared" si="12"/>
        <v>#N/A</v>
      </c>
      <c r="E82" s="2" t="e">
        <f t="shared" si="22"/>
        <v>#N/A</v>
      </c>
      <c r="F82" s="2">
        <v>539052.21936532855</v>
      </c>
      <c r="G82" s="2">
        <f t="shared" si="23"/>
        <v>539052.21936532855</v>
      </c>
      <c r="H82" s="2">
        <f t="shared" si="13"/>
        <v>23491093.894428313</v>
      </c>
      <c r="I82" s="7"/>
      <c r="J82" s="2" t="e">
        <f t="shared" si="14"/>
        <v>#N/A</v>
      </c>
      <c r="K82" s="2" t="e">
        <f t="shared" si="24"/>
        <v>#N/A</v>
      </c>
      <c r="L82" s="2">
        <f t="array" ref="L82">IF(COUNT($C83)=0,IF(COUNT($C82)=1,I82,SUM(L81+LOOKUP(2,1/(ISNUMBER($K$1:$K$194)),$K$1:$K$194))),I82)</f>
        <v>672278.0000000007</v>
      </c>
      <c r="M82" s="8" t="e">
        <f t="shared" si="27"/>
        <v>#N/A</v>
      </c>
      <c r="N82" s="2" t="e">
        <f t="shared" si="15"/>
        <v>#N/A</v>
      </c>
      <c r="O82" s="2" t="e">
        <f t="shared" si="25"/>
        <v>#N/A</v>
      </c>
      <c r="P82" s="2">
        <v>543225.34708839655</v>
      </c>
      <c r="Q82" s="2">
        <f>IF(P82&gt;Graph!$G$1*1000,Graph!$G$1*1000,P82)</f>
        <v>543225.34708839655</v>
      </c>
      <c r="R82" s="2">
        <f t="shared" si="16"/>
        <v>24121254.078812301</v>
      </c>
      <c r="S82" s="2">
        <f t="shared" si="17"/>
        <v>539052.21936532855</v>
      </c>
      <c r="T82" s="2">
        <f t="shared" si="18"/>
        <v>7039.5714285714785</v>
      </c>
      <c r="U82" s="2">
        <f t="shared" si="19"/>
        <v>543225.34708839655</v>
      </c>
      <c r="V82" s="2">
        <f t="shared" si="5"/>
        <v>761501.625</v>
      </c>
      <c r="W82" s="2">
        <f t="shared" si="20"/>
        <v>13412.6875</v>
      </c>
      <c r="X82" s="2">
        <f t="shared" si="6"/>
        <v>529812.65958839655</v>
      </c>
      <c r="Y82" s="2">
        <f t="shared" si="7"/>
        <v>23359752.453812301</v>
      </c>
      <c r="Z82" s="2" t="str">
        <f t="shared" si="8"/>
        <v>HERE</v>
      </c>
      <c r="AA82" s="2">
        <f>IF(Z82="HERE",Y82,AA81+Graph!$G$1*1000)</f>
        <v>23359752.453812301</v>
      </c>
      <c r="AB82" s="2">
        <f t="shared" si="21"/>
        <v>529812.65958839655</v>
      </c>
      <c r="AC82" s="2">
        <f t="shared" si="9"/>
        <v>761501.625</v>
      </c>
      <c r="AD82" s="3">
        <f t="shared" si="10"/>
        <v>23359752.453812301</v>
      </c>
      <c r="AE82" s="2">
        <f>IF(AE80&gt;=52800000,52800000,IF(AB61=Graph!G$1*1000,AE81+Graph!G$1*1000,AC82))</f>
        <v>761501.625</v>
      </c>
      <c r="AF82" s="3">
        <f t="shared" si="11"/>
        <v>761501.625</v>
      </c>
      <c r="AG82" s="3">
        <f t="shared" si="26"/>
        <v>12184419.550000001</v>
      </c>
      <c r="AH82" s="3" t="e">
        <f t="shared" si="3"/>
        <v>#N/A</v>
      </c>
      <c r="AM82" s="6">
        <v>14600000</v>
      </c>
      <c r="AN82" s="6">
        <v>31800000</v>
      </c>
      <c r="AO82" s="6">
        <v>52800000</v>
      </c>
    </row>
    <row r="83" spans="1:41" ht="15.75" customHeight="1" x14ac:dyDescent="0.25">
      <c r="A83" s="1">
        <v>44259</v>
      </c>
      <c r="B83" s="2">
        <f t="shared" si="0"/>
        <v>15</v>
      </c>
      <c r="C83" s="7"/>
      <c r="D83" s="2" t="e">
        <f t="shared" si="12"/>
        <v>#N/A</v>
      </c>
      <c r="E83" s="2" t="e">
        <f t="shared" si="22"/>
        <v>#N/A</v>
      </c>
      <c r="F83" s="2">
        <v>544312.86965858936</v>
      </c>
      <c r="G83" s="2">
        <f t="shared" si="23"/>
        <v>544312.86965858936</v>
      </c>
      <c r="H83" s="2">
        <f t="shared" si="13"/>
        <v>24035406.764086902</v>
      </c>
      <c r="I83" s="7"/>
      <c r="J83" s="2" t="e">
        <f t="shared" si="14"/>
        <v>#N/A</v>
      </c>
      <c r="K83" s="2" t="e">
        <f t="shared" si="24"/>
        <v>#N/A</v>
      </c>
      <c r="L83" s="2">
        <f t="array" ref="L83">IF(COUNT($C84)=0,IF(COUNT($C83)=1,I83,SUM(L82+LOOKUP(2,1/(ISNUMBER($K$1:$K$194)),$K$1:$K$194))),I83)</f>
        <v>679317.57142857218</v>
      </c>
      <c r="M83" s="8" t="e">
        <f t="shared" si="27"/>
        <v>#N/A</v>
      </c>
      <c r="N83" s="2" t="e">
        <f t="shared" si="15"/>
        <v>#N/A</v>
      </c>
      <c r="O83" s="2" t="e">
        <f t="shared" si="25"/>
        <v>#N/A</v>
      </c>
      <c r="P83" s="2">
        <v>548507.83918097615</v>
      </c>
      <c r="Q83" s="2">
        <f>IF(P83&gt;Graph!$G$1*1000,Graph!$G$1*1000,P83)</f>
        <v>548507.83918097615</v>
      </c>
      <c r="R83" s="2">
        <f t="shared" si="16"/>
        <v>24669761.917993277</v>
      </c>
      <c r="S83" s="2">
        <f t="shared" si="17"/>
        <v>544312.86965858936</v>
      </c>
      <c r="T83" s="2">
        <f t="shared" si="18"/>
        <v>7039.5714285714785</v>
      </c>
      <c r="U83" s="2">
        <f t="shared" si="19"/>
        <v>548507.83918097615</v>
      </c>
      <c r="V83" s="2">
        <f t="shared" si="5"/>
        <v>774914.3125</v>
      </c>
      <c r="W83" s="2">
        <f t="shared" si="20"/>
        <v>13412.6875</v>
      </c>
      <c r="X83" s="2">
        <f t="shared" si="6"/>
        <v>535095.15168097615</v>
      </c>
      <c r="Y83" s="2">
        <f t="shared" si="7"/>
        <v>23894847.605493277</v>
      </c>
      <c r="Z83" s="2" t="str">
        <f t="shared" si="8"/>
        <v>HERE</v>
      </c>
      <c r="AA83" s="2">
        <f>IF(Z83="HERE",Y83,AA82+Graph!$G$1*1000)</f>
        <v>23894847.605493277</v>
      </c>
      <c r="AB83" s="2">
        <f t="shared" si="21"/>
        <v>535095.15168097615</v>
      </c>
      <c r="AC83" s="2">
        <f t="shared" si="9"/>
        <v>774914.3125</v>
      </c>
      <c r="AD83" s="3">
        <f t="shared" si="10"/>
        <v>23894847.605493277</v>
      </c>
      <c r="AE83" s="2">
        <f>IF(AE81&gt;=52800000,52800000,IF(AB62=Graph!G$1*1000,AE82+Graph!G$1*1000,AC83))</f>
        <v>774914.3125</v>
      </c>
      <c r="AF83" s="3">
        <f t="shared" si="11"/>
        <v>774914.3125</v>
      </c>
      <c r="AG83" s="3">
        <f t="shared" si="26"/>
        <v>12637506.299999999</v>
      </c>
      <c r="AH83" s="3" t="e">
        <f t="shared" si="3"/>
        <v>#N/A</v>
      </c>
      <c r="AM83" s="6">
        <v>14600000</v>
      </c>
      <c r="AN83" s="6">
        <v>31800000</v>
      </c>
      <c r="AO83" s="6">
        <v>52800000</v>
      </c>
    </row>
    <row r="84" spans="1:41" ht="15.75" customHeight="1" x14ac:dyDescent="0.25">
      <c r="A84" s="1">
        <v>44260</v>
      </c>
      <c r="B84" s="2">
        <f t="shared" si="0"/>
        <v>16</v>
      </c>
      <c r="C84" s="7"/>
      <c r="D84" s="2" t="e">
        <f t="shared" si="12"/>
        <v>#N/A</v>
      </c>
      <c r="E84" s="2" t="e">
        <f t="shared" si="22"/>
        <v>#N/A</v>
      </c>
      <c r="F84" s="2">
        <v>549573.51995182037</v>
      </c>
      <c r="G84" s="2">
        <f t="shared" si="23"/>
        <v>549573.51995182037</v>
      </c>
      <c r="H84" s="2">
        <f t="shared" si="13"/>
        <v>24584980.284038723</v>
      </c>
      <c r="I84" s="7"/>
      <c r="J84" s="2" t="e">
        <f t="shared" si="14"/>
        <v>#N/A</v>
      </c>
      <c r="K84" s="2" t="e">
        <f t="shared" si="24"/>
        <v>#N/A</v>
      </c>
      <c r="L84" s="2">
        <f t="array" ref="L84">IF(COUNT($C85)=0,IF(COUNT($C84)=1,I84,SUM(L83+LOOKUP(2,1/(ISNUMBER($K$1:$K$194)),$K$1:$K$194))),I84)</f>
        <v>686357.14285714366</v>
      </c>
      <c r="M84" s="8" t="e">
        <f t="shared" si="27"/>
        <v>#N/A</v>
      </c>
      <c r="N84" s="2" t="e">
        <f t="shared" si="15"/>
        <v>#N/A</v>
      </c>
      <c r="O84" s="2" t="e">
        <f t="shared" si="25"/>
        <v>#N/A</v>
      </c>
      <c r="P84" s="2">
        <v>553790.33127355576</v>
      </c>
      <c r="Q84" s="2">
        <f>IF(P84&gt;Graph!$G$1*1000,Graph!$G$1*1000,P84)</f>
        <v>553790.33127355576</v>
      </c>
      <c r="R84" s="2">
        <f t="shared" si="16"/>
        <v>25223552.249266833</v>
      </c>
      <c r="S84" s="2">
        <f t="shared" si="17"/>
        <v>549573.51995182037</v>
      </c>
      <c r="T84" s="2">
        <f t="shared" si="18"/>
        <v>7039.5714285714785</v>
      </c>
      <c r="U84" s="2">
        <f t="shared" si="19"/>
        <v>553790.33127355576</v>
      </c>
      <c r="V84" s="2">
        <f t="shared" si="5"/>
        <v>788327</v>
      </c>
      <c r="W84" s="2">
        <f t="shared" si="20"/>
        <v>13412.6875</v>
      </c>
      <c r="X84" s="2">
        <f t="shared" si="6"/>
        <v>540377.64377355576</v>
      </c>
      <c r="Y84" s="2">
        <f t="shared" si="7"/>
        <v>24435225.249266833</v>
      </c>
      <c r="Z84" s="2" t="str">
        <f t="shared" si="8"/>
        <v>HERE</v>
      </c>
      <c r="AA84" s="2">
        <f>IF(Z84="HERE",Y84,AA83+Graph!$G$1*1000)</f>
        <v>24435225.249266833</v>
      </c>
      <c r="AB84" s="2">
        <f t="shared" si="21"/>
        <v>540377.64377355576</v>
      </c>
      <c r="AC84" s="2">
        <f t="shared" si="9"/>
        <v>788327</v>
      </c>
      <c r="AD84" s="3">
        <f t="shared" si="10"/>
        <v>24435225.249266833</v>
      </c>
      <c r="AE84" s="2">
        <f>IF(AE82&gt;=52800000,52800000,IF(AB63=Graph!G$1*1000,AE83+Graph!G$1*1000,AC84))</f>
        <v>788327</v>
      </c>
      <c r="AF84" s="3">
        <f t="shared" si="11"/>
        <v>788327</v>
      </c>
      <c r="AG84" s="3">
        <f t="shared" si="26"/>
        <v>13127887.75</v>
      </c>
      <c r="AH84" s="3" t="e">
        <f t="shared" si="3"/>
        <v>#N/A</v>
      </c>
      <c r="AM84" s="6">
        <v>14600000</v>
      </c>
      <c r="AN84" s="6">
        <v>31800000</v>
      </c>
      <c r="AO84" s="6">
        <v>52800000</v>
      </c>
    </row>
    <row r="85" spans="1:41" ht="15.75" customHeight="1" x14ac:dyDescent="0.25">
      <c r="A85" s="1">
        <v>44261</v>
      </c>
      <c r="B85" s="2">
        <f t="shared" si="0"/>
        <v>17</v>
      </c>
      <c r="C85" s="7"/>
      <c r="D85" s="2" t="e">
        <f t="shared" si="12"/>
        <v>#N/A</v>
      </c>
      <c r="E85" s="2" t="e">
        <f t="shared" si="22"/>
        <v>#N/A</v>
      </c>
      <c r="F85" s="2">
        <v>554834.17024508119</v>
      </c>
      <c r="G85" s="2">
        <f t="shared" si="23"/>
        <v>554834.17024508119</v>
      </c>
      <c r="H85" s="2">
        <f t="shared" si="13"/>
        <v>25139814.454283804</v>
      </c>
      <c r="I85" s="7"/>
      <c r="J85" s="2" t="e">
        <f t="shared" si="14"/>
        <v>#N/A</v>
      </c>
      <c r="K85" s="2" t="e">
        <f t="shared" si="24"/>
        <v>#N/A</v>
      </c>
      <c r="L85" s="2">
        <f t="array" ref="L85">IF(COUNT($C86)=0,IF(COUNT($C85)=1,I85,SUM(L84+LOOKUP(2,1/(ISNUMBER($K$1:$K$194)),$K$1:$K$194))),I85)</f>
        <v>693396.71428571513</v>
      </c>
      <c r="M85" s="8" t="e">
        <f t="shared" si="27"/>
        <v>#N/A</v>
      </c>
      <c r="N85" s="2" t="e">
        <f t="shared" si="15"/>
        <v>#N/A</v>
      </c>
      <c r="O85" s="2" t="e">
        <f t="shared" si="25"/>
        <v>#N/A</v>
      </c>
      <c r="P85" s="2">
        <v>559072.82336613536</v>
      </c>
      <c r="Q85" s="2">
        <f>IF(P85&gt;Graph!$G$1*1000,Graph!$G$1*1000,P85)</f>
        <v>559072.82336613536</v>
      </c>
      <c r="R85" s="2">
        <f t="shared" si="16"/>
        <v>25782625.072632968</v>
      </c>
      <c r="S85" s="2">
        <f t="shared" si="17"/>
        <v>554834.17024508119</v>
      </c>
      <c r="T85" s="2">
        <f t="shared" si="18"/>
        <v>7039.5714285714785</v>
      </c>
      <c r="U85" s="2">
        <f t="shared" si="19"/>
        <v>559072.82336613536</v>
      </c>
      <c r="V85" s="2">
        <f t="shared" si="5"/>
        <v>801739.6875</v>
      </c>
      <c r="W85" s="2">
        <f t="shared" si="20"/>
        <v>13412.6875</v>
      </c>
      <c r="X85" s="2">
        <f t="shared" si="6"/>
        <v>545660.13586613536</v>
      </c>
      <c r="Y85" s="2">
        <f t="shared" si="7"/>
        <v>24980885.385132968</v>
      </c>
      <c r="Z85" s="2" t="str">
        <f t="shared" si="8"/>
        <v>HERE</v>
      </c>
      <c r="AA85" s="2">
        <f>IF(Z85="HERE",Y85,AA84+Graph!$G$1*1000)</f>
        <v>24980885.385132968</v>
      </c>
      <c r="AB85" s="2">
        <f t="shared" si="21"/>
        <v>545660.13586613536</v>
      </c>
      <c r="AC85" s="2">
        <f t="shared" si="9"/>
        <v>801739.6875</v>
      </c>
      <c r="AD85" s="3">
        <f t="shared" si="10"/>
        <v>24980885.385132968</v>
      </c>
      <c r="AE85" s="2">
        <f>IF(AE83&gt;=52800000,52800000,IF(AB64=Graph!G$1*1000,AE84+Graph!G$1*1000,AC85))</f>
        <v>801739.6875</v>
      </c>
      <c r="AF85" s="3">
        <f t="shared" si="11"/>
        <v>801739.6875</v>
      </c>
      <c r="AG85" s="3">
        <f t="shared" si="26"/>
        <v>13582855.85</v>
      </c>
      <c r="AH85" s="3" t="e">
        <f t="shared" si="3"/>
        <v>#N/A</v>
      </c>
      <c r="AM85" s="6">
        <v>14600000</v>
      </c>
      <c r="AN85" s="6">
        <v>31800000</v>
      </c>
      <c r="AO85" s="6">
        <v>52800000</v>
      </c>
    </row>
    <row r="86" spans="1:41" ht="15.75" customHeight="1" x14ac:dyDescent="0.25">
      <c r="A86" s="1">
        <v>44262</v>
      </c>
      <c r="B86" s="2">
        <f t="shared" si="0"/>
        <v>18</v>
      </c>
      <c r="C86" s="7"/>
      <c r="D86" s="2" t="e">
        <f t="shared" si="12"/>
        <v>#N/A</v>
      </c>
      <c r="E86" s="2" t="e">
        <f t="shared" si="22"/>
        <v>#N/A</v>
      </c>
      <c r="F86" s="2">
        <v>560094.820538342</v>
      </c>
      <c r="G86" s="2">
        <f t="shared" si="23"/>
        <v>560094.820538342</v>
      </c>
      <c r="H86" s="2">
        <f t="shared" si="13"/>
        <v>25699909.274822146</v>
      </c>
      <c r="I86" s="7"/>
      <c r="J86" s="2" t="e">
        <f t="shared" si="14"/>
        <v>#N/A</v>
      </c>
      <c r="K86" s="2" t="e">
        <f t="shared" si="24"/>
        <v>#N/A</v>
      </c>
      <c r="L86" s="2">
        <f t="array" ref="L86">IF(COUNT($C87)=0,IF(COUNT($C86)=1,I86,SUM(L85+LOOKUP(2,1/(ISNUMBER($K$1:$K$194)),$K$1:$K$194))),I86)</f>
        <v>700436.28571428661</v>
      </c>
      <c r="M86" s="8" t="e">
        <f t="shared" si="27"/>
        <v>#N/A</v>
      </c>
      <c r="N86" s="2" t="e">
        <f t="shared" si="15"/>
        <v>#N/A</v>
      </c>
      <c r="O86" s="2" t="e">
        <f t="shared" si="25"/>
        <v>#N/A</v>
      </c>
      <c r="P86" s="2">
        <v>564355.31545874476</v>
      </c>
      <c r="Q86" s="2">
        <f>IF(P86&gt;Graph!$G$1*1000,Graph!$G$1*1000,P86)</f>
        <v>564355.31545874476</v>
      </c>
      <c r="R86" s="2">
        <f t="shared" si="16"/>
        <v>26346980.388091713</v>
      </c>
      <c r="S86" s="2">
        <f t="shared" si="17"/>
        <v>560094.820538342</v>
      </c>
      <c r="T86" s="2">
        <f t="shared" si="18"/>
        <v>7039.5714285714785</v>
      </c>
      <c r="U86" s="2">
        <f t="shared" si="19"/>
        <v>564355.31545874476</v>
      </c>
      <c r="V86" s="2">
        <f t="shared" si="5"/>
        <v>815152.375</v>
      </c>
      <c r="W86" s="2">
        <f t="shared" si="20"/>
        <v>13412.6875</v>
      </c>
      <c r="X86" s="2">
        <f t="shared" si="6"/>
        <v>550942.62795874476</v>
      </c>
      <c r="Y86" s="2">
        <f t="shared" si="7"/>
        <v>25531828.013091713</v>
      </c>
      <c r="Z86" s="2" t="str">
        <f t="shared" si="8"/>
        <v>HERE</v>
      </c>
      <c r="AA86" s="2">
        <f>IF(Z86="HERE",Y86,AA85+Graph!$G$1*1000)</f>
        <v>25531828.013091713</v>
      </c>
      <c r="AB86" s="2">
        <f t="shared" si="21"/>
        <v>550942.62795874476</v>
      </c>
      <c r="AC86" s="2">
        <f t="shared" si="9"/>
        <v>815152.375</v>
      </c>
      <c r="AD86" s="3">
        <f t="shared" si="10"/>
        <v>25531828.013091713</v>
      </c>
      <c r="AE86" s="2">
        <f>IF(AE84&gt;=52800000,52800000,IF(AB65=Graph!G$1*1000,AE85+Graph!G$1*1000,AC86))</f>
        <v>815152.375</v>
      </c>
      <c r="AF86" s="3">
        <f t="shared" si="11"/>
        <v>815152.375</v>
      </c>
      <c r="AG86" s="3">
        <f t="shared" si="26"/>
        <v>13797117.4</v>
      </c>
      <c r="AH86" s="3" t="e">
        <f t="shared" si="3"/>
        <v>#N/A</v>
      </c>
      <c r="AM86" s="6">
        <v>14600000</v>
      </c>
      <c r="AN86" s="6">
        <v>31800000</v>
      </c>
      <c r="AO86" s="6">
        <v>52800000</v>
      </c>
    </row>
    <row r="87" spans="1:41" ht="15.75" customHeight="1" x14ac:dyDescent="0.25">
      <c r="A87" s="1">
        <v>44263</v>
      </c>
      <c r="B87" s="2">
        <f t="shared" si="0"/>
        <v>19</v>
      </c>
      <c r="C87" s="7"/>
      <c r="D87" s="2" t="e">
        <f t="shared" si="12"/>
        <v>#N/A</v>
      </c>
      <c r="E87" s="2" t="e">
        <f t="shared" si="22"/>
        <v>#N/A</v>
      </c>
      <c r="F87" s="2">
        <v>565355.47083160281</v>
      </c>
      <c r="G87" s="2">
        <f t="shared" si="23"/>
        <v>565355.47083160281</v>
      </c>
      <c r="H87" s="2">
        <f t="shared" si="13"/>
        <v>26265264.745653749</v>
      </c>
      <c r="I87" s="7"/>
      <c r="J87" s="2" t="e">
        <f t="shared" si="14"/>
        <v>#N/A</v>
      </c>
      <c r="K87" s="2" t="e">
        <f t="shared" si="24"/>
        <v>#N/A</v>
      </c>
      <c r="L87" s="2">
        <f t="array" ref="L87">IF(COUNT($C88)=0,IF(COUNT($C87)=1,I87,SUM(L86+LOOKUP(2,1/(ISNUMBER($K$1:$K$194)),$K$1:$K$194))),I87)</f>
        <v>707475.85714285809</v>
      </c>
      <c r="M87" s="8" t="e">
        <f t="shared" si="27"/>
        <v>#N/A</v>
      </c>
      <c r="N87" s="2" t="e">
        <f t="shared" si="15"/>
        <v>#N/A</v>
      </c>
      <c r="O87" s="2" t="e">
        <f t="shared" si="25"/>
        <v>#N/A</v>
      </c>
      <c r="P87" s="2">
        <v>569637.80755132437</v>
      </c>
      <c r="Q87" s="2">
        <f>IF(P87&gt;Graph!$G$1*1000,Graph!$G$1*1000,P87)</f>
        <v>569637.80755132437</v>
      </c>
      <c r="R87" s="2">
        <f t="shared" si="16"/>
        <v>26916618.195643038</v>
      </c>
      <c r="S87" s="2">
        <f t="shared" si="17"/>
        <v>565355.47083160281</v>
      </c>
      <c r="T87" s="2">
        <f t="shared" si="18"/>
        <v>7039.5714285714785</v>
      </c>
      <c r="U87" s="2">
        <f t="shared" si="19"/>
        <v>569637.80755132437</v>
      </c>
      <c r="V87" s="2">
        <f t="shared" si="5"/>
        <v>828565.0625</v>
      </c>
      <c r="W87" s="2">
        <f t="shared" si="20"/>
        <v>13412.6875</v>
      </c>
      <c r="X87" s="2">
        <f t="shared" si="6"/>
        <v>556225.12005132437</v>
      </c>
      <c r="Y87" s="2">
        <f t="shared" si="7"/>
        <v>26088053.133143038</v>
      </c>
      <c r="Z87" s="2" t="str">
        <f t="shared" si="8"/>
        <v>HERE</v>
      </c>
      <c r="AA87" s="2">
        <f>IF(Z87="HERE",Y87,AA86+Graph!$G$1*1000)</f>
        <v>26088053.133143038</v>
      </c>
      <c r="AB87" s="2">
        <f t="shared" si="21"/>
        <v>556225.12005132437</v>
      </c>
      <c r="AC87" s="2">
        <f t="shared" si="9"/>
        <v>828565.0625</v>
      </c>
      <c r="AD87" s="3">
        <f t="shared" si="10"/>
        <v>26088053.133143038</v>
      </c>
      <c r="AE87" s="2">
        <f>IF(AE85&gt;=52800000,52800000,IF(AB66=Graph!G$1*1000,AE86+Graph!G$1*1000,AC87))</f>
        <v>828565.0625</v>
      </c>
      <c r="AF87" s="3">
        <f t="shared" si="11"/>
        <v>828565.0625</v>
      </c>
      <c r="AG87" s="3">
        <f t="shared" si="26"/>
        <v>14045827.050000001</v>
      </c>
      <c r="AH87" s="3" t="e">
        <f t="shared" si="3"/>
        <v>#N/A</v>
      </c>
      <c r="AM87" s="6">
        <v>14600000</v>
      </c>
      <c r="AN87" s="6">
        <v>31800000</v>
      </c>
      <c r="AO87" s="6">
        <v>52800000</v>
      </c>
    </row>
    <row r="88" spans="1:41" ht="15.75" customHeight="1" x14ac:dyDescent="0.25">
      <c r="A88" s="1">
        <v>44264</v>
      </c>
      <c r="B88" s="2">
        <f t="shared" si="0"/>
        <v>20</v>
      </c>
      <c r="C88" s="7"/>
      <c r="D88" s="2" t="e">
        <f t="shared" si="12"/>
        <v>#N/A</v>
      </c>
      <c r="E88" s="2" t="e">
        <f t="shared" si="22"/>
        <v>#N/A</v>
      </c>
      <c r="F88" s="2">
        <v>570616.12112486362</v>
      </c>
      <c r="G88" s="2">
        <f t="shared" si="23"/>
        <v>570616.12112486362</v>
      </c>
      <c r="H88" s="2">
        <f t="shared" si="13"/>
        <v>26835880.866778612</v>
      </c>
      <c r="I88" s="7"/>
      <c r="J88" s="2" t="e">
        <f t="shared" si="14"/>
        <v>#N/A</v>
      </c>
      <c r="K88" s="2" t="e">
        <f t="shared" si="24"/>
        <v>#N/A</v>
      </c>
      <c r="L88" s="2">
        <f t="array" ref="L88">IF(COUNT($C89)=0,IF(COUNT($C88)=1,I88,SUM(L87+LOOKUP(2,1/(ISNUMBER($K$1:$K$194)),$K$1:$K$194))),I88)</f>
        <v>714515.42857142957</v>
      </c>
      <c r="M88" s="8" t="e">
        <f t="shared" si="27"/>
        <v>#N/A</v>
      </c>
      <c r="N88" s="2" t="e">
        <f t="shared" si="15"/>
        <v>#N/A</v>
      </c>
      <c r="O88" s="2" t="e">
        <f t="shared" si="25"/>
        <v>#N/A</v>
      </c>
      <c r="P88" s="2">
        <v>574920.29964390397</v>
      </c>
      <c r="Q88" s="2">
        <f>IF(P88&gt;Graph!$G$1*1000,Graph!$G$1*1000,P88)</f>
        <v>574920.29964390397</v>
      </c>
      <c r="R88" s="2">
        <f t="shared" si="16"/>
        <v>27491538.495286942</v>
      </c>
      <c r="S88" s="2">
        <f t="shared" si="17"/>
        <v>570616.12112486362</v>
      </c>
      <c r="T88" s="2">
        <f t="shared" si="18"/>
        <v>7039.5714285714785</v>
      </c>
      <c r="U88" s="2">
        <f t="shared" si="19"/>
        <v>574920.29964390397</v>
      </c>
      <c r="V88" s="2">
        <f t="shared" si="5"/>
        <v>841977.75</v>
      </c>
      <c r="W88" s="2">
        <f t="shared" si="20"/>
        <v>13412.6875</v>
      </c>
      <c r="X88" s="2">
        <f t="shared" si="6"/>
        <v>561507.61214390397</v>
      </c>
      <c r="Y88" s="2">
        <f t="shared" si="7"/>
        <v>26649560.745286942</v>
      </c>
      <c r="Z88" s="2" t="str">
        <f t="shared" si="8"/>
        <v>HERE</v>
      </c>
      <c r="AA88" s="2">
        <f>IF(Z88="HERE",Y88,AA87+Graph!$G$1*1000)</f>
        <v>26649560.745286942</v>
      </c>
      <c r="AB88" s="2">
        <f t="shared" si="21"/>
        <v>561507.61214390397</v>
      </c>
      <c r="AC88" s="2">
        <f t="shared" si="9"/>
        <v>841977.75</v>
      </c>
      <c r="AD88" s="3">
        <f t="shared" si="10"/>
        <v>26649560.745286942</v>
      </c>
      <c r="AE88" s="2">
        <f>IF(AE86&gt;=52800000,52800000,IF(AB67=Graph!G$1*1000,AE87+Graph!G$1*1000,AC88))</f>
        <v>841977.75</v>
      </c>
      <c r="AF88" s="3">
        <f t="shared" si="11"/>
        <v>841977.75</v>
      </c>
      <c r="AG88" s="3">
        <f t="shared" si="26"/>
        <v>14374803.65</v>
      </c>
      <c r="AH88" s="3" t="e">
        <f t="shared" si="3"/>
        <v>#N/A</v>
      </c>
      <c r="AM88" s="6">
        <v>14600000</v>
      </c>
      <c r="AN88" s="6">
        <v>31800000</v>
      </c>
      <c r="AO88" s="6">
        <v>52800000</v>
      </c>
    </row>
    <row r="89" spans="1:41" ht="15.75" customHeight="1" x14ac:dyDescent="0.25">
      <c r="A89" s="1">
        <v>44265</v>
      </c>
      <c r="B89" s="2">
        <f t="shared" si="0"/>
        <v>21</v>
      </c>
      <c r="C89" s="7"/>
      <c r="D89" s="2" t="e">
        <f t="shared" si="12"/>
        <v>#N/A</v>
      </c>
      <c r="E89" s="2" t="e">
        <f t="shared" si="22"/>
        <v>#N/A</v>
      </c>
      <c r="F89" s="2">
        <v>575876.77141809464</v>
      </c>
      <c r="G89" s="2">
        <f t="shared" si="23"/>
        <v>575876.77141809464</v>
      </c>
      <c r="H89" s="2">
        <f t="shared" si="13"/>
        <v>27411757.638196707</v>
      </c>
      <c r="I89" s="7"/>
      <c r="J89" s="2" t="e">
        <f t="shared" si="14"/>
        <v>#N/A</v>
      </c>
      <c r="K89" s="2" t="e">
        <f t="shared" si="24"/>
        <v>#N/A</v>
      </c>
      <c r="L89" s="2">
        <f t="array" ref="L89">IF(COUNT($C90)=0,IF(COUNT($C89)=1,I89,SUM(L88+LOOKUP(2,1/(ISNUMBER($K$1:$K$194)),$K$1:$K$194))),I89)</f>
        <v>721555.00000000105</v>
      </c>
      <c r="M89" s="8" t="e">
        <f t="shared" si="27"/>
        <v>#N/A</v>
      </c>
      <c r="N89" s="2" t="e">
        <f t="shared" si="15"/>
        <v>#N/A</v>
      </c>
      <c r="O89" s="2" t="e">
        <f t="shared" si="25"/>
        <v>#N/A</v>
      </c>
      <c r="P89" s="2">
        <v>580202.79173648357</v>
      </c>
      <c r="Q89" s="2">
        <f>IF(P89&gt;Graph!$G$1*1000,Graph!$G$1*1000,P89)</f>
        <v>580202.79173648357</v>
      </c>
      <c r="R89" s="2">
        <f t="shared" si="16"/>
        <v>28071741.287023425</v>
      </c>
      <c r="S89" s="2">
        <f t="shared" si="17"/>
        <v>575876.77141809464</v>
      </c>
      <c r="T89" s="2">
        <f t="shared" si="18"/>
        <v>7039.5714285714785</v>
      </c>
      <c r="U89" s="2">
        <f t="shared" si="19"/>
        <v>580202.79173648357</v>
      </c>
      <c r="V89" s="2">
        <f t="shared" si="5"/>
        <v>855390.4375</v>
      </c>
      <c r="W89" s="2">
        <f t="shared" si="20"/>
        <v>13412.6875</v>
      </c>
      <c r="X89" s="2">
        <f t="shared" si="6"/>
        <v>566790.10423648357</v>
      </c>
      <c r="Y89" s="2">
        <f t="shared" si="7"/>
        <v>27216350.849523425</v>
      </c>
      <c r="Z89" s="2" t="str">
        <f t="shared" si="8"/>
        <v>HERE</v>
      </c>
      <c r="AA89" s="2">
        <f>IF(Z89="HERE",Y89,AA88+Graph!$G$1*1000)</f>
        <v>27216350.849523425</v>
      </c>
      <c r="AB89" s="2">
        <f t="shared" si="21"/>
        <v>566790.10423648357</v>
      </c>
      <c r="AC89" s="2">
        <f t="shared" si="9"/>
        <v>855390.4375</v>
      </c>
      <c r="AD89" s="3">
        <f t="shared" si="10"/>
        <v>27216350.849523425</v>
      </c>
      <c r="AE89" s="2">
        <f>IF(AE87&gt;=52800000,52800000,IF(AB68=Graph!G$1*1000,AE88+Graph!G$1*1000,AC89))</f>
        <v>855390.4375</v>
      </c>
      <c r="AF89" s="3">
        <f t="shared" si="11"/>
        <v>855390.4375</v>
      </c>
      <c r="AG89" s="3">
        <f t="shared" si="26"/>
        <v>14809460</v>
      </c>
      <c r="AH89" s="3" t="e">
        <f t="shared" si="3"/>
        <v>#N/A</v>
      </c>
      <c r="AM89" s="6">
        <v>14600000</v>
      </c>
      <c r="AN89" s="6">
        <v>31800000</v>
      </c>
      <c r="AO89" s="6">
        <v>52800000</v>
      </c>
    </row>
    <row r="90" spans="1:41" ht="15.75" customHeight="1" x14ac:dyDescent="0.25">
      <c r="A90" s="1">
        <v>44266</v>
      </c>
      <c r="B90" s="2">
        <f t="shared" si="0"/>
        <v>22</v>
      </c>
      <c r="C90" s="7"/>
      <c r="D90" s="2" t="e">
        <f t="shared" si="12"/>
        <v>#N/A</v>
      </c>
      <c r="E90" s="2" t="e">
        <f t="shared" si="22"/>
        <v>#N/A</v>
      </c>
      <c r="F90" s="2">
        <v>581137.42171135545</v>
      </c>
      <c r="G90" s="2">
        <f t="shared" si="23"/>
        <v>581137.42171135545</v>
      </c>
      <c r="H90" s="2">
        <f t="shared" si="13"/>
        <v>27992895.059908062</v>
      </c>
      <c r="I90" s="7"/>
      <c r="J90" s="2" t="e">
        <f t="shared" si="14"/>
        <v>#N/A</v>
      </c>
      <c r="K90" s="2" t="e">
        <f t="shared" si="24"/>
        <v>#N/A</v>
      </c>
      <c r="L90" s="2">
        <f t="array" ref="L90">IF(COUNT($C91)=0,IF(COUNT($C90)=1,I90,SUM(L89+LOOKUP(2,1/(ISNUMBER($K$1:$K$194)),$K$1:$K$194))),I90)</f>
        <v>728594.57142857253</v>
      </c>
      <c r="M90" s="8" t="e">
        <f t="shared" si="27"/>
        <v>#N/A</v>
      </c>
      <c r="N90" s="2" t="e">
        <f t="shared" si="15"/>
        <v>#N/A</v>
      </c>
      <c r="O90" s="2" t="e">
        <f t="shared" si="25"/>
        <v>#N/A</v>
      </c>
      <c r="P90" s="2">
        <v>585485.28382906318</v>
      </c>
      <c r="Q90" s="2">
        <f>IF(P90&gt;Graph!$G$1*1000,Graph!$G$1*1000,P90)</f>
        <v>585485.28382906318</v>
      </c>
      <c r="R90" s="2">
        <f t="shared" si="16"/>
        <v>28657226.570852488</v>
      </c>
      <c r="S90" s="2">
        <f t="shared" si="17"/>
        <v>581137.42171135545</v>
      </c>
      <c r="T90" s="2">
        <f t="shared" si="18"/>
        <v>7039.5714285714785</v>
      </c>
      <c r="U90" s="2">
        <f t="shared" si="19"/>
        <v>585485.28382906318</v>
      </c>
      <c r="V90" s="2">
        <f t="shared" si="5"/>
        <v>868803.125</v>
      </c>
      <c r="W90" s="2">
        <f t="shared" si="20"/>
        <v>13412.6875</v>
      </c>
      <c r="X90" s="2">
        <f t="shared" si="6"/>
        <v>572072.59632906318</v>
      </c>
      <c r="Y90" s="2">
        <f t="shared" si="7"/>
        <v>27788423.445852488</v>
      </c>
      <c r="Z90" s="2" t="str">
        <f t="shared" si="8"/>
        <v>HERE</v>
      </c>
      <c r="AA90" s="2">
        <f>IF(Z90="HERE",Y90,AA89+Graph!$G$1*1000)</f>
        <v>27788423.445852488</v>
      </c>
      <c r="AB90" s="2">
        <f t="shared" si="21"/>
        <v>572072.59632906318</v>
      </c>
      <c r="AC90" s="2">
        <f t="shared" si="9"/>
        <v>868803.125</v>
      </c>
      <c r="AD90" s="3">
        <f t="shared" si="10"/>
        <v>27788423.445852488</v>
      </c>
      <c r="AE90" s="2">
        <f>IF(AE88&gt;=52800000,52800000,IF(AB69=Graph!G$1*1000,AE89+Graph!G$1*1000,AC90))</f>
        <v>868803.125</v>
      </c>
      <c r="AF90" s="3">
        <f t="shared" si="11"/>
        <v>868803.125</v>
      </c>
      <c r="AG90" s="3">
        <f t="shared" si="26"/>
        <v>15225156.870521322</v>
      </c>
      <c r="AH90" s="3" t="e">
        <f t="shared" si="3"/>
        <v>#N/A</v>
      </c>
      <c r="AM90" s="6">
        <v>14600000</v>
      </c>
      <c r="AN90" s="6">
        <v>31800000</v>
      </c>
      <c r="AO90" s="6">
        <v>52800000</v>
      </c>
    </row>
    <row r="91" spans="1:41" ht="15.75" customHeight="1" x14ac:dyDescent="0.25">
      <c r="A91" s="1">
        <v>44267</v>
      </c>
      <c r="B91" s="2">
        <f t="shared" si="0"/>
        <v>23</v>
      </c>
      <c r="C91" s="7"/>
      <c r="D91" s="2" t="e">
        <f t="shared" si="12"/>
        <v>#N/A</v>
      </c>
      <c r="E91" s="2" t="e">
        <f t="shared" si="22"/>
        <v>#N/A</v>
      </c>
      <c r="F91" s="2">
        <v>586398.07200461626</v>
      </c>
      <c r="G91" s="2">
        <f t="shared" si="23"/>
        <v>586398.07200461626</v>
      </c>
      <c r="H91" s="2">
        <f t="shared" si="13"/>
        <v>28579293.131912678</v>
      </c>
      <c r="I91" s="7"/>
      <c r="J91" s="2" t="e">
        <f t="shared" si="14"/>
        <v>#N/A</v>
      </c>
      <c r="K91" s="2" t="e">
        <f t="shared" si="24"/>
        <v>#N/A</v>
      </c>
      <c r="L91" s="2">
        <f t="array" ref="L91">IF(COUNT($C92)=0,IF(COUNT($C91)=1,I91,SUM(L90+LOOKUP(2,1/(ISNUMBER($K$1:$K$194)),$K$1:$K$194))),I91)</f>
        <v>735634.142857144</v>
      </c>
      <c r="M91" s="8" t="e">
        <f t="shared" si="27"/>
        <v>#N/A</v>
      </c>
      <c r="N91" s="2" t="e">
        <f t="shared" si="15"/>
        <v>#N/A</v>
      </c>
      <c r="O91" s="2" t="e">
        <f t="shared" si="25"/>
        <v>#N/A</v>
      </c>
      <c r="P91" s="2">
        <v>590767.77592164278</v>
      </c>
      <c r="Q91" s="2">
        <f>IF(P91&gt;Graph!$G$1*1000,Graph!$G$1*1000,P91)</f>
        <v>590767.77592164278</v>
      </c>
      <c r="R91" s="2">
        <f t="shared" si="16"/>
        <v>29247994.346774131</v>
      </c>
      <c r="S91" s="2">
        <f t="shared" si="17"/>
        <v>586398.07200461626</v>
      </c>
      <c r="T91" s="2">
        <f t="shared" si="18"/>
        <v>7039.5714285714785</v>
      </c>
      <c r="U91" s="2">
        <f t="shared" si="19"/>
        <v>590767.77592164278</v>
      </c>
      <c r="V91" s="2">
        <f t="shared" si="5"/>
        <v>882215.8125</v>
      </c>
      <c r="W91" s="2">
        <f t="shared" si="20"/>
        <v>13412.6875</v>
      </c>
      <c r="X91" s="2">
        <f t="shared" si="6"/>
        <v>577355.08842164278</v>
      </c>
      <c r="Y91" s="2">
        <f t="shared" si="7"/>
        <v>28365778.534274131</v>
      </c>
      <c r="Z91" s="2" t="str">
        <f t="shared" si="8"/>
        <v>HERE</v>
      </c>
      <c r="AA91" s="2">
        <f>IF(Z91="HERE",Y91,AA90+Graph!$G$1*1000)</f>
        <v>28365778.534274131</v>
      </c>
      <c r="AB91" s="2">
        <f t="shared" si="21"/>
        <v>577355.08842164278</v>
      </c>
      <c r="AC91" s="2">
        <f t="shared" si="9"/>
        <v>882215.8125</v>
      </c>
      <c r="AD91" s="3">
        <f t="shared" si="10"/>
        <v>28365778.534274131</v>
      </c>
      <c r="AE91" s="2">
        <f>IF(AE89&gt;=52800000,52800000,IF(AB70=Graph!G$1*1000,AE90+Graph!G$1*1000,AC91))</f>
        <v>882215.8125</v>
      </c>
      <c r="AF91" s="3">
        <f t="shared" si="11"/>
        <v>882215.8125</v>
      </c>
      <c r="AG91" s="3">
        <f t="shared" si="26"/>
        <v>15645607.983925967</v>
      </c>
      <c r="AH91" s="3" t="e">
        <f t="shared" si="3"/>
        <v>#N/A</v>
      </c>
      <c r="AM91" s="6">
        <v>14600000</v>
      </c>
      <c r="AN91" s="6">
        <v>31800000</v>
      </c>
      <c r="AO91" s="6">
        <v>52800000</v>
      </c>
    </row>
    <row r="92" spans="1:41" ht="15.75" customHeight="1" x14ac:dyDescent="0.25">
      <c r="A92" s="1">
        <v>44268</v>
      </c>
      <c r="B92" s="2">
        <f t="shared" si="0"/>
        <v>24</v>
      </c>
      <c r="C92" s="7"/>
      <c r="D92" s="2" t="e">
        <f t="shared" si="12"/>
        <v>#N/A</v>
      </c>
      <c r="E92" s="2" t="e">
        <f t="shared" si="22"/>
        <v>#N/A</v>
      </c>
      <c r="F92" s="2">
        <v>591658.72229787707</v>
      </c>
      <c r="G92" s="2">
        <f t="shared" si="23"/>
        <v>591658.72229787707</v>
      </c>
      <c r="H92" s="2">
        <f t="shared" si="13"/>
        <v>29170951.854210556</v>
      </c>
      <c r="I92" s="7"/>
      <c r="J92" s="2" t="e">
        <f t="shared" si="14"/>
        <v>#N/A</v>
      </c>
      <c r="K92" s="2" t="e">
        <f t="shared" si="24"/>
        <v>#N/A</v>
      </c>
      <c r="L92" s="2">
        <f t="array" ref="L92">IF(COUNT($C93)=0,IF(COUNT($C92)=1,I92,SUM(L91+LOOKUP(2,1/(ISNUMBER($K$1:$K$194)),$K$1:$K$194))),I92)</f>
        <v>742673.71428571548</v>
      </c>
      <c r="M92" s="8" t="e">
        <f t="shared" si="27"/>
        <v>#N/A</v>
      </c>
      <c r="N92" s="2" t="e">
        <f t="shared" si="15"/>
        <v>#N/A</v>
      </c>
      <c r="O92" s="2" t="e">
        <f t="shared" si="25"/>
        <v>#N/A</v>
      </c>
      <c r="P92" s="2">
        <v>596050.26801425219</v>
      </c>
      <c r="Q92" s="2">
        <f>IF(P92&gt;Graph!$G$1*1000,Graph!$G$1*1000,P92)</f>
        <v>596050.26801425219</v>
      </c>
      <c r="R92" s="2">
        <f t="shared" si="16"/>
        <v>29844044.614788383</v>
      </c>
      <c r="S92" s="2">
        <f t="shared" si="17"/>
        <v>591658.72229787707</v>
      </c>
      <c r="T92" s="2">
        <f t="shared" si="18"/>
        <v>7039.5714285714785</v>
      </c>
      <c r="U92" s="2">
        <f t="shared" si="19"/>
        <v>596050.26801425219</v>
      </c>
      <c r="V92" s="2">
        <f t="shared" si="5"/>
        <v>895628.5</v>
      </c>
      <c r="W92" s="2">
        <f t="shared" si="20"/>
        <v>13412.6875</v>
      </c>
      <c r="X92" s="2">
        <f t="shared" si="6"/>
        <v>582637.58051425219</v>
      </c>
      <c r="Y92" s="2">
        <f t="shared" si="7"/>
        <v>28948416.114788383</v>
      </c>
      <c r="Z92" s="2" t="str">
        <f t="shared" si="8"/>
        <v>HERE</v>
      </c>
      <c r="AA92" s="2">
        <f>IF(Z92="HERE",Y92,AA91+Graph!$G$1*1000)</f>
        <v>28948416.114788383</v>
      </c>
      <c r="AB92" s="2">
        <f t="shared" si="21"/>
        <v>582637.58051425219</v>
      </c>
      <c r="AC92" s="2">
        <f t="shared" si="9"/>
        <v>895628.5</v>
      </c>
      <c r="AD92" s="3">
        <f t="shared" si="10"/>
        <v>28948416.114788383</v>
      </c>
      <c r="AE92" s="2">
        <f>IF(AE90&gt;=52800000,52800000,IF(AB71=Graph!G$1*1000,AE91+Graph!G$1*1000,AC92))</f>
        <v>895628.5</v>
      </c>
      <c r="AF92" s="3">
        <f t="shared" si="11"/>
        <v>895628.5</v>
      </c>
      <c r="AG92" s="3">
        <f t="shared" si="26"/>
        <v>16070813.340213932</v>
      </c>
      <c r="AH92" s="3" t="e">
        <f t="shared" si="3"/>
        <v>#N/A</v>
      </c>
      <c r="AM92" s="6">
        <v>14600000</v>
      </c>
      <c r="AN92" s="6">
        <v>31800000</v>
      </c>
      <c r="AO92" s="6">
        <v>52800000</v>
      </c>
    </row>
    <row r="93" spans="1:41" ht="15.75" customHeight="1" x14ac:dyDescent="0.25">
      <c r="A93" s="1">
        <v>44269</v>
      </c>
      <c r="B93" s="2">
        <f t="shared" si="0"/>
        <v>25</v>
      </c>
      <c r="C93" s="7"/>
      <c r="D93" s="2" t="e">
        <f t="shared" si="12"/>
        <v>#N/A</v>
      </c>
      <c r="E93" s="2" t="e">
        <f t="shared" si="22"/>
        <v>#N/A</v>
      </c>
      <c r="F93" s="2">
        <v>596919.37259113789</v>
      </c>
      <c r="G93" s="2">
        <f t="shared" si="23"/>
        <v>596919.37259113789</v>
      </c>
      <c r="H93" s="2">
        <f t="shared" si="13"/>
        <v>29767871.226801693</v>
      </c>
      <c r="I93" s="7"/>
      <c r="J93" s="2" t="e">
        <f t="shared" si="14"/>
        <v>#N/A</v>
      </c>
      <c r="K93" s="2" t="e">
        <f t="shared" si="24"/>
        <v>#N/A</v>
      </c>
      <c r="L93" s="2">
        <f t="array" ref="L93">IF(COUNT($C94)=0,IF(COUNT($C93)=1,I93,SUM(L92+LOOKUP(2,1/(ISNUMBER($K$1:$K$194)),$K$1:$K$194))),I93)</f>
        <v>749713.28571428696</v>
      </c>
      <c r="M93" s="8" t="e">
        <f t="shared" si="27"/>
        <v>#N/A</v>
      </c>
      <c r="N93" s="2" t="e">
        <f t="shared" si="15"/>
        <v>#N/A</v>
      </c>
      <c r="O93" s="2" t="e">
        <f t="shared" si="25"/>
        <v>#N/A</v>
      </c>
      <c r="P93" s="2">
        <v>601332.76010683179</v>
      </c>
      <c r="Q93" s="2">
        <f>IF(P93&gt;Graph!$G$1*1000,Graph!$G$1*1000,P93)</f>
        <v>601332.76010683179</v>
      </c>
      <c r="R93" s="2">
        <f t="shared" si="16"/>
        <v>30445377.374895215</v>
      </c>
      <c r="S93" s="2">
        <f t="shared" si="17"/>
        <v>596919.37259113789</v>
      </c>
      <c r="T93" s="2">
        <f t="shared" si="18"/>
        <v>7039.5714285714785</v>
      </c>
      <c r="U93" s="2">
        <f t="shared" si="19"/>
        <v>601332.76010683179</v>
      </c>
      <c r="V93" s="2">
        <f t="shared" si="5"/>
        <v>909041.1875</v>
      </c>
      <c r="W93" s="2">
        <f t="shared" si="20"/>
        <v>13412.6875</v>
      </c>
      <c r="X93" s="2">
        <f t="shared" si="6"/>
        <v>587920.07260683179</v>
      </c>
      <c r="Y93" s="2">
        <f t="shared" si="7"/>
        <v>29536336.187395215</v>
      </c>
      <c r="Z93" s="2" t="str">
        <f t="shared" si="8"/>
        <v>HERE</v>
      </c>
      <c r="AA93" s="2">
        <f>IF(Z93="HERE",Y93,AA92+Graph!$G$1*1000)</f>
        <v>29536336.187395215</v>
      </c>
      <c r="AB93" s="2">
        <f t="shared" si="21"/>
        <v>587920.07260683179</v>
      </c>
      <c r="AC93" s="2">
        <f t="shared" si="9"/>
        <v>909041.1875</v>
      </c>
      <c r="AD93" s="3">
        <f t="shared" si="10"/>
        <v>29536336.187395215</v>
      </c>
      <c r="AE93" s="2">
        <f>IF(AE91&gt;=52800000,52800000,IF(AB72=Graph!G$1*1000,AE92+Graph!G$1*1000,AC93))</f>
        <v>909041.1875</v>
      </c>
      <c r="AF93" s="3">
        <f t="shared" si="11"/>
        <v>909041.1875</v>
      </c>
      <c r="AG93" s="3">
        <f t="shared" si="26"/>
        <v>16500772.939385219</v>
      </c>
      <c r="AH93" s="3" t="e">
        <f t="shared" si="3"/>
        <v>#N/A</v>
      </c>
      <c r="AM93" s="6">
        <v>14600000</v>
      </c>
      <c r="AN93" s="6">
        <v>31800000</v>
      </c>
      <c r="AO93" s="6">
        <v>52800000</v>
      </c>
    </row>
    <row r="94" spans="1:41" ht="15.75" customHeight="1" x14ac:dyDescent="0.25">
      <c r="A94" s="1">
        <v>44270</v>
      </c>
      <c r="B94" s="2">
        <f t="shared" si="0"/>
        <v>26</v>
      </c>
      <c r="C94" s="7"/>
      <c r="D94" s="2" t="e">
        <f t="shared" si="12"/>
        <v>#N/A</v>
      </c>
      <c r="E94" s="2" t="e">
        <f t="shared" si="22"/>
        <v>#N/A</v>
      </c>
      <c r="F94" s="2">
        <v>602180.0228843987</v>
      </c>
      <c r="G94" s="2">
        <f t="shared" si="23"/>
        <v>602180.0228843987</v>
      </c>
      <c r="H94" s="2">
        <f t="shared" si="13"/>
        <v>30370051.249686092</v>
      </c>
      <c r="I94" s="7"/>
      <c r="J94" s="2" t="e">
        <f t="shared" si="14"/>
        <v>#N/A</v>
      </c>
      <c r="K94" s="2" t="e">
        <f t="shared" si="24"/>
        <v>#N/A</v>
      </c>
      <c r="L94" s="2">
        <f t="array" ref="L94">IF(COUNT($C95)=0,IF(COUNT($C94)=1,I94,SUM(L93+LOOKUP(2,1/(ISNUMBER($K$1:$K$194)),$K$1:$K$194))),I94)</f>
        <v>756752.85714285844</v>
      </c>
      <c r="M94" s="8" t="e">
        <f t="shared" si="27"/>
        <v>#N/A</v>
      </c>
      <c r="N94" s="2" t="e">
        <f t="shared" si="15"/>
        <v>#N/A</v>
      </c>
      <c r="O94" s="2" t="e">
        <f t="shared" si="25"/>
        <v>#N/A</v>
      </c>
      <c r="P94" s="2">
        <v>606615.25219941139</v>
      </c>
      <c r="Q94" s="2">
        <f>IF(P94&gt;Graph!$G$1*1000,Graph!$G$1*1000,P94)</f>
        <v>606615.25219941139</v>
      </c>
      <c r="R94" s="2">
        <f t="shared" si="16"/>
        <v>31051992.627094626</v>
      </c>
      <c r="S94" s="2">
        <f t="shared" si="17"/>
        <v>602180.0228843987</v>
      </c>
      <c r="T94" s="2">
        <f t="shared" si="18"/>
        <v>7039.5714285714785</v>
      </c>
      <c r="U94" s="2">
        <f t="shared" si="19"/>
        <v>606615.25219941139</v>
      </c>
      <c r="V94" s="2">
        <f t="shared" si="5"/>
        <v>922453.875</v>
      </c>
      <c r="W94" s="2">
        <f t="shared" si="20"/>
        <v>13412.6875</v>
      </c>
      <c r="X94" s="2">
        <f t="shared" si="6"/>
        <v>593202.56469941139</v>
      </c>
      <c r="Y94" s="2">
        <f t="shared" si="7"/>
        <v>30129538.752094626</v>
      </c>
      <c r="Z94" s="2" t="str">
        <f t="shared" si="8"/>
        <v>HERE</v>
      </c>
      <c r="AA94" s="2">
        <f>IF(Z94="HERE",Y94,AA93+Graph!$G$1*1000)</f>
        <v>30129538.752094626</v>
      </c>
      <c r="AB94" s="2">
        <f t="shared" si="21"/>
        <v>593202.56469941139</v>
      </c>
      <c r="AC94" s="2">
        <f t="shared" si="9"/>
        <v>922453.875</v>
      </c>
      <c r="AD94" s="3">
        <f t="shared" si="10"/>
        <v>30129538.752094626</v>
      </c>
      <c r="AE94" s="2">
        <f>IF(AE92&gt;=52800000,52800000,IF(AB73=Graph!G$1*1000,AE93+Graph!G$1*1000,AC94))</f>
        <v>922453.875</v>
      </c>
      <c r="AF94" s="3">
        <f t="shared" si="11"/>
        <v>922453.875</v>
      </c>
      <c r="AG94" s="3">
        <f t="shared" si="26"/>
        <v>16935486.781439826</v>
      </c>
      <c r="AH94" s="3" t="e">
        <f t="shared" si="3"/>
        <v>#N/A</v>
      </c>
      <c r="AM94" s="6">
        <v>14600000</v>
      </c>
      <c r="AN94" s="6">
        <v>31800000</v>
      </c>
      <c r="AO94" s="6">
        <v>52800000</v>
      </c>
    </row>
    <row r="95" spans="1:41" ht="15.75" customHeight="1" x14ac:dyDescent="0.25">
      <c r="A95" s="1">
        <v>44271</v>
      </c>
      <c r="B95" s="2">
        <f t="shared" si="0"/>
        <v>27</v>
      </c>
      <c r="C95" s="7"/>
      <c r="D95" s="2" t="e">
        <f t="shared" si="12"/>
        <v>#N/A</v>
      </c>
      <c r="E95" s="2" t="e">
        <f t="shared" si="22"/>
        <v>#N/A</v>
      </c>
      <c r="F95" s="2">
        <v>607440.67317762971</v>
      </c>
      <c r="G95" s="2">
        <f t="shared" si="23"/>
        <v>607440.67317762971</v>
      </c>
      <c r="H95" s="2">
        <f t="shared" si="13"/>
        <v>30977491.922863722</v>
      </c>
      <c r="I95" s="7"/>
      <c r="J95" s="2" t="e">
        <f t="shared" si="14"/>
        <v>#N/A</v>
      </c>
      <c r="K95" s="2" t="e">
        <f t="shared" si="24"/>
        <v>#N/A</v>
      </c>
      <c r="L95" s="2">
        <f t="array" ref="L95">IF(COUNT($C96)=0,IF(COUNT($C95)=1,I95,SUM(L94+LOOKUP(2,1/(ISNUMBER($K$1:$K$194)),$K$1:$K$194))),I95)</f>
        <v>763792.42857142992</v>
      </c>
      <c r="M95" s="8" t="e">
        <f t="shared" si="27"/>
        <v>#N/A</v>
      </c>
      <c r="N95" s="2" t="e">
        <f t="shared" si="15"/>
        <v>#N/A</v>
      </c>
      <c r="O95" s="2" t="e">
        <f t="shared" si="25"/>
        <v>#N/A</v>
      </c>
      <c r="P95" s="2">
        <v>611897.744291991</v>
      </c>
      <c r="Q95" s="2">
        <f>IF(P95&gt;Graph!$G$1*1000,Graph!$G$1*1000,P95)</f>
        <v>611897.744291991</v>
      </c>
      <c r="R95" s="2">
        <f t="shared" si="16"/>
        <v>31663890.371386617</v>
      </c>
      <c r="S95" s="2">
        <f t="shared" si="17"/>
        <v>607440.67317762971</v>
      </c>
      <c r="T95" s="2">
        <f t="shared" si="18"/>
        <v>7039.5714285714785</v>
      </c>
      <c r="U95" s="2">
        <f t="shared" si="19"/>
        <v>611897.744291991</v>
      </c>
      <c r="V95" s="2">
        <f t="shared" si="5"/>
        <v>935866.5625</v>
      </c>
      <c r="W95" s="2">
        <f t="shared" si="20"/>
        <v>13412.6875</v>
      </c>
      <c r="X95" s="2">
        <f t="shared" si="6"/>
        <v>598485.056791991</v>
      </c>
      <c r="Y95" s="2">
        <f t="shared" si="7"/>
        <v>30728023.808886617</v>
      </c>
      <c r="Z95" s="2" t="str">
        <f t="shared" si="8"/>
        <v>HERE</v>
      </c>
      <c r="AA95" s="2">
        <f>IF(Z95="HERE",Y95,AA94+Graph!$G$1*1000)</f>
        <v>30728023.808886617</v>
      </c>
      <c r="AB95" s="2">
        <f t="shared" si="21"/>
        <v>598485.056791991</v>
      </c>
      <c r="AC95" s="2">
        <f t="shared" si="9"/>
        <v>935866.5625</v>
      </c>
      <c r="AD95" s="3">
        <f t="shared" si="10"/>
        <v>30728023.808886617</v>
      </c>
      <c r="AE95" s="2">
        <f>IF(AE93&gt;=52800000,52800000,IF(AB74=Graph!G$1*1000,AE94+Graph!G$1*1000,AC95))</f>
        <v>935866.5625</v>
      </c>
      <c r="AF95" s="3">
        <f t="shared" si="11"/>
        <v>935866.5625</v>
      </c>
      <c r="AG95" s="3">
        <f t="shared" si="26"/>
        <v>17374954.86637776</v>
      </c>
      <c r="AH95" s="3" t="e">
        <f t="shared" si="3"/>
        <v>#N/A</v>
      </c>
      <c r="AM95" s="6">
        <v>14600000</v>
      </c>
      <c r="AN95" s="6">
        <v>31800000</v>
      </c>
      <c r="AO95" s="6">
        <v>52800000</v>
      </c>
    </row>
    <row r="96" spans="1:41" ht="15.75" customHeight="1" x14ac:dyDescent="0.25">
      <c r="A96" s="1">
        <v>44272</v>
      </c>
      <c r="B96" s="2">
        <f t="shared" si="0"/>
        <v>28</v>
      </c>
      <c r="C96" s="7"/>
      <c r="D96" s="2" t="e">
        <f t="shared" si="12"/>
        <v>#N/A</v>
      </c>
      <c r="E96" s="2" t="e">
        <f t="shared" si="22"/>
        <v>#N/A</v>
      </c>
      <c r="F96" s="2">
        <v>612701.32347089052</v>
      </c>
      <c r="G96" s="2">
        <f t="shared" si="23"/>
        <v>612701.32347089052</v>
      </c>
      <c r="H96" s="2">
        <f t="shared" si="13"/>
        <v>31590193.246334612</v>
      </c>
      <c r="I96" s="7"/>
      <c r="J96" s="2" t="e">
        <f t="shared" si="14"/>
        <v>#N/A</v>
      </c>
      <c r="K96" s="2" t="e">
        <f t="shared" si="24"/>
        <v>#N/A</v>
      </c>
      <c r="L96" s="2">
        <f t="array" ref="L96">IF(COUNT($C97)=0,IF(COUNT($C96)=1,I96,SUM(L95+LOOKUP(2,1/(ISNUMBER($K$1:$K$194)),$K$1:$K$194))),I96)</f>
        <v>770832.0000000014</v>
      </c>
      <c r="M96" s="8" t="e">
        <f t="shared" si="27"/>
        <v>#N/A</v>
      </c>
      <c r="N96" s="2" t="e">
        <f t="shared" si="15"/>
        <v>#N/A</v>
      </c>
      <c r="O96" s="2" t="e">
        <f t="shared" si="25"/>
        <v>#N/A</v>
      </c>
      <c r="P96" s="2">
        <v>617180.2363845706</v>
      </c>
      <c r="Q96" s="2">
        <f>IF(P96&gt;Graph!$G$1*1000,Graph!$G$1*1000,P96)</f>
        <v>617180.2363845706</v>
      </c>
      <c r="R96" s="2">
        <f t="shared" si="16"/>
        <v>32281070.607771188</v>
      </c>
      <c r="S96" s="2">
        <f t="shared" si="17"/>
        <v>612701.32347089052</v>
      </c>
      <c r="T96" s="2">
        <f t="shared" si="18"/>
        <v>7039.5714285714785</v>
      </c>
      <c r="U96" s="2">
        <f t="shared" si="19"/>
        <v>617180.2363845706</v>
      </c>
      <c r="V96" s="2">
        <f t="shared" si="5"/>
        <v>949279.25</v>
      </c>
      <c r="W96" s="2">
        <f t="shared" si="20"/>
        <v>13412.6875</v>
      </c>
      <c r="X96" s="2">
        <f t="shared" si="6"/>
        <v>603767.5488845706</v>
      </c>
      <c r="Y96" s="2">
        <f t="shared" si="7"/>
        <v>31331791.357771188</v>
      </c>
      <c r="Z96" s="2" t="str">
        <f t="shared" si="8"/>
        <v>HERE</v>
      </c>
      <c r="AA96" s="2">
        <f>IF(Z96="HERE",Y96,AA95+Graph!$G$1*1000)</f>
        <v>31331791.357771188</v>
      </c>
      <c r="AB96" s="2">
        <f t="shared" si="21"/>
        <v>603767.5488845706</v>
      </c>
      <c r="AC96" s="2">
        <f t="shared" si="9"/>
        <v>949279.25</v>
      </c>
      <c r="AD96" s="3">
        <f t="shared" si="10"/>
        <v>31331791.357771188</v>
      </c>
      <c r="AE96" s="2">
        <f>IF(AE94&gt;=52800000,52800000,IF(AB75=Graph!G$1*1000,AE95+Graph!G$1*1000,AC96))</f>
        <v>949279.25</v>
      </c>
      <c r="AF96" s="3">
        <f t="shared" si="11"/>
        <v>949279.25</v>
      </c>
      <c r="AG96" s="3">
        <f t="shared" si="26"/>
        <v>17819177.194199037</v>
      </c>
      <c r="AH96" s="3" t="e">
        <f t="shared" si="3"/>
        <v>#N/A</v>
      </c>
      <c r="AM96" s="6">
        <v>14600000</v>
      </c>
      <c r="AN96" s="6">
        <v>31800000</v>
      </c>
      <c r="AO96" s="6">
        <v>52800000</v>
      </c>
    </row>
    <row r="97" spans="1:56" ht="15.75" customHeight="1" x14ac:dyDescent="0.25">
      <c r="A97" s="1">
        <v>44273</v>
      </c>
      <c r="B97" s="2">
        <f t="shared" si="0"/>
        <v>29</v>
      </c>
      <c r="C97" s="7"/>
      <c r="D97" s="2" t="e">
        <f t="shared" si="12"/>
        <v>#N/A</v>
      </c>
      <c r="E97" s="2" t="e">
        <f t="shared" si="22"/>
        <v>#N/A</v>
      </c>
      <c r="F97" s="2">
        <v>617961.97376415133</v>
      </c>
      <c r="G97" s="2">
        <f t="shared" si="23"/>
        <v>617961.97376415133</v>
      </c>
      <c r="H97" s="2">
        <f t="shared" si="13"/>
        <v>32208155.220098764</v>
      </c>
      <c r="I97" s="7"/>
      <c r="J97" s="2" t="e">
        <f t="shared" si="14"/>
        <v>#N/A</v>
      </c>
      <c r="K97" s="2" t="e">
        <f t="shared" si="24"/>
        <v>#N/A</v>
      </c>
      <c r="L97" s="2">
        <f t="array" ref="L97">IF(COUNT($C98)=0,IF(COUNT($C97)=1,I97,SUM(L96+LOOKUP(2,1/(ISNUMBER($K$1:$K$194)),$K$1:$K$194))),I97)</f>
        <v>777871.57142857288</v>
      </c>
      <c r="M97" s="8" t="e">
        <f t="shared" si="27"/>
        <v>#N/A</v>
      </c>
      <c r="N97" s="2" t="e">
        <f t="shared" si="15"/>
        <v>#N/A</v>
      </c>
      <c r="O97" s="2" t="e">
        <f t="shared" si="25"/>
        <v>#N/A</v>
      </c>
      <c r="P97" s="2">
        <v>622462.72847718</v>
      </c>
      <c r="Q97" s="2">
        <f>IF(P97&gt;Graph!$G$1*1000,Graph!$G$1*1000,P97)</f>
        <v>622462.72847718</v>
      </c>
      <c r="R97" s="2">
        <f t="shared" si="16"/>
        <v>32903533.336248368</v>
      </c>
      <c r="S97" s="2">
        <f t="shared" si="17"/>
        <v>617961.97376415133</v>
      </c>
      <c r="T97" s="2">
        <f t="shared" si="18"/>
        <v>7039.5714285714785</v>
      </c>
      <c r="U97" s="2">
        <f t="shared" si="19"/>
        <v>622462.72847718</v>
      </c>
      <c r="V97" s="2">
        <f t="shared" si="5"/>
        <v>962691.9375</v>
      </c>
      <c r="W97" s="2">
        <f t="shared" si="20"/>
        <v>13412.6875</v>
      </c>
      <c r="X97" s="2">
        <f t="shared" si="6"/>
        <v>609050.04097718</v>
      </c>
      <c r="Y97" s="2">
        <f t="shared" si="7"/>
        <v>31940841.398748368</v>
      </c>
      <c r="Z97" s="2" t="str">
        <f t="shared" si="8"/>
        <v>HERE</v>
      </c>
      <c r="AA97" s="2">
        <f>IF(Z97="HERE",Y97,AA96+Graph!$G$1*1000)</f>
        <v>31940841.398748368</v>
      </c>
      <c r="AB97" s="2">
        <f t="shared" si="21"/>
        <v>609050.04097718</v>
      </c>
      <c r="AC97" s="2">
        <f t="shared" si="9"/>
        <v>962691.9375</v>
      </c>
      <c r="AD97" s="3">
        <f t="shared" si="10"/>
        <v>31940841.398748368</v>
      </c>
      <c r="AE97" s="2">
        <f>IF(AE95&gt;=52800000,52800000,IF(AB76=Graph!G$1*1000,AE96+Graph!G$1*1000,AC97))</f>
        <v>962691.9375</v>
      </c>
      <c r="AF97" s="3">
        <f t="shared" si="11"/>
        <v>962691.9375</v>
      </c>
      <c r="AG97" s="3">
        <f t="shared" si="26"/>
        <v>18268153.764903635</v>
      </c>
      <c r="AH97" s="3" t="e">
        <f t="shared" si="3"/>
        <v>#N/A</v>
      </c>
      <c r="AM97" s="6">
        <v>14600000</v>
      </c>
      <c r="AN97" s="6">
        <v>31800000</v>
      </c>
      <c r="AO97" s="6">
        <v>52800000</v>
      </c>
    </row>
    <row r="98" spans="1:56" ht="15.75" customHeight="1" x14ac:dyDescent="0.25">
      <c r="A98" s="1">
        <v>44274</v>
      </c>
      <c r="B98" s="2">
        <f t="shared" si="0"/>
        <v>30</v>
      </c>
      <c r="C98" s="7"/>
      <c r="D98" s="2" t="e">
        <f t="shared" si="12"/>
        <v>#N/A</v>
      </c>
      <c r="E98" s="2" t="e">
        <f t="shared" si="22"/>
        <v>#N/A</v>
      </c>
      <c r="F98" s="2">
        <v>623222.62405741215</v>
      </c>
      <c r="G98" s="2">
        <f t="shared" si="23"/>
        <v>623222.62405741215</v>
      </c>
      <c r="H98" s="2">
        <f t="shared" si="13"/>
        <v>32831377.844156176</v>
      </c>
      <c r="I98" s="7"/>
      <c r="J98" s="2" t="e">
        <f t="shared" si="14"/>
        <v>#N/A</v>
      </c>
      <c r="K98" s="2" t="e">
        <f t="shared" si="24"/>
        <v>#N/A</v>
      </c>
      <c r="L98" s="2">
        <f t="array" ref="L98">IF(COUNT($C99)=0,IF(COUNT($C98)=1,I98,SUM(L97+LOOKUP(2,1/(ISNUMBER($K$1:$K$194)),$K$1:$K$194))),I98)</f>
        <v>784911.14285714435</v>
      </c>
      <c r="M98" s="8" t="e">
        <f t="shared" si="27"/>
        <v>#N/A</v>
      </c>
      <c r="N98" s="2" t="e">
        <f t="shared" si="15"/>
        <v>#N/A</v>
      </c>
      <c r="O98" s="2" t="e">
        <f t="shared" si="25"/>
        <v>#N/A</v>
      </c>
      <c r="P98" s="2">
        <v>627745.22056975961</v>
      </c>
      <c r="Q98" s="2">
        <f>IF(P98&gt;Graph!$G$1*1000,Graph!$G$1*1000,P98)</f>
        <v>627745.22056975961</v>
      </c>
      <c r="R98" s="2">
        <f t="shared" si="16"/>
        <v>33531278.556818128</v>
      </c>
      <c r="S98" s="2">
        <f t="shared" si="17"/>
        <v>623222.62405741215</v>
      </c>
      <c r="T98" s="2">
        <f t="shared" si="18"/>
        <v>7039.5714285714785</v>
      </c>
      <c r="U98" s="2">
        <f t="shared" si="19"/>
        <v>627745.22056975961</v>
      </c>
      <c r="V98" s="2">
        <f t="shared" si="5"/>
        <v>976104.625</v>
      </c>
      <c r="W98" s="2">
        <f t="shared" si="20"/>
        <v>13412.6875</v>
      </c>
      <c r="X98" s="2">
        <f t="shared" si="6"/>
        <v>614332.53306975961</v>
      </c>
      <c r="Y98" s="2">
        <f t="shared" si="7"/>
        <v>32555173.931818128</v>
      </c>
      <c r="Z98" s="2" t="str">
        <f t="shared" si="8"/>
        <v>HERE</v>
      </c>
      <c r="AA98" s="2">
        <f>IF(Z98="HERE",Y98,AA97+Graph!$G$1*1000)</f>
        <v>32555173.931818128</v>
      </c>
      <c r="AB98" s="2">
        <f t="shared" si="21"/>
        <v>614332.53306975961</v>
      </c>
      <c r="AC98" s="2">
        <f t="shared" si="9"/>
        <v>976104.625</v>
      </c>
      <c r="AD98" s="3">
        <f t="shared" si="10"/>
        <v>32555173.931818128</v>
      </c>
      <c r="AE98" s="2">
        <f>IF(AE96&gt;=52800000,52800000,IF(AB77=Graph!G$1*1000,AE97+Graph!G$1*1000,AC98))</f>
        <v>976104.625</v>
      </c>
      <c r="AF98" s="3">
        <f t="shared" si="11"/>
        <v>976104.625</v>
      </c>
      <c r="AG98" s="3">
        <f t="shared" si="26"/>
        <v>18721884.578491557</v>
      </c>
      <c r="AH98" s="3" t="e">
        <f t="shared" si="3"/>
        <v>#N/A</v>
      </c>
      <c r="AM98" s="6">
        <v>14600000</v>
      </c>
      <c r="AN98" s="6">
        <v>31800000</v>
      </c>
      <c r="AO98" s="6">
        <v>52800000</v>
      </c>
    </row>
    <row r="99" spans="1:56" ht="15.75" customHeight="1" x14ac:dyDescent="0.25">
      <c r="A99" s="1">
        <v>44275</v>
      </c>
      <c r="B99" s="2">
        <f t="shared" si="0"/>
        <v>31</v>
      </c>
      <c r="C99" s="7"/>
      <c r="D99" s="2" t="e">
        <f t="shared" si="12"/>
        <v>#N/A</v>
      </c>
      <c r="E99" s="2" t="e">
        <f t="shared" si="22"/>
        <v>#N/A</v>
      </c>
      <c r="F99" s="2">
        <v>628483.27435067296</v>
      </c>
      <c r="G99" s="2">
        <f t="shared" si="23"/>
        <v>628483.27435067296</v>
      </c>
      <c r="H99" s="2">
        <f t="shared" si="13"/>
        <v>33459861.118506849</v>
      </c>
      <c r="I99" s="7"/>
      <c r="J99" s="2" t="e">
        <f t="shared" si="14"/>
        <v>#N/A</v>
      </c>
      <c r="K99" s="2" t="e">
        <f t="shared" si="24"/>
        <v>#N/A</v>
      </c>
      <c r="L99" s="2">
        <f t="array" ref="L99">IF(COUNT($C100)=0,IF(COUNT($C99)=1,I99,SUM(L98+LOOKUP(2,1/(ISNUMBER($K$1:$K$194)),$K$1:$K$194))),I99)</f>
        <v>791950.71428571583</v>
      </c>
      <c r="M99" s="8" t="e">
        <f t="shared" si="27"/>
        <v>#N/A</v>
      </c>
      <c r="N99" s="2" t="e">
        <f t="shared" si="15"/>
        <v>#N/A</v>
      </c>
      <c r="O99" s="2" t="e">
        <f t="shared" si="25"/>
        <v>#N/A</v>
      </c>
      <c r="P99" s="2">
        <v>633027.71266233921</v>
      </c>
      <c r="Q99" s="2">
        <f>IF(P99&gt;Graph!$G$1*1000,Graph!$G$1*1000,P99)</f>
        <v>633027.71266233921</v>
      </c>
      <c r="R99" s="2">
        <f t="shared" si="16"/>
        <v>34164306.269480467</v>
      </c>
      <c r="S99" s="2">
        <f t="shared" si="17"/>
        <v>628483.27435067296</v>
      </c>
      <c r="T99" s="2">
        <f t="shared" si="18"/>
        <v>7039.5714285714785</v>
      </c>
      <c r="U99" s="2">
        <f t="shared" si="19"/>
        <v>633027.71266233921</v>
      </c>
      <c r="V99" s="2">
        <f t="shared" si="5"/>
        <v>989517.3125</v>
      </c>
      <c r="W99" s="2">
        <f t="shared" si="20"/>
        <v>13412.6875</v>
      </c>
      <c r="X99" s="2">
        <f t="shared" si="6"/>
        <v>619615.02516233921</v>
      </c>
      <c r="Y99" s="2">
        <f t="shared" si="7"/>
        <v>33174788.956980467</v>
      </c>
      <c r="Z99" s="2" t="str">
        <f t="shared" si="8"/>
        <v>HERE</v>
      </c>
      <c r="AA99" s="2">
        <f>IF(Z99="HERE",Y99,AA98+Graph!$G$1*1000)</f>
        <v>33174788.956980467</v>
      </c>
      <c r="AB99" s="2">
        <f t="shared" si="21"/>
        <v>619615.02516233921</v>
      </c>
      <c r="AC99" s="2">
        <f t="shared" si="9"/>
        <v>989517.3125</v>
      </c>
      <c r="AD99" s="3">
        <f t="shared" si="10"/>
        <v>33174788.956980467</v>
      </c>
      <c r="AE99" s="2">
        <f>IF(AE97&gt;=52800000,52800000,IF(AB78=Graph!G$1*1000,AE98+Graph!G$1*1000,AC99))</f>
        <v>989517.3125</v>
      </c>
      <c r="AF99" s="3">
        <f t="shared" si="11"/>
        <v>989517.3125</v>
      </c>
      <c r="AG99" s="3">
        <f t="shared" si="26"/>
        <v>19180369.634962801</v>
      </c>
      <c r="AH99" s="3" t="e">
        <f t="shared" si="3"/>
        <v>#N/A</v>
      </c>
      <c r="AM99" s="6">
        <v>14600000</v>
      </c>
      <c r="AN99" s="6">
        <v>31800000</v>
      </c>
      <c r="AO99" s="6">
        <v>52800000</v>
      </c>
    </row>
    <row r="100" spans="1:56" ht="15.75" customHeight="1" x14ac:dyDescent="0.25">
      <c r="A100" s="12">
        <v>44276</v>
      </c>
      <c r="B100" s="13">
        <f t="shared" si="0"/>
        <v>32</v>
      </c>
      <c r="C100" s="14"/>
      <c r="D100" s="13" t="e">
        <f t="shared" si="12"/>
        <v>#N/A</v>
      </c>
      <c r="E100" s="13" t="e">
        <f t="shared" si="22"/>
        <v>#N/A</v>
      </c>
      <c r="F100" s="13">
        <v>633743.92464390397</v>
      </c>
      <c r="G100" s="13">
        <f t="shared" si="23"/>
        <v>633743.92464390397</v>
      </c>
      <c r="H100" s="13">
        <f t="shared" si="13"/>
        <v>34093605.043150753</v>
      </c>
      <c r="I100" s="14"/>
      <c r="J100" s="13" t="e">
        <f t="shared" si="14"/>
        <v>#N/A</v>
      </c>
      <c r="K100" s="13" t="e">
        <f t="shared" si="24"/>
        <v>#N/A</v>
      </c>
      <c r="L100" s="13">
        <f t="array" ref="L100">IF(COUNT($C101)=0,IF(COUNT($C100)=1,I100,SUM(L99+LOOKUP(2,1/(ISNUMBER($K$1:$K$194)),$K$1:$K$194))),I100)</f>
        <v>798990.28571428731</v>
      </c>
      <c r="M100" s="8" t="e">
        <f t="shared" si="27"/>
        <v>#N/A</v>
      </c>
      <c r="N100" s="13" t="e">
        <f t="shared" si="15"/>
        <v>#N/A</v>
      </c>
      <c r="O100" s="13" t="e">
        <f t="shared" si="25"/>
        <v>#N/A</v>
      </c>
      <c r="P100" s="13">
        <v>638310.20475491881</v>
      </c>
      <c r="Q100" s="13">
        <f>IF(P100&gt;Graph!$G$1*1000,Graph!$G$1*1000,P100)</f>
        <v>638310.20475491881</v>
      </c>
      <c r="R100" s="13">
        <f t="shared" si="16"/>
        <v>34802616.474235386</v>
      </c>
      <c r="S100" s="13">
        <f t="shared" si="17"/>
        <v>633743.92464390397</v>
      </c>
      <c r="T100" s="13">
        <f t="shared" si="18"/>
        <v>7039.5714285714785</v>
      </c>
      <c r="U100" s="13">
        <f t="shared" si="19"/>
        <v>638310.20475491881</v>
      </c>
      <c r="V100" s="13">
        <f t="shared" si="5"/>
        <v>1002930</v>
      </c>
      <c r="W100" s="13">
        <f t="shared" si="20"/>
        <v>13412.6875</v>
      </c>
      <c r="X100" s="13">
        <f t="shared" si="6"/>
        <v>624897.51725491881</v>
      </c>
      <c r="Y100" s="2">
        <f t="shared" si="7"/>
        <v>33799686.474235386</v>
      </c>
      <c r="Z100" s="2" t="str">
        <f t="shared" si="8"/>
        <v>HERE</v>
      </c>
      <c r="AA100" s="2">
        <f>IF(Z100="HERE",Y100,AA99+Graph!$G$1*1000)</f>
        <v>33799686.474235386</v>
      </c>
      <c r="AB100" s="2">
        <f t="shared" si="21"/>
        <v>624897.51725491881</v>
      </c>
      <c r="AC100" s="2">
        <f t="shared" si="9"/>
        <v>1002930</v>
      </c>
      <c r="AD100" s="3">
        <f t="shared" si="10"/>
        <v>33799686.474235386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6"/>
        <v>19643608.934317369</v>
      </c>
      <c r="AH100" s="3" t="e">
        <f t="shared" si="3"/>
        <v>#N/A</v>
      </c>
      <c r="AI100" s="15"/>
      <c r="AJ100" s="15"/>
      <c r="AK100" s="15"/>
      <c r="AL100" s="15"/>
      <c r="AM100" s="6">
        <v>14600000</v>
      </c>
      <c r="AN100" s="6">
        <v>31800000</v>
      </c>
      <c r="AO100" s="6">
        <v>52800000</v>
      </c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</row>
    <row r="101" spans="1:56" ht="15.75" customHeight="1" x14ac:dyDescent="0.25">
      <c r="A101" s="1">
        <v>44277</v>
      </c>
      <c r="B101" s="2">
        <f t="shared" si="0"/>
        <v>33</v>
      </c>
      <c r="C101" s="7"/>
      <c r="D101" s="2" t="e">
        <f t="shared" si="12"/>
        <v>#N/A</v>
      </c>
      <c r="E101" s="2" t="e">
        <f t="shared" si="22"/>
        <v>#N/A</v>
      </c>
      <c r="F101" s="2">
        <v>639004.57493716478</v>
      </c>
      <c r="G101" s="2">
        <f t="shared" si="23"/>
        <v>639004.57493716478</v>
      </c>
      <c r="H101" s="2">
        <f t="shared" si="13"/>
        <v>34732609.618087918</v>
      </c>
      <c r="I101" s="7"/>
      <c r="J101" s="2" t="e">
        <f t="shared" si="14"/>
        <v>#N/A</v>
      </c>
      <c r="K101" s="2" t="e">
        <f t="shared" si="24"/>
        <v>#N/A</v>
      </c>
      <c r="L101" s="2">
        <f t="array" ref="L101">IF(COUNT($C102)=0,IF(COUNT($C101)=1,I101,SUM(L100+LOOKUP(2,1/(ISNUMBER($K$1:$K$194)),$K$1:$K$194))),I101)</f>
        <v>806029.85714285879</v>
      </c>
      <c r="M101" s="8" t="e">
        <f t="shared" si="27"/>
        <v>#N/A</v>
      </c>
      <c r="N101" s="2" t="e">
        <f t="shared" si="15"/>
        <v>#N/A</v>
      </c>
      <c r="O101" s="2" t="e">
        <f t="shared" si="25"/>
        <v>#N/A</v>
      </c>
      <c r="P101" s="2">
        <v>643592.69684749842</v>
      </c>
      <c r="Q101" s="2">
        <f>IF(P101&gt;Graph!$G$1*1000,Graph!$G$1*1000,P101)</f>
        <v>643592.69684749842</v>
      </c>
      <c r="R101" s="2">
        <f t="shared" si="16"/>
        <v>35446209.171082884</v>
      </c>
      <c r="S101" s="2">
        <f t="shared" si="17"/>
        <v>639004.57493716478</v>
      </c>
      <c r="T101" s="2">
        <f t="shared" si="18"/>
        <v>7039.5714285714785</v>
      </c>
      <c r="U101" s="2">
        <f t="shared" si="19"/>
        <v>643592.69684749842</v>
      </c>
      <c r="V101" s="2">
        <f t="shared" ref="V101:V385" si="28">H17</f>
        <v>1056367.7142857143</v>
      </c>
      <c r="W101" s="2">
        <f t="shared" si="20"/>
        <v>53437.714285714319</v>
      </c>
      <c r="X101" s="2">
        <f t="shared" si="6"/>
        <v>590154.9825617841</v>
      </c>
      <c r="Y101" s="2">
        <f t="shared" si="7"/>
        <v>34389841.456797168</v>
      </c>
      <c r="Z101" s="2" t="str">
        <f t="shared" si="8"/>
        <v>HERE</v>
      </c>
      <c r="AA101" s="2">
        <f>IF(Z101="HERE",Y101,AA100+Graph!$G$1*1000)</f>
        <v>34389841.456797168</v>
      </c>
      <c r="AB101" s="2">
        <f t="shared" si="21"/>
        <v>590154.982561782</v>
      </c>
      <c r="AC101" s="2">
        <f t="shared" si="9"/>
        <v>1056367.7142857143</v>
      </c>
      <c r="AD101" s="3">
        <f t="shared" si="10"/>
        <v>34389841.456797168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6"/>
        <v>20111602.47655528</v>
      </c>
      <c r="AH101" s="3" t="e">
        <f t="shared" si="3"/>
        <v>#N/A</v>
      </c>
      <c r="AM101" s="6">
        <v>14600000</v>
      </c>
      <c r="AN101" s="6">
        <v>31800000</v>
      </c>
      <c r="AO101" s="6">
        <v>52800000</v>
      </c>
    </row>
    <row r="102" spans="1:56" ht="15.75" customHeight="1" x14ac:dyDescent="0.25">
      <c r="A102" s="1">
        <v>44278</v>
      </c>
      <c r="B102" s="2">
        <f t="shared" si="0"/>
        <v>34</v>
      </c>
      <c r="C102" s="7"/>
      <c r="D102" s="2" t="e">
        <f t="shared" si="12"/>
        <v>#N/A</v>
      </c>
      <c r="E102" s="2" t="e">
        <f t="shared" si="22"/>
        <v>#N/A</v>
      </c>
      <c r="F102" s="2">
        <v>644265.2252304256</v>
      </c>
      <c r="G102" s="2">
        <f t="shared" si="23"/>
        <v>644265.2252304256</v>
      </c>
      <c r="H102" s="2">
        <f t="shared" si="13"/>
        <v>35376874.843318343</v>
      </c>
      <c r="I102" s="7"/>
      <c r="J102" s="2" t="e">
        <f t="shared" si="14"/>
        <v>#N/A</v>
      </c>
      <c r="K102" s="2" t="e">
        <f t="shared" si="24"/>
        <v>#N/A</v>
      </c>
      <c r="L102" s="2">
        <f t="array" ref="L102">IF(COUNT($C103)=0,IF(COUNT($C102)=1,I102,SUM(L101+LOOKUP(2,1/(ISNUMBER($K$1:$K$194)),$K$1:$K$194))),I102)</f>
        <v>813069.42857143027</v>
      </c>
      <c r="M102" s="8" t="e">
        <f t="shared" si="27"/>
        <v>#N/A</v>
      </c>
      <c r="N102" s="2" t="e">
        <f t="shared" si="15"/>
        <v>#N/A</v>
      </c>
      <c r="O102" s="2" t="e">
        <f t="shared" si="25"/>
        <v>#N/A</v>
      </c>
      <c r="P102" s="2">
        <v>648875.18894007802</v>
      </c>
      <c r="Q102" s="2">
        <f>IF(P102&gt;Graph!$G$1*1000,Graph!$G$1*1000,P102)</f>
        <v>648875.18894007802</v>
      </c>
      <c r="R102" s="2">
        <f t="shared" si="16"/>
        <v>36095084.360022962</v>
      </c>
      <c r="S102" s="2">
        <f t="shared" si="17"/>
        <v>644265.2252304256</v>
      </c>
      <c r="T102" s="2">
        <f t="shared" si="18"/>
        <v>7039.5714285714785</v>
      </c>
      <c r="U102" s="2">
        <f t="shared" si="19"/>
        <v>648875.18894007802</v>
      </c>
      <c r="V102" s="2">
        <f t="shared" si="28"/>
        <v>1109805.4285714286</v>
      </c>
      <c r="W102" s="2">
        <f t="shared" si="20"/>
        <v>53437.714285714319</v>
      </c>
      <c r="X102" s="2">
        <f t="shared" si="6"/>
        <v>595437.4746543637</v>
      </c>
      <c r="Y102" s="2">
        <f t="shared" si="7"/>
        <v>34985278.931451529</v>
      </c>
      <c r="Z102" s="2" t="str">
        <f t="shared" si="8"/>
        <v>HERE</v>
      </c>
      <c r="AA102" s="2">
        <f>IF(Z102="HERE",Y102,AA101+Graph!$G$1*1000)</f>
        <v>34985278.931451529</v>
      </c>
      <c r="AB102" s="2">
        <f t="shared" si="21"/>
        <v>595437.47465436161</v>
      </c>
      <c r="AC102" s="2">
        <f t="shared" si="9"/>
        <v>1109805.4285714286</v>
      </c>
      <c r="AD102" s="3">
        <f t="shared" si="10"/>
        <v>34985278.931451529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6"/>
        <v>20584350.261676513</v>
      </c>
      <c r="AH102" s="3" t="e">
        <f t="shared" si="3"/>
        <v>#N/A</v>
      </c>
      <c r="AM102" s="6">
        <v>14600000</v>
      </c>
      <c r="AN102" s="6">
        <v>31800000</v>
      </c>
      <c r="AO102" s="6">
        <v>52800000</v>
      </c>
    </row>
    <row r="103" spans="1:56" ht="15.75" customHeight="1" x14ac:dyDescent="0.25">
      <c r="A103" s="1">
        <v>44279</v>
      </c>
      <c r="B103" s="2">
        <f t="shared" si="0"/>
        <v>35</v>
      </c>
      <c r="C103" s="7"/>
      <c r="D103" s="2" t="e">
        <f t="shared" si="12"/>
        <v>#N/A</v>
      </c>
      <c r="E103" s="2" t="e">
        <f t="shared" si="22"/>
        <v>#N/A</v>
      </c>
      <c r="F103" s="2">
        <v>649525.87552368641</v>
      </c>
      <c r="G103" s="2">
        <f t="shared" si="23"/>
        <v>649525.87552368641</v>
      </c>
      <c r="H103" s="2">
        <f t="shared" si="13"/>
        <v>36026400.71884203</v>
      </c>
      <c r="I103" s="7"/>
      <c r="J103" s="2" t="e">
        <f t="shared" si="14"/>
        <v>#N/A</v>
      </c>
      <c r="K103" s="2" t="e">
        <f t="shared" si="24"/>
        <v>#N/A</v>
      </c>
      <c r="L103" s="2">
        <f t="array" ref="L103">IF(COUNT($C104)=0,IF(COUNT($C103)=1,I103,SUM(L102+LOOKUP(2,1/(ISNUMBER($K$1:$K$194)),$K$1:$K$194))),I103)</f>
        <v>820109.00000000175</v>
      </c>
      <c r="M103" s="8" t="e">
        <f t="shared" si="27"/>
        <v>#N/A</v>
      </c>
      <c r="N103" s="2" t="e">
        <f t="shared" si="15"/>
        <v>#N/A</v>
      </c>
      <c r="O103" s="2" t="e">
        <f t="shared" si="25"/>
        <v>#N/A</v>
      </c>
      <c r="P103" s="2">
        <v>654157.68103268743</v>
      </c>
      <c r="Q103" s="2">
        <f>IF(P103&gt;Graph!$G$1*1000,Graph!$G$1*1000,P103)</f>
        <v>654157.68103268743</v>
      </c>
      <c r="R103" s="2">
        <f t="shared" si="16"/>
        <v>36749242.04105565</v>
      </c>
      <c r="S103" s="2">
        <f t="shared" si="17"/>
        <v>649525.87552368641</v>
      </c>
      <c r="T103" s="2">
        <f t="shared" si="18"/>
        <v>7039.5714285714785</v>
      </c>
      <c r="U103" s="2">
        <f t="shared" si="19"/>
        <v>654157.68103268743</v>
      </c>
      <c r="V103" s="2">
        <f t="shared" si="28"/>
        <v>1163243.1428571427</v>
      </c>
      <c r="W103" s="2">
        <f t="shared" si="20"/>
        <v>53437.714285714086</v>
      </c>
      <c r="X103" s="2">
        <f t="shared" si="6"/>
        <v>600719.96674697334</v>
      </c>
      <c r="Y103" s="2">
        <f t="shared" si="7"/>
        <v>35585998.8981985</v>
      </c>
      <c r="Z103" s="2" t="str">
        <f t="shared" si="8"/>
        <v>HERE</v>
      </c>
      <c r="AA103" s="2">
        <f>IF(Z103="HERE",Y103,AA102+Graph!$G$1*1000)</f>
        <v>35585998.8981985</v>
      </c>
      <c r="AB103" s="2">
        <f t="shared" si="21"/>
        <v>600719.96674697101</v>
      </c>
      <c r="AC103" s="2">
        <f t="shared" si="9"/>
        <v>1163243.1428571427</v>
      </c>
      <c r="AD103" s="3">
        <f t="shared" si="10"/>
        <v>35585998.8981985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6"/>
        <v>21061852.289681073</v>
      </c>
      <c r="AH103" s="3" t="e">
        <f t="shared" si="3"/>
        <v>#N/A</v>
      </c>
      <c r="AM103" s="6">
        <v>14600000</v>
      </c>
      <c r="AN103" s="6">
        <v>31800000</v>
      </c>
      <c r="AO103" s="6">
        <v>52800000</v>
      </c>
    </row>
    <row r="104" spans="1:56" ht="15.75" customHeight="1" x14ac:dyDescent="0.25">
      <c r="A104" s="1">
        <v>44280</v>
      </c>
      <c r="B104" s="2">
        <f t="shared" si="0"/>
        <v>36</v>
      </c>
      <c r="C104" s="7"/>
      <c r="D104" s="2" t="e">
        <f t="shared" si="12"/>
        <v>#N/A</v>
      </c>
      <c r="E104" s="2" t="e">
        <f t="shared" si="22"/>
        <v>#N/A</v>
      </c>
      <c r="F104" s="2">
        <v>654786.52581694722</v>
      </c>
      <c r="G104" s="2">
        <f t="shared" si="23"/>
        <v>654786.52581694722</v>
      </c>
      <c r="H104" s="2">
        <f t="shared" si="13"/>
        <v>36681187.244658977</v>
      </c>
      <c r="I104" s="7"/>
      <c r="J104" s="2" t="e">
        <f t="shared" si="14"/>
        <v>#N/A</v>
      </c>
      <c r="K104" s="2" t="e">
        <f t="shared" si="24"/>
        <v>#N/A</v>
      </c>
      <c r="L104" s="2">
        <f t="array" ref="L104">IF(COUNT($C105)=0,IF(COUNT($C104)=1,I104,SUM(L103+LOOKUP(2,1/(ISNUMBER($K$1:$K$194)),$K$1:$K$194))),I104)</f>
        <v>827148.57142857322</v>
      </c>
      <c r="M104" s="8" t="e">
        <f t="shared" si="27"/>
        <v>#N/A</v>
      </c>
      <c r="N104" s="2" t="e">
        <f t="shared" si="15"/>
        <v>#N/A</v>
      </c>
      <c r="O104" s="2" t="e">
        <f t="shared" si="25"/>
        <v>#N/A</v>
      </c>
      <c r="P104" s="2">
        <v>659440.17312526703</v>
      </c>
      <c r="Q104" s="2">
        <f>IF(P104&gt;Graph!$G$1*1000,Graph!$G$1*1000,P104)</f>
        <v>659440.17312526703</v>
      </c>
      <c r="R104" s="2">
        <f t="shared" si="16"/>
        <v>37408682.214180917</v>
      </c>
      <c r="S104" s="2">
        <f t="shared" si="17"/>
        <v>654786.52581694722</v>
      </c>
      <c r="T104" s="2">
        <f t="shared" si="18"/>
        <v>7039.5714285714785</v>
      </c>
      <c r="U104" s="2">
        <f t="shared" si="19"/>
        <v>659440.17312526703</v>
      </c>
      <c r="V104" s="2">
        <f t="shared" si="28"/>
        <v>1216680.857142857</v>
      </c>
      <c r="W104" s="2">
        <f t="shared" si="20"/>
        <v>53437.714285714319</v>
      </c>
      <c r="X104" s="2">
        <f t="shared" si="6"/>
        <v>606002.45883955271</v>
      </c>
      <c r="Y104" s="2">
        <f t="shared" si="7"/>
        <v>36192001.357038051</v>
      </c>
      <c r="Z104" s="2" t="str">
        <f t="shared" si="8"/>
        <v>HERE</v>
      </c>
      <c r="AA104" s="2">
        <f>IF(Z104="HERE",Y104,AA103+Graph!$G$1*1000)</f>
        <v>36192001.357038051</v>
      </c>
      <c r="AB104" s="2">
        <f t="shared" si="21"/>
        <v>606002.45883955061</v>
      </c>
      <c r="AC104" s="2">
        <f t="shared" si="9"/>
        <v>1216680.857142857</v>
      </c>
      <c r="AD104" s="3">
        <f t="shared" si="10"/>
        <v>36192001.357038051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6"/>
        <v>21544108.560568951</v>
      </c>
      <c r="AH104" s="3" t="e">
        <f t="shared" si="3"/>
        <v>#N/A</v>
      </c>
      <c r="AM104" s="6">
        <v>14600000</v>
      </c>
      <c r="AN104" s="6">
        <v>31800000</v>
      </c>
      <c r="AO104" s="6">
        <v>52800000</v>
      </c>
    </row>
    <row r="105" spans="1:56" ht="15.75" customHeight="1" x14ac:dyDescent="0.25">
      <c r="A105" s="1">
        <v>44281</v>
      </c>
      <c r="B105" s="2">
        <f t="shared" si="0"/>
        <v>37</v>
      </c>
      <c r="C105" s="7"/>
      <c r="D105" s="2" t="e">
        <f t="shared" si="12"/>
        <v>#N/A</v>
      </c>
      <c r="E105" s="2" t="e">
        <f t="shared" si="22"/>
        <v>#N/A</v>
      </c>
      <c r="F105" s="2">
        <v>660047.17611017823</v>
      </c>
      <c r="G105" s="2">
        <f t="shared" si="23"/>
        <v>660047.17611017823</v>
      </c>
      <c r="H105" s="2">
        <f t="shared" si="13"/>
        <v>37341234.420769155</v>
      </c>
      <c r="I105" s="7"/>
      <c r="J105" s="2" t="e">
        <f t="shared" si="14"/>
        <v>#N/A</v>
      </c>
      <c r="K105" s="2" t="e">
        <f t="shared" si="24"/>
        <v>#N/A</v>
      </c>
      <c r="L105" s="2">
        <f t="array" ref="L105">IF(COUNT($C106)=0,IF(COUNT($C105)=1,I105,SUM(L104+LOOKUP(2,1/(ISNUMBER($K$1:$K$194)),$K$1:$K$194))),I105)</f>
        <v>834188.1428571447</v>
      </c>
      <c r="M105" s="8" t="e">
        <f t="shared" si="27"/>
        <v>#N/A</v>
      </c>
      <c r="N105" s="2" t="e">
        <f t="shared" si="15"/>
        <v>#N/A</v>
      </c>
      <c r="O105" s="2" t="e">
        <f t="shared" si="25"/>
        <v>#N/A</v>
      </c>
      <c r="P105" s="2">
        <v>664722.66521784663</v>
      </c>
      <c r="Q105" s="2">
        <f>IF(P105&gt;Graph!$G$1*1000,Graph!$G$1*1000,P105)</f>
        <v>664722.66521784663</v>
      </c>
      <c r="R105" s="2">
        <f t="shared" si="16"/>
        <v>38073404.879398763</v>
      </c>
      <c r="S105" s="2">
        <f t="shared" si="17"/>
        <v>660047.17611017823</v>
      </c>
      <c r="T105" s="2">
        <f t="shared" si="18"/>
        <v>7039.5714285714785</v>
      </c>
      <c r="U105" s="2">
        <f t="shared" si="19"/>
        <v>664722.66521784663</v>
      </c>
      <c r="V105" s="2">
        <f t="shared" si="28"/>
        <v>1270118.5714285714</v>
      </c>
      <c r="W105" s="2">
        <f t="shared" si="20"/>
        <v>53437.714285714319</v>
      </c>
      <c r="X105" s="2">
        <f t="shared" si="6"/>
        <v>611284.95093213231</v>
      </c>
      <c r="Y105" s="2">
        <f t="shared" si="7"/>
        <v>36803286.307970181</v>
      </c>
      <c r="Z105" s="2" t="str">
        <f t="shared" si="8"/>
        <v>HERE</v>
      </c>
      <c r="AA105" s="2">
        <f>IF(Z105="HERE",Y105,AA104+Graph!$G$1*1000)</f>
        <v>36803286.307970181</v>
      </c>
      <c r="AB105" s="2">
        <f t="shared" si="21"/>
        <v>611284.95093213022</v>
      </c>
      <c r="AC105" s="2">
        <f t="shared" si="9"/>
        <v>1270118.5714285714</v>
      </c>
      <c r="AD105" s="3">
        <f t="shared" si="10"/>
        <v>36803286.307970181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6"/>
        <v>22031119.074340153</v>
      </c>
      <c r="AH105" s="3" t="e">
        <f t="shared" si="3"/>
        <v>#N/A</v>
      </c>
      <c r="AM105" s="6">
        <v>14600000</v>
      </c>
      <c r="AN105" s="6">
        <v>31800000</v>
      </c>
      <c r="AO105" s="6">
        <v>52800000</v>
      </c>
    </row>
    <row r="106" spans="1:56" ht="15.75" customHeight="1" x14ac:dyDescent="0.25">
      <c r="A106" s="1">
        <v>44282</v>
      </c>
      <c r="B106" s="2">
        <f t="shared" si="0"/>
        <v>38</v>
      </c>
      <c r="C106" s="7"/>
      <c r="D106" s="2" t="e">
        <f t="shared" si="12"/>
        <v>#N/A</v>
      </c>
      <c r="E106" s="2" t="e">
        <f t="shared" si="22"/>
        <v>#N/A</v>
      </c>
      <c r="F106" s="2">
        <v>665307.82640343904</v>
      </c>
      <c r="G106" s="2">
        <f t="shared" si="23"/>
        <v>665307.82640343904</v>
      </c>
      <c r="H106" s="2">
        <f t="shared" si="13"/>
        <v>38006542.247172594</v>
      </c>
      <c r="I106" s="7"/>
      <c r="J106" s="2" t="e">
        <f t="shared" si="14"/>
        <v>#N/A</v>
      </c>
      <c r="K106" s="2" t="e">
        <f t="shared" si="24"/>
        <v>#N/A</v>
      </c>
      <c r="L106" s="2">
        <f t="array" ref="L106">IF(COUNT($C107)=0,IF(COUNT($C106)=1,I106,SUM(L105+LOOKUP(2,1/(ISNUMBER($K$1:$K$194)),$K$1:$K$194))),I106)</f>
        <v>841227.71428571618</v>
      </c>
      <c r="M106" s="8" t="e">
        <f t="shared" si="27"/>
        <v>#N/A</v>
      </c>
      <c r="N106" s="2" t="e">
        <f t="shared" si="15"/>
        <v>#N/A</v>
      </c>
      <c r="O106" s="2" t="e">
        <f t="shared" si="25"/>
        <v>#N/A</v>
      </c>
      <c r="P106" s="2">
        <v>670005.15731042624</v>
      </c>
      <c r="Q106" s="2">
        <f>IF(P106&gt;Graph!$G$1*1000,Graph!$G$1*1000,P106)</f>
        <v>670005.15731042624</v>
      </c>
      <c r="R106" s="2">
        <f t="shared" si="16"/>
        <v>38743410.036709189</v>
      </c>
      <c r="S106" s="2">
        <f t="shared" si="17"/>
        <v>665307.82640343904</v>
      </c>
      <c r="T106" s="2">
        <f t="shared" si="18"/>
        <v>7039.5714285714785</v>
      </c>
      <c r="U106" s="2">
        <f t="shared" si="19"/>
        <v>670005.15731042624</v>
      </c>
      <c r="V106" s="2">
        <f t="shared" si="28"/>
        <v>1323556.2857142857</v>
      </c>
      <c r="W106" s="2">
        <f t="shared" si="20"/>
        <v>53437.714285714319</v>
      </c>
      <c r="X106" s="2">
        <f t="shared" si="6"/>
        <v>616567.44302471192</v>
      </c>
      <c r="Y106" s="2">
        <f t="shared" si="7"/>
        <v>37419853.750994891</v>
      </c>
      <c r="Z106" s="2" t="str">
        <f t="shared" si="8"/>
        <v>HERE</v>
      </c>
      <c r="AA106" s="2">
        <f>IF(Z106="HERE",Y106,AA105+Graph!$G$1*1000)</f>
        <v>37419853.750994891</v>
      </c>
      <c r="AB106" s="2">
        <f t="shared" si="21"/>
        <v>616567.44302470982</v>
      </c>
      <c r="AC106" s="2">
        <f t="shared" si="9"/>
        <v>1323556.2857142857</v>
      </c>
      <c r="AD106" s="3">
        <f t="shared" si="10"/>
        <v>37419853.750994891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6"/>
        <v>22522883.830994673</v>
      </c>
      <c r="AH106" s="3" t="e">
        <f t="shared" si="3"/>
        <v>#N/A</v>
      </c>
      <c r="AM106" s="6">
        <v>14600000</v>
      </c>
      <c r="AN106" s="6">
        <v>31800000</v>
      </c>
      <c r="AO106" s="6">
        <v>52800000</v>
      </c>
    </row>
    <row r="107" spans="1:56" ht="15.75" customHeight="1" x14ac:dyDescent="0.25">
      <c r="A107" s="1">
        <v>44283</v>
      </c>
      <c r="B107" s="2">
        <f t="shared" si="0"/>
        <v>39</v>
      </c>
      <c r="C107" s="7"/>
      <c r="D107" s="2" t="e">
        <f t="shared" si="12"/>
        <v>#N/A</v>
      </c>
      <c r="E107" s="2" t="e">
        <f t="shared" si="22"/>
        <v>#N/A</v>
      </c>
      <c r="F107" s="2">
        <v>670568.47669669986</v>
      </c>
      <c r="G107" s="2">
        <f t="shared" si="23"/>
        <v>670568.47669669986</v>
      </c>
      <c r="H107" s="2">
        <f t="shared" si="13"/>
        <v>38677110.723869294</v>
      </c>
      <c r="I107" s="7"/>
      <c r="J107" s="2" t="e">
        <f t="shared" si="14"/>
        <v>#N/A</v>
      </c>
      <c r="K107" s="2" t="e">
        <f t="shared" si="24"/>
        <v>#N/A</v>
      </c>
      <c r="L107" s="2">
        <f t="array" ref="L107">IF(COUNT($C108)=0,IF(COUNT($C107)=1,I107,SUM(L106+LOOKUP(2,1/(ISNUMBER($K$1:$K$194)),$K$1:$K$194))),I107)</f>
        <v>848267.28571428766</v>
      </c>
      <c r="M107" s="8" t="e">
        <f t="shared" si="27"/>
        <v>#N/A</v>
      </c>
      <c r="N107" s="2" t="e">
        <f t="shared" si="15"/>
        <v>#N/A</v>
      </c>
      <c r="O107" s="2" t="e">
        <f t="shared" si="25"/>
        <v>#N/A</v>
      </c>
      <c r="P107" s="2">
        <v>675287.64940300584</v>
      </c>
      <c r="Q107" s="2">
        <f>IF(P107&gt;Graph!$G$1*1000,Graph!$G$1*1000,P107)</f>
        <v>675287.64940300584</v>
      </c>
      <c r="R107" s="2">
        <f t="shared" si="16"/>
        <v>39418697.686112195</v>
      </c>
      <c r="S107" s="2">
        <f t="shared" si="17"/>
        <v>670568.47669669986</v>
      </c>
      <c r="T107" s="2">
        <f t="shared" si="18"/>
        <v>7039.5714285714785</v>
      </c>
      <c r="U107" s="2">
        <f t="shared" si="19"/>
        <v>675287.64940300584</v>
      </c>
      <c r="V107" s="2">
        <f t="shared" si="28"/>
        <v>1376994</v>
      </c>
      <c r="W107" s="2">
        <f t="shared" si="20"/>
        <v>53437.714285714319</v>
      </c>
      <c r="X107" s="2">
        <f t="shared" si="6"/>
        <v>621849.93511729152</v>
      </c>
      <c r="Y107" s="2">
        <f t="shared" si="7"/>
        <v>38041703.68611218</v>
      </c>
      <c r="Z107" s="2" t="str">
        <f t="shared" si="8"/>
        <v>HERE</v>
      </c>
      <c r="AA107" s="2">
        <f>IF(Z107="HERE",Y107,AA106+Graph!$G$1*1000)</f>
        <v>38041703.68611218</v>
      </c>
      <c r="AB107" s="2">
        <f t="shared" si="21"/>
        <v>621849.93511728942</v>
      </c>
      <c r="AC107" s="2">
        <f t="shared" si="9"/>
        <v>1376994</v>
      </c>
      <c r="AD107" s="3">
        <f t="shared" si="10"/>
        <v>38041703.68611218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6"/>
        <v>23019402.83053254</v>
      </c>
      <c r="AH107" s="3" t="e">
        <f t="shared" si="3"/>
        <v>#N/A</v>
      </c>
      <c r="AM107" s="6">
        <v>14600000</v>
      </c>
      <c r="AN107" s="6">
        <v>31800000</v>
      </c>
      <c r="AO107" s="6">
        <v>52800000</v>
      </c>
    </row>
    <row r="108" spans="1:56" ht="15.75" customHeight="1" x14ac:dyDescent="0.25">
      <c r="A108" s="1">
        <v>44284</v>
      </c>
      <c r="B108" s="2">
        <f t="shared" si="0"/>
        <v>40</v>
      </c>
      <c r="C108" s="7"/>
      <c r="D108" s="2" t="e">
        <f t="shared" si="12"/>
        <v>#N/A</v>
      </c>
      <c r="E108" s="2" t="e">
        <f t="shared" si="22"/>
        <v>#N/A</v>
      </c>
      <c r="F108" s="2">
        <v>675829.12698996067</v>
      </c>
      <c r="G108" s="2">
        <f t="shared" si="23"/>
        <v>675829.12698996067</v>
      </c>
      <c r="H108" s="2">
        <f t="shared" si="13"/>
        <v>39352939.850859255</v>
      </c>
      <c r="I108" s="7"/>
      <c r="J108" s="2" t="e">
        <f t="shared" si="14"/>
        <v>#N/A</v>
      </c>
      <c r="K108" s="2" t="e">
        <f t="shared" si="24"/>
        <v>#N/A</v>
      </c>
      <c r="L108" s="2">
        <f t="array" ref="L108">IF(COUNT($C109)=0,IF(COUNT($C108)=1,I108,SUM(L107+LOOKUP(2,1/(ISNUMBER($K$1:$K$194)),$K$1:$K$194))),I108)</f>
        <v>855306.85714285914</v>
      </c>
      <c r="M108" s="8" t="e">
        <f t="shared" si="27"/>
        <v>#N/A</v>
      </c>
      <c r="N108" s="2" t="e">
        <f t="shared" si="15"/>
        <v>#N/A</v>
      </c>
      <c r="O108" s="2" t="e">
        <f t="shared" si="25"/>
        <v>#N/A</v>
      </c>
      <c r="P108" s="2">
        <v>680570.14149558544</v>
      </c>
      <c r="Q108" s="2">
        <f>IF(P108&gt;Graph!$G$1*1000,Graph!$G$1*1000,P108)</f>
        <v>680570.14149558544</v>
      </c>
      <c r="R108" s="2">
        <f t="shared" si="16"/>
        <v>40099267.827607781</v>
      </c>
      <c r="S108" s="2">
        <f t="shared" si="17"/>
        <v>675829.12698996067</v>
      </c>
      <c r="T108" s="2">
        <f t="shared" si="18"/>
        <v>7039.5714285714785</v>
      </c>
      <c r="U108" s="2">
        <f t="shared" si="19"/>
        <v>680570.14149558544</v>
      </c>
      <c r="V108" s="2">
        <f t="shared" si="28"/>
        <v>1508825.75</v>
      </c>
      <c r="W108" s="2">
        <f t="shared" si="20"/>
        <v>131831.75</v>
      </c>
      <c r="X108" s="2">
        <f t="shared" si="6"/>
        <v>548738.39149558544</v>
      </c>
      <c r="Y108" s="2">
        <f t="shared" si="7"/>
        <v>38590442.077607766</v>
      </c>
      <c r="Z108" s="2" t="str">
        <f t="shared" si="8"/>
        <v>HERE</v>
      </c>
      <c r="AA108" s="2">
        <f>IF(Z108="HERE",Y108,AA107+Graph!$G$1*1000)</f>
        <v>38590442.077607766</v>
      </c>
      <c r="AB108" s="2">
        <f t="shared" si="21"/>
        <v>548738.39149558544</v>
      </c>
      <c r="AC108" s="2">
        <f t="shared" si="9"/>
        <v>1508825.75</v>
      </c>
      <c r="AD108" s="3">
        <f t="shared" si="10"/>
        <v>38590442.077607766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6"/>
        <v>23520676.072953735</v>
      </c>
      <c r="AH108" s="3" t="e">
        <f t="shared" si="3"/>
        <v>#N/A</v>
      </c>
      <c r="AM108" s="6">
        <v>14600000</v>
      </c>
      <c r="AN108" s="6">
        <v>31800000</v>
      </c>
      <c r="AO108" s="6">
        <v>52800000</v>
      </c>
    </row>
    <row r="109" spans="1:56" ht="15.75" customHeight="1" x14ac:dyDescent="0.25">
      <c r="A109" s="1">
        <v>44285</v>
      </c>
      <c r="B109" s="2">
        <f t="shared" si="0"/>
        <v>41</v>
      </c>
      <c r="C109" s="7"/>
      <c r="D109" s="2" t="e">
        <f t="shared" si="12"/>
        <v>#N/A</v>
      </c>
      <c r="E109" s="2" t="e">
        <f t="shared" si="22"/>
        <v>#N/A</v>
      </c>
      <c r="F109" s="2">
        <v>681089.77728322148</v>
      </c>
      <c r="G109" s="2">
        <f t="shared" si="23"/>
        <v>681089.77728322148</v>
      </c>
      <c r="H109" s="2">
        <f t="shared" si="13"/>
        <v>40034029.628142476</v>
      </c>
      <c r="I109" s="7"/>
      <c r="J109" s="2" t="e">
        <f t="shared" si="14"/>
        <v>#N/A</v>
      </c>
      <c r="K109" s="2" t="e">
        <f t="shared" si="24"/>
        <v>#N/A</v>
      </c>
      <c r="L109" s="2">
        <f t="array" ref="L109">IF(COUNT($C110)=0,IF(COUNT($C109)=1,I109,SUM(L108+LOOKUP(2,1/(ISNUMBER($K$1:$K$194)),$K$1:$K$194))),I109)</f>
        <v>862346.42857143062</v>
      </c>
      <c r="M109" s="8" t="e">
        <f t="shared" si="27"/>
        <v>#N/A</v>
      </c>
      <c r="N109" s="2" t="e">
        <f t="shared" si="15"/>
        <v>#N/A</v>
      </c>
      <c r="O109" s="2" t="e">
        <f t="shared" si="25"/>
        <v>#N/A</v>
      </c>
      <c r="P109" s="2">
        <v>685852.63358819485</v>
      </c>
      <c r="Q109" s="2">
        <f>IF(P109&gt;Graph!$G$1*1000,Graph!$G$1*1000,P109)</f>
        <v>685852.63358819485</v>
      </c>
      <c r="R109" s="2">
        <f t="shared" si="16"/>
        <v>40785120.461195976</v>
      </c>
      <c r="S109" s="2">
        <f t="shared" si="17"/>
        <v>681089.77728322148</v>
      </c>
      <c r="T109" s="2">
        <f t="shared" si="18"/>
        <v>7039.5714285714785</v>
      </c>
      <c r="U109" s="2">
        <f t="shared" si="19"/>
        <v>685852.63358819485</v>
      </c>
      <c r="V109" s="2">
        <f t="shared" si="28"/>
        <v>1640657.5</v>
      </c>
      <c r="W109" s="2">
        <f t="shared" si="20"/>
        <v>131831.75</v>
      </c>
      <c r="X109" s="2">
        <f t="shared" si="6"/>
        <v>554020.88358819485</v>
      </c>
      <c r="Y109" s="2">
        <f t="shared" si="7"/>
        <v>39144462.961195961</v>
      </c>
      <c r="Z109" s="2" t="str">
        <f t="shared" si="8"/>
        <v>HERE</v>
      </c>
      <c r="AA109" s="2">
        <f>IF(Z109="HERE",Y109,AA108+Graph!$G$1*1000)</f>
        <v>39144462.961195961</v>
      </c>
      <c r="AB109" s="2">
        <f t="shared" si="21"/>
        <v>554020.88358819485</v>
      </c>
      <c r="AC109" s="2">
        <f t="shared" si="9"/>
        <v>1640657.5</v>
      </c>
      <c r="AD109" s="3">
        <f t="shared" si="10"/>
        <v>39144462.961195961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6"/>
        <v>24026703.558258247</v>
      </c>
      <c r="AH109" s="3" t="e">
        <f t="shared" si="3"/>
        <v>#N/A</v>
      </c>
      <c r="AM109" s="6">
        <v>14600000</v>
      </c>
      <c r="AN109" s="6">
        <v>31800000</v>
      </c>
      <c r="AO109" s="6">
        <v>52800000</v>
      </c>
    </row>
    <row r="110" spans="1:56" ht="15.75" customHeight="1" x14ac:dyDescent="0.25">
      <c r="A110" s="1">
        <v>44286</v>
      </c>
      <c r="B110" s="2">
        <f t="shared" si="0"/>
        <v>42</v>
      </c>
      <c r="C110" s="7"/>
      <c r="D110" s="2" t="e">
        <f t="shared" si="12"/>
        <v>#N/A</v>
      </c>
      <c r="E110" s="2" t="e">
        <f t="shared" si="22"/>
        <v>#N/A</v>
      </c>
      <c r="F110" s="2">
        <v>686350.42757645249</v>
      </c>
      <c r="G110" s="2">
        <f t="shared" si="23"/>
        <v>686350.42757645249</v>
      </c>
      <c r="H110" s="2">
        <f t="shared" si="13"/>
        <v>40720380.055718929</v>
      </c>
      <c r="I110" s="7"/>
      <c r="J110" s="2" t="e">
        <f t="shared" si="14"/>
        <v>#N/A</v>
      </c>
      <c r="K110" s="2" t="e">
        <f t="shared" si="24"/>
        <v>#N/A</v>
      </c>
      <c r="L110" s="2">
        <f t="array" ref="L110">IF(COUNT($C111)=0,IF(COUNT($C110)=1,I110,SUM(L109+LOOKUP(2,1/(ISNUMBER($K$1:$K$194)),$K$1:$K$194))),I110)</f>
        <v>869386.0000000021</v>
      </c>
      <c r="M110" s="8" t="e">
        <f t="shared" si="27"/>
        <v>#N/A</v>
      </c>
      <c r="N110" s="2" t="e">
        <f t="shared" si="15"/>
        <v>#N/A</v>
      </c>
      <c r="O110" s="2" t="e">
        <f t="shared" si="25"/>
        <v>#N/A</v>
      </c>
      <c r="P110" s="2">
        <v>691135.12568077445</v>
      </c>
      <c r="Q110" s="2">
        <f>IF(P110&gt;Graph!$G$1*1000,Graph!$G$1*1000,P110)</f>
        <v>691135.12568077445</v>
      </c>
      <c r="R110" s="2">
        <f t="shared" si="16"/>
        <v>41476255.58687675</v>
      </c>
      <c r="S110" s="2">
        <f t="shared" si="17"/>
        <v>686350.42757645249</v>
      </c>
      <c r="T110" s="2">
        <f t="shared" si="18"/>
        <v>7039.5714285714785</v>
      </c>
      <c r="U110" s="2">
        <f t="shared" si="19"/>
        <v>691135.12568077445</v>
      </c>
      <c r="V110" s="2">
        <f t="shared" si="28"/>
        <v>1772489.25</v>
      </c>
      <c r="W110" s="2">
        <f t="shared" si="20"/>
        <v>131831.75</v>
      </c>
      <c r="X110" s="2">
        <f t="shared" si="6"/>
        <v>559303.37568077445</v>
      </c>
      <c r="Y110" s="2">
        <f t="shared" si="7"/>
        <v>39703766.336876735</v>
      </c>
      <c r="Z110" s="2" t="str">
        <f t="shared" si="8"/>
        <v>HERE</v>
      </c>
      <c r="AA110" s="2">
        <f>IF(Z110="HERE",Y110,AA109+Graph!$G$1*1000)</f>
        <v>39703766.336876735</v>
      </c>
      <c r="AB110" s="2">
        <f t="shared" si="21"/>
        <v>559303.37568077445</v>
      </c>
      <c r="AC110" s="2">
        <f t="shared" si="9"/>
        <v>1772489.25</v>
      </c>
      <c r="AD110" s="3">
        <f t="shared" si="10"/>
        <v>39703766.336876735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6"/>
        <v>24537485.286446083</v>
      </c>
      <c r="AH110" s="3" t="e">
        <f t="shared" si="3"/>
        <v>#N/A</v>
      </c>
      <c r="AM110" s="6">
        <v>14600000</v>
      </c>
      <c r="AN110" s="6">
        <v>31800000</v>
      </c>
      <c r="AO110" s="6">
        <v>52800000</v>
      </c>
    </row>
    <row r="111" spans="1:56" ht="15.75" customHeight="1" x14ac:dyDescent="0.25">
      <c r="A111" s="1">
        <v>44287</v>
      </c>
      <c r="B111" s="2">
        <f t="shared" si="0"/>
        <v>43</v>
      </c>
      <c r="C111" s="7"/>
      <c r="D111" s="2" t="e">
        <f t="shared" si="12"/>
        <v>#N/A</v>
      </c>
      <c r="E111" s="2" t="e">
        <f t="shared" si="22"/>
        <v>#N/A</v>
      </c>
      <c r="F111" s="2">
        <v>691611.07786971331</v>
      </c>
      <c r="G111" s="2">
        <f t="shared" si="23"/>
        <v>691611.07786971331</v>
      </c>
      <c r="H111" s="2">
        <f t="shared" si="13"/>
        <v>41411991.133588642</v>
      </c>
      <c r="I111" s="7"/>
      <c r="J111" s="2" t="e">
        <f t="shared" si="14"/>
        <v>#N/A</v>
      </c>
      <c r="K111" s="2" t="e">
        <f t="shared" si="24"/>
        <v>#N/A</v>
      </c>
      <c r="L111" s="2">
        <f t="array" ref="L111">IF(COUNT($C112)=0,IF(COUNT($C111)=1,I111,SUM(L110+LOOKUP(2,1/(ISNUMBER($K$1:$K$194)),$K$1:$K$194))),I111)</f>
        <v>876425.57142857357</v>
      </c>
      <c r="M111" s="8" t="e">
        <f t="shared" si="27"/>
        <v>#N/A</v>
      </c>
      <c r="N111" s="2" t="e">
        <f t="shared" si="15"/>
        <v>#N/A</v>
      </c>
      <c r="O111" s="2" t="e">
        <f t="shared" si="25"/>
        <v>#N/A</v>
      </c>
      <c r="P111" s="2">
        <v>696417.61777335405</v>
      </c>
      <c r="Q111" s="2">
        <f>IF(P111&gt;Graph!$G$1*1000,Graph!$G$1*1000,P111)</f>
        <v>696417.61777335405</v>
      </c>
      <c r="R111" s="2">
        <f t="shared" si="16"/>
        <v>42172673.204650104</v>
      </c>
      <c r="S111" s="2">
        <f t="shared" si="17"/>
        <v>691611.07786971331</v>
      </c>
      <c r="T111" s="2">
        <f t="shared" si="18"/>
        <v>7039.5714285714785</v>
      </c>
      <c r="U111" s="2">
        <f t="shared" si="19"/>
        <v>696417.61777335405</v>
      </c>
      <c r="V111" s="2">
        <f t="shared" si="28"/>
        <v>1904321</v>
      </c>
      <c r="W111" s="2">
        <f t="shared" si="20"/>
        <v>131831.75</v>
      </c>
      <c r="X111" s="2">
        <f t="shared" si="6"/>
        <v>564585.86777335405</v>
      </c>
      <c r="Y111" s="2">
        <f t="shared" si="7"/>
        <v>40268352.204650089</v>
      </c>
      <c r="Z111" s="2" t="str">
        <f t="shared" si="8"/>
        <v>HERE</v>
      </c>
      <c r="AA111" s="2">
        <f>IF(Z111="HERE",Y111,AA110+Graph!$G$1*1000)</f>
        <v>40268352.204650089</v>
      </c>
      <c r="AB111" s="2">
        <f t="shared" si="21"/>
        <v>564585.86777335405</v>
      </c>
      <c r="AC111" s="2">
        <f t="shared" si="9"/>
        <v>1904321</v>
      </c>
      <c r="AD111" s="3">
        <f t="shared" si="10"/>
        <v>40268352.204650089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6"/>
        <v>25053021.257517241</v>
      </c>
      <c r="AH111" s="3" t="e">
        <f t="shared" si="3"/>
        <v>#N/A</v>
      </c>
      <c r="AM111" s="6">
        <v>14600000</v>
      </c>
      <c r="AN111" s="6">
        <v>31800000</v>
      </c>
      <c r="AO111" s="6">
        <v>52800000</v>
      </c>
    </row>
    <row r="112" spans="1:56" ht="15.75" customHeight="1" x14ac:dyDescent="0.25">
      <c r="A112" s="1">
        <v>44288</v>
      </c>
      <c r="B112" s="2">
        <f t="shared" si="0"/>
        <v>44</v>
      </c>
      <c r="C112" s="7"/>
      <c r="D112" s="2" t="e">
        <f t="shared" si="12"/>
        <v>#N/A</v>
      </c>
      <c r="E112" s="2" t="e">
        <f t="shared" si="22"/>
        <v>#N/A</v>
      </c>
      <c r="F112" s="2">
        <v>696871.72816297412</v>
      </c>
      <c r="G112" s="2">
        <f t="shared" si="23"/>
        <v>696871.72816297412</v>
      </c>
      <c r="H112" s="2">
        <f t="shared" si="13"/>
        <v>42108862.861751616</v>
      </c>
      <c r="I112" s="7"/>
      <c r="J112" s="2" t="e">
        <f t="shared" si="14"/>
        <v>#N/A</v>
      </c>
      <c r="K112" s="2" t="e">
        <f t="shared" si="24"/>
        <v>#N/A</v>
      </c>
      <c r="L112" s="2">
        <f t="array" ref="L112">IF(COUNT($C113)=0,IF(COUNT($C112)=1,I112,SUM(L111+LOOKUP(2,1/(ISNUMBER($K$1:$K$194)),$K$1:$K$194))),I112)</f>
        <v>883465.14285714505</v>
      </c>
      <c r="M112" s="8" t="e">
        <f t="shared" si="27"/>
        <v>#N/A</v>
      </c>
      <c r="N112" s="2" t="e">
        <f t="shared" si="15"/>
        <v>#N/A</v>
      </c>
      <c r="O112" s="2" t="e">
        <f t="shared" si="25"/>
        <v>#N/A</v>
      </c>
      <c r="P112" s="2">
        <v>701700.10986593366</v>
      </c>
      <c r="Q112" s="2">
        <f>IF(P112&gt;Graph!$G$1*1000,Graph!$G$1*1000,P112)</f>
        <v>701700.10986593366</v>
      </c>
      <c r="R112" s="2">
        <f t="shared" si="16"/>
        <v>42874373.314516038</v>
      </c>
      <c r="S112" s="2">
        <f t="shared" si="17"/>
        <v>696871.72816297412</v>
      </c>
      <c r="T112" s="2">
        <f t="shared" si="18"/>
        <v>7039.5714285714785</v>
      </c>
      <c r="U112" s="2">
        <f t="shared" si="19"/>
        <v>701700.10986593366</v>
      </c>
      <c r="V112" s="2">
        <f t="shared" si="28"/>
        <v>2036152.75</v>
      </c>
      <c r="W112" s="2">
        <f t="shared" si="20"/>
        <v>131831.75</v>
      </c>
      <c r="X112" s="2">
        <f t="shared" si="6"/>
        <v>569868.35986593366</v>
      </c>
      <c r="Y112" s="2">
        <f t="shared" si="7"/>
        <v>40838220.564516023</v>
      </c>
      <c r="Z112" s="2" t="str">
        <f t="shared" si="8"/>
        <v>HERE</v>
      </c>
      <c r="AA112" s="2">
        <f>IF(Z112="HERE",Y112,AA111+Graph!$G$1*1000)</f>
        <v>40838220.564516023</v>
      </c>
      <c r="AB112" s="2">
        <f t="shared" si="21"/>
        <v>569868.35986593366</v>
      </c>
      <c r="AC112" s="2">
        <f t="shared" si="9"/>
        <v>2036152.75</v>
      </c>
      <c r="AD112" s="3">
        <f t="shared" si="10"/>
        <v>40838220.564516023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6"/>
        <v>25573311.471471716</v>
      </c>
      <c r="AH112" s="3" t="e">
        <f t="shared" si="3"/>
        <v>#N/A</v>
      </c>
      <c r="AM112" s="6">
        <v>14600000</v>
      </c>
      <c r="AN112" s="6">
        <v>31800000</v>
      </c>
      <c r="AO112" s="6">
        <v>52800000</v>
      </c>
    </row>
    <row r="113" spans="1:56" ht="15.75" customHeight="1" x14ac:dyDescent="0.25">
      <c r="A113" s="1">
        <v>44289</v>
      </c>
      <c r="B113" s="2">
        <f t="shared" si="0"/>
        <v>45</v>
      </c>
      <c r="C113" s="7"/>
      <c r="D113" s="2" t="e">
        <f t="shared" si="12"/>
        <v>#N/A</v>
      </c>
      <c r="E113" s="2" t="e">
        <f t="shared" si="22"/>
        <v>#N/A</v>
      </c>
      <c r="F113" s="2">
        <v>702132.37845623493</v>
      </c>
      <c r="G113" s="2">
        <f t="shared" si="23"/>
        <v>702132.37845623493</v>
      </c>
      <c r="H113" s="2">
        <f t="shared" si="13"/>
        <v>42810995.240207851</v>
      </c>
      <c r="I113" s="7"/>
      <c r="J113" s="2" t="e">
        <f t="shared" si="14"/>
        <v>#N/A</v>
      </c>
      <c r="K113" s="2" t="e">
        <f t="shared" si="24"/>
        <v>#N/A</v>
      </c>
      <c r="L113" s="2">
        <f t="array" ref="L113">IF(COUNT($C114)=0,IF(COUNT($C113)=1,I113,SUM(L112+LOOKUP(2,1/(ISNUMBER($K$1:$K$194)),$K$1:$K$194))),I113)</f>
        <v>890504.71428571653</v>
      </c>
      <c r="M113" s="8" t="e">
        <f t="shared" si="27"/>
        <v>#N/A</v>
      </c>
      <c r="N113" s="2" t="e">
        <f t="shared" si="15"/>
        <v>#N/A</v>
      </c>
      <c r="O113" s="2" t="e">
        <f t="shared" si="25"/>
        <v>#N/A</v>
      </c>
      <c r="P113" s="2">
        <v>706982.60195851326</v>
      </c>
      <c r="Q113" s="2">
        <f>IF(P113&gt;Graph!$G$1*1000,Graph!$G$1*1000,P113)</f>
        <v>706982.60195851326</v>
      </c>
      <c r="R113" s="2">
        <f t="shared" si="16"/>
        <v>43581355.916474551</v>
      </c>
      <c r="S113" s="2">
        <f t="shared" si="17"/>
        <v>702132.37845623493</v>
      </c>
      <c r="T113" s="2">
        <f t="shared" si="18"/>
        <v>7039.5714285714785</v>
      </c>
      <c r="U113" s="2">
        <f t="shared" si="19"/>
        <v>706982.60195851326</v>
      </c>
      <c r="V113" s="2">
        <f t="shared" si="28"/>
        <v>2167984.5</v>
      </c>
      <c r="W113" s="2">
        <f t="shared" si="20"/>
        <v>131831.75</v>
      </c>
      <c r="X113" s="2">
        <f t="shared" si="6"/>
        <v>575150.85195851326</v>
      </c>
      <c r="Y113" s="2">
        <f t="shared" si="7"/>
        <v>41413371.416474536</v>
      </c>
      <c r="Z113" s="2" t="str">
        <f t="shared" si="8"/>
        <v>HERE</v>
      </c>
      <c r="AA113" s="2">
        <f>IF(Z113="HERE",Y113,AA112+Graph!$G$1*1000)</f>
        <v>41413371.416474536</v>
      </c>
      <c r="AB113" s="2">
        <f t="shared" si="21"/>
        <v>575150.85195851326</v>
      </c>
      <c r="AC113" s="2">
        <f t="shared" si="9"/>
        <v>2167984.5</v>
      </c>
      <c r="AD113" s="3">
        <f t="shared" si="10"/>
        <v>41413371.416474536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6"/>
        <v>26098355.928309545</v>
      </c>
      <c r="AH113" s="3" t="e">
        <f t="shared" si="3"/>
        <v>#N/A</v>
      </c>
      <c r="AM113" s="6">
        <v>14600000</v>
      </c>
      <c r="AN113" s="6">
        <v>31800000</v>
      </c>
      <c r="AO113" s="6">
        <v>52800000</v>
      </c>
    </row>
    <row r="114" spans="1:56" ht="15.75" customHeight="1" x14ac:dyDescent="0.25">
      <c r="A114" s="1">
        <v>44290</v>
      </c>
      <c r="B114" s="2">
        <f t="shared" si="0"/>
        <v>46</v>
      </c>
      <c r="C114" s="7"/>
      <c r="D114" s="2" t="e">
        <f t="shared" si="12"/>
        <v>#N/A</v>
      </c>
      <c r="E114" s="2" t="e">
        <f t="shared" si="22"/>
        <v>#N/A</v>
      </c>
      <c r="F114" s="2">
        <v>707393.02874949574</v>
      </c>
      <c r="G114" s="2">
        <f t="shared" si="23"/>
        <v>707393.02874949574</v>
      </c>
      <c r="H114" s="2">
        <f t="shared" si="13"/>
        <v>43518388.268957347</v>
      </c>
      <c r="I114" s="7"/>
      <c r="J114" s="2" t="e">
        <f t="shared" si="14"/>
        <v>#N/A</v>
      </c>
      <c r="K114" s="2" t="e">
        <f t="shared" si="24"/>
        <v>#N/A</v>
      </c>
      <c r="L114" s="2">
        <f t="array" ref="L114">IF(COUNT($C115)=0,IF(COUNT($C114)=1,I114,SUM(L113+LOOKUP(2,1/(ISNUMBER($K$1:$K$194)),$K$1:$K$194))),I114)</f>
        <v>897544.28571428801</v>
      </c>
      <c r="M114" s="8" t="e">
        <f t="shared" si="27"/>
        <v>#N/A</v>
      </c>
      <c r="N114" s="2" t="e">
        <f t="shared" si="15"/>
        <v>#N/A</v>
      </c>
      <c r="O114" s="2" t="e">
        <f t="shared" si="25"/>
        <v>#N/A</v>
      </c>
      <c r="P114" s="2">
        <v>712265.09405109286</v>
      </c>
      <c r="Q114" s="2">
        <f>IF(P114&gt;Graph!$G$1*1000,Graph!$G$1*1000,P114)</f>
        <v>712265.09405109286</v>
      </c>
      <c r="R114" s="2">
        <f t="shared" si="16"/>
        <v>44293621.010525644</v>
      </c>
      <c r="S114" s="2">
        <f t="shared" si="17"/>
        <v>707393.02874949574</v>
      </c>
      <c r="T114" s="2">
        <f t="shared" si="18"/>
        <v>7039.5714285714785</v>
      </c>
      <c r="U114" s="2">
        <f t="shared" si="19"/>
        <v>712265.09405109286</v>
      </c>
      <c r="V114" s="2">
        <f t="shared" si="28"/>
        <v>2299816.25</v>
      </c>
      <c r="W114" s="2">
        <f t="shared" si="20"/>
        <v>131831.75</v>
      </c>
      <c r="X114" s="2">
        <f t="shared" si="6"/>
        <v>580433.34405109286</v>
      </c>
      <c r="Y114" s="2">
        <f t="shared" si="7"/>
        <v>41993804.760525629</v>
      </c>
      <c r="Z114" s="2" t="str">
        <f t="shared" si="8"/>
        <v>HERE</v>
      </c>
      <c r="AA114" s="2">
        <f>IF(Z114="HERE",Y114,AA113+Graph!$G$1*1000)</f>
        <v>41993804.760525629</v>
      </c>
      <c r="AB114" s="2">
        <f t="shared" si="21"/>
        <v>580433.34405109286</v>
      </c>
      <c r="AC114" s="2">
        <f t="shared" si="9"/>
        <v>2299816.25</v>
      </c>
      <c r="AD114" s="3">
        <f t="shared" si="10"/>
        <v>41993804.760525629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6"/>
        <v>26628154.628030695</v>
      </c>
      <c r="AH114" s="3" t="e">
        <f t="shared" si="3"/>
        <v>#N/A</v>
      </c>
      <c r="AM114" s="6">
        <v>14600000</v>
      </c>
      <c r="AN114" s="6">
        <v>31800000</v>
      </c>
      <c r="AO114" s="6">
        <v>52800000</v>
      </c>
    </row>
    <row r="115" spans="1:56" ht="15.75" customHeight="1" x14ac:dyDescent="0.25">
      <c r="A115" s="1">
        <v>44291</v>
      </c>
      <c r="B115" s="2">
        <f t="shared" si="0"/>
        <v>47</v>
      </c>
      <c r="C115" s="7"/>
      <c r="D115" s="2" t="e">
        <f t="shared" si="12"/>
        <v>#N/A</v>
      </c>
      <c r="E115" s="2" t="e">
        <f t="shared" si="22"/>
        <v>#N/A</v>
      </c>
      <c r="F115" s="2">
        <v>712653.67904275656</v>
      </c>
      <c r="G115" s="2">
        <f t="shared" si="23"/>
        <v>712653.67904275656</v>
      </c>
      <c r="H115" s="2">
        <f t="shared" si="13"/>
        <v>44231041.948000103</v>
      </c>
      <c r="I115" s="7"/>
      <c r="J115" s="2" t="e">
        <f t="shared" si="14"/>
        <v>#N/A</v>
      </c>
      <c r="K115" s="2" t="e">
        <f t="shared" si="24"/>
        <v>#N/A</v>
      </c>
      <c r="L115" s="2">
        <f t="array" ref="L115">IF(COUNT($C116)=0,IF(COUNT($C115)=1,I115,SUM(L114+LOOKUP(2,1/(ISNUMBER($K$1:$K$194)),$K$1:$K$194))),I115)</f>
        <v>904583.85714285949</v>
      </c>
      <c r="M115" s="8" t="e">
        <f t="shared" si="27"/>
        <v>#N/A</v>
      </c>
      <c r="N115" s="2" t="e">
        <f t="shared" si="15"/>
        <v>#N/A</v>
      </c>
      <c r="O115" s="2" t="e">
        <f t="shared" si="25"/>
        <v>#N/A</v>
      </c>
      <c r="P115" s="2">
        <v>717547.58614370227</v>
      </c>
      <c r="Q115" s="2">
        <f>IF(P115&gt;Graph!$G$1*1000,Graph!$G$1*1000,P115)</f>
        <v>717547.58614370227</v>
      </c>
      <c r="R115" s="2">
        <f t="shared" si="16"/>
        <v>45011168.596669346</v>
      </c>
      <c r="S115" s="2">
        <f t="shared" si="17"/>
        <v>712653.67904275656</v>
      </c>
      <c r="T115" s="2">
        <f t="shared" si="18"/>
        <v>7039.5714285714785</v>
      </c>
      <c r="U115" s="2">
        <f t="shared" si="19"/>
        <v>717547.58614370227</v>
      </c>
      <c r="V115" s="2">
        <f t="shared" si="28"/>
        <v>2431648</v>
      </c>
      <c r="W115" s="2">
        <f t="shared" si="20"/>
        <v>131831.75</v>
      </c>
      <c r="X115" s="2">
        <f t="shared" si="6"/>
        <v>585715.83614370227</v>
      </c>
      <c r="Y115" s="2">
        <f t="shared" si="7"/>
        <v>42579520.596669331</v>
      </c>
      <c r="Z115" s="2" t="str">
        <f t="shared" si="8"/>
        <v>HERE</v>
      </c>
      <c r="AA115" s="2">
        <f>IF(Z115="HERE",Y115,AA114+Graph!$G$1*1000)</f>
        <v>42579520.596669331</v>
      </c>
      <c r="AB115" s="2">
        <f t="shared" si="21"/>
        <v>585715.83614370227</v>
      </c>
      <c r="AC115" s="2">
        <f t="shared" si="9"/>
        <v>2431648</v>
      </c>
      <c r="AD115" s="3">
        <f t="shared" si="10"/>
        <v>42579520.596669331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6"/>
        <v>27162707.570635166</v>
      </c>
      <c r="AH115" s="3" t="e">
        <f t="shared" si="3"/>
        <v>#N/A</v>
      </c>
      <c r="AI115" s="16"/>
      <c r="AJ115" s="16"/>
      <c r="AK115" s="16"/>
      <c r="AL115" s="16"/>
      <c r="AM115" s="6">
        <v>14600000</v>
      </c>
      <c r="AN115" s="6">
        <v>31800000</v>
      </c>
      <c r="AO115" s="6">
        <v>52800000</v>
      </c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</row>
    <row r="116" spans="1:56" ht="15.75" customHeight="1" x14ac:dyDescent="0.25">
      <c r="A116" s="1">
        <v>44292</v>
      </c>
      <c r="B116" s="2">
        <f t="shared" si="0"/>
        <v>48</v>
      </c>
      <c r="C116" s="7"/>
      <c r="D116" s="2" t="e">
        <f t="shared" si="12"/>
        <v>#N/A</v>
      </c>
      <c r="E116" s="2" t="e">
        <f t="shared" si="22"/>
        <v>#N/A</v>
      </c>
      <c r="F116" s="2">
        <v>717914.32933598757</v>
      </c>
      <c r="G116" s="2">
        <f t="shared" si="23"/>
        <v>717914.32933598757</v>
      </c>
      <c r="H116" s="2">
        <f t="shared" si="13"/>
        <v>44948956.277336091</v>
      </c>
      <c r="I116" s="7"/>
      <c r="J116" s="2" t="e">
        <f t="shared" si="14"/>
        <v>#N/A</v>
      </c>
      <c r="K116" s="2" t="e">
        <f t="shared" si="24"/>
        <v>#N/A</v>
      </c>
      <c r="L116" s="2">
        <f t="array" ref="L116">IF(COUNT($C117)=0,IF(COUNT($C116)=1,I116,SUM(L115+LOOKUP(2,1/(ISNUMBER($K$1:$K$194)),$K$1:$K$194))),I116)</f>
        <v>911623.42857143097</v>
      </c>
      <c r="M116" s="8" t="e">
        <f t="shared" si="27"/>
        <v>#N/A</v>
      </c>
      <c r="N116" s="2" t="e">
        <f t="shared" si="15"/>
        <v>#N/A</v>
      </c>
      <c r="O116" s="2" t="e">
        <f t="shared" si="25"/>
        <v>#N/A</v>
      </c>
      <c r="P116" s="2">
        <v>722830.07823628187</v>
      </c>
      <c r="Q116" s="2">
        <f>IF(P116&gt;Graph!$G$1*1000,Graph!$G$1*1000,P116)</f>
        <v>722830.07823628187</v>
      </c>
      <c r="R116" s="2">
        <f t="shared" si="16"/>
        <v>45733998.674905628</v>
      </c>
      <c r="S116" s="2">
        <f t="shared" si="17"/>
        <v>717914.32933598757</v>
      </c>
      <c r="T116" s="2">
        <f t="shared" si="18"/>
        <v>7039.5714285714785</v>
      </c>
      <c r="U116" s="2">
        <f t="shared" si="19"/>
        <v>722830.07823628187</v>
      </c>
      <c r="V116" s="2">
        <f t="shared" si="28"/>
        <v>2639309</v>
      </c>
      <c r="W116" s="2">
        <f t="shared" si="20"/>
        <v>207661</v>
      </c>
      <c r="X116" s="2">
        <f t="shared" si="6"/>
        <v>515169.07823628187</v>
      </c>
      <c r="Y116" s="2">
        <f t="shared" si="7"/>
        <v>43094689.674905613</v>
      </c>
      <c r="Z116" s="2" t="str">
        <f t="shared" si="8"/>
        <v>HERE</v>
      </c>
      <c r="AA116" s="2">
        <f>IF(Z116="HERE",Y116,AA115+Graph!$G$1*1000)</f>
        <v>43094689.674905613</v>
      </c>
      <c r="AB116" s="2">
        <f t="shared" si="21"/>
        <v>515169.07823628187</v>
      </c>
      <c r="AC116" s="2">
        <f t="shared" si="9"/>
        <v>2639309</v>
      </c>
      <c r="AD116" s="3">
        <f t="shared" si="10"/>
        <v>43094689.674905613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6"/>
        <v>27702014.756122958</v>
      </c>
      <c r="AH116" s="3" t="e">
        <f t="shared" si="3"/>
        <v>#N/A</v>
      </c>
      <c r="AM116" s="6">
        <v>14600000</v>
      </c>
      <c r="AN116" s="6">
        <v>31800000</v>
      </c>
      <c r="AO116" s="6">
        <v>52800000</v>
      </c>
    </row>
    <row r="117" spans="1:56" ht="15.75" customHeight="1" x14ac:dyDescent="0.25">
      <c r="A117" s="1">
        <v>44293</v>
      </c>
      <c r="B117" s="2">
        <f t="shared" si="0"/>
        <v>49</v>
      </c>
      <c r="C117" s="7"/>
      <c r="D117" s="2" t="e">
        <f t="shared" si="12"/>
        <v>#N/A</v>
      </c>
      <c r="E117" s="2" t="e">
        <f t="shared" si="22"/>
        <v>#N/A</v>
      </c>
      <c r="F117" s="2">
        <v>723174.97962924838</v>
      </c>
      <c r="G117" s="2">
        <f t="shared" si="23"/>
        <v>723174.97962924838</v>
      </c>
      <c r="H117" s="2">
        <f t="shared" si="13"/>
        <v>45672131.256965339</v>
      </c>
      <c r="I117" s="7"/>
      <c r="J117" s="2" t="e">
        <f t="shared" si="14"/>
        <v>#N/A</v>
      </c>
      <c r="K117" s="2" t="e">
        <f t="shared" si="24"/>
        <v>#N/A</v>
      </c>
      <c r="L117" s="2">
        <f t="array" ref="L117">IF(COUNT($C118)=0,IF(COUNT($C117)=1,I117,SUM(L116+LOOKUP(2,1/(ISNUMBER($K$1:$K$194)),$K$1:$K$194))),I117)</f>
        <v>918663.00000000244</v>
      </c>
      <c r="M117" s="8" t="e">
        <f t="shared" si="27"/>
        <v>#N/A</v>
      </c>
      <c r="N117" s="2" t="e">
        <f t="shared" si="15"/>
        <v>#N/A</v>
      </c>
      <c r="O117" s="2" t="e">
        <f t="shared" si="25"/>
        <v>#N/A</v>
      </c>
      <c r="P117" s="2">
        <v>728112.57032886147</v>
      </c>
      <c r="Q117" s="2">
        <f>IF(P117&gt;Graph!$G$1*1000,Graph!$G$1*1000,P117)</f>
        <v>728112.57032886147</v>
      </c>
      <c r="R117" s="2">
        <f t="shared" si="16"/>
        <v>46462111.245234489</v>
      </c>
      <c r="S117" s="2">
        <f t="shared" si="17"/>
        <v>723174.97962924838</v>
      </c>
      <c r="T117" s="2">
        <f t="shared" si="18"/>
        <v>7039.5714285714785</v>
      </c>
      <c r="U117" s="2">
        <f t="shared" si="19"/>
        <v>728112.57032886147</v>
      </c>
      <c r="V117" s="2">
        <f t="shared" si="28"/>
        <v>2918252</v>
      </c>
      <c r="W117" s="2">
        <f t="shared" si="20"/>
        <v>278943</v>
      </c>
      <c r="X117" s="2">
        <f t="shared" si="6"/>
        <v>449169.57032886147</v>
      </c>
      <c r="Y117" s="2">
        <f t="shared" si="7"/>
        <v>43543859.245234475</v>
      </c>
      <c r="Z117" s="2" t="str">
        <f t="shared" si="8"/>
        <v>HERE</v>
      </c>
      <c r="AA117" s="2">
        <f>IF(Z117="HERE",Y117,AA116+Graph!$G$1*1000)</f>
        <v>43543859.245234475</v>
      </c>
      <c r="AB117" s="2">
        <f t="shared" si="21"/>
        <v>449169.57032886147</v>
      </c>
      <c r="AC117" s="2">
        <f t="shared" si="9"/>
        <v>2918252</v>
      </c>
      <c r="AD117" s="3">
        <f t="shared" si="10"/>
        <v>43543859.245234475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6"/>
        <v>28246076.184494067</v>
      </c>
      <c r="AH117" s="3" t="e">
        <f t="shared" si="3"/>
        <v>#N/A</v>
      </c>
      <c r="AM117" s="6">
        <v>14600000</v>
      </c>
      <c r="AN117" s="6">
        <v>31800000</v>
      </c>
      <c r="AO117" s="6">
        <v>52800000</v>
      </c>
    </row>
    <row r="118" spans="1:56" ht="15.75" customHeight="1" x14ac:dyDescent="0.25">
      <c r="A118" s="1">
        <v>44294</v>
      </c>
      <c r="B118" s="2">
        <f t="shared" si="0"/>
        <v>50</v>
      </c>
      <c r="C118" s="7"/>
      <c r="D118" s="2" t="e">
        <f t="shared" si="12"/>
        <v>#N/A</v>
      </c>
      <c r="E118" s="2" t="e">
        <f t="shared" si="22"/>
        <v>#N/A</v>
      </c>
      <c r="F118" s="2">
        <v>728435.62992250919</v>
      </c>
      <c r="G118" s="2">
        <f t="shared" si="23"/>
        <v>728435.62992250919</v>
      </c>
      <c r="H118" s="2">
        <f t="shared" si="13"/>
        <v>46400566.886887848</v>
      </c>
      <c r="I118" s="7"/>
      <c r="J118" s="2" t="e">
        <f t="shared" si="14"/>
        <v>#N/A</v>
      </c>
      <c r="K118" s="2" t="e">
        <f t="shared" si="24"/>
        <v>#N/A</v>
      </c>
      <c r="L118" s="2">
        <f t="array" ref="L118">IF(COUNT($C119)=0,IF(COUNT($C118)=1,I118,SUM(L117+LOOKUP(2,1/(ISNUMBER($K$1:$K$194)),$K$1:$K$194))),I118)</f>
        <v>925702.57142857392</v>
      </c>
      <c r="M118" s="8" t="e">
        <f t="shared" si="27"/>
        <v>#N/A</v>
      </c>
      <c r="N118" s="2" t="e">
        <f t="shared" si="15"/>
        <v>#N/A</v>
      </c>
      <c r="O118" s="2" t="e">
        <f t="shared" si="25"/>
        <v>#N/A</v>
      </c>
      <c r="P118" s="2">
        <v>733395.06242144108</v>
      </c>
      <c r="Q118" s="2">
        <f>IF(P118&gt;Graph!$G$1*1000,Graph!$G$1*1000,P118)</f>
        <v>733395.06242144108</v>
      </c>
      <c r="R118" s="2">
        <f t="shared" si="16"/>
        <v>47195506.307655931</v>
      </c>
      <c r="S118" s="2">
        <f t="shared" si="17"/>
        <v>728435.62992250919</v>
      </c>
      <c r="T118" s="2">
        <f t="shared" si="18"/>
        <v>7039.5714285714785</v>
      </c>
      <c r="U118" s="2">
        <f t="shared" si="19"/>
        <v>733395.06242144108</v>
      </c>
      <c r="V118" s="2">
        <f t="shared" si="28"/>
        <v>3234946</v>
      </c>
      <c r="W118" s="2">
        <f t="shared" si="20"/>
        <v>316694</v>
      </c>
      <c r="X118" s="2">
        <f t="shared" si="6"/>
        <v>416701.06242144108</v>
      </c>
      <c r="Y118" s="2">
        <f t="shared" si="7"/>
        <v>43960560.307655916</v>
      </c>
      <c r="Z118" s="2" t="str">
        <f t="shared" si="8"/>
        <v>HERE</v>
      </c>
      <c r="AA118" s="2">
        <f>IF(Z118="HERE",Y118,AA117+Graph!$G$1*1000)</f>
        <v>43960560.307655916</v>
      </c>
      <c r="AB118" s="2">
        <f t="shared" si="21"/>
        <v>416701.06242144108</v>
      </c>
      <c r="AC118" s="2">
        <f t="shared" si="9"/>
        <v>3234946</v>
      </c>
      <c r="AD118" s="3">
        <f t="shared" si="10"/>
        <v>43960560.307655916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6"/>
        <v>28794891.855748534</v>
      </c>
      <c r="AH118" s="3" t="e">
        <f t="shared" si="3"/>
        <v>#N/A</v>
      </c>
      <c r="AM118" s="6">
        <v>14600000</v>
      </c>
      <c r="AN118" s="6">
        <v>31800000</v>
      </c>
      <c r="AO118" s="6">
        <v>52800000</v>
      </c>
    </row>
    <row r="119" spans="1:56" ht="15.75" customHeight="1" x14ac:dyDescent="0.25">
      <c r="A119" s="1">
        <v>44295</v>
      </c>
      <c r="B119" s="2">
        <f t="shared" si="0"/>
        <v>51</v>
      </c>
      <c r="C119" s="7"/>
      <c r="D119" s="2" t="e">
        <f t="shared" si="12"/>
        <v>#N/A</v>
      </c>
      <c r="E119" s="2" t="e">
        <f t="shared" si="22"/>
        <v>#N/A</v>
      </c>
      <c r="F119" s="2">
        <v>733696.28021577001</v>
      </c>
      <c r="G119" s="2">
        <f t="shared" si="23"/>
        <v>733696.28021577001</v>
      </c>
      <c r="H119" s="2">
        <f t="shared" si="13"/>
        <v>47134263.167103618</v>
      </c>
      <c r="I119" s="7"/>
      <c r="J119" s="2" t="e">
        <f t="shared" si="14"/>
        <v>#N/A</v>
      </c>
      <c r="K119" s="2" t="e">
        <f t="shared" si="24"/>
        <v>#N/A</v>
      </c>
      <c r="L119" s="2">
        <f t="array" ref="L119">IF(COUNT($C120)=0,IF(COUNT($C119)=1,I119,SUM(L118+LOOKUP(2,1/(ISNUMBER($K$1:$K$194)),$K$1:$K$194))),I119)</f>
        <v>932742.1428571454</v>
      </c>
      <c r="M119" s="8" t="e">
        <f t="shared" si="27"/>
        <v>#N/A</v>
      </c>
      <c r="N119" s="2" t="e">
        <f t="shared" si="15"/>
        <v>#N/A</v>
      </c>
      <c r="O119" s="2" t="e">
        <f t="shared" si="25"/>
        <v>#N/A</v>
      </c>
      <c r="P119" s="2">
        <v>738677.55451402068</v>
      </c>
      <c r="Q119" s="2">
        <f>IF(P119&gt;Graph!$G$1*1000,Graph!$G$1*1000,P119)</f>
        <v>738677.55451402068</v>
      </c>
      <c r="R119" s="2">
        <f t="shared" si="16"/>
        <v>47934183.862169951</v>
      </c>
      <c r="S119" s="2">
        <f t="shared" si="17"/>
        <v>733696.28021577001</v>
      </c>
      <c r="T119" s="2">
        <f t="shared" si="18"/>
        <v>7039.5714285714785</v>
      </c>
      <c r="U119" s="2">
        <f t="shared" si="19"/>
        <v>738677.55451402068</v>
      </c>
      <c r="V119" s="2">
        <f t="shared" si="28"/>
        <v>3559179</v>
      </c>
      <c r="W119" s="2">
        <f t="shared" si="20"/>
        <v>324233</v>
      </c>
      <c r="X119" s="2">
        <f t="shared" si="6"/>
        <v>414444.55451402068</v>
      </c>
      <c r="Y119" s="2">
        <f t="shared" si="7"/>
        <v>44375004.862169936</v>
      </c>
      <c r="Z119" s="2" t="str">
        <f t="shared" si="8"/>
        <v>HERE</v>
      </c>
      <c r="AA119" s="2">
        <f>IF(Z119="HERE",Y119,AA118+Graph!$G$1*1000)</f>
        <v>44375004.862169936</v>
      </c>
      <c r="AB119" s="2">
        <f t="shared" si="21"/>
        <v>414444.55451402068</v>
      </c>
      <c r="AC119" s="2">
        <f t="shared" si="9"/>
        <v>3559179</v>
      </c>
      <c r="AD119" s="3">
        <f t="shared" si="10"/>
        <v>44375004.862169936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6"/>
        <v>29348461.769886315</v>
      </c>
      <c r="AH119" s="3" t="e">
        <f t="shared" si="3"/>
        <v>#N/A</v>
      </c>
      <c r="AM119" s="6">
        <v>14600000</v>
      </c>
      <c r="AN119" s="6">
        <v>31800000</v>
      </c>
      <c r="AO119" s="6">
        <v>52800000</v>
      </c>
    </row>
    <row r="120" spans="1:56" ht="15.75" customHeight="1" x14ac:dyDescent="0.25">
      <c r="A120" s="1">
        <v>44296</v>
      </c>
      <c r="B120" s="2">
        <f t="shared" si="0"/>
        <v>52</v>
      </c>
      <c r="C120" s="7"/>
      <c r="D120" s="2" t="e">
        <f t="shared" si="12"/>
        <v>#N/A</v>
      </c>
      <c r="E120" s="2" t="e">
        <f t="shared" si="22"/>
        <v>#N/A</v>
      </c>
      <c r="F120" s="2">
        <v>738956.93050903082</v>
      </c>
      <c r="G120" s="2">
        <f t="shared" si="23"/>
        <v>738956.93050903082</v>
      </c>
      <c r="H120" s="2">
        <f t="shared" si="13"/>
        <v>47873220.097612649</v>
      </c>
      <c r="I120" s="7"/>
      <c r="J120" s="2" t="e">
        <f t="shared" si="14"/>
        <v>#N/A</v>
      </c>
      <c r="K120" s="2" t="e">
        <f t="shared" si="24"/>
        <v>#N/A</v>
      </c>
      <c r="L120" s="2">
        <f t="array" ref="L120">IF(COUNT($C121)=0,IF(COUNT($C120)=1,I120,SUM(L119+LOOKUP(2,1/(ISNUMBER($K$1:$K$194)),$K$1:$K$194))),I120)</f>
        <v>939781.71428571688</v>
      </c>
      <c r="M120" s="8" t="e">
        <f t="shared" si="27"/>
        <v>#N/A</v>
      </c>
      <c r="N120" s="2" t="e">
        <f t="shared" si="15"/>
        <v>#N/A</v>
      </c>
      <c r="O120" s="2" t="e">
        <f t="shared" si="25"/>
        <v>#N/A</v>
      </c>
      <c r="P120" s="2">
        <v>743960.04660663009</v>
      </c>
      <c r="Q120" s="2">
        <f>IF(P120&gt;Graph!$G$1*1000,Graph!$G$1*1000,P120)</f>
        <v>743960.04660663009</v>
      </c>
      <c r="R120" s="2">
        <f t="shared" si="16"/>
        <v>48678143.908776581</v>
      </c>
      <c r="S120" s="2">
        <f t="shared" si="17"/>
        <v>738956.93050903082</v>
      </c>
      <c r="T120" s="2">
        <f t="shared" si="18"/>
        <v>7039.5714285714785</v>
      </c>
      <c r="U120" s="2">
        <f t="shared" si="19"/>
        <v>743960.04660663009</v>
      </c>
      <c r="V120" s="2">
        <f t="shared" si="28"/>
        <v>3837094</v>
      </c>
      <c r="W120" s="2">
        <f t="shared" si="20"/>
        <v>277915</v>
      </c>
      <c r="X120" s="2">
        <f t="shared" si="6"/>
        <v>466045.04660663009</v>
      </c>
      <c r="Y120" s="2">
        <f t="shared" si="7"/>
        <v>44841049.908776566</v>
      </c>
      <c r="Z120" s="2" t="str">
        <f t="shared" si="8"/>
        <v>HERE</v>
      </c>
      <c r="AA120" s="2">
        <f>IF(Z120="HERE",Y120,AA119+Graph!$G$1*1000)</f>
        <v>44841049.908776566</v>
      </c>
      <c r="AB120" s="2">
        <f t="shared" si="21"/>
        <v>466045.04660663009</v>
      </c>
      <c r="AC120" s="2">
        <f t="shared" si="9"/>
        <v>3837094</v>
      </c>
      <c r="AD120" s="3">
        <f t="shared" si="10"/>
        <v>44841049.908776566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6"/>
        <v>29906785.926907424</v>
      </c>
      <c r="AH120" s="3" t="e">
        <f t="shared" si="3"/>
        <v>#N/A</v>
      </c>
      <c r="AM120" s="6">
        <v>14600000</v>
      </c>
      <c r="AN120" s="6">
        <v>31800000</v>
      </c>
      <c r="AO120" s="6">
        <v>52800000</v>
      </c>
    </row>
    <row r="121" spans="1:56" ht="15.75" customHeight="1" x14ac:dyDescent="0.25">
      <c r="A121" s="1">
        <v>44297</v>
      </c>
      <c r="B121" s="2">
        <f t="shared" si="0"/>
        <v>53</v>
      </c>
      <c r="C121" s="7"/>
      <c r="D121" s="2" t="e">
        <f t="shared" si="12"/>
        <v>#N/A</v>
      </c>
      <c r="E121" s="2" t="e">
        <f t="shared" si="22"/>
        <v>#N/A</v>
      </c>
      <c r="F121" s="2">
        <v>744217.58080226183</v>
      </c>
      <c r="G121" s="2">
        <f t="shared" si="23"/>
        <v>744217.58080226183</v>
      </c>
      <c r="H121" s="2">
        <f t="shared" si="13"/>
        <v>48617437.678414911</v>
      </c>
      <c r="I121" s="7"/>
      <c r="J121" s="2" t="e">
        <f t="shared" si="14"/>
        <v>#N/A</v>
      </c>
      <c r="K121" s="2" t="e">
        <f t="shared" si="24"/>
        <v>#N/A</v>
      </c>
      <c r="L121" s="2">
        <f t="array" ref="L121">IF(COUNT($C122)=0,IF(COUNT($C121)=1,I121,SUM(L120+LOOKUP(2,1/(ISNUMBER($K$1:$K$194)),$K$1:$K$194))),I121)</f>
        <v>946821.28571428836</v>
      </c>
      <c r="M121" s="8" t="e">
        <f t="shared" si="27"/>
        <v>#N/A</v>
      </c>
      <c r="N121" s="2" t="e">
        <f t="shared" si="15"/>
        <v>#N/A</v>
      </c>
      <c r="O121" s="2" t="e">
        <f t="shared" si="25"/>
        <v>#N/A</v>
      </c>
      <c r="P121" s="2">
        <v>749242.53869920969</v>
      </c>
      <c r="Q121" s="2">
        <f>IF(P121&gt;Graph!$G$1*1000,Graph!$G$1*1000,P121)</f>
        <v>749242.53869920969</v>
      </c>
      <c r="R121" s="2">
        <f t="shared" si="16"/>
        <v>49427386.447475791</v>
      </c>
      <c r="S121" s="2">
        <f t="shared" si="17"/>
        <v>744217.58080226183</v>
      </c>
      <c r="T121" s="2">
        <f t="shared" si="18"/>
        <v>7039.5714285714785</v>
      </c>
      <c r="U121" s="2">
        <f t="shared" si="19"/>
        <v>749242.53869920969</v>
      </c>
      <c r="V121" s="2">
        <f t="shared" si="28"/>
        <v>4062501</v>
      </c>
      <c r="W121" s="2">
        <f t="shared" si="20"/>
        <v>225407</v>
      </c>
      <c r="X121" s="2">
        <f t="shared" si="6"/>
        <v>523835.53869920969</v>
      </c>
      <c r="Y121" s="2">
        <f t="shared" si="7"/>
        <v>45364885.447475776</v>
      </c>
      <c r="Z121" s="2" t="str">
        <f t="shared" si="8"/>
        <v>HERE</v>
      </c>
      <c r="AA121" s="2">
        <f>IF(Z121="HERE",Y121,AA120+Graph!$G$1*1000)</f>
        <v>45364885.447475776</v>
      </c>
      <c r="AB121" s="2">
        <f t="shared" si="21"/>
        <v>523835.53869920969</v>
      </c>
      <c r="AC121" s="2">
        <f t="shared" si="9"/>
        <v>4062501</v>
      </c>
      <c r="AD121" s="3">
        <f t="shared" si="10"/>
        <v>45364885.447475776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6"/>
        <v>30469864.326811846</v>
      </c>
      <c r="AH121" s="3" t="e">
        <f t="shared" si="3"/>
        <v>#N/A</v>
      </c>
      <c r="AM121" s="6">
        <v>14600000</v>
      </c>
      <c r="AN121" s="6">
        <v>31800000</v>
      </c>
      <c r="AO121" s="6">
        <v>52800000</v>
      </c>
    </row>
    <row r="122" spans="1:56" ht="15.75" customHeight="1" x14ac:dyDescent="0.25">
      <c r="A122" s="1">
        <v>44298</v>
      </c>
      <c r="B122" s="2">
        <f t="shared" si="0"/>
        <v>54</v>
      </c>
      <c r="C122" s="7"/>
      <c r="D122" s="2" t="e">
        <f t="shared" si="12"/>
        <v>#N/A</v>
      </c>
      <c r="E122" s="2" t="e">
        <f t="shared" si="22"/>
        <v>#N/A</v>
      </c>
      <c r="F122" s="2">
        <v>749478.23109552264</v>
      </c>
      <c r="G122" s="2">
        <f t="shared" si="23"/>
        <v>749478.23109552264</v>
      </c>
      <c r="H122" s="2">
        <f t="shared" si="13"/>
        <v>49366915.909510434</v>
      </c>
      <c r="I122" s="7"/>
      <c r="J122" s="2" t="e">
        <f t="shared" si="14"/>
        <v>#N/A</v>
      </c>
      <c r="K122" s="2" t="e">
        <f t="shared" si="24"/>
        <v>#N/A</v>
      </c>
      <c r="L122" s="2">
        <f t="array" ref="L122">IF(COUNT($C123)=0,IF(COUNT($C122)=1,I122,SUM(L121+LOOKUP(2,1/(ISNUMBER($K$1:$K$194)),$K$1:$K$194))),I122)</f>
        <v>953860.85714285984</v>
      </c>
      <c r="M122" s="8" t="e">
        <f t="shared" si="27"/>
        <v>#N/A</v>
      </c>
      <c r="N122" s="2" t="e">
        <f t="shared" si="15"/>
        <v>#N/A</v>
      </c>
      <c r="O122" s="2" t="e">
        <f t="shared" si="25"/>
        <v>#N/A</v>
      </c>
      <c r="P122" s="2">
        <v>754525.03079178929</v>
      </c>
      <c r="Q122" s="2">
        <f>IF(P122&gt;Graph!$G$1*1000,Graph!$G$1*1000,P122)</f>
        <v>754525.03079178929</v>
      </c>
      <c r="R122" s="2">
        <f t="shared" si="16"/>
        <v>50181911.47826758</v>
      </c>
      <c r="S122" s="2">
        <f t="shared" si="17"/>
        <v>749478.23109552264</v>
      </c>
      <c r="T122" s="2">
        <f t="shared" si="18"/>
        <v>7039.5714285714785</v>
      </c>
      <c r="U122" s="2">
        <f t="shared" si="19"/>
        <v>754525.03079178929</v>
      </c>
      <c r="V122" s="2">
        <f t="shared" si="28"/>
        <v>4266577</v>
      </c>
      <c r="W122" s="2">
        <f t="shared" si="20"/>
        <v>204076</v>
      </c>
      <c r="X122" s="2">
        <f t="shared" si="6"/>
        <v>550449.03079178929</v>
      </c>
      <c r="Y122" s="2">
        <f t="shared" si="7"/>
        <v>45915334.478267565</v>
      </c>
      <c r="Z122" s="2" t="str">
        <f t="shared" si="8"/>
        <v>HERE</v>
      </c>
      <c r="AA122" s="2">
        <f>IF(Z122="HERE",Y122,AA121+Graph!$G$1*1000)</f>
        <v>45915334.478267565</v>
      </c>
      <c r="AB122" s="2">
        <f t="shared" si="21"/>
        <v>550449.03079178929</v>
      </c>
      <c r="AC122" s="2">
        <f t="shared" si="9"/>
        <v>4266577</v>
      </c>
      <c r="AD122" s="3">
        <f t="shared" si="10"/>
        <v>45915334.478267565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6"/>
        <v>31003675.696831737</v>
      </c>
      <c r="AH122" s="3" t="e">
        <f t="shared" si="3"/>
        <v>#N/A</v>
      </c>
      <c r="AM122" s="6">
        <v>14600000</v>
      </c>
      <c r="AN122" s="6">
        <v>31800000</v>
      </c>
      <c r="AO122" s="6">
        <v>52800000</v>
      </c>
    </row>
    <row r="123" spans="1:56" ht="15.75" customHeight="1" x14ac:dyDescent="0.25">
      <c r="A123" s="1">
        <v>44299</v>
      </c>
      <c r="B123" s="2">
        <f t="shared" si="0"/>
        <v>55</v>
      </c>
      <c r="C123" s="7"/>
      <c r="D123" s="2" t="e">
        <f t="shared" si="12"/>
        <v>#N/A</v>
      </c>
      <c r="E123" s="2" t="e">
        <f t="shared" si="22"/>
        <v>#N/A</v>
      </c>
      <c r="F123" s="2">
        <v>754738.88138878345</v>
      </c>
      <c r="G123" s="2">
        <f t="shared" si="23"/>
        <v>754738.88138878345</v>
      </c>
      <c r="H123" s="2">
        <f t="shared" si="13"/>
        <v>50121654.790899217</v>
      </c>
      <c r="I123" s="7"/>
      <c r="J123" s="2" t="e">
        <f t="shared" si="14"/>
        <v>#N/A</v>
      </c>
      <c r="K123" s="2" t="e">
        <f t="shared" si="24"/>
        <v>#N/A</v>
      </c>
      <c r="L123" s="2">
        <f t="array" ref="L123">IF(COUNT($C124)=0,IF(COUNT($C123)=1,I123,SUM(L122+LOOKUP(2,1/(ISNUMBER($K$1:$K$194)),$K$1:$K$194))),I123)</f>
        <v>960900.42857143132</v>
      </c>
      <c r="M123" s="8" t="e">
        <f t="shared" si="27"/>
        <v>#N/A</v>
      </c>
      <c r="N123" s="2" t="e">
        <f t="shared" si="15"/>
        <v>#N/A</v>
      </c>
      <c r="O123" s="2" t="e">
        <f t="shared" si="25"/>
        <v>#N/A</v>
      </c>
      <c r="P123" s="2">
        <v>759807.5228843689</v>
      </c>
      <c r="Q123" s="2">
        <f>IF(P123&gt;Graph!$G$1*1000,Graph!$G$1*1000,P123)</f>
        <v>759807.5228843689</v>
      </c>
      <c r="R123" s="2">
        <f t="shared" si="16"/>
        <v>50941719.001151949</v>
      </c>
      <c r="S123" s="2">
        <f t="shared" si="17"/>
        <v>754738.88138878345</v>
      </c>
      <c r="T123" s="2">
        <f t="shared" si="18"/>
        <v>7039.5714285714785</v>
      </c>
      <c r="U123" s="2">
        <f t="shared" si="19"/>
        <v>759807.5228843689</v>
      </c>
      <c r="V123" s="2">
        <f t="shared" si="28"/>
        <v>4609740</v>
      </c>
      <c r="W123" s="2">
        <f t="shared" si="20"/>
        <v>343163</v>
      </c>
      <c r="X123" s="2">
        <f t="shared" si="6"/>
        <v>416644.5228843689</v>
      </c>
      <c r="Y123" s="2">
        <f t="shared" si="7"/>
        <v>46331979.001151934</v>
      </c>
      <c r="Z123" s="2" t="str">
        <f t="shared" si="8"/>
        <v>HERE</v>
      </c>
      <c r="AA123" s="2">
        <f>IF(Z123="HERE",Y123,AA122+Graph!$G$1*1000)</f>
        <v>46331979.001151934</v>
      </c>
      <c r="AB123" s="2">
        <f t="shared" si="21"/>
        <v>416644.5228843689</v>
      </c>
      <c r="AC123" s="2">
        <f t="shared" si="9"/>
        <v>4609740</v>
      </c>
      <c r="AD123" s="3">
        <f t="shared" si="10"/>
        <v>46331979.001151934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6"/>
        <v>31542241.309734948</v>
      </c>
      <c r="AH123" s="3" t="e">
        <f t="shared" si="3"/>
        <v>#N/A</v>
      </c>
      <c r="AM123" s="6">
        <v>14600000</v>
      </c>
      <c r="AN123" s="6">
        <v>31800000</v>
      </c>
      <c r="AO123" s="6">
        <v>52800000</v>
      </c>
    </row>
    <row r="124" spans="1:56" ht="15.75" customHeight="1" x14ac:dyDescent="0.25">
      <c r="A124" s="1">
        <v>44300</v>
      </c>
      <c r="B124" s="2">
        <f t="shared" si="0"/>
        <v>56</v>
      </c>
      <c r="C124" s="7"/>
      <c r="D124" s="2" t="e">
        <f t="shared" si="12"/>
        <v>#N/A</v>
      </c>
      <c r="E124" s="2" t="e">
        <f t="shared" si="22"/>
        <v>#N/A</v>
      </c>
      <c r="F124" s="2">
        <v>759999.53168204427</v>
      </c>
      <c r="G124" s="2">
        <f t="shared" si="23"/>
        <v>759999.53168204427</v>
      </c>
      <c r="H124" s="2">
        <f t="shared" si="13"/>
        <v>50881654.322581261</v>
      </c>
      <c r="I124" s="7"/>
      <c r="J124" s="2" t="e">
        <f t="shared" si="14"/>
        <v>#N/A</v>
      </c>
      <c r="K124" s="2" t="e">
        <f t="shared" si="24"/>
        <v>#N/A</v>
      </c>
      <c r="L124" s="2">
        <f t="array" ref="L124">IF(COUNT($C125)=0,IF(COUNT($C124)=1,I124,SUM(L123+LOOKUP(2,1/(ISNUMBER($K$1:$K$194)),$K$1:$K$194))),I124)</f>
        <v>967940.00000000279</v>
      </c>
      <c r="M124" s="8" t="e">
        <f t="shared" si="27"/>
        <v>#N/A</v>
      </c>
      <c r="N124" s="2" t="e">
        <f t="shared" si="15"/>
        <v>#N/A</v>
      </c>
      <c r="O124" s="2" t="e">
        <f t="shared" si="25"/>
        <v>#N/A</v>
      </c>
      <c r="P124" s="2">
        <v>765090.0149769485</v>
      </c>
      <c r="Q124" s="2">
        <f>IF(P124&gt;Graph!$G$1*1000,Graph!$G$1*1000,P124)</f>
        <v>765090.0149769485</v>
      </c>
      <c r="R124" s="2">
        <f t="shared" si="16"/>
        <v>51706809.016128898</v>
      </c>
      <c r="S124" s="2">
        <f t="shared" si="17"/>
        <v>759999.53168204427</v>
      </c>
      <c r="T124" s="2">
        <f t="shared" si="18"/>
        <v>7039.5714285714785</v>
      </c>
      <c r="U124" s="2">
        <f t="shared" si="19"/>
        <v>765090.0149769485</v>
      </c>
      <c r="V124" s="2">
        <f t="shared" si="28"/>
        <v>4973248</v>
      </c>
      <c r="W124" s="2">
        <f t="shared" si="20"/>
        <v>363508</v>
      </c>
      <c r="X124" s="2">
        <f t="shared" si="6"/>
        <v>401582.0149769485</v>
      </c>
      <c r="Y124" s="2">
        <f t="shared" si="7"/>
        <v>46733561.016128883</v>
      </c>
      <c r="Z124" s="2" t="str">
        <f t="shared" si="8"/>
        <v>HERE</v>
      </c>
      <c r="AA124" s="2">
        <f>IF(Z124="HERE",Y124,AA123+Graph!$G$1*1000)</f>
        <v>46733561.016128883</v>
      </c>
      <c r="AB124" s="2">
        <f t="shared" si="21"/>
        <v>401582.0149769485</v>
      </c>
      <c r="AC124" s="2">
        <f t="shared" si="9"/>
        <v>4973248</v>
      </c>
      <c r="AD124" s="3">
        <f t="shared" si="10"/>
        <v>46733561.016128883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6"/>
        <v>32085561.16552151</v>
      </c>
      <c r="AH124" s="3" t="e">
        <f t="shared" si="3"/>
        <v>#N/A</v>
      </c>
      <c r="AM124" s="6">
        <v>14600000</v>
      </c>
      <c r="AN124" s="6">
        <v>31800000</v>
      </c>
      <c r="AO124" s="6">
        <v>52800000</v>
      </c>
    </row>
    <row r="125" spans="1:56" ht="15.75" customHeight="1" x14ac:dyDescent="0.25">
      <c r="A125" s="1">
        <v>44301</v>
      </c>
      <c r="B125" s="2">
        <f t="shared" si="0"/>
        <v>57</v>
      </c>
      <c r="C125" s="7"/>
      <c r="D125" s="2" t="e">
        <f t="shared" si="12"/>
        <v>#N/A</v>
      </c>
      <c r="E125" s="2" t="e">
        <f t="shared" si="22"/>
        <v>#N/A</v>
      </c>
      <c r="F125" s="2">
        <v>765260.18197530508</v>
      </c>
      <c r="G125" s="2">
        <f t="shared" si="23"/>
        <v>765260.18197530508</v>
      </c>
      <c r="H125" s="2">
        <f t="shared" si="13"/>
        <v>51646914.504556566</v>
      </c>
      <c r="I125" s="7"/>
      <c r="J125" s="2" t="e">
        <f t="shared" si="14"/>
        <v>#N/A</v>
      </c>
      <c r="K125" s="2" t="e">
        <f t="shared" si="24"/>
        <v>#N/A</v>
      </c>
      <c r="L125" s="2">
        <f t="array" ref="L125">IF(COUNT($C126)=0,IF(COUNT($C125)=1,I125,SUM(L124+LOOKUP(2,1/(ISNUMBER($K$1:$K$194)),$K$1:$K$194))),I125)</f>
        <v>974979.57142857427</v>
      </c>
      <c r="M125" s="8" t="e">
        <f t="shared" si="27"/>
        <v>#N/A</v>
      </c>
      <c r="N125" s="2" t="e">
        <f t="shared" si="15"/>
        <v>#N/A</v>
      </c>
      <c r="O125" s="2" t="e">
        <f t="shared" si="25"/>
        <v>#N/A</v>
      </c>
      <c r="P125" s="2">
        <v>770372.5070695281</v>
      </c>
      <c r="Q125" s="2">
        <f>IF(P125&gt;Graph!$G$1*1000,Graph!$G$1*1000,P125)</f>
        <v>770372.5070695281</v>
      </c>
      <c r="R125" s="2">
        <f t="shared" si="16"/>
        <v>52477181.523198426</v>
      </c>
      <c r="S125" s="2">
        <f t="shared" si="17"/>
        <v>765260.18197530508</v>
      </c>
      <c r="T125" s="2">
        <f t="shared" si="18"/>
        <v>7039.5714285714785</v>
      </c>
      <c r="U125" s="2">
        <f t="shared" si="19"/>
        <v>770372.5070695281</v>
      </c>
      <c r="V125" s="2">
        <f t="shared" si="28"/>
        <v>5383103</v>
      </c>
      <c r="W125" s="2">
        <f t="shared" si="20"/>
        <v>409855</v>
      </c>
      <c r="X125" s="2">
        <f t="shared" si="6"/>
        <v>360517.5070695281</v>
      </c>
      <c r="Y125" s="2">
        <f t="shared" si="7"/>
        <v>47094078.523198411</v>
      </c>
      <c r="Z125" s="2" t="str">
        <f t="shared" si="8"/>
        <v>HERE</v>
      </c>
      <c r="AA125" s="2">
        <f>IF(Z125="HERE",Y125,AA124+Graph!$G$1*1000)</f>
        <v>47094078.523198411</v>
      </c>
      <c r="AB125" s="2">
        <f t="shared" si="21"/>
        <v>360517.5070695281</v>
      </c>
      <c r="AC125" s="2">
        <f t="shared" si="9"/>
        <v>5383103</v>
      </c>
      <c r="AD125" s="3">
        <f t="shared" si="10"/>
        <v>47094078.523198411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6"/>
        <v>32633635.264191389</v>
      </c>
      <c r="AH125" s="3" t="e">
        <f t="shared" si="3"/>
        <v>#N/A</v>
      </c>
      <c r="AM125" s="6">
        <v>14600000</v>
      </c>
      <c r="AN125" s="6">
        <v>31800000</v>
      </c>
      <c r="AO125" s="6">
        <v>52800000</v>
      </c>
    </row>
    <row r="126" spans="1:56" ht="15.75" customHeight="1" x14ac:dyDescent="0.25">
      <c r="A126" s="1">
        <v>44302</v>
      </c>
      <c r="B126" s="2">
        <f t="shared" si="0"/>
        <v>58</v>
      </c>
      <c r="C126" s="7"/>
      <c r="D126" s="2" t="e">
        <f t="shared" si="12"/>
        <v>#N/A</v>
      </c>
      <c r="E126" s="2" t="e">
        <f t="shared" si="22"/>
        <v>#N/A</v>
      </c>
      <c r="F126" s="2">
        <v>770520.83226853609</v>
      </c>
      <c r="G126" s="2">
        <f t="shared" si="23"/>
        <v>770520.83226853609</v>
      </c>
      <c r="H126" s="2">
        <f t="shared" si="13"/>
        <v>52417435.336825103</v>
      </c>
      <c r="I126" s="7"/>
      <c r="J126" s="2" t="e">
        <f t="shared" si="14"/>
        <v>#N/A</v>
      </c>
      <c r="K126" s="2" t="e">
        <f t="shared" si="24"/>
        <v>#N/A</v>
      </c>
      <c r="L126" s="2">
        <f t="array" ref="L126">IF(COUNT($C127)=0,IF(COUNT($C126)=1,I126,SUM(L125+LOOKUP(2,1/(ISNUMBER($K$1:$K$194)),$K$1:$K$194))),I126)</f>
        <v>982019.14285714575</v>
      </c>
      <c r="M126" s="8" t="e">
        <f t="shared" si="27"/>
        <v>#N/A</v>
      </c>
      <c r="N126" s="2" t="e">
        <f t="shared" si="15"/>
        <v>#N/A</v>
      </c>
      <c r="O126" s="2" t="e">
        <f t="shared" si="25"/>
        <v>#N/A</v>
      </c>
      <c r="P126" s="2">
        <v>775654.99916213751</v>
      </c>
      <c r="Q126" s="2">
        <f>IF(P126&gt;Graph!$G$1*1000,Graph!$G$1*1000,P126)</f>
        <v>775654.99916213751</v>
      </c>
      <c r="R126" s="2">
        <f t="shared" si="16"/>
        <v>53252836.522360563</v>
      </c>
      <c r="S126" s="2">
        <f t="shared" si="17"/>
        <v>770520.83226853609</v>
      </c>
      <c r="T126" s="2">
        <f t="shared" si="18"/>
        <v>7039.5714285714785</v>
      </c>
      <c r="U126" s="2">
        <f t="shared" si="19"/>
        <v>775654.99916213751</v>
      </c>
      <c r="V126" s="2">
        <f t="shared" si="28"/>
        <v>5861351</v>
      </c>
      <c r="W126" s="2">
        <f t="shared" si="20"/>
        <v>478248</v>
      </c>
      <c r="X126" s="2">
        <f t="shared" si="6"/>
        <v>297406.99916213751</v>
      </c>
      <c r="Y126" s="2">
        <f t="shared" si="7"/>
        <v>47391485.522360548</v>
      </c>
      <c r="Z126" s="2" t="str">
        <f t="shared" si="8"/>
        <v>HERE</v>
      </c>
      <c r="AA126" s="2">
        <f>IF(Z126="HERE",Y126,AA125+Graph!$G$1*1000)</f>
        <v>47391485.522360548</v>
      </c>
      <c r="AB126" s="2">
        <f t="shared" si="21"/>
        <v>297406.99916213751</v>
      </c>
      <c r="AC126" s="2">
        <f t="shared" si="9"/>
        <v>5861351</v>
      </c>
      <c r="AD126" s="3">
        <f t="shared" si="10"/>
        <v>47391485.522360548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6"/>
        <v>33186463.605744593</v>
      </c>
      <c r="AH126" s="3" t="e">
        <f t="shared" si="3"/>
        <v>#N/A</v>
      </c>
      <c r="AM126" s="6">
        <v>14600000</v>
      </c>
      <c r="AN126" s="6">
        <v>31800000</v>
      </c>
      <c r="AO126" s="6">
        <v>52800000</v>
      </c>
    </row>
    <row r="127" spans="1:56" ht="15.75" customHeight="1" x14ac:dyDescent="0.25">
      <c r="A127" s="1">
        <v>44303</v>
      </c>
      <c r="B127" s="2">
        <f t="shared" si="0"/>
        <v>59</v>
      </c>
      <c r="C127" s="7"/>
      <c r="D127" s="2" t="e">
        <f t="shared" si="12"/>
        <v>#N/A</v>
      </c>
      <c r="E127" s="2" t="e">
        <f t="shared" si="22"/>
        <v>#N/A</v>
      </c>
      <c r="F127" s="2">
        <v>775781.4825617969</v>
      </c>
      <c r="G127" s="2">
        <f t="shared" si="23"/>
        <v>775781.4825617969</v>
      </c>
      <c r="H127" s="2">
        <f t="shared" si="13"/>
        <v>53193216.819386899</v>
      </c>
      <c r="I127" s="7"/>
      <c r="J127" s="2" t="e">
        <f t="shared" si="14"/>
        <v>#N/A</v>
      </c>
      <c r="K127" s="2" t="e">
        <f t="shared" si="24"/>
        <v>#N/A</v>
      </c>
      <c r="L127" s="2">
        <f t="array" ref="L127">IF(COUNT($C128)=0,IF(COUNT($C127)=1,I127,SUM(L126+LOOKUP(2,1/(ISNUMBER($K$1:$K$194)),$K$1:$K$194))),I127)</f>
        <v>989058.71428571723</v>
      </c>
      <c r="M127" s="8" t="e">
        <f t="shared" si="27"/>
        <v>#N/A</v>
      </c>
      <c r="N127" s="2" t="e">
        <f t="shared" si="15"/>
        <v>#N/A</v>
      </c>
      <c r="O127" s="2" t="e">
        <f t="shared" si="25"/>
        <v>#N/A</v>
      </c>
      <c r="P127" s="2">
        <v>780937.49125471711</v>
      </c>
      <c r="Q127" s="2">
        <f>IF(P127&gt;Graph!$G$1*1000,Graph!$G$1*1000,P127)</f>
        <v>780937.49125471711</v>
      </c>
      <c r="R127" s="2">
        <f t="shared" si="16"/>
        <v>54033774.01361528</v>
      </c>
      <c r="S127" s="2">
        <f t="shared" si="17"/>
        <v>775781.4825617969</v>
      </c>
      <c r="T127" s="2">
        <f t="shared" si="18"/>
        <v>7039.5714285714785</v>
      </c>
      <c r="U127" s="2">
        <f t="shared" si="19"/>
        <v>780937.49125471711</v>
      </c>
      <c r="V127" s="2">
        <f t="shared" si="28"/>
        <v>6353321</v>
      </c>
      <c r="W127" s="2">
        <f t="shared" si="20"/>
        <v>491970</v>
      </c>
      <c r="X127" s="2">
        <f t="shared" si="6"/>
        <v>288967.49125471711</v>
      </c>
      <c r="Y127" s="2">
        <f t="shared" si="7"/>
        <v>47680453.013615265</v>
      </c>
      <c r="Z127" s="2" t="str">
        <f t="shared" si="8"/>
        <v>HERE</v>
      </c>
      <c r="AA127" s="2">
        <f>IF(Z127="HERE",Y127,AA126+Graph!$G$1*1000)</f>
        <v>47680453.013615265</v>
      </c>
      <c r="AB127" s="2">
        <f t="shared" si="21"/>
        <v>288967.49125471711</v>
      </c>
      <c r="AC127" s="2">
        <f t="shared" si="9"/>
        <v>6353321</v>
      </c>
      <c r="AD127" s="3">
        <f t="shared" si="10"/>
        <v>47680453.013615265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6"/>
        <v>33744046.190181121</v>
      </c>
      <c r="AH127" s="3" t="e">
        <f t="shared" si="3"/>
        <v>#N/A</v>
      </c>
      <c r="AM127" s="6">
        <v>14600000</v>
      </c>
      <c r="AN127" s="6">
        <v>31800000</v>
      </c>
      <c r="AO127" s="6">
        <v>52800000</v>
      </c>
    </row>
    <row r="128" spans="1:56" ht="15.75" customHeight="1" x14ac:dyDescent="0.25">
      <c r="A128" s="1">
        <v>44304</v>
      </c>
      <c r="B128" s="2">
        <f t="shared" si="0"/>
        <v>60</v>
      </c>
      <c r="C128" s="7"/>
      <c r="D128" s="2" t="e">
        <f t="shared" si="12"/>
        <v>#N/A</v>
      </c>
      <c r="E128" s="2" t="e">
        <f t="shared" si="22"/>
        <v>#N/A</v>
      </c>
      <c r="F128" s="2">
        <v>781042.13285505772</v>
      </c>
      <c r="G128" s="2">
        <f t="shared" si="23"/>
        <v>781042.13285505772</v>
      </c>
      <c r="H128" s="2">
        <f t="shared" si="13"/>
        <v>53974258.952241957</v>
      </c>
      <c r="I128" s="7"/>
      <c r="J128" s="2" t="e">
        <f t="shared" si="14"/>
        <v>#N/A</v>
      </c>
      <c r="K128" s="2" t="e">
        <f t="shared" si="24"/>
        <v>#N/A</v>
      </c>
      <c r="L128" s="2">
        <f t="array" ref="L128">IF(COUNT($C129)=0,IF(COUNT($C128)=1,I128,SUM(L127+LOOKUP(2,1/(ISNUMBER($K$1:$K$194)),$K$1:$K$194))),I128)</f>
        <v>996098.28571428871</v>
      </c>
      <c r="M128" s="8" t="e">
        <f t="shared" si="27"/>
        <v>#N/A</v>
      </c>
      <c r="N128" s="2" t="e">
        <f t="shared" si="15"/>
        <v>#N/A</v>
      </c>
      <c r="O128" s="2" t="e">
        <f t="shared" si="25"/>
        <v>#N/A</v>
      </c>
      <c r="P128" s="2">
        <v>786219.98334729671</v>
      </c>
      <c r="Q128" s="2">
        <f>IF(P128&gt;Graph!$G$1*1000,Graph!$G$1*1000,P128)</f>
        <v>786219.98334729671</v>
      </c>
      <c r="R128" s="2">
        <f t="shared" si="16"/>
        <v>54819993.996962577</v>
      </c>
      <c r="S128" s="2">
        <f t="shared" si="17"/>
        <v>781042.13285505772</v>
      </c>
      <c r="T128" s="2">
        <f t="shared" si="18"/>
        <v>7039.5714285714785</v>
      </c>
      <c r="U128" s="2">
        <f t="shared" si="19"/>
        <v>786219.98334729671</v>
      </c>
      <c r="V128" s="2">
        <f t="shared" si="28"/>
        <v>6573570</v>
      </c>
      <c r="W128" s="2">
        <f t="shared" si="20"/>
        <v>220249</v>
      </c>
      <c r="X128" s="2">
        <f t="shared" si="6"/>
        <v>565970.98334729671</v>
      </c>
      <c r="Y128" s="2">
        <f t="shared" si="7"/>
        <v>48246423.996962562</v>
      </c>
      <c r="Z128" s="2" t="str">
        <f t="shared" si="8"/>
        <v>HERE</v>
      </c>
      <c r="AA128" s="2">
        <f>IF(Z128="HERE",Y128,AA127+Graph!$G$1*1000)</f>
        <v>48246423.996962562</v>
      </c>
      <c r="AB128" s="2">
        <f t="shared" si="21"/>
        <v>565970.98334729671</v>
      </c>
      <c r="AC128" s="2">
        <f t="shared" si="9"/>
        <v>6573570</v>
      </c>
      <c r="AD128" s="3">
        <f t="shared" si="10"/>
        <v>48246423.996962562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6"/>
        <v>34306383.017500967</v>
      </c>
      <c r="AH128" s="3" t="e">
        <f t="shared" si="3"/>
        <v>#N/A</v>
      </c>
      <c r="AM128" s="6">
        <v>14600000</v>
      </c>
      <c r="AN128" s="6">
        <v>31800000</v>
      </c>
      <c r="AO128" s="6">
        <v>52800000</v>
      </c>
    </row>
    <row r="129" spans="1:41" ht="15.75" customHeight="1" x14ac:dyDescent="0.25">
      <c r="A129" s="1">
        <v>44305</v>
      </c>
      <c r="B129" s="2">
        <f t="shared" si="0"/>
        <v>61</v>
      </c>
      <c r="C129" s="7"/>
      <c r="D129" s="2" t="e">
        <f t="shared" si="12"/>
        <v>#N/A</v>
      </c>
      <c r="E129" s="2" t="e">
        <f t="shared" si="22"/>
        <v>#N/A</v>
      </c>
      <c r="F129" s="2">
        <v>786302.78314831853</v>
      </c>
      <c r="G129" s="2">
        <f t="shared" si="23"/>
        <v>786302.78314831853</v>
      </c>
      <c r="H129" s="2">
        <f t="shared" si="13"/>
        <v>54760561.735390276</v>
      </c>
      <c r="I129" s="7"/>
      <c r="J129" s="2" t="e">
        <f t="shared" si="14"/>
        <v>#N/A</v>
      </c>
      <c r="K129" s="2" t="e">
        <f t="shared" si="24"/>
        <v>#N/A</v>
      </c>
      <c r="L129" s="2">
        <f t="array" ref="L129">IF(COUNT($C130)=0,IF(COUNT($C129)=1,I129,SUM(L128+LOOKUP(2,1/(ISNUMBER($K$1:$K$194)),$K$1:$K$194))),I129)</f>
        <v>1003137.8571428602</v>
      </c>
      <c r="M129" s="8" t="e">
        <f t="shared" si="27"/>
        <v>#N/A</v>
      </c>
      <c r="N129" s="2" t="e">
        <f t="shared" si="15"/>
        <v>#N/A</v>
      </c>
      <c r="O129" s="2" t="e">
        <f t="shared" si="25"/>
        <v>#N/A</v>
      </c>
      <c r="P129" s="2">
        <v>791502.47543987632</v>
      </c>
      <c r="Q129" s="2">
        <f>IF(P129&gt;Graph!$G$1*1000,Graph!$G$1*1000,P129)</f>
        <v>791502.47543987632</v>
      </c>
      <c r="R129" s="2">
        <f t="shared" si="16"/>
        <v>55611496.472402453</v>
      </c>
      <c r="S129" s="2">
        <f t="shared" si="17"/>
        <v>786302.78314831853</v>
      </c>
      <c r="T129" s="2">
        <f t="shared" si="18"/>
        <v>7039.5714285714785</v>
      </c>
      <c r="U129" s="2">
        <f t="shared" si="19"/>
        <v>791502.47543987632</v>
      </c>
      <c r="V129" s="2">
        <f t="shared" si="28"/>
        <v>6853372</v>
      </c>
      <c r="W129" s="2">
        <f t="shared" si="20"/>
        <v>279802</v>
      </c>
      <c r="X129" s="2">
        <f t="shared" si="6"/>
        <v>511700.47543987632</v>
      </c>
      <c r="Y129" s="2">
        <f t="shared" si="7"/>
        <v>48758124.472402439</v>
      </c>
      <c r="Z129" s="2" t="str">
        <f t="shared" si="8"/>
        <v>HERE</v>
      </c>
      <c r="AA129" s="2">
        <f>IF(Z129="HERE",Y129,AA128+Graph!$G$1*1000)</f>
        <v>48758124.472402439</v>
      </c>
      <c r="AB129" s="2">
        <f t="shared" si="21"/>
        <v>511700.47543987632</v>
      </c>
      <c r="AC129" s="2">
        <f t="shared" si="9"/>
        <v>6853372</v>
      </c>
      <c r="AD129" s="3">
        <f t="shared" si="10"/>
        <v>48758124.472402439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6"/>
        <v>34806839.157346994</v>
      </c>
      <c r="AH129" s="3" t="e">
        <f t="shared" si="3"/>
        <v>#N/A</v>
      </c>
      <c r="AM129" s="6">
        <v>14600000</v>
      </c>
      <c r="AN129" s="6">
        <v>31800000</v>
      </c>
      <c r="AO129" s="6">
        <v>52800000</v>
      </c>
    </row>
    <row r="130" spans="1:41" ht="15.75" customHeight="1" x14ac:dyDescent="0.25">
      <c r="A130" s="1">
        <v>44306</v>
      </c>
      <c r="B130" s="2">
        <f t="shared" si="0"/>
        <v>62</v>
      </c>
      <c r="C130" s="7"/>
      <c r="D130" s="2" t="e">
        <f t="shared" si="12"/>
        <v>#N/A</v>
      </c>
      <c r="E130" s="2" t="e">
        <f t="shared" si="22"/>
        <v>#N/A</v>
      </c>
      <c r="F130" s="2">
        <v>791563.43344157934</v>
      </c>
      <c r="G130" s="2">
        <f t="shared" si="23"/>
        <v>791563.43344157934</v>
      </c>
      <c r="H130" s="2">
        <f t="shared" si="13"/>
        <v>55552125.168831855</v>
      </c>
      <c r="I130" s="7"/>
      <c r="J130" s="2" t="e">
        <f t="shared" si="14"/>
        <v>#N/A</v>
      </c>
      <c r="K130" s="2" t="e">
        <f t="shared" si="24"/>
        <v>#N/A</v>
      </c>
      <c r="L130" s="2">
        <f t="array" ref="L130">IF(COUNT($C131)=0,IF(COUNT($C130)=1,I130,SUM(L129+LOOKUP(2,1/(ISNUMBER($K$1:$K$194)),$K$1:$K$194))),I130)</f>
        <v>1010177.4285714317</v>
      </c>
      <c r="M130" s="8" t="e">
        <f t="shared" si="27"/>
        <v>#N/A</v>
      </c>
      <c r="N130" s="2" t="e">
        <f t="shared" si="15"/>
        <v>#N/A</v>
      </c>
      <c r="O130" s="2" t="e">
        <f t="shared" si="25"/>
        <v>#N/A</v>
      </c>
      <c r="P130" s="2">
        <v>796784.96753245592</v>
      </c>
      <c r="Q130" s="2">
        <f>IF(P130&gt;Graph!$G$1*1000,Graph!$G$1*1000,P130)</f>
        <v>796784.96753245592</v>
      </c>
      <c r="R130" s="2">
        <f t="shared" si="16"/>
        <v>56408281.439934909</v>
      </c>
      <c r="S130" s="2">
        <f t="shared" si="17"/>
        <v>791563.43344157934</v>
      </c>
      <c r="T130" s="2">
        <f t="shared" si="18"/>
        <v>7039.5714285714785</v>
      </c>
      <c r="U130" s="2">
        <f t="shared" si="19"/>
        <v>796784.96753245592</v>
      </c>
      <c r="V130" s="2">
        <f t="shared" si="28"/>
        <v>7164387</v>
      </c>
      <c r="W130" s="2">
        <f t="shared" si="20"/>
        <v>311015</v>
      </c>
      <c r="X130" s="2">
        <f t="shared" si="6"/>
        <v>485769.96753245592</v>
      </c>
      <c r="Y130" s="2">
        <f t="shared" si="7"/>
        <v>49243894.439934894</v>
      </c>
      <c r="Z130" s="2" t="str">
        <f t="shared" si="8"/>
        <v>HERE</v>
      </c>
      <c r="AA130" s="2">
        <f>IF(Z130="HERE",Y130,AA129+Graph!$G$1*1000)</f>
        <v>49243894.439934894</v>
      </c>
      <c r="AB130" s="2">
        <f t="shared" si="21"/>
        <v>485769.96753245592</v>
      </c>
      <c r="AC130" s="2">
        <f t="shared" si="9"/>
        <v>7164387</v>
      </c>
      <c r="AD130" s="3">
        <f t="shared" si="10"/>
        <v>49243894.439934894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6"/>
        <v>35312049.540076368</v>
      </c>
      <c r="AH130" s="3" t="e">
        <f t="shared" si="3"/>
        <v>#N/A</v>
      </c>
      <c r="AM130" s="6">
        <v>14600000</v>
      </c>
      <c r="AN130" s="6">
        <v>31800000</v>
      </c>
      <c r="AO130" s="6">
        <v>52800000</v>
      </c>
    </row>
    <row r="131" spans="1:41" ht="15.75" customHeight="1" x14ac:dyDescent="0.25">
      <c r="A131" s="1">
        <v>44307</v>
      </c>
      <c r="B131" s="2">
        <f t="shared" si="0"/>
        <v>63</v>
      </c>
      <c r="C131" s="7"/>
      <c r="D131" s="2" t="e">
        <f t="shared" si="12"/>
        <v>#N/A</v>
      </c>
      <c r="E131" s="2" t="e">
        <f t="shared" si="22"/>
        <v>#N/A</v>
      </c>
      <c r="F131" s="2">
        <v>796824.08373481035</v>
      </c>
      <c r="G131" s="2">
        <f t="shared" si="23"/>
        <v>792960.42857142852</v>
      </c>
      <c r="H131" s="2">
        <f t="shared" si="13"/>
        <v>56345085.59740328</v>
      </c>
      <c r="I131" s="7"/>
      <c r="J131" s="2" t="e">
        <f t="shared" si="14"/>
        <v>#N/A</v>
      </c>
      <c r="K131" s="2" t="e">
        <f t="shared" si="24"/>
        <v>#N/A</v>
      </c>
      <c r="L131" s="2">
        <f t="array" ref="L131">IF(COUNT($C132)=0,IF(COUNT($C131)=1,I131,SUM(L130+LOOKUP(2,1/(ISNUMBER($K$1:$K$194)),$K$1:$K$194))),I131)</f>
        <v>1017217.0000000031</v>
      </c>
      <c r="M131" s="8" t="e">
        <f t="shared" si="27"/>
        <v>#N/A</v>
      </c>
      <c r="N131" s="2" t="e">
        <f t="shared" si="15"/>
        <v>#N/A</v>
      </c>
      <c r="O131" s="2" t="e">
        <f t="shared" si="25"/>
        <v>#N/A</v>
      </c>
      <c r="P131" s="2">
        <v>802067.45962503552</v>
      </c>
      <c r="Q131" s="2">
        <f>IF(P131&gt;Graph!$G$1*1000,Graph!$G$1*1000,P131)</f>
        <v>800000</v>
      </c>
      <c r="R131" s="2">
        <f t="shared" si="16"/>
        <v>57208281.439934909</v>
      </c>
      <c r="S131" s="2">
        <f t="shared" si="17"/>
        <v>792960.42857142538</v>
      </c>
      <c r="T131" s="2">
        <f t="shared" si="18"/>
        <v>7039.5714285714785</v>
      </c>
      <c r="U131" s="2">
        <f t="shared" si="19"/>
        <v>800000</v>
      </c>
      <c r="V131" s="2">
        <f t="shared" si="28"/>
        <v>7447199</v>
      </c>
      <c r="W131" s="2">
        <f t="shared" si="20"/>
        <v>282812</v>
      </c>
      <c r="X131" s="2">
        <f t="shared" si="6"/>
        <v>517188</v>
      </c>
      <c r="Y131" s="2">
        <f t="shared" si="7"/>
        <v>49761082.439934894</v>
      </c>
      <c r="Z131" s="2" t="str">
        <f t="shared" si="8"/>
        <v>HERE</v>
      </c>
      <c r="AA131" s="2">
        <f>IF(Z131="HERE",Y131,AA130+Graph!$G$1*1000)</f>
        <v>49761082.439934894</v>
      </c>
      <c r="AB131" s="2">
        <f t="shared" si="21"/>
        <v>517188</v>
      </c>
      <c r="AC131" s="2">
        <f t="shared" si="9"/>
        <v>7447199</v>
      </c>
      <c r="AD131" s="3">
        <f t="shared" si="10"/>
        <v>49761082.439934894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6"/>
        <v>35822014.165689059</v>
      </c>
      <c r="AH131" s="3" t="e">
        <f t="shared" si="3"/>
        <v>#N/A</v>
      </c>
      <c r="AM131" s="6">
        <v>14600000</v>
      </c>
      <c r="AN131" s="6">
        <v>31800000</v>
      </c>
      <c r="AO131" s="6">
        <v>52800000</v>
      </c>
    </row>
    <row r="132" spans="1:41" ht="15.75" customHeight="1" x14ac:dyDescent="0.25">
      <c r="A132" s="1">
        <v>44308</v>
      </c>
      <c r="B132" s="2">
        <f t="shared" si="0"/>
        <v>64</v>
      </c>
      <c r="C132" s="7"/>
      <c r="D132" s="2" t="e">
        <f t="shared" si="12"/>
        <v>#N/A</v>
      </c>
      <c r="E132" s="2" t="e">
        <f t="shared" si="22"/>
        <v>#N/A</v>
      </c>
      <c r="F132" s="2">
        <v>802084.73402807117</v>
      </c>
      <c r="G132" s="2">
        <f t="shared" si="23"/>
        <v>792960.42857142852</v>
      </c>
      <c r="H132" s="2">
        <f t="shared" si="13"/>
        <v>57138046.025974706</v>
      </c>
      <c r="I132" s="7"/>
      <c r="J132" s="2" t="e">
        <f t="shared" si="14"/>
        <v>#N/A</v>
      </c>
      <c r="K132" s="2" t="e">
        <f t="shared" si="24"/>
        <v>#N/A</v>
      </c>
      <c r="L132" s="2">
        <f t="array" ref="L132">IF(COUNT($C133)=0,IF(COUNT($C132)=1,I132,SUM(L131+LOOKUP(2,1/(ISNUMBER($K$1:$K$194)),$K$1:$K$194))),I132)</f>
        <v>1024256.5714285746</v>
      </c>
      <c r="M132" s="8" t="e">
        <f t="shared" si="27"/>
        <v>#N/A</v>
      </c>
      <c r="N132" s="2" t="e">
        <f t="shared" si="15"/>
        <v>#N/A</v>
      </c>
      <c r="O132" s="2" t="e">
        <f t="shared" si="25"/>
        <v>#N/A</v>
      </c>
      <c r="P132" s="2">
        <v>807349.95171764493</v>
      </c>
      <c r="Q132" s="2">
        <f>IF(P132&gt;Graph!$G$1*1000,Graph!$G$1*1000,P132)</f>
        <v>800000</v>
      </c>
      <c r="R132" s="2">
        <f t="shared" si="16"/>
        <v>58008281.439934909</v>
      </c>
      <c r="S132" s="2">
        <f t="shared" si="17"/>
        <v>792960.42857142538</v>
      </c>
      <c r="T132" s="2">
        <f t="shared" si="18"/>
        <v>7039.5714285714785</v>
      </c>
      <c r="U132" s="2">
        <f t="shared" si="19"/>
        <v>800000</v>
      </c>
      <c r="V132" s="2">
        <f t="shared" si="28"/>
        <v>7891184</v>
      </c>
      <c r="W132" s="2">
        <f t="shared" si="20"/>
        <v>443985</v>
      </c>
      <c r="X132" s="2">
        <f t="shared" si="6"/>
        <v>356015</v>
      </c>
      <c r="Y132" s="2">
        <f t="shared" si="7"/>
        <v>50117097.439934894</v>
      </c>
      <c r="Z132" s="2" t="str">
        <f t="shared" si="8"/>
        <v>HERE</v>
      </c>
      <c r="AA132" s="2">
        <f>IF(Z132="HERE",Y132,AA131+Graph!$G$1*1000)</f>
        <v>50117097.439934894</v>
      </c>
      <c r="AB132" s="2">
        <f t="shared" si="21"/>
        <v>356015</v>
      </c>
      <c r="AC132" s="2">
        <f t="shared" si="9"/>
        <v>7891184</v>
      </c>
      <c r="AD132" s="3">
        <f t="shared" si="10"/>
        <v>50117097.439934894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6"/>
        <v>36336733.034185082</v>
      </c>
      <c r="AH132" s="3" t="e">
        <f t="shared" si="3"/>
        <v>#N/A</v>
      </c>
      <c r="AM132" s="6">
        <v>14600000</v>
      </c>
      <c r="AN132" s="6">
        <v>31800000</v>
      </c>
      <c r="AO132" s="6">
        <v>52800000</v>
      </c>
    </row>
    <row r="133" spans="1:41" ht="15.75" customHeight="1" x14ac:dyDescent="0.25">
      <c r="A133" s="1">
        <v>44309</v>
      </c>
      <c r="B133" s="2">
        <f t="shared" si="0"/>
        <v>65</v>
      </c>
      <c r="C133" s="7"/>
      <c r="D133" s="2" t="e">
        <f t="shared" si="12"/>
        <v>#N/A</v>
      </c>
      <c r="E133" s="2" t="e">
        <f t="shared" si="22"/>
        <v>#N/A</v>
      </c>
      <c r="F133" s="2">
        <v>807345.38432133198</v>
      </c>
      <c r="G133" s="2">
        <f t="shared" si="23"/>
        <v>792960.42857142852</v>
      </c>
      <c r="H133" s="2">
        <f t="shared" si="13"/>
        <v>57931006.454546131</v>
      </c>
      <c r="I133" s="7"/>
      <c r="J133" s="2" t="e">
        <f t="shared" si="14"/>
        <v>#N/A</v>
      </c>
      <c r="K133" s="2" t="e">
        <f t="shared" si="24"/>
        <v>#N/A</v>
      </c>
      <c r="L133" s="2">
        <f t="array" ref="L133">IF(COUNT($C134)=0,IF(COUNT($C133)=1,I133,SUM(L132+LOOKUP(2,1/(ISNUMBER($K$1:$K$194)),$K$1:$K$194))),I133)</f>
        <v>1031296.1428571461</v>
      </c>
      <c r="M133" s="8" t="e">
        <f t="shared" si="27"/>
        <v>#N/A</v>
      </c>
      <c r="N133" s="2" t="e">
        <f t="shared" si="15"/>
        <v>#N/A</v>
      </c>
      <c r="O133" s="2" t="e">
        <f t="shared" si="25"/>
        <v>#N/A</v>
      </c>
      <c r="P133" s="2">
        <v>812632.44381022453</v>
      </c>
      <c r="Q133" s="2">
        <f>IF(P133&gt;Graph!$G$1*1000,Graph!$G$1*1000,P133)</f>
        <v>800000</v>
      </c>
      <c r="R133" s="2">
        <f t="shared" si="16"/>
        <v>58808281.439934909</v>
      </c>
      <c r="S133" s="2">
        <f t="shared" si="17"/>
        <v>792960.42857142538</v>
      </c>
      <c r="T133" s="2">
        <f t="shared" si="18"/>
        <v>7039.5714285714785</v>
      </c>
      <c r="U133" s="2">
        <f t="shared" si="19"/>
        <v>800000</v>
      </c>
      <c r="V133" s="2">
        <f t="shared" si="28"/>
        <v>8378940</v>
      </c>
      <c r="W133" s="2">
        <f t="shared" si="20"/>
        <v>487756</v>
      </c>
      <c r="X133" s="2">
        <f t="shared" si="6"/>
        <v>312244</v>
      </c>
      <c r="Y133" s="2">
        <f t="shared" si="7"/>
        <v>50429341.439934894</v>
      </c>
      <c r="Z133" s="2" t="str">
        <f t="shared" si="8"/>
        <v>HERE</v>
      </c>
      <c r="AA133" s="2">
        <f>IF(Z133="HERE",Y133,AA132+Graph!$G$1*1000)</f>
        <v>50429341.439934894</v>
      </c>
      <c r="AB133" s="2">
        <f t="shared" si="21"/>
        <v>312244</v>
      </c>
      <c r="AC133" s="2">
        <f t="shared" si="9"/>
        <v>8378940</v>
      </c>
      <c r="AD133" s="3">
        <f t="shared" si="10"/>
        <v>50429341.439934894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6"/>
        <v>36856206.145564422</v>
      </c>
      <c r="AH133" s="3" t="e">
        <f t="shared" si="3"/>
        <v>#N/A</v>
      </c>
      <c r="AM133" s="6">
        <v>14600000</v>
      </c>
      <c r="AN133" s="6">
        <v>31800000</v>
      </c>
      <c r="AO133" s="6">
        <v>52800000</v>
      </c>
    </row>
    <row r="134" spans="1:41" ht="15.75" customHeight="1" x14ac:dyDescent="0.25">
      <c r="A134" s="1">
        <v>44310</v>
      </c>
      <c r="B134" s="2">
        <f t="shared" si="0"/>
        <v>66</v>
      </c>
      <c r="C134" s="7"/>
      <c r="D134" s="2" t="e">
        <f t="shared" si="12"/>
        <v>#N/A</v>
      </c>
      <c r="E134" s="2" t="e">
        <f t="shared" si="22"/>
        <v>#N/A</v>
      </c>
      <c r="F134" s="2">
        <v>812606.03461459279</v>
      </c>
      <c r="G134" s="2">
        <f t="shared" si="23"/>
        <v>792960.42857142852</v>
      </c>
      <c r="H134" s="2">
        <f t="shared" si="13"/>
        <v>58723966.883117557</v>
      </c>
      <c r="I134" s="7"/>
      <c r="J134" s="2" t="e">
        <f t="shared" si="14"/>
        <v>#N/A</v>
      </c>
      <c r="K134" s="2" t="e">
        <f t="shared" si="24"/>
        <v>#N/A</v>
      </c>
      <c r="L134" s="2">
        <f t="array" ref="L134">IF(COUNT($C135)=0,IF(COUNT($C134)=1,I134,SUM(L133+LOOKUP(2,1/(ISNUMBER($K$1:$K$194)),$K$1:$K$194))),I134)</f>
        <v>1038335.7142857176</v>
      </c>
      <c r="M134" s="8" t="e">
        <f t="shared" si="27"/>
        <v>#N/A</v>
      </c>
      <c r="N134" s="2" t="e">
        <f t="shared" si="15"/>
        <v>#N/A</v>
      </c>
      <c r="O134" s="2" t="e">
        <f t="shared" si="25"/>
        <v>#N/A</v>
      </c>
      <c r="P134" s="2">
        <v>817914.93590280414</v>
      </c>
      <c r="Q134" s="2">
        <f>IF(P134&gt;Graph!$G$1*1000,Graph!$G$1*1000,P134)</f>
        <v>800000</v>
      </c>
      <c r="R134" s="2">
        <f t="shared" si="16"/>
        <v>59608281.439934909</v>
      </c>
      <c r="S134" s="2">
        <f t="shared" si="17"/>
        <v>792960.42857142538</v>
      </c>
      <c r="T134" s="2">
        <f t="shared" si="18"/>
        <v>7039.5714285714785</v>
      </c>
      <c r="U134" s="2">
        <f t="shared" si="19"/>
        <v>800000</v>
      </c>
      <c r="V134" s="2">
        <f t="shared" si="28"/>
        <v>8977329</v>
      </c>
      <c r="W134" s="2">
        <f t="shared" si="20"/>
        <v>598389</v>
      </c>
      <c r="X134" s="2">
        <f t="shared" si="6"/>
        <v>201611</v>
      </c>
      <c r="Y134" s="2">
        <f t="shared" si="7"/>
        <v>50630952.439934894</v>
      </c>
      <c r="Z134" s="2" t="str">
        <f t="shared" si="8"/>
        <v>HERE</v>
      </c>
      <c r="AA134" s="2">
        <f>IF(Z134="HERE",Y134,AA133+Graph!$G$1*1000)</f>
        <v>50630952.439934894</v>
      </c>
      <c r="AB134" s="2">
        <f t="shared" si="21"/>
        <v>201611</v>
      </c>
      <c r="AC134" s="2">
        <f t="shared" si="9"/>
        <v>8977329</v>
      </c>
      <c r="AD134" s="3">
        <f t="shared" si="10"/>
        <v>50630952.439934894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6"/>
        <v>37380433.499827087</v>
      </c>
      <c r="AH134" s="3" t="e">
        <f t="shared" si="3"/>
        <v>#N/A</v>
      </c>
      <c r="AM134" s="6">
        <v>14600000</v>
      </c>
      <c r="AN134" s="6">
        <v>31800000</v>
      </c>
      <c r="AO134" s="6">
        <v>52800000</v>
      </c>
    </row>
    <row r="135" spans="1:41" ht="15.75" customHeight="1" x14ac:dyDescent="0.25">
      <c r="A135" s="1">
        <v>44311</v>
      </c>
      <c r="B135" s="2">
        <f t="shared" si="0"/>
        <v>67</v>
      </c>
      <c r="C135" s="7"/>
      <c r="D135" s="2" t="e">
        <f t="shared" si="12"/>
        <v>#N/A</v>
      </c>
      <c r="E135" s="2" t="e">
        <f t="shared" si="22"/>
        <v>#N/A</v>
      </c>
      <c r="F135" s="2">
        <v>817866.6849078536</v>
      </c>
      <c r="G135" s="2">
        <f t="shared" si="23"/>
        <v>792960.42857142852</v>
      </c>
      <c r="H135" s="2">
        <f t="shared" si="13"/>
        <v>59516927.311688982</v>
      </c>
      <c r="I135" s="7"/>
      <c r="J135" s="2" t="e">
        <f t="shared" si="14"/>
        <v>#N/A</v>
      </c>
      <c r="K135" s="2" t="e">
        <f t="shared" si="24"/>
        <v>#N/A</v>
      </c>
      <c r="L135" s="2">
        <f t="array" ref="L135">IF(COUNT($C136)=0,IF(COUNT($C135)=1,I135,SUM(L134+LOOKUP(2,1/(ISNUMBER($K$1:$K$194)),$K$1:$K$194))),I135)</f>
        <v>1045375.2857142891</v>
      </c>
      <c r="M135" s="8" t="e">
        <f t="shared" si="27"/>
        <v>#N/A</v>
      </c>
      <c r="N135" s="2" t="e">
        <f t="shared" si="15"/>
        <v>#N/A</v>
      </c>
      <c r="O135" s="2" t="e">
        <f t="shared" si="25"/>
        <v>#N/A</v>
      </c>
      <c r="P135" s="2">
        <v>823197.42799538374</v>
      </c>
      <c r="Q135" s="2">
        <f>IF(P135&gt;Graph!$G$1*1000,Graph!$G$1*1000,P135)</f>
        <v>800000</v>
      </c>
      <c r="R135" s="2">
        <f t="shared" si="16"/>
        <v>60408281.439934909</v>
      </c>
      <c r="S135" s="2">
        <f t="shared" si="17"/>
        <v>792960.42857142538</v>
      </c>
      <c r="T135" s="2">
        <f t="shared" si="18"/>
        <v>7039.5714285714785</v>
      </c>
      <c r="U135" s="2">
        <f t="shared" si="19"/>
        <v>800000</v>
      </c>
      <c r="V135" s="2">
        <f t="shared" si="28"/>
        <v>9296367</v>
      </c>
      <c r="W135" s="2">
        <f t="shared" si="20"/>
        <v>319038</v>
      </c>
      <c r="X135" s="2">
        <f t="shared" si="6"/>
        <v>480962</v>
      </c>
      <c r="Y135" s="2">
        <f t="shared" si="7"/>
        <v>51111914.439934894</v>
      </c>
      <c r="Z135" s="2" t="str">
        <f t="shared" si="8"/>
        <v>HERE</v>
      </c>
      <c r="AA135" s="2">
        <f>IF(Z135="HERE",Y135,AA134+Graph!$G$1*1000)</f>
        <v>51111914.439934894</v>
      </c>
      <c r="AB135" s="2">
        <f t="shared" si="21"/>
        <v>480962</v>
      </c>
      <c r="AC135" s="2">
        <f t="shared" si="9"/>
        <v>9296367</v>
      </c>
      <c r="AD135" s="3">
        <f t="shared" si="10"/>
        <v>51111914.439934894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6"/>
        <v>37909415.096973069</v>
      </c>
      <c r="AH135" s="3" t="e">
        <f t="shared" si="3"/>
        <v>#N/A</v>
      </c>
      <c r="AM135" s="6">
        <v>14600000</v>
      </c>
      <c r="AN135" s="6">
        <v>31800000</v>
      </c>
      <c r="AO135" s="6">
        <v>52800000</v>
      </c>
    </row>
    <row r="136" spans="1:41" ht="15.75" customHeight="1" x14ac:dyDescent="0.25">
      <c r="A136" s="1">
        <v>44312</v>
      </c>
      <c r="B136" s="2">
        <f t="shared" si="0"/>
        <v>68</v>
      </c>
      <c r="C136" s="7"/>
      <c r="D136" s="2" t="e">
        <f t="shared" si="12"/>
        <v>#N/A</v>
      </c>
      <c r="E136" s="2" t="e">
        <f t="shared" si="22"/>
        <v>#N/A</v>
      </c>
      <c r="F136" s="2">
        <v>823127.33520111442</v>
      </c>
      <c r="G136" s="2">
        <f t="shared" si="23"/>
        <v>792960.42857142852</v>
      </c>
      <c r="H136" s="2">
        <f t="shared" si="13"/>
        <v>60309887.740260407</v>
      </c>
      <c r="I136" s="7"/>
      <c r="J136" s="2" t="e">
        <f t="shared" si="14"/>
        <v>#N/A</v>
      </c>
      <c r="K136" s="2" t="e">
        <f t="shared" si="24"/>
        <v>#N/A</v>
      </c>
      <c r="L136" s="2">
        <f t="array" ref="L136">IF(COUNT($C137)=0,IF(COUNT($C136)=1,I136,SUM(L135+LOOKUP(2,1/(ISNUMBER($K$1:$K$194)),$K$1:$K$194))),I136)</f>
        <v>1052414.8571428605</v>
      </c>
      <c r="M136" s="8" t="e">
        <f t="shared" si="27"/>
        <v>#N/A</v>
      </c>
      <c r="N136" s="2" t="e">
        <f t="shared" si="15"/>
        <v>#N/A</v>
      </c>
      <c r="O136" s="2" t="e">
        <f t="shared" si="25"/>
        <v>#N/A</v>
      </c>
      <c r="P136" s="2">
        <v>828479.92008796334</v>
      </c>
      <c r="Q136" s="2">
        <f>IF(P136&gt;Graph!$G$1*1000,Graph!$G$1*1000,P136)</f>
        <v>800000</v>
      </c>
      <c r="R136" s="2">
        <f t="shared" si="16"/>
        <v>61208281.439934909</v>
      </c>
      <c r="S136" s="2">
        <f t="shared" si="17"/>
        <v>792960.42857142538</v>
      </c>
      <c r="T136" s="2">
        <f t="shared" si="18"/>
        <v>7039.5714285714785</v>
      </c>
      <c r="U136" s="2">
        <f t="shared" si="19"/>
        <v>800000</v>
      </c>
      <c r="V136" s="2">
        <f t="shared" si="28"/>
        <v>9646715</v>
      </c>
      <c r="W136" s="2">
        <f t="shared" si="20"/>
        <v>350348</v>
      </c>
      <c r="X136" s="2">
        <f t="shared" si="6"/>
        <v>449652</v>
      </c>
      <c r="Y136" s="2">
        <f t="shared" si="7"/>
        <v>51561566.439934894</v>
      </c>
      <c r="Z136" s="2" t="str">
        <f t="shared" si="8"/>
        <v>HERE</v>
      </c>
      <c r="AA136" s="2">
        <f>IF(Z136="HERE",Y136,AA135+Graph!$G$1*1000)</f>
        <v>51561566.439934894</v>
      </c>
      <c r="AB136" s="2">
        <f t="shared" si="21"/>
        <v>449652</v>
      </c>
      <c r="AC136" s="2">
        <f t="shared" si="9"/>
        <v>9646715</v>
      </c>
      <c r="AD136" s="3">
        <f t="shared" si="10"/>
        <v>51561566.439934894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6"/>
        <v>38443150.937002398</v>
      </c>
      <c r="AH136" s="3" t="e">
        <f t="shared" si="3"/>
        <v>#N/A</v>
      </c>
      <c r="AM136" s="6">
        <v>14600000</v>
      </c>
      <c r="AN136" s="6">
        <v>31800000</v>
      </c>
      <c r="AO136" s="6">
        <v>52800000</v>
      </c>
    </row>
    <row r="137" spans="1:41" ht="15.75" customHeight="1" x14ac:dyDescent="0.25">
      <c r="A137" s="1">
        <v>44313</v>
      </c>
      <c r="B137" s="2">
        <f t="shared" si="0"/>
        <v>69</v>
      </c>
      <c r="C137" s="7"/>
      <c r="D137" s="2" t="e">
        <f t="shared" si="12"/>
        <v>#N/A</v>
      </c>
      <c r="E137" s="2" t="e">
        <f t="shared" si="22"/>
        <v>#N/A</v>
      </c>
      <c r="F137" s="2">
        <v>828387.98549434543</v>
      </c>
      <c r="G137" s="2">
        <f t="shared" si="23"/>
        <v>792960.42857142852</v>
      </c>
      <c r="H137" s="2">
        <f t="shared" si="13"/>
        <v>61102848.168831833</v>
      </c>
      <c r="I137" s="7"/>
      <c r="J137" s="2" t="e">
        <f t="shared" si="14"/>
        <v>#N/A</v>
      </c>
      <c r="K137" s="2" t="e">
        <f t="shared" si="24"/>
        <v>#N/A</v>
      </c>
      <c r="L137" s="2">
        <f t="array" ref="L137">IF(COUNT($C138)=0,IF(COUNT($C137)=1,I137,SUM(L136+LOOKUP(2,1/(ISNUMBER($K$1:$K$194)),$K$1:$K$194))),I137)</f>
        <v>1059454.4285714319</v>
      </c>
      <c r="M137" s="8" t="e">
        <f t="shared" si="27"/>
        <v>#N/A</v>
      </c>
      <c r="N137" s="2" t="e">
        <f t="shared" si="15"/>
        <v>#N/A</v>
      </c>
      <c r="O137" s="2" t="e">
        <f t="shared" si="25"/>
        <v>#N/A</v>
      </c>
      <c r="P137" s="2">
        <v>833762.41218057275</v>
      </c>
      <c r="Q137" s="2">
        <f>IF(P137&gt;Graph!$G$1*1000,Graph!$G$1*1000,P137)</f>
        <v>800000</v>
      </c>
      <c r="R137" s="2">
        <f t="shared" si="16"/>
        <v>62008281.439934909</v>
      </c>
      <c r="S137" s="2">
        <f t="shared" si="17"/>
        <v>792960.42857142538</v>
      </c>
      <c r="T137" s="2">
        <f t="shared" si="18"/>
        <v>7039.571428571362</v>
      </c>
      <c r="U137" s="2">
        <f t="shared" si="19"/>
        <v>800000</v>
      </c>
      <c r="V137" s="2">
        <f t="shared" si="28"/>
        <v>10021471</v>
      </c>
      <c r="W137" s="2">
        <f t="shared" si="20"/>
        <v>374756</v>
      </c>
      <c r="X137" s="2">
        <f t="shared" si="6"/>
        <v>425244</v>
      </c>
      <c r="Y137" s="2">
        <f t="shared" si="7"/>
        <v>51986810.439934894</v>
      </c>
      <c r="Z137" s="2" t="str">
        <f t="shared" si="8"/>
        <v>HERE</v>
      </c>
      <c r="AA137" s="2">
        <f>IF(Z137="HERE",Y137,AA136+Graph!$G$1*1000)</f>
        <v>51986810.439934894</v>
      </c>
      <c r="AB137" s="2">
        <f t="shared" si="21"/>
        <v>425244</v>
      </c>
      <c r="AC137" s="2">
        <f t="shared" si="9"/>
        <v>10021471</v>
      </c>
      <c r="AD137" s="3">
        <f t="shared" si="10"/>
        <v>51986810.439934894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6"/>
        <v>38917186.157415055</v>
      </c>
      <c r="AH137" s="3" t="e">
        <f t="shared" si="3"/>
        <v>#N/A</v>
      </c>
      <c r="AM137" s="6">
        <v>14600000</v>
      </c>
      <c r="AN137" s="6">
        <v>31800000</v>
      </c>
      <c r="AO137" s="6">
        <v>52800000</v>
      </c>
    </row>
    <row r="138" spans="1:41" ht="15.75" customHeight="1" x14ac:dyDescent="0.25">
      <c r="A138" s="1">
        <v>44314</v>
      </c>
      <c r="B138" s="2">
        <f t="shared" si="0"/>
        <v>70</v>
      </c>
      <c r="C138" s="7"/>
      <c r="D138" s="2" t="e">
        <f t="shared" si="12"/>
        <v>#N/A</v>
      </c>
      <c r="E138" s="2" t="e">
        <f t="shared" si="22"/>
        <v>#N/A</v>
      </c>
      <c r="F138" s="2">
        <v>833648.63578760624</v>
      </c>
      <c r="G138" s="2">
        <f t="shared" si="23"/>
        <v>792960.42857142852</v>
      </c>
      <c r="H138" s="2">
        <f t="shared" si="13"/>
        <v>61895808.597403258</v>
      </c>
      <c r="I138" s="7"/>
      <c r="J138" s="2" t="e">
        <f t="shared" si="14"/>
        <v>#N/A</v>
      </c>
      <c r="K138" s="2" t="e">
        <f t="shared" si="24"/>
        <v>#N/A</v>
      </c>
      <c r="L138" s="2">
        <f t="array" ref="L138">IF(COUNT($C139)=0,IF(COUNT($C138)=1,I138,SUM(L137+LOOKUP(2,1/(ISNUMBER($K$1:$K$194)),$K$1:$K$194))),I138)</f>
        <v>1066494.0000000033</v>
      </c>
      <c r="M138" s="8" t="e">
        <f t="shared" si="27"/>
        <v>#N/A</v>
      </c>
      <c r="N138" s="2" t="e">
        <f t="shared" si="15"/>
        <v>#N/A</v>
      </c>
      <c r="O138" s="2" t="e">
        <f t="shared" si="25"/>
        <v>#N/A</v>
      </c>
      <c r="P138" s="2">
        <v>839044.90427315235</v>
      </c>
      <c r="Q138" s="2">
        <f>IF(P138&gt;Graph!$G$1*1000,Graph!$G$1*1000,P138)</f>
        <v>800000</v>
      </c>
      <c r="R138" s="2">
        <f t="shared" si="16"/>
        <v>62808281.439934909</v>
      </c>
      <c r="S138" s="2">
        <f t="shared" si="17"/>
        <v>792960.42857142538</v>
      </c>
      <c r="T138" s="2">
        <f t="shared" si="18"/>
        <v>7039.571428571362</v>
      </c>
      <c r="U138" s="2">
        <f t="shared" si="19"/>
        <v>800000</v>
      </c>
      <c r="V138" s="2">
        <f t="shared" si="28"/>
        <v>10490487</v>
      </c>
      <c r="W138" s="2">
        <f t="shared" si="20"/>
        <v>469016</v>
      </c>
      <c r="X138" s="2">
        <f t="shared" si="6"/>
        <v>330984</v>
      </c>
      <c r="Y138" s="2">
        <f t="shared" si="7"/>
        <v>52317794.439934894</v>
      </c>
      <c r="Z138" s="2" t="str">
        <f t="shared" si="8"/>
        <v>HERE</v>
      </c>
      <c r="AA138" s="2">
        <f>IF(Z138="HERE",Y138,AA137+Graph!$G$1*1000)</f>
        <v>52317794.439934894</v>
      </c>
      <c r="AB138" s="2">
        <f t="shared" si="21"/>
        <v>330984</v>
      </c>
      <c r="AC138" s="2">
        <f t="shared" si="9"/>
        <v>10490487</v>
      </c>
      <c r="AD138" s="3">
        <f t="shared" si="10"/>
        <v>52317794.439934894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6"/>
        <v>39335385.920711033</v>
      </c>
      <c r="AH138" s="3" t="e">
        <f t="shared" si="3"/>
        <v>#N/A</v>
      </c>
      <c r="AM138" s="6">
        <v>14600000</v>
      </c>
      <c r="AN138" s="6">
        <v>31800000</v>
      </c>
      <c r="AO138" s="6">
        <v>52800000</v>
      </c>
    </row>
    <row r="139" spans="1:41" ht="15.75" customHeight="1" x14ac:dyDescent="0.25">
      <c r="A139" s="1">
        <v>44315</v>
      </c>
      <c r="B139" s="2">
        <f t="shared" si="0"/>
        <v>71</v>
      </c>
      <c r="C139" s="7"/>
      <c r="D139" s="2" t="e">
        <f t="shared" si="12"/>
        <v>#N/A</v>
      </c>
      <c r="E139" s="2" t="e">
        <f t="shared" si="22"/>
        <v>#N/A</v>
      </c>
      <c r="F139" s="2">
        <v>838909.28608086705</v>
      </c>
      <c r="G139" s="2">
        <f t="shared" si="23"/>
        <v>792960.42857142852</v>
      </c>
      <c r="H139" s="2">
        <f t="shared" si="13"/>
        <v>62688769.025974683</v>
      </c>
      <c r="I139" s="7"/>
      <c r="J139" s="2" t="e">
        <f t="shared" si="14"/>
        <v>#N/A</v>
      </c>
      <c r="K139" s="2" t="e">
        <f t="shared" si="24"/>
        <v>#N/A</v>
      </c>
      <c r="L139" s="2">
        <f t="array" ref="L139">IF(COUNT($C140)=0,IF(COUNT($C139)=1,I139,SUM(L138+LOOKUP(2,1/(ISNUMBER($K$1:$K$194)),$K$1:$K$194))),I139)</f>
        <v>1073533.5714285746</v>
      </c>
      <c r="M139" s="8" t="e">
        <f t="shared" si="27"/>
        <v>#N/A</v>
      </c>
      <c r="N139" s="2" t="e">
        <f t="shared" si="15"/>
        <v>#N/A</v>
      </c>
      <c r="O139" s="2" t="e">
        <f t="shared" si="25"/>
        <v>#N/A</v>
      </c>
      <c r="P139" s="2">
        <v>844327.39636573195</v>
      </c>
      <c r="Q139" s="2">
        <f>IF(P139&gt;Graph!$G$1*1000,Graph!$G$1*1000,P139)</f>
        <v>800000</v>
      </c>
      <c r="R139" s="2">
        <f t="shared" si="16"/>
        <v>63608281.439934909</v>
      </c>
      <c r="S139" s="2">
        <f t="shared" si="17"/>
        <v>792960.42857142538</v>
      </c>
      <c r="T139" s="2">
        <f t="shared" si="18"/>
        <v>7039.571428571362</v>
      </c>
      <c r="U139" s="2">
        <f t="shared" si="19"/>
        <v>800000</v>
      </c>
      <c r="V139" s="2">
        <f t="shared" si="28"/>
        <v>10971047</v>
      </c>
      <c r="W139" s="2">
        <f t="shared" si="20"/>
        <v>480560</v>
      </c>
      <c r="X139" s="2">
        <f t="shared" si="6"/>
        <v>319440</v>
      </c>
      <c r="Y139" s="2">
        <f t="shared" si="7"/>
        <v>52637234.439934894</v>
      </c>
      <c r="Z139" s="2" t="str">
        <f t="shared" si="8"/>
        <v>HERE</v>
      </c>
      <c r="AA139" s="2">
        <f>IF(Z139="HERE",Y139,AA138+Graph!$G$1*1000)</f>
        <v>52637234.439934894</v>
      </c>
      <c r="AB139" s="2">
        <f t="shared" si="21"/>
        <v>319440</v>
      </c>
      <c r="AC139" s="2">
        <f t="shared" si="9"/>
        <v>10971047</v>
      </c>
      <c r="AD139" s="3">
        <f t="shared" si="10"/>
        <v>52637234.439934894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6"/>
        <v>39726251.57689032</v>
      </c>
      <c r="AH139" s="3" t="e">
        <f t="shared" si="3"/>
        <v>#N/A</v>
      </c>
      <c r="AM139" s="6">
        <v>14600000</v>
      </c>
      <c r="AN139" s="6">
        <v>31800000</v>
      </c>
      <c r="AO139" s="6">
        <v>52800000</v>
      </c>
    </row>
    <row r="140" spans="1:41" ht="15.75" customHeight="1" x14ac:dyDescent="0.25">
      <c r="A140" s="1">
        <v>44316</v>
      </c>
      <c r="B140" s="2">
        <f t="shared" si="0"/>
        <v>72</v>
      </c>
      <c r="C140" s="7"/>
      <c r="D140" s="2" t="e">
        <f t="shared" si="12"/>
        <v>#N/A</v>
      </c>
      <c r="E140" s="2" t="e">
        <f t="shared" si="22"/>
        <v>#N/A</v>
      </c>
      <c r="F140" s="2">
        <v>844169.93637412786</v>
      </c>
      <c r="G140" s="2">
        <f t="shared" si="23"/>
        <v>792960.42857142852</v>
      </c>
      <c r="H140" s="2">
        <f t="shared" si="13"/>
        <v>63481729.454546109</v>
      </c>
      <c r="I140" s="7"/>
      <c r="J140" s="2" t="e">
        <f t="shared" si="14"/>
        <v>#N/A</v>
      </c>
      <c r="K140" s="2" t="e">
        <f t="shared" si="24"/>
        <v>#N/A</v>
      </c>
      <c r="L140" s="2">
        <f t="array" ref="L140">IF(COUNT($C141)=0,IF(COUNT($C140)=1,I140,SUM(L139+LOOKUP(2,1/(ISNUMBER($K$1:$K$194)),$K$1:$K$194))),I140)</f>
        <v>1080573.142857146</v>
      </c>
      <c r="M140" s="8" t="e">
        <f t="shared" si="27"/>
        <v>#N/A</v>
      </c>
      <c r="N140" s="2" t="e">
        <f t="shared" si="15"/>
        <v>#N/A</v>
      </c>
      <c r="O140" s="2" t="e">
        <f t="shared" si="25"/>
        <v>#N/A</v>
      </c>
      <c r="P140" s="2">
        <v>849609.88845831156</v>
      </c>
      <c r="Q140" s="2">
        <f>IF(P140&gt;Graph!$G$1*1000,Graph!$G$1*1000,P140)</f>
        <v>800000</v>
      </c>
      <c r="R140" s="2">
        <f t="shared" si="16"/>
        <v>64408281.439934909</v>
      </c>
      <c r="S140" s="2">
        <f t="shared" si="17"/>
        <v>792960.42857142538</v>
      </c>
      <c r="T140" s="2">
        <f t="shared" si="18"/>
        <v>7039.571428571362</v>
      </c>
      <c r="U140" s="2">
        <f t="shared" si="19"/>
        <v>800000</v>
      </c>
      <c r="V140" s="2">
        <f t="shared" si="28"/>
        <v>11465210</v>
      </c>
      <c r="W140" s="2">
        <f t="shared" si="20"/>
        <v>494163</v>
      </c>
      <c r="X140" s="2">
        <f t="shared" si="6"/>
        <v>305837</v>
      </c>
      <c r="Y140" s="2">
        <f t="shared" si="7"/>
        <v>52943071.439934894</v>
      </c>
      <c r="Z140" s="2" t="str">
        <f t="shared" si="8"/>
        <v>HERE</v>
      </c>
      <c r="AA140" s="2">
        <f>IF(Z140="HERE",Y140,AA139+Graph!$G$1*1000)</f>
        <v>52943071.439934894</v>
      </c>
      <c r="AB140" s="2">
        <f t="shared" si="21"/>
        <v>305837</v>
      </c>
      <c r="AC140" s="2">
        <f t="shared" si="9"/>
        <v>11465210</v>
      </c>
      <c r="AD140" s="3">
        <f t="shared" si="10"/>
        <v>52800000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6"/>
        <v>40115463.325952947</v>
      </c>
      <c r="AH140" s="3" t="e">
        <f t="shared" si="3"/>
        <v>#N/A</v>
      </c>
      <c r="AM140" s="6">
        <v>14600000</v>
      </c>
      <c r="AN140" s="6">
        <v>31800000</v>
      </c>
      <c r="AO140" s="6">
        <v>52800000</v>
      </c>
    </row>
    <row r="141" spans="1:41" ht="15.75" customHeight="1" x14ac:dyDescent="0.25">
      <c r="A141" s="1">
        <v>44317</v>
      </c>
      <c r="B141" s="2">
        <f t="shared" si="0"/>
        <v>73</v>
      </c>
      <c r="C141" s="7"/>
      <c r="D141" s="2" t="e">
        <f t="shared" si="12"/>
        <v>#N/A</v>
      </c>
      <c r="E141" s="2" t="e">
        <f t="shared" si="22"/>
        <v>#N/A</v>
      </c>
      <c r="F141" s="2">
        <v>849430.58666738868</v>
      </c>
      <c r="G141" s="2">
        <f t="shared" si="23"/>
        <v>792960.42857142852</v>
      </c>
      <c r="H141" s="2">
        <f t="shared" si="13"/>
        <v>64274689.883117534</v>
      </c>
      <c r="I141" s="7"/>
      <c r="J141" s="2" t="e">
        <f t="shared" si="14"/>
        <v>#N/A</v>
      </c>
      <c r="K141" s="2" t="e">
        <f t="shared" si="24"/>
        <v>#N/A</v>
      </c>
      <c r="L141" s="2">
        <f t="array" ref="L141">IF(COUNT($C142)=0,IF(COUNT($C141)=1,I141,SUM(L140+LOOKUP(2,1/(ISNUMBER($K$1:$K$194)),$K$1:$K$194))),I141)</f>
        <v>1087612.7142857173</v>
      </c>
      <c r="M141" s="8" t="e">
        <f t="shared" si="27"/>
        <v>#N/A</v>
      </c>
      <c r="N141" s="2" t="e">
        <f t="shared" si="15"/>
        <v>#N/A</v>
      </c>
      <c r="O141" s="2" t="e">
        <f t="shared" si="25"/>
        <v>#N/A</v>
      </c>
      <c r="P141" s="2">
        <v>854892.38055089116</v>
      </c>
      <c r="Q141" s="2">
        <f>IF(P141&gt;Graph!$G$1*1000,Graph!$G$1*1000,P141)</f>
        <v>800000</v>
      </c>
      <c r="R141" s="2">
        <f t="shared" si="16"/>
        <v>65208281.439934909</v>
      </c>
      <c r="S141" s="2">
        <f t="shared" si="17"/>
        <v>792960.42857142538</v>
      </c>
      <c r="T141" s="2">
        <f t="shared" si="18"/>
        <v>7039.571428571362</v>
      </c>
      <c r="U141" s="2">
        <f t="shared" si="19"/>
        <v>800000</v>
      </c>
      <c r="V141" s="2">
        <f t="shared" si="28"/>
        <v>12014288</v>
      </c>
      <c r="W141" s="2">
        <f t="shared" si="20"/>
        <v>549078</v>
      </c>
      <c r="X141" s="2">
        <f t="shared" si="6"/>
        <v>250922</v>
      </c>
      <c r="Y141" s="2">
        <f t="shared" si="7"/>
        <v>53193993.439934894</v>
      </c>
      <c r="Z141" s="2" t="str">
        <f t="shared" si="8"/>
        <v>HERE</v>
      </c>
      <c r="AA141" s="2">
        <f>IF(Z141="HERE",Y141,AA140+Graph!$G$1*1000)</f>
        <v>53193993.439934894</v>
      </c>
      <c r="AB141" s="2">
        <f t="shared" si="21"/>
        <v>250922</v>
      </c>
      <c r="AC141" s="2">
        <f t="shared" si="9"/>
        <v>12014288</v>
      </c>
      <c r="AD141" s="3">
        <f t="shared" si="10"/>
        <v>52800000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6"/>
        <v>40548799.617898911</v>
      </c>
      <c r="AH141" s="3" t="e">
        <f t="shared" si="3"/>
        <v>#N/A</v>
      </c>
      <c r="AM141" s="6">
        <v>14600000</v>
      </c>
      <c r="AN141" s="6">
        <v>31800000</v>
      </c>
      <c r="AO141" s="6">
        <v>52800000</v>
      </c>
    </row>
    <row r="142" spans="1:41" ht="15.75" customHeight="1" x14ac:dyDescent="0.25">
      <c r="A142" s="1">
        <v>44318</v>
      </c>
      <c r="B142" s="2">
        <f t="shared" si="0"/>
        <v>74</v>
      </c>
      <c r="C142" s="7"/>
      <c r="D142" s="2" t="e">
        <f t="shared" si="12"/>
        <v>#N/A</v>
      </c>
      <c r="E142" s="2" t="e">
        <f t="shared" si="22"/>
        <v>#N/A</v>
      </c>
      <c r="F142" s="2">
        <v>854691.23696061969</v>
      </c>
      <c r="G142" s="2">
        <f t="shared" si="23"/>
        <v>792960.42857142852</v>
      </c>
      <c r="H142" s="2">
        <f t="shared" si="13"/>
        <v>65067650.31168896</v>
      </c>
      <c r="I142" s="7"/>
      <c r="J142" s="2" t="e">
        <f t="shared" si="14"/>
        <v>#N/A</v>
      </c>
      <c r="K142" s="2" t="e">
        <f t="shared" si="24"/>
        <v>#N/A</v>
      </c>
      <c r="L142" s="2">
        <f t="array" ref="L142">IF(COUNT($C143)=0,IF(COUNT($C142)=1,I142,SUM(L141+LOOKUP(2,1/(ISNUMBER($K$1:$K$194)),$K$1:$K$194))),I142)</f>
        <v>1094652.2857142887</v>
      </c>
      <c r="M142" s="8" t="e">
        <f t="shared" si="27"/>
        <v>#N/A</v>
      </c>
      <c r="N142" s="2" t="e">
        <f t="shared" si="15"/>
        <v>#N/A</v>
      </c>
      <c r="O142" s="2" t="e">
        <f t="shared" si="25"/>
        <v>#N/A</v>
      </c>
      <c r="P142" s="2">
        <v>860174.87264347076</v>
      </c>
      <c r="Q142" s="2">
        <f>IF(P142&gt;Graph!$G$1*1000,Graph!$G$1*1000,P142)</f>
        <v>800000</v>
      </c>
      <c r="R142" s="2">
        <f t="shared" si="16"/>
        <v>66008281.439934909</v>
      </c>
      <c r="S142" s="2">
        <f t="shared" si="17"/>
        <v>792960.42857142538</v>
      </c>
      <c r="T142" s="2">
        <f t="shared" si="18"/>
        <v>7039.571428571362</v>
      </c>
      <c r="U142" s="2">
        <f t="shared" si="19"/>
        <v>800000</v>
      </c>
      <c r="V142" s="2">
        <f t="shared" si="28"/>
        <v>12294006</v>
      </c>
      <c r="W142" s="2">
        <f t="shared" si="20"/>
        <v>279718</v>
      </c>
      <c r="X142" s="2">
        <f t="shared" si="6"/>
        <v>520282</v>
      </c>
      <c r="Y142" s="2">
        <f t="shared" si="7"/>
        <v>53714275.439934894</v>
      </c>
      <c r="Z142" s="2" t="str">
        <f t="shared" si="8"/>
        <v>HERE</v>
      </c>
      <c r="AA142" s="2">
        <f>IF(Z142="HERE",Y142,AA141+Graph!$G$1*1000)</f>
        <v>53714275.439934894</v>
      </c>
      <c r="AB142" s="2">
        <f t="shared" si="21"/>
        <v>520282</v>
      </c>
      <c r="AC142" s="2">
        <f t="shared" si="9"/>
        <v>12294006</v>
      </c>
      <c r="AD142" s="3">
        <f t="shared" si="10"/>
        <v>52800000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6"/>
        <v>41031521.952728197</v>
      </c>
      <c r="AH142" s="3" t="e">
        <f t="shared" si="3"/>
        <v>#N/A</v>
      </c>
      <c r="AM142" s="6">
        <v>14600000</v>
      </c>
      <c r="AN142" s="6">
        <v>31800000</v>
      </c>
      <c r="AO142" s="6">
        <v>52800000</v>
      </c>
    </row>
    <row r="143" spans="1:41" ht="15.75" customHeight="1" x14ac:dyDescent="0.25">
      <c r="A143" s="1">
        <v>44319</v>
      </c>
      <c r="B143" s="2">
        <f t="shared" si="0"/>
        <v>75</v>
      </c>
      <c r="C143" s="7"/>
      <c r="D143" s="2" t="e">
        <f t="shared" si="12"/>
        <v>#N/A</v>
      </c>
      <c r="E143" s="2" t="e">
        <f t="shared" si="22"/>
        <v>#N/A</v>
      </c>
      <c r="F143" s="2">
        <v>859951.8872538805</v>
      </c>
      <c r="G143" s="2">
        <f t="shared" si="23"/>
        <v>792960.42857142852</v>
      </c>
      <c r="H143" s="2">
        <f t="shared" si="13"/>
        <v>65860610.740260385</v>
      </c>
      <c r="I143" s="7"/>
      <c r="J143" s="2" t="e">
        <f t="shared" si="14"/>
        <v>#N/A</v>
      </c>
      <c r="K143" s="2" t="e">
        <f t="shared" si="24"/>
        <v>#N/A</v>
      </c>
      <c r="L143" s="2">
        <f t="array" ref="L143">IF(COUNT($C144)=0,IF(COUNT($C143)=1,I143,SUM(L142+LOOKUP(2,1/(ISNUMBER($K$1:$K$194)),$K$1:$K$194))),I143)</f>
        <v>1101691.8571428601</v>
      </c>
      <c r="M143" s="8" t="e">
        <f t="shared" si="27"/>
        <v>#N/A</v>
      </c>
      <c r="N143" s="2" t="e">
        <f t="shared" si="15"/>
        <v>#N/A</v>
      </c>
      <c r="O143" s="2" t="e">
        <f t="shared" si="25"/>
        <v>#N/A</v>
      </c>
      <c r="P143" s="2">
        <v>865457.36473608017</v>
      </c>
      <c r="Q143" s="2">
        <f>IF(P143&gt;Graph!$G$1*1000,Graph!$G$1*1000,P143)</f>
        <v>800000</v>
      </c>
      <c r="R143" s="2">
        <f t="shared" si="16"/>
        <v>66808281.439934909</v>
      </c>
      <c r="S143" s="2">
        <f t="shared" si="17"/>
        <v>792960.42857142538</v>
      </c>
      <c r="T143" s="2">
        <f t="shared" si="18"/>
        <v>7039.571428571362</v>
      </c>
      <c r="U143" s="2">
        <f t="shared" si="19"/>
        <v>800000</v>
      </c>
      <c r="V143" s="2">
        <f t="shared" si="28"/>
        <v>12646486</v>
      </c>
      <c r="W143" s="2">
        <f t="shared" si="20"/>
        <v>352480</v>
      </c>
      <c r="X143" s="2">
        <f t="shared" si="6"/>
        <v>447520</v>
      </c>
      <c r="Y143" s="2">
        <f t="shared" si="7"/>
        <v>54161795.439934894</v>
      </c>
      <c r="Z143" s="2" t="str">
        <f t="shared" si="8"/>
        <v>HERE</v>
      </c>
      <c r="AA143" s="2">
        <f>IF(Z143="HERE",Y143,AA142+Graph!$G$1*1000)</f>
        <v>54161795.439934894</v>
      </c>
      <c r="AB143" s="2">
        <f t="shared" si="21"/>
        <v>447520</v>
      </c>
      <c r="AC143" s="2">
        <f t="shared" si="9"/>
        <v>12646486</v>
      </c>
      <c r="AD143" s="3">
        <f t="shared" si="10"/>
        <v>52800000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6"/>
        <v>41537129.880440809</v>
      </c>
      <c r="AH143" s="3" t="e">
        <f t="shared" si="3"/>
        <v>#N/A</v>
      </c>
      <c r="AM143" s="6">
        <v>14600000</v>
      </c>
      <c r="AN143" s="6">
        <v>31800000</v>
      </c>
      <c r="AO143" s="6">
        <v>52800000</v>
      </c>
    </row>
    <row r="144" spans="1:41" ht="15.75" customHeight="1" x14ac:dyDescent="0.25">
      <c r="A144" s="1">
        <v>44320</v>
      </c>
      <c r="B144" s="2">
        <f t="shared" si="0"/>
        <v>76</v>
      </c>
      <c r="C144" s="7"/>
      <c r="D144" s="2" t="e">
        <f t="shared" si="12"/>
        <v>#N/A</v>
      </c>
      <c r="E144" s="2" t="e">
        <f t="shared" si="22"/>
        <v>#N/A</v>
      </c>
      <c r="F144" s="2">
        <v>865212.53754714131</v>
      </c>
      <c r="G144" s="2">
        <f t="shared" si="23"/>
        <v>792960.42857142852</v>
      </c>
      <c r="H144" s="2">
        <f t="shared" si="13"/>
        <v>66653571.16883181</v>
      </c>
      <c r="I144" s="7"/>
      <c r="J144" s="2" t="e">
        <f t="shared" si="14"/>
        <v>#N/A</v>
      </c>
      <c r="K144" s="2" t="e">
        <f t="shared" si="24"/>
        <v>#N/A</v>
      </c>
      <c r="L144" s="2">
        <f t="array" ref="L144">IF(COUNT($C145)=0,IF(COUNT($C144)=1,I144,SUM(L143+LOOKUP(2,1/(ISNUMBER($K$1:$K$194)),$K$1:$K$194))),I144)</f>
        <v>1108731.4285714314</v>
      </c>
      <c r="M144" s="8" t="e">
        <f t="shared" si="27"/>
        <v>#N/A</v>
      </c>
      <c r="N144" s="2" t="e">
        <f t="shared" si="15"/>
        <v>#N/A</v>
      </c>
      <c r="O144" s="2" t="e">
        <f t="shared" si="25"/>
        <v>#N/A</v>
      </c>
      <c r="P144" s="2">
        <v>870739.85682865977</v>
      </c>
      <c r="Q144" s="2">
        <f>IF(P144&gt;Graph!$G$1*1000,Graph!$G$1*1000,P144)</f>
        <v>800000</v>
      </c>
      <c r="R144" s="2">
        <f t="shared" si="16"/>
        <v>67608281.439934909</v>
      </c>
      <c r="S144" s="2">
        <f t="shared" si="17"/>
        <v>792960.42857142538</v>
      </c>
      <c r="T144" s="2">
        <f t="shared" si="18"/>
        <v>7039.571428571362</v>
      </c>
      <c r="U144" s="2">
        <f t="shared" si="19"/>
        <v>800000</v>
      </c>
      <c r="V144" s="2">
        <f t="shared" si="28"/>
        <v>13058298</v>
      </c>
      <c r="W144" s="2">
        <f t="shared" si="20"/>
        <v>411812</v>
      </c>
      <c r="X144" s="2">
        <f t="shared" si="6"/>
        <v>388188</v>
      </c>
      <c r="Y144" s="2">
        <f t="shared" si="7"/>
        <v>54549983.439934894</v>
      </c>
      <c r="Z144" s="2" t="str">
        <f t="shared" si="8"/>
        <v>HERE</v>
      </c>
      <c r="AA144" s="2">
        <f>IF(Z144="HERE",Y144,AA143+Graph!$G$1*1000)</f>
        <v>54549983.439934894</v>
      </c>
      <c r="AB144" s="2">
        <f t="shared" si="21"/>
        <v>388188</v>
      </c>
      <c r="AC144" s="2">
        <f t="shared" si="9"/>
        <v>13058298</v>
      </c>
      <c r="AD144" s="3">
        <f t="shared" si="10"/>
        <v>52800000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6"/>
        <v>41929268.101036742</v>
      </c>
      <c r="AH144" s="3" t="e">
        <f t="shared" si="3"/>
        <v>#N/A</v>
      </c>
      <c r="AM144" s="6">
        <v>14600000</v>
      </c>
      <c r="AN144" s="6">
        <v>31800000</v>
      </c>
      <c r="AO144" s="6">
        <v>52800000</v>
      </c>
    </row>
    <row r="145" spans="1:41" ht="15.75" customHeight="1" x14ac:dyDescent="0.25">
      <c r="A145" s="1">
        <v>44321</v>
      </c>
      <c r="B145" s="2">
        <f t="shared" si="0"/>
        <v>77</v>
      </c>
      <c r="C145" s="7"/>
      <c r="D145" s="2" t="e">
        <f t="shared" si="12"/>
        <v>#N/A</v>
      </c>
      <c r="E145" s="2" t="e">
        <f t="shared" si="22"/>
        <v>#N/A</v>
      </c>
      <c r="F145" s="2">
        <v>870473.18784040213</v>
      </c>
      <c r="G145" s="2">
        <f t="shared" si="23"/>
        <v>792960.42857142852</v>
      </c>
      <c r="H145" s="2">
        <f t="shared" si="13"/>
        <v>67446531.597403243</v>
      </c>
      <c r="I145" s="7"/>
      <c r="J145" s="2" t="e">
        <f t="shared" si="14"/>
        <v>#N/A</v>
      </c>
      <c r="K145" s="2" t="e">
        <f t="shared" si="24"/>
        <v>#N/A</v>
      </c>
      <c r="L145" s="2">
        <f t="array" ref="L145">IF(COUNT($C146)=0,IF(COUNT($C145)=1,I145,SUM(L144+LOOKUP(2,1/(ISNUMBER($K$1:$K$194)),$K$1:$K$194))),I145)</f>
        <v>1115771.0000000028</v>
      </c>
      <c r="M145" s="8" t="e">
        <f t="shared" si="27"/>
        <v>#N/A</v>
      </c>
      <c r="N145" s="2" t="e">
        <f t="shared" si="15"/>
        <v>#N/A</v>
      </c>
      <c r="O145" s="2" t="e">
        <f t="shared" si="25"/>
        <v>#N/A</v>
      </c>
      <c r="P145" s="2">
        <v>876022.34892123938</v>
      </c>
      <c r="Q145" s="2">
        <f>IF(P145&gt;Graph!$G$1*1000,Graph!$G$1*1000,P145)</f>
        <v>800000</v>
      </c>
      <c r="R145" s="2">
        <f t="shared" si="16"/>
        <v>68408281.439934909</v>
      </c>
      <c r="S145" s="2">
        <f t="shared" si="17"/>
        <v>792960.42857143283</v>
      </c>
      <c r="T145" s="2">
        <f t="shared" si="18"/>
        <v>7039.571428571362</v>
      </c>
      <c r="U145" s="2">
        <f t="shared" si="19"/>
        <v>800000</v>
      </c>
      <c r="V145" s="2">
        <f t="shared" si="28"/>
        <v>13509108</v>
      </c>
      <c r="W145" s="2">
        <f t="shared" si="20"/>
        <v>450810</v>
      </c>
      <c r="X145" s="2">
        <f t="shared" si="6"/>
        <v>349190</v>
      </c>
      <c r="Y145" s="2">
        <f t="shared" si="7"/>
        <v>54899173.439934894</v>
      </c>
      <c r="Z145" s="2" t="str">
        <f t="shared" si="8"/>
        <v>HERE</v>
      </c>
      <c r="AA145" s="2">
        <f>IF(Z145="HERE",Y145,AA144+Graph!$G$1*1000)</f>
        <v>54899173.439934894</v>
      </c>
      <c r="AB145" s="2">
        <f t="shared" si="21"/>
        <v>349190</v>
      </c>
      <c r="AC145" s="2">
        <f t="shared" si="9"/>
        <v>13509108</v>
      </c>
      <c r="AD145" s="3">
        <f t="shared" si="10"/>
        <v>52800000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6"/>
        <v>42308867.314515993</v>
      </c>
      <c r="AH145" s="3" t="e">
        <f t="shared" si="3"/>
        <v>#N/A</v>
      </c>
      <c r="AM145" s="6">
        <v>14600000</v>
      </c>
      <c r="AN145" s="6">
        <v>31800000</v>
      </c>
      <c r="AO145" s="6">
        <v>52800000</v>
      </c>
    </row>
    <row r="146" spans="1:41" ht="15.75" customHeight="1" x14ac:dyDescent="0.25">
      <c r="A146" s="1">
        <v>44322</v>
      </c>
      <c r="B146" s="2">
        <f t="shared" si="0"/>
        <v>78</v>
      </c>
      <c r="C146" s="7"/>
      <c r="D146" s="2" t="e">
        <f t="shared" si="12"/>
        <v>#N/A</v>
      </c>
      <c r="E146" s="2" t="e">
        <f t="shared" si="22"/>
        <v>#N/A</v>
      </c>
      <c r="F146" s="2">
        <v>875733.83813366294</v>
      </c>
      <c r="G146" s="2">
        <f t="shared" si="23"/>
        <v>792960.42857142852</v>
      </c>
      <c r="H146" s="2">
        <f t="shared" si="13"/>
        <v>68239492.025974676</v>
      </c>
      <c r="I146" s="7"/>
      <c r="J146" s="2" t="e">
        <f t="shared" si="14"/>
        <v>#N/A</v>
      </c>
      <c r="K146" s="2" t="e">
        <f t="shared" si="24"/>
        <v>#N/A</v>
      </c>
      <c r="L146" s="2">
        <f t="array" ref="L146">IF(COUNT($C147)=0,IF(COUNT($C146)=1,I146,SUM(L145+LOOKUP(2,1/(ISNUMBER($K$1:$K$194)),$K$1:$K$194))),I146)</f>
        <v>1122810.5714285742</v>
      </c>
      <c r="M146" s="8" t="e">
        <f t="shared" si="27"/>
        <v>#N/A</v>
      </c>
      <c r="N146" s="2" t="e">
        <f t="shared" si="15"/>
        <v>#N/A</v>
      </c>
      <c r="O146" s="2" t="e">
        <f t="shared" si="25"/>
        <v>#N/A</v>
      </c>
      <c r="P146" s="2">
        <v>881304.84101381898</v>
      </c>
      <c r="Q146" s="2">
        <f>IF(P146&gt;Graph!$G$1*1000,Graph!$G$1*1000,P146)</f>
        <v>800000</v>
      </c>
      <c r="R146" s="2">
        <f t="shared" si="16"/>
        <v>69208281.439934909</v>
      </c>
      <c r="S146" s="2">
        <f t="shared" si="17"/>
        <v>792960.42857143283</v>
      </c>
      <c r="T146" s="2">
        <f t="shared" si="18"/>
        <v>7039.571428571362</v>
      </c>
      <c r="U146" s="2">
        <f t="shared" si="19"/>
        <v>800000</v>
      </c>
      <c r="V146" s="2">
        <f t="shared" si="28"/>
        <v>14012224</v>
      </c>
      <c r="W146" s="2">
        <f t="shared" si="20"/>
        <v>503116</v>
      </c>
      <c r="X146" s="2">
        <f t="shared" si="6"/>
        <v>296884</v>
      </c>
      <c r="Y146" s="2">
        <f t="shared" si="7"/>
        <v>55196057.439934894</v>
      </c>
      <c r="Z146" s="2" t="str">
        <f t="shared" si="8"/>
        <v>HERE</v>
      </c>
      <c r="AA146" s="2">
        <f>IF(Z146="HERE",Y146,AA145+Graph!$G$1*1000)</f>
        <v>55196057.439934894</v>
      </c>
      <c r="AB146" s="2">
        <f t="shared" si="21"/>
        <v>296884</v>
      </c>
      <c r="AC146" s="2">
        <f t="shared" si="9"/>
        <v>14012224</v>
      </c>
      <c r="AD146" s="3">
        <f t="shared" si="10"/>
        <v>52800000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6"/>
        <v>42653825.820878573</v>
      </c>
      <c r="AH146" s="3" t="e">
        <f t="shared" si="3"/>
        <v>#N/A</v>
      </c>
      <c r="AM146" s="6">
        <v>14600000</v>
      </c>
      <c r="AN146" s="6">
        <v>31800000</v>
      </c>
      <c r="AO146" s="6">
        <v>52800000</v>
      </c>
    </row>
    <row r="147" spans="1:41" ht="15.75" customHeight="1" x14ac:dyDescent="0.25">
      <c r="A147" s="1">
        <v>44323</v>
      </c>
      <c r="B147" s="2">
        <f t="shared" si="0"/>
        <v>79</v>
      </c>
      <c r="C147" s="7"/>
      <c r="D147" s="2" t="e">
        <f t="shared" si="12"/>
        <v>#N/A</v>
      </c>
      <c r="E147" s="2" t="e">
        <f t="shared" si="22"/>
        <v>#N/A</v>
      </c>
      <c r="F147" s="2">
        <v>880994.48842689395</v>
      </c>
      <c r="G147" s="2">
        <f t="shared" si="23"/>
        <v>792960.42857142852</v>
      </c>
      <c r="H147" s="2">
        <f t="shared" si="13"/>
        <v>69032452.454546109</v>
      </c>
      <c r="I147" s="7"/>
      <c r="J147" s="2" t="e">
        <f t="shared" si="14"/>
        <v>#N/A</v>
      </c>
      <c r="K147" s="2" t="e">
        <f t="shared" si="24"/>
        <v>#N/A</v>
      </c>
      <c r="L147" s="2">
        <f t="array" ref="L147">IF(COUNT($C148)=0,IF(COUNT($C147)=1,I147,SUM(L146+LOOKUP(2,1/(ISNUMBER($K$1:$K$194)),$K$1:$K$194))),I147)</f>
        <v>1129850.1428571455</v>
      </c>
      <c r="M147" s="8" t="e">
        <f t="shared" si="27"/>
        <v>#N/A</v>
      </c>
      <c r="N147" s="2" t="e">
        <f t="shared" si="15"/>
        <v>#N/A</v>
      </c>
      <c r="O147" s="2" t="e">
        <f t="shared" si="25"/>
        <v>#N/A</v>
      </c>
      <c r="P147" s="2">
        <v>886587.33310639858</v>
      </c>
      <c r="Q147" s="2">
        <f>IF(P147&gt;Graph!$G$1*1000,Graph!$G$1*1000,P147)</f>
        <v>800000</v>
      </c>
      <c r="R147" s="2">
        <f t="shared" si="16"/>
        <v>70008281.439934909</v>
      </c>
      <c r="S147" s="2">
        <f t="shared" si="17"/>
        <v>792960.42857143283</v>
      </c>
      <c r="T147" s="2">
        <f t="shared" si="18"/>
        <v>7039.571428571362</v>
      </c>
      <c r="U147" s="2">
        <f t="shared" si="19"/>
        <v>800000</v>
      </c>
      <c r="V147" s="2">
        <f t="shared" si="28"/>
        <v>14556827</v>
      </c>
      <c r="W147" s="2">
        <f t="shared" si="20"/>
        <v>544603</v>
      </c>
      <c r="X147" s="2">
        <f t="shared" si="6"/>
        <v>255397</v>
      </c>
      <c r="Y147" s="2">
        <f t="shared" si="7"/>
        <v>55451454.439934894</v>
      </c>
      <c r="Z147" s="2" t="str">
        <f t="shared" si="8"/>
        <v>HERE</v>
      </c>
      <c r="AA147" s="2">
        <f>IF(Z147="HERE",Y147,AA146+Graph!$G$1*1000)</f>
        <v>55451454.439934894</v>
      </c>
      <c r="AB147" s="2">
        <f t="shared" si="21"/>
        <v>255397</v>
      </c>
      <c r="AC147" s="2">
        <f t="shared" si="9"/>
        <v>14556827</v>
      </c>
      <c r="AD147" s="3">
        <f t="shared" si="10"/>
        <v>52800000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6"/>
        <v>42945404.520124495</v>
      </c>
      <c r="AH147" s="3" t="e">
        <f t="shared" si="3"/>
        <v>#N/A</v>
      </c>
      <c r="AM147" s="6">
        <v>14600000</v>
      </c>
      <c r="AN147" s="6">
        <v>31800000</v>
      </c>
      <c r="AO147" s="6">
        <v>52800000</v>
      </c>
    </row>
    <row r="148" spans="1:41" ht="15.75" customHeight="1" x14ac:dyDescent="0.25">
      <c r="A148" s="1">
        <v>44324</v>
      </c>
      <c r="B148" s="2">
        <f t="shared" si="0"/>
        <v>80</v>
      </c>
      <c r="C148" s="7"/>
      <c r="D148" s="2" t="e">
        <f t="shared" si="12"/>
        <v>#N/A</v>
      </c>
      <c r="E148" s="2" t="e">
        <f t="shared" si="22"/>
        <v>#N/A</v>
      </c>
      <c r="F148" s="2">
        <v>886255.13872015476</v>
      </c>
      <c r="G148" s="2">
        <f t="shared" si="23"/>
        <v>792960.42857142852</v>
      </c>
      <c r="H148" s="2">
        <f t="shared" si="13"/>
        <v>69825412.883117542</v>
      </c>
      <c r="I148" s="7"/>
      <c r="J148" s="2" t="e">
        <f t="shared" si="14"/>
        <v>#N/A</v>
      </c>
      <c r="K148" s="2" t="e">
        <f t="shared" si="24"/>
        <v>#N/A</v>
      </c>
      <c r="L148" s="2">
        <f t="array" ref="L148">IF(COUNT($C149)=0,IF(COUNT($C148)=1,I148,SUM(L147+LOOKUP(2,1/(ISNUMBER($K$1:$K$194)),$K$1:$K$194))),I148)</f>
        <v>1136889.7142857169</v>
      </c>
      <c r="M148" s="8" t="e">
        <f t="shared" si="27"/>
        <v>#N/A</v>
      </c>
      <c r="N148" s="2" t="e">
        <f t="shared" si="15"/>
        <v>#N/A</v>
      </c>
      <c r="O148" s="2" t="e">
        <f t="shared" si="25"/>
        <v>#N/A</v>
      </c>
      <c r="P148" s="2">
        <v>891869.82519897819</v>
      </c>
      <c r="Q148" s="2">
        <f>IF(P148&gt;Graph!$G$1*1000,Graph!$G$1*1000,P148)</f>
        <v>800000</v>
      </c>
      <c r="R148" s="2">
        <f t="shared" si="16"/>
        <v>70808281.439934909</v>
      </c>
      <c r="S148" s="2">
        <f t="shared" si="17"/>
        <v>792960.42857143283</v>
      </c>
      <c r="T148" s="2">
        <f t="shared" si="18"/>
        <v>7039.571428571362</v>
      </c>
      <c r="U148" s="2">
        <f t="shared" si="19"/>
        <v>800000</v>
      </c>
      <c r="V148" s="2">
        <f t="shared" si="28"/>
        <v>15062189</v>
      </c>
      <c r="W148" s="2">
        <f t="shared" si="20"/>
        <v>505362</v>
      </c>
      <c r="X148" s="2">
        <f t="shared" si="6"/>
        <v>294638</v>
      </c>
      <c r="Y148" s="2">
        <f t="shared" si="7"/>
        <v>55746092.439934894</v>
      </c>
      <c r="Z148" s="2" t="str">
        <f t="shared" si="8"/>
        <v>HERE</v>
      </c>
      <c r="AA148" s="2">
        <f>IF(Z148="HERE",Y148,AA147+Graph!$G$1*1000)</f>
        <v>55746092.439934894</v>
      </c>
      <c r="AB148" s="2">
        <f t="shared" si="21"/>
        <v>294638</v>
      </c>
      <c r="AC148" s="2">
        <f t="shared" si="9"/>
        <v>15062189</v>
      </c>
      <c r="AD148" s="3">
        <f t="shared" si="10"/>
        <v>52800000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6"/>
        <v>43230073.762253739</v>
      </c>
      <c r="AH148" s="3" t="e">
        <f t="shared" si="3"/>
        <v>#N/A</v>
      </c>
      <c r="AM148" s="6">
        <v>14600000</v>
      </c>
      <c r="AN148" s="6">
        <v>31800000</v>
      </c>
      <c r="AO148" s="6">
        <v>52800000</v>
      </c>
    </row>
    <row r="149" spans="1:41" ht="15.75" customHeight="1" x14ac:dyDescent="0.25">
      <c r="A149" s="1">
        <v>44325</v>
      </c>
      <c r="B149" s="2">
        <f t="shared" si="0"/>
        <v>81</v>
      </c>
      <c r="C149" s="7"/>
      <c r="D149" s="2" t="e">
        <f t="shared" si="12"/>
        <v>#N/A</v>
      </c>
      <c r="E149" s="2" t="e">
        <f t="shared" si="22"/>
        <v>#N/A</v>
      </c>
      <c r="F149" s="2">
        <v>891515.78901341558</v>
      </c>
      <c r="G149" s="2">
        <f t="shared" si="23"/>
        <v>792960.42857142852</v>
      </c>
      <c r="H149" s="2">
        <f t="shared" si="13"/>
        <v>70618373.311688974</v>
      </c>
      <c r="I149" s="7"/>
      <c r="J149" s="2" t="e">
        <f t="shared" si="14"/>
        <v>#N/A</v>
      </c>
      <c r="K149" s="2" t="e">
        <f t="shared" si="24"/>
        <v>#N/A</v>
      </c>
      <c r="L149" s="2">
        <f t="array" ref="L149">IF(COUNT($C150)=0,IF(COUNT($C149)=1,I149,SUM(L148+LOOKUP(2,1/(ISNUMBER($K$1:$K$194)),$K$1:$K$194))),I149)</f>
        <v>1143929.2857142882</v>
      </c>
      <c r="M149" s="8" t="e">
        <f t="shared" si="27"/>
        <v>#N/A</v>
      </c>
      <c r="N149" s="2" t="e">
        <f t="shared" si="15"/>
        <v>#N/A</v>
      </c>
      <c r="O149" s="2" t="e">
        <f t="shared" si="25"/>
        <v>#N/A</v>
      </c>
      <c r="P149" s="2">
        <v>897152.31729158759</v>
      </c>
      <c r="Q149" s="2">
        <f>IF(P149&gt;Graph!$G$1*1000,Graph!$G$1*1000,P149)</f>
        <v>800000</v>
      </c>
      <c r="R149" s="2">
        <f t="shared" si="16"/>
        <v>71608281.439934909</v>
      </c>
      <c r="S149" s="2">
        <f t="shared" si="17"/>
        <v>792960.42857143283</v>
      </c>
      <c r="T149" s="2">
        <f t="shared" si="18"/>
        <v>7039.571428571362</v>
      </c>
      <c r="U149" s="2">
        <f t="shared" si="19"/>
        <v>800000</v>
      </c>
      <c r="V149" s="2">
        <f t="shared" si="28"/>
        <v>15300151</v>
      </c>
      <c r="W149" s="2">
        <f t="shared" si="20"/>
        <v>237962</v>
      </c>
      <c r="X149" s="2">
        <f t="shared" si="6"/>
        <v>562038</v>
      </c>
      <c r="Y149" s="2">
        <f t="shared" si="7"/>
        <v>56308130.439934894</v>
      </c>
      <c r="Z149" s="2" t="str">
        <f t="shared" si="8"/>
        <v>HERE</v>
      </c>
      <c r="AA149" s="2">
        <f>IF(Z149="HERE",Y149,AA148+Graph!$G$1*1000)</f>
        <v>56308130.439934894</v>
      </c>
      <c r="AB149" s="2">
        <f t="shared" si="21"/>
        <v>562038</v>
      </c>
      <c r="AC149" s="2">
        <f t="shared" si="9"/>
        <v>15300151</v>
      </c>
      <c r="AD149" s="3">
        <f t="shared" si="10"/>
        <v>52800000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6"/>
        <v>43750460.097266309</v>
      </c>
      <c r="AH149" s="3" t="e">
        <f t="shared" si="3"/>
        <v>#N/A</v>
      </c>
      <c r="AM149" s="6">
        <v>14600000</v>
      </c>
      <c r="AN149" s="6">
        <v>31800000</v>
      </c>
      <c r="AO149" s="6">
        <v>52800000</v>
      </c>
    </row>
    <row r="150" spans="1:41" ht="15.75" customHeight="1" x14ac:dyDescent="0.25">
      <c r="A150" s="1">
        <v>44326</v>
      </c>
      <c r="B150" s="2">
        <f t="shared" si="0"/>
        <v>82</v>
      </c>
      <c r="C150" s="7"/>
      <c r="D150" s="2" t="e">
        <f t="shared" si="12"/>
        <v>#N/A</v>
      </c>
      <c r="E150" s="2" t="e">
        <f t="shared" si="22"/>
        <v>#N/A</v>
      </c>
      <c r="F150" s="2">
        <v>896776.43930667639</v>
      </c>
      <c r="G150" s="2">
        <f t="shared" si="23"/>
        <v>792960.42857142852</v>
      </c>
      <c r="H150" s="2">
        <f t="shared" si="13"/>
        <v>71411333.740260407</v>
      </c>
      <c r="I150" s="7"/>
      <c r="J150" s="2" t="e">
        <f t="shared" si="14"/>
        <v>#N/A</v>
      </c>
      <c r="K150" s="2" t="e">
        <f t="shared" si="24"/>
        <v>#N/A</v>
      </c>
      <c r="L150" s="2">
        <f t="array" ref="L150">IF(COUNT($C151)=0,IF(COUNT($C150)=1,I150,SUM(L149+LOOKUP(2,1/(ISNUMBER($K$1:$K$194)),$K$1:$K$194))),I150)</f>
        <v>1150968.8571428596</v>
      </c>
      <c r="M150" s="8" t="e">
        <f t="shared" si="27"/>
        <v>#N/A</v>
      </c>
      <c r="N150" s="2" t="e">
        <f t="shared" si="15"/>
        <v>#N/A</v>
      </c>
      <c r="O150" s="2" t="e">
        <f t="shared" si="25"/>
        <v>#N/A</v>
      </c>
      <c r="P150" s="2">
        <v>902434.80938416719</v>
      </c>
      <c r="Q150" s="2">
        <f>IF(P150&gt;Graph!$G$1*1000,Graph!$G$1*1000,P150)</f>
        <v>800000</v>
      </c>
      <c r="R150" s="2">
        <f t="shared" si="16"/>
        <v>72408281.439934909</v>
      </c>
      <c r="S150" s="2">
        <f t="shared" si="17"/>
        <v>792960.42857143283</v>
      </c>
      <c r="T150" s="2">
        <f t="shared" si="18"/>
        <v>7039.571428571362</v>
      </c>
      <c r="U150" s="2">
        <f t="shared" si="19"/>
        <v>800000</v>
      </c>
      <c r="V150" s="2">
        <f t="shared" si="28"/>
        <v>15576107</v>
      </c>
      <c r="W150" s="2">
        <f t="shared" si="20"/>
        <v>275956</v>
      </c>
      <c r="X150" s="2">
        <f t="shared" si="6"/>
        <v>524044</v>
      </c>
      <c r="Y150" s="2">
        <f t="shared" si="7"/>
        <v>56832174.439934894</v>
      </c>
      <c r="Z150" s="2" t="str">
        <f t="shared" si="8"/>
        <v>HERE</v>
      </c>
      <c r="AA150" s="2">
        <f>IF(Z150="HERE",Y150,AA149+Graph!$G$1*1000)</f>
        <v>56832174.439934894</v>
      </c>
      <c r="AB150" s="2">
        <f t="shared" si="21"/>
        <v>524044</v>
      </c>
      <c r="AC150" s="2">
        <f t="shared" si="9"/>
        <v>15576107</v>
      </c>
      <c r="AD150" s="3">
        <f t="shared" si="10"/>
        <v>52800000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6"/>
        <v>44224980.625162199</v>
      </c>
      <c r="AH150" s="3" t="e">
        <f t="shared" si="3"/>
        <v>#N/A</v>
      </c>
      <c r="AM150" s="6">
        <v>14600000</v>
      </c>
      <c r="AN150" s="6">
        <v>31800000</v>
      </c>
      <c r="AO150" s="6">
        <v>52800000</v>
      </c>
    </row>
    <row r="151" spans="1:41" ht="15.75" customHeight="1" x14ac:dyDescent="0.25">
      <c r="A151" s="1">
        <v>44327</v>
      </c>
      <c r="B151" s="2">
        <f t="shared" si="0"/>
        <v>83</v>
      </c>
      <c r="C151" s="7"/>
      <c r="D151" s="2" t="e">
        <f t="shared" si="12"/>
        <v>#N/A</v>
      </c>
      <c r="E151" s="2" t="e">
        <f t="shared" si="22"/>
        <v>#N/A</v>
      </c>
      <c r="F151" s="2">
        <v>902037.0895999372</v>
      </c>
      <c r="G151" s="2">
        <f t="shared" si="23"/>
        <v>792960.42857142852</v>
      </c>
      <c r="H151" s="2">
        <f t="shared" si="13"/>
        <v>72204294.16883184</v>
      </c>
      <c r="I151" s="7"/>
      <c r="J151" s="2" t="e">
        <f t="shared" si="14"/>
        <v>#N/A</v>
      </c>
      <c r="K151" s="2" t="e">
        <f t="shared" si="24"/>
        <v>#N/A</v>
      </c>
      <c r="L151" s="2">
        <f t="array" ref="L151">IF(COUNT($C152)=0,IF(COUNT($C151)=1,I151,SUM(L150+LOOKUP(2,1/(ISNUMBER($K$1:$K$194)),$K$1:$K$194))),I151)</f>
        <v>1158008.428571431</v>
      </c>
      <c r="M151" s="8" t="e">
        <f t="shared" si="27"/>
        <v>#N/A</v>
      </c>
      <c r="N151" s="2" t="e">
        <f t="shared" si="15"/>
        <v>#N/A</v>
      </c>
      <c r="O151" s="2" t="e">
        <f t="shared" si="25"/>
        <v>#N/A</v>
      </c>
      <c r="P151" s="2">
        <v>907717.3014767468</v>
      </c>
      <c r="Q151" s="2">
        <f>IF(P151&gt;Graph!$G$1*1000,Graph!$G$1*1000,P151)</f>
        <v>800000</v>
      </c>
      <c r="R151" s="2">
        <f t="shared" si="16"/>
        <v>73208281.439934909</v>
      </c>
      <c r="S151" s="2">
        <f t="shared" si="17"/>
        <v>792960.42857143283</v>
      </c>
      <c r="T151" s="2">
        <f t="shared" si="18"/>
        <v>7039.571428571362</v>
      </c>
      <c r="U151" s="2">
        <f t="shared" si="19"/>
        <v>800000</v>
      </c>
      <c r="V151" s="2">
        <f t="shared" si="28"/>
        <v>15940972</v>
      </c>
      <c r="W151" s="2">
        <f t="shared" si="20"/>
        <v>364865</v>
      </c>
      <c r="X151" s="2">
        <f t="shared" si="6"/>
        <v>435135</v>
      </c>
      <c r="Y151" s="2">
        <f t="shared" si="7"/>
        <v>57267309.439934894</v>
      </c>
      <c r="Z151" s="2" t="str">
        <f t="shared" si="8"/>
        <v>HERE</v>
      </c>
      <c r="AA151" s="2">
        <f>IF(Z151="HERE",Y151,AA150+Graph!$G$1*1000)</f>
        <v>57267309.439934894</v>
      </c>
      <c r="AB151" s="2">
        <f t="shared" si="21"/>
        <v>435135</v>
      </c>
      <c r="AC151" s="2">
        <f t="shared" si="9"/>
        <v>15940972</v>
      </c>
      <c r="AD151" s="3">
        <f t="shared" si="10"/>
        <v>52800000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6"/>
        <v>44677724.345941409</v>
      </c>
      <c r="AH151" s="3" t="e">
        <f t="shared" si="3"/>
        <v>#N/A</v>
      </c>
      <c r="AM151" s="6">
        <v>14600000</v>
      </c>
      <c r="AN151" s="6">
        <v>31800000</v>
      </c>
      <c r="AO151" s="6">
        <v>52800000</v>
      </c>
    </row>
    <row r="152" spans="1:41" ht="15.75" customHeight="1" x14ac:dyDescent="0.25">
      <c r="A152" s="1">
        <v>44328</v>
      </c>
      <c r="B152" s="2">
        <f t="shared" si="0"/>
        <v>84</v>
      </c>
      <c r="C152" s="7"/>
      <c r="D152" s="2" t="e">
        <f t="shared" si="12"/>
        <v>#N/A</v>
      </c>
      <c r="E152" s="2" t="e">
        <f t="shared" si="22"/>
        <v>#N/A</v>
      </c>
      <c r="F152" s="2">
        <v>907297.73989316821</v>
      </c>
      <c r="G152" s="2">
        <f t="shared" si="23"/>
        <v>792960.42857142852</v>
      </c>
      <c r="H152" s="2">
        <f t="shared" si="13"/>
        <v>72997254.597403273</v>
      </c>
      <c r="I152" s="7"/>
      <c r="J152" s="2" t="e">
        <f t="shared" si="14"/>
        <v>#N/A</v>
      </c>
      <c r="K152" s="2" t="e">
        <f t="shared" si="24"/>
        <v>#N/A</v>
      </c>
      <c r="L152" s="2">
        <f t="array" ref="L152">IF(COUNT($C153)=0,IF(COUNT($C152)=1,I152,SUM(L151+LOOKUP(2,1/(ISNUMBER($K$1:$K$194)),$K$1:$K$194))),I152)</f>
        <v>1165048.0000000023</v>
      </c>
      <c r="M152" s="8" t="e">
        <f t="shared" si="27"/>
        <v>#N/A</v>
      </c>
      <c r="N152" s="2" t="e">
        <f t="shared" si="15"/>
        <v>#N/A</v>
      </c>
      <c r="O152" s="2" t="e">
        <f t="shared" si="25"/>
        <v>#N/A</v>
      </c>
      <c r="P152" s="2">
        <v>912999.7935693264</v>
      </c>
      <c r="Q152" s="2">
        <f>IF(P152&gt;Graph!$G$1*1000,Graph!$G$1*1000,P152)</f>
        <v>800000</v>
      </c>
      <c r="R152" s="2">
        <f t="shared" si="16"/>
        <v>74008281.439934909</v>
      </c>
      <c r="S152" s="2">
        <f t="shared" si="17"/>
        <v>792960.42857143283</v>
      </c>
      <c r="T152" s="2">
        <f t="shared" si="18"/>
        <v>7039.571428571362</v>
      </c>
      <c r="U152" s="2">
        <f t="shared" si="19"/>
        <v>800000</v>
      </c>
      <c r="V152" s="2">
        <f t="shared" si="28"/>
        <v>16423082</v>
      </c>
      <c r="W152" s="2">
        <f t="shared" si="20"/>
        <v>482110</v>
      </c>
      <c r="X152" s="2">
        <f t="shared" si="6"/>
        <v>317890</v>
      </c>
      <c r="Y152" s="2">
        <f t="shared" si="7"/>
        <v>57585199.439934894</v>
      </c>
      <c r="Z152" s="2" t="str">
        <f t="shared" si="8"/>
        <v>HERE</v>
      </c>
      <c r="AA152" s="2">
        <f>IF(Z152="HERE",Y152,AA151+Graph!$G$1*1000)</f>
        <v>57585199.439934894</v>
      </c>
      <c r="AB152" s="2">
        <f t="shared" si="21"/>
        <v>317890</v>
      </c>
      <c r="AC152" s="2">
        <f t="shared" si="9"/>
        <v>16423082</v>
      </c>
      <c r="AD152" s="3">
        <f t="shared" si="10"/>
        <v>52800000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6"/>
        <v>45157334.145941406</v>
      </c>
      <c r="AH152" s="3" t="e">
        <f t="shared" si="3"/>
        <v>#N/A</v>
      </c>
      <c r="AM152" s="6">
        <v>14600000</v>
      </c>
      <c r="AN152" s="6">
        <v>31800000</v>
      </c>
      <c r="AO152" s="6">
        <v>52800000</v>
      </c>
    </row>
    <row r="153" spans="1:41" ht="15.75" customHeight="1" x14ac:dyDescent="0.25">
      <c r="A153" s="1">
        <v>44329</v>
      </c>
      <c r="B153" s="2">
        <f t="shared" si="0"/>
        <v>85</v>
      </c>
      <c r="C153" s="7"/>
      <c r="D153" s="2" t="e">
        <f t="shared" si="12"/>
        <v>#N/A</v>
      </c>
      <c r="E153" s="2" t="e">
        <f t="shared" si="22"/>
        <v>#N/A</v>
      </c>
      <c r="F153" s="2">
        <v>912558.39018642902</v>
      </c>
      <c r="G153" s="2">
        <f t="shared" si="23"/>
        <v>792960.42857142852</v>
      </c>
      <c r="H153" s="2">
        <f t="shared" si="13"/>
        <v>73790215.025974706</v>
      </c>
      <c r="I153" s="7"/>
      <c r="J153" s="2" t="e">
        <f t="shared" si="14"/>
        <v>#N/A</v>
      </c>
      <c r="K153" s="2" t="e">
        <f t="shared" si="24"/>
        <v>#N/A</v>
      </c>
      <c r="L153" s="2">
        <f t="array" ref="L153">IF(COUNT($C154)=0,IF(COUNT($C153)=1,I153,SUM(L152+LOOKUP(2,1/(ISNUMBER($K$1:$K$194)),$K$1:$K$194))),I153)</f>
        <v>1172087.5714285737</v>
      </c>
      <c r="M153" s="8" t="e">
        <f t="shared" si="27"/>
        <v>#N/A</v>
      </c>
      <c r="N153" s="2" t="e">
        <f t="shared" si="15"/>
        <v>#N/A</v>
      </c>
      <c r="O153" s="2" t="e">
        <f t="shared" si="25"/>
        <v>#N/A</v>
      </c>
      <c r="P153" s="2">
        <v>918282.285661906</v>
      </c>
      <c r="Q153" s="2">
        <f>IF(P153&gt;Graph!$G$1*1000,Graph!$G$1*1000,P153)</f>
        <v>800000</v>
      </c>
      <c r="R153" s="2">
        <f t="shared" si="16"/>
        <v>74808281.439934909</v>
      </c>
      <c r="S153" s="2">
        <f t="shared" si="17"/>
        <v>792960.42857143283</v>
      </c>
      <c r="T153" s="2">
        <f t="shared" si="18"/>
        <v>7039.571428571362</v>
      </c>
      <c r="U153" s="2">
        <f t="shared" si="19"/>
        <v>800000</v>
      </c>
      <c r="V153" s="2">
        <f t="shared" si="28"/>
        <v>16893745.765552998</v>
      </c>
      <c r="W153" s="2">
        <f t="shared" si="20"/>
        <v>470663.76555299759</v>
      </c>
      <c r="X153" s="2">
        <f t="shared" si="6"/>
        <v>329336.23444700241</v>
      </c>
      <c r="Y153" s="2">
        <f t="shared" si="7"/>
        <v>57914535.674381897</v>
      </c>
      <c r="Z153" s="2" t="str">
        <f t="shared" si="8"/>
        <v>HERE</v>
      </c>
      <c r="AA153" s="2">
        <f>IF(Z153="HERE",Y153,AA152+Graph!$G$1*1000)</f>
        <v>57914535.674381897</v>
      </c>
      <c r="AB153" s="2">
        <f t="shared" si="21"/>
        <v>329336.23444700241</v>
      </c>
      <c r="AC153" s="2">
        <f t="shared" si="9"/>
        <v>16893745.765552998</v>
      </c>
      <c r="AD153" s="3">
        <f t="shared" si="10"/>
        <v>52800000</v>
      </c>
      <c r="AE153" s="2">
        <f>IF(AE151&gt;=52800000,52800000,IF(AB132=Graph!G$1*1000,AE152+Graph!G$1*1000,AC153))</f>
        <v>16893745.765552998</v>
      </c>
      <c r="AF153" s="3">
        <f t="shared" si="11"/>
        <v>16893745.765552998</v>
      </c>
      <c r="AG153" s="3">
        <f t="shared" si="26"/>
        <v>45499946.895941406</v>
      </c>
      <c r="AH153" s="3" t="e">
        <f t="shared" si="3"/>
        <v>#N/A</v>
      </c>
      <c r="AM153" s="6">
        <v>14600000</v>
      </c>
      <c r="AN153" s="6">
        <v>31800000</v>
      </c>
      <c r="AO153" s="6">
        <v>52800000</v>
      </c>
    </row>
    <row r="154" spans="1:41" ht="15.75" customHeight="1" x14ac:dyDescent="0.25">
      <c r="A154" s="1">
        <v>44330</v>
      </c>
      <c r="B154" s="2">
        <f t="shared" si="0"/>
        <v>86</v>
      </c>
      <c r="C154" s="7"/>
      <c r="D154" s="2" t="e">
        <f t="shared" si="12"/>
        <v>#N/A</v>
      </c>
      <c r="E154" s="2" t="e">
        <f t="shared" si="22"/>
        <v>#N/A</v>
      </c>
      <c r="F154" s="2">
        <v>917819.04047968984</v>
      </c>
      <c r="G154" s="2">
        <f t="shared" si="23"/>
        <v>792960.42857142852</v>
      </c>
      <c r="H154" s="2">
        <f t="shared" si="13"/>
        <v>74583175.454546139</v>
      </c>
      <c r="I154" s="7"/>
      <c r="J154" s="2" t="e">
        <f t="shared" si="14"/>
        <v>#N/A</v>
      </c>
      <c r="K154" s="2" t="e">
        <f t="shared" si="24"/>
        <v>#N/A</v>
      </c>
      <c r="L154" s="2">
        <f t="array" ref="L154">IF(COUNT($C155)=0,IF(COUNT($C154)=1,I154,SUM(L153+LOOKUP(2,1/(ISNUMBER($K$1:$K$194)),$K$1:$K$194))),I154)</f>
        <v>1179127.1428571451</v>
      </c>
      <c r="M154" s="8" t="e">
        <f t="shared" si="27"/>
        <v>#N/A</v>
      </c>
      <c r="N154" s="2" t="e">
        <f t="shared" si="15"/>
        <v>#N/A</v>
      </c>
      <c r="O154" s="2" t="e">
        <f t="shared" si="25"/>
        <v>#N/A</v>
      </c>
      <c r="P154" s="2">
        <v>923564.77775451541</v>
      </c>
      <c r="Q154" s="2">
        <f>IF(P154&gt;Graph!$G$1*1000,Graph!$G$1*1000,P154)</f>
        <v>800000</v>
      </c>
      <c r="R154" s="2">
        <f t="shared" si="16"/>
        <v>75608281.439934909</v>
      </c>
      <c r="S154" s="2">
        <f t="shared" si="17"/>
        <v>792960.42857143283</v>
      </c>
      <c r="T154" s="2">
        <f t="shared" si="18"/>
        <v>7039.571428571362</v>
      </c>
      <c r="U154" s="2">
        <f t="shared" si="19"/>
        <v>800000</v>
      </c>
      <c r="V154" s="2">
        <f t="shared" si="28"/>
        <v>17369670.181399256</v>
      </c>
      <c r="W154" s="2">
        <f t="shared" si="20"/>
        <v>475924.4158462584</v>
      </c>
      <c r="X154" s="2">
        <f t="shared" si="6"/>
        <v>324075.5841537416</v>
      </c>
      <c r="Y154" s="2">
        <f t="shared" si="7"/>
        <v>58238611.258535638</v>
      </c>
      <c r="Z154" s="2" t="str">
        <f t="shared" si="8"/>
        <v>HERE</v>
      </c>
      <c r="AA154" s="2">
        <f>IF(Z154="HERE",Y154,AA153+Graph!$G$1*1000)</f>
        <v>58238611.258535638</v>
      </c>
      <c r="AB154" s="2">
        <f t="shared" si="21"/>
        <v>324075.5841537416</v>
      </c>
      <c r="AC154" s="2">
        <f t="shared" si="9"/>
        <v>17369670.181399256</v>
      </c>
      <c r="AD154" s="3">
        <f t="shared" si="10"/>
        <v>52800000</v>
      </c>
      <c r="AE154" s="2">
        <f>IF(AE152&gt;=52800000,52800000,IF(AB133=Graph!G$1*1000,AE153+Graph!G$1*1000,AC154))</f>
        <v>17369670.181399256</v>
      </c>
      <c r="AF154" s="3">
        <f t="shared" si="11"/>
        <v>17369670.181399256</v>
      </c>
      <c r="AG154" s="3">
        <f t="shared" si="26"/>
        <v>45805354.295941405</v>
      </c>
      <c r="AH154" s="3" t="e">
        <f t="shared" si="3"/>
        <v>#N/A</v>
      </c>
      <c r="AM154" s="6">
        <v>14600000</v>
      </c>
      <c r="AN154" s="6">
        <v>31800000</v>
      </c>
      <c r="AO154" s="6">
        <v>52800000</v>
      </c>
    </row>
    <row r="155" spans="1:41" ht="15.75" customHeight="1" x14ac:dyDescent="0.25">
      <c r="A155" s="1">
        <v>44331</v>
      </c>
      <c r="B155" s="2">
        <f t="shared" si="0"/>
        <v>87</v>
      </c>
      <c r="C155" s="7"/>
      <c r="D155" s="2" t="e">
        <f t="shared" si="12"/>
        <v>#N/A</v>
      </c>
      <c r="E155" s="2" t="e">
        <f t="shared" si="22"/>
        <v>#N/A</v>
      </c>
      <c r="F155" s="2">
        <v>923079.69077295065</v>
      </c>
      <c r="G155" s="2">
        <f t="shared" si="23"/>
        <v>792960.42857142852</v>
      </c>
      <c r="H155" s="2">
        <f t="shared" si="13"/>
        <v>75376135.883117571</v>
      </c>
      <c r="I155" s="7"/>
      <c r="J155" s="2" t="e">
        <f t="shared" si="14"/>
        <v>#N/A</v>
      </c>
      <c r="K155" s="2" t="e">
        <f t="shared" si="24"/>
        <v>#N/A</v>
      </c>
      <c r="L155" s="2">
        <f t="array" ref="L155">IF(COUNT($C156)=0,IF(COUNT($C155)=1,I155,SUM(L154+LOOKUP(2,1/(ISNUMBER($K$1:$K$194)),$K$1:$K$194))),I155)</f>
        <v>1186166.7142857164</v>
      </c>
      <c r="M155" s="8" t="e">
        <f t="shared" si="27"/>
        <v>#N/A</v>
      </c>
      <c r="N155" s="2" t="e">
        <f t="shared" si="15"/>
        <v>#N/A</v>
      </c>
      <c r="O155" s="2" t="e">
        <f t="shared" si="25"/>
        <v>#N/A</v>
      </c>
      <c r="P155" s="2">
        <v>928847.26984709501</v>
      </c>
      <c r="Q155" s="2">
        <f>IF(P155&gt;Graph!$G$1*1000,Graph!$G$1*1000,P155)</f>
        <v>800000</v>
      </c>
      <c r="R155" s="2">
        <f t="shared" si="16"/>
        <v>76408281.439934909</v>
      </c>
      <c r="S155" s="2">
        <f t="shared" si="17"/>
        <v>792960.42857143283</v>
      </c>
      <c r="T155" s="2">
        <f t="shared" si="18"/>
        <v>7039.571428571362</v>
      </c>
      <c r="U155" s="2">
        <f t="shared" si="19"/>
        <v>800000</v>
      </c>
      <c r="V155" s="2">
        <f t="shared" si="28"/>
        <v>17850855.247538775</v>
      </c>
      <c r="W155" s="2">
        <f t="shared" si="20"/>
        <v>481185.06613951921</v>
      </c>
      <c r="X155" s="2">
        <f t="shared" si="6"/>
        <v>318814.93386048079</v>
      </c>
      <c r="Y155" s="2">
        <f t="shared" si="7"/>
        <v>58557426.192396119</v>
      </c>
      <c r="Z155" s="2" t="str">
        <f t="shared" si="8"/>
        <v>HERE</v>
      </c>
      <c r="AA155" s="2">
        <f>IF(Z155="HERE",Y155,AA154+Graph!$G$1*1000)</f>
        <v>58557426.192396119</v>
      </c>
      <c r="AB155" s="2">
        <f t="shared" si="21"/>
        <v>318814.93386048079</v>
      </c>
      <c r="AC155" s="2">
        <f t="shared" si="9"/>
        <v>17850855.247538775</v>
      </c>
      <c r="AD155" s="3">
        <f t="shared" si="10"/>
        <v>52800000</v>
      </c>
      <c r="AE155" s="2">
        <f>IF(AE153&gt;=52800000,52800000,IF(AB134=Graph!G$1*1000,AE154+Graph!G$1*1000,AC155))</f>
        <v>17850855.247538775</v>
      </c>
      <c r="AF155" s="3">
        <f t="shared" si="11"/>
        <v>17850855.247538775</v>
      </c>
      <c r="AG155" s="3">
        <f t="shared" si="26"/>
        <v>46016723.645941406</v>
      </c>
      <c r="AH155" s="3" t="e">
        <f t="shared" si="3"/>
        <v>#N/A</v>
      </c>
      <c r="AM155" s="6">
        <v>14600000</v>
      </c>
      <c r="AN155" s="6">
        <v>31800000</v>
      </c>
      <c r="AO155" s="6">
        <v>52800000</v>
      </c>
    </row>
    <row r="156" spans="1:41" ht="15.75" customHeight="1" x14ac:dyDescent="0.25">
      <c r="A156" s="1">
        <v>44332</v>
      </c>
      <c r="B156" s="2">
        <f t="shared" si="0"/>
        <v>88</v>
      </c>
      <c r="C156" s="7"/>
      <c r="D156" s="2" t="e">
        <f t="shared" si="12"/>
        <v>#N/A</v>
      </c>
      <c r="E156" s="2" t="e">
        <f t="shared" si="22"/>
        <v>#N/A</v>
      </c>
      <c r="F156" s="2">
        <v>928340.34106621146</v>
      </c>
      <c r="G156" s="2">
        <f t="shared" si="23"/>
        <v>792960.42857142852</v>
      </c>
      <c r="H156" s="2">
        <f t="shared" si="13"/>
        <v>76169096.311689004</v>
      </c>
      <c r="I156" s="7"/>
      <c r="J156" s="2" t="e">
        <f t="shared" si="14"/>
        <v>#N/A</v>
      </c>
      <c r="K156" s="2" t="e">
        <f t="shared" si="24"/>
        <v>#N/A</v>
      </c>
      <c r="L156" s="2">
        <f t="array" ref="L156">IF(COUNT($C157)=0,IF(COUNT($C156)=1,I156,SUM(L155+LOOKUP(2,1/(ISNUMBER($K$1:$K$194)),$K$1:$K$194))),I156)</f>
        <v>1193206.2857142878</v>
      </c>
      <c r="M156" s="8" t="e">
        <f t="shared" si="27"/>
        <v>#N/A</v>
      </c>
      <c r="N156" s="2" t="e">
        <f t="shared" si="15"/>
        <v>#N/A</v>
      </c>
      <c r="O156" s="2" t="e">
        <f t="shared" si="25"/>
        <v>#N/A</v>
      </c>
      <c r="P156" s="2">
        <v>934129.76193967462</v>
      </c>
      <c r="Q156" s="2">
        <f>IF(P156&gt;Graph!$G$1*1000,Graph!$G$1*1000,P156)</f>
        <v>800000</v>
      </c>
      <c r="R156" s="2">
        <f t="shared" si="16"/>
        <v>77208281.439934909</v>
      </c>
      <c r="S156" s="2">
        <f t="shared" si="17"/>
        <v>792960.42857143283</v>
      </c>
      <c r="T156" s="2">
        <f t="shared" si="18"/>
        <v>7039.571428571362</v>
      </c>
      <c r="U156" s="2">
        <f t="shared" si="19"/>
        <v>800000</v>
      </c>
      <c r="V156" s="2">
        <f t="shared" si="28"/>
        <v>18337300.963971555</v>
      </c>
      <c r="W156" s="2">
        <f t="shared" si="20"/>
        <v>486445.71643278003</v>
      </c>
      <c r="X156" s="2">
        <f t="shared" si="6"/>
        <v>313554.28356721997</v>
      </c>
      <c r="Y156" s="2">
        <f t="shared" si="7"/>
        <v>58870980.475963339</v>
      </c>
      <c r="Z156" s="2" t="str">
        <f t="shared" si="8"/>
        <v>HERE</v>
      </c>
      <c r="AA156" s="2">
        <f>IF(Z156="HERE",Y156,AA155+Graph!$G$1*1000)</f>
        <v>58870980.475963339</v>
      </c>
      <c r="AB156" s="2">
        <f t="shared" si="21"/>
        <v>313554.28356721997</v>
      </c>
      <c r="AC156" s="2">
        <f t="shared" si="9"/>
        <v>18337300.963971555</v>
      </c>
      <c r="AD156" s="3">
        <f t="shared" si="10"/>
        <v>52800000</v>
      </c>
      <c r="AE156" s="2">
        <f>IF(AE154&gt;=52800000,52800000,IF(AB135=Graph!G$1*1000,AE155+Graph!G$1*1000,AC156))</f>
        <v>18337300.963971555</v>
      </c>
      <c r="AF156" s="3">
        <f t="shared" si="11"/>
        <v>18337300.963971555</v>
      </c>
      <c r="AG156" s="3">
        <f t="shared" si="26"/>
        <v>46465541.345941409</v>
      </c>
      <c r="AH156" s="3" t="e">
        <f t="shared" si="3"/>
        <v>#N/A</v>
      </c>
      <c r="AM156" s="6">
        <v>14600000</v>
      </c>
      <c r="AN156" s="6">
        <v>31800000</v>
      </c>
      <c r="AO156" s="6">
        <v>52800000</v>
      </c>
    </row>
    <row r="157" spans="1:41" ht="15.75" customHeight="1" x14ac:dyDescent="0.25">
      <c r="A157" s="1">
        <v>44333</v>
      </c>
      <c r="B157" s="2">
        <f t="shared" si="0"/>
        <v>89</v>
      </c>
      <c r="C157" s="7"/>
      <c r="D157" s="2" t="e">
        <f t="shared" si="12"/>
        <v>#N/A</v>
      </c>
      <c r="E157" s="2" t="e">
        <f t="shared" si="22"/>
        <v>#N/A</v>
      </c>
      <c r="F157" s="2">
        <v>933600.99135947227</v>
      </c>
      <c r="G157" s="2">
        <f t="shared" si="23"/>
        <v>792960.42857142852</v>
      </c>
      <c r="H157" s="2">
        <f t="shared" si="13"/>
        <v>76962056.740260437</v>
      </c>
      <c r="I157" s="7"/>
      <c r="J157" s="2" t="e">
        <f t="shared" si="14"/>
        <v>#N/A</v>
      </c>
      <c r="K157" s="2" t="e">
        <f t="shared" si="24"/>
        <v>#N/A</v>
      </c>
      <c r="L157" s="2">
        <f t="array" ref="L157">IF(COUNT($C158)=0,IF(COUNT($C157)=1,I157,SUM(L156+LOOKUP(2,1/(ISNUMBER($K$1:$K$194)),$K$1:$K$194))),I157)</f>
        <v>1200245.8571428591</v>
      </c>
      <c r="M157" s="8" t="e">
        <f t="shared" si="27"/>
        <v>#N/A</v>
      </c>
      <c r="N157" s="2" t="e">
        <f t="shared" si="15"/>
        <v>#N/A</v>
      </c>
      <c r="O157" s="2" t="e">
        <f t="shared" si="25"/>
        <v>#N/A</v>
      </c>
      <c r="P157" s="2">
        <v>939412.25403225422</v>
      </c>
      <c r="Q157" s="2">
        <f>IF(P157&gt;Graph!$G$1*1000,Graph!$G$1*1000,P157)</f>
        <v>800000</v>
      </c>
      <c r="R157" s="2">
        <f t="shared" si="16"/>
        <v>78008281.439934909</v>
      </c>
      <c r="S157" s="2">
        <f t="shared" si="17"/>
        <v>792960.42857143283</v>
      </c>
      <c r="T157" s="2">
        <f t="shared" si="18"/>
        <v>7039.571428571362</v>
      </c>
      <c r="U157" s="2">
        <f t="shared" si="19"/>
        <v>800000</v>
      </c>
      <c r="V157" s="2">
        <f t="shared" si="28"/>
        <v>18829007.330697596</v>
      </c>
      <c r="W157" s="2">
        <f t="shared" si="20"/>
        <v>491706.36672604084</v>
      </c>
      <c r="X157" s="2">
        <f t="shared" si="6"/>
        <v>308293.63327395916</v>
      </c>
      <c r="Y157" s="2">
        <f t="shared" si="7"/>
        <v>59179274.109237298</v>
      </c>
      <c r="Z157" s="2" t="str">
        <f t="shared" si="8"/>
        <v>HERE</v>
      </c>
      <c r="AA157" s="2">
        <f>IF(Z157="HERE",Y157,AA156+Graph!$G$1*1000)</f>
        <v>59179274.109237298</v>
      </c>
      <c r="AB157" s="2">
        <f t="shared" si="21"/>
        <v>308293.63327395916</v>
      </c>
      <c r="AC157" s="2">
        <f t="shared" si="9"/>
        <v>18829007.330697596</v>
      </c>
      <c r="AD157" s="3">
        <f t="shared" si="10"/>
        <v>52800000</v>
      </c>
      <c r="AE157" s="2">
        <f>IF(AE155&gt;=52800000,52800000,IF(AB136=Graph!G$1*1000,AE156+Graph!G$1*1000,AC157))</f>
        <v>18829007.330697596</v>
      </c>
      <c r="AF157" s="3">
        <f t="shared" si="11"/>
        <v>18829007.330697596</v>
      </c>
      <c r="AG157" s="3">
        <f t="shared" si="26"/>
        <v>46887745.545941405</v>
      </c>
      <c r="AH157" s="3" t="e">
        <f t="shared" si="3"/>
        <v>#N/A</v>
      </c>
      <c r="AM157" s="6">
        <v>14600000</v>
      </c>
      <c r="AN157" s="6">
        <v>31800000</v>
      </c>
      <c r="AO157" s="6">
        <v>52800000</v>
      </c>
    </row>
    <row r="158" spans="1:41" ht="15.75" customHeight="1" x14ac:dyDescent="0.25">
      <c r="A158" s="1">
        <v>44334</v>
      </c>
      <c r="B158" s="2">
        <f t="shared" si="0"/>
        <v>90</v>
      </c>
      <c r="C158" s="7"/>
      <c r="D158" s="2" t="e">
        <f t="shared" si="12"/>
        <v>#N/A</v>
      </c>
      <c r="E158" s="2" t="e">
        <f t="shared" si="22"/>
        <v>#N/A</v>
      </c>
      <c r="F158" s="2">
        <v>938861.64165270329</v>
      </c>
      <c r="G158" s="2">
        <f t="shared" si="23"/>
        <v>792960.42857142852</v>
      </c>
      <c r="H158" s="2">
        <f t="shared" si="13"/>
        <v>77755017.16883187</v>
      </c>
      <c r="I158" s="7"/>
      <c r="J158" s="2" t="e">
        <f t="shared" si="14"/>
        <v>#N/A</v>
      </c>
      <c r="K158" s="2" t="e">
        <f t="shared" si="24"/>
        <v>#N/A</v>
      </c>
      <c r="L158" s="2">
        <f t="array" ref="L158">IF(COUNT($C159)=0,IF(COUNT($C158)=1,I158,SUM(L157+LOOKUP(2,1/(ISNUMBER($K$1:$K$194)),$K$1:$K$194))),I158)</f>
        <v>1207285.4285714305</v>
      </c>
      <c r="M158" s="8" t="e">
        <f t="shared" si="27"/>
        <v>#N/A</v>
      </c>
      <c r="N158" s="2" t="e">
        <f t="shared" si="15"/>
        <v>#N/A</v>
      </c>
      <c r="O158" s="2" t="e">
        <f t="shared" si="25"/>
        <v>#N/A</v>
      </c>
      <c r="P158" s="2">
        <v>944694.74612483382</v>
      </c>
      <c r="Q158" s="2">
        <f>IF(P158&gt;Graph!$G$1*1000,Graph!$G$1*1000,P158)</f>
        <v>800000</v>
      </c>
      <c r="R158" s="2">
        <f t="shared" si="16"/>
        <v>78808281.439934909</v>
      </c>
      <c r="S158" s="2">
        <f t="shared" si="17"/>
        <v>792960.42857143283</v>
      </c>
      <c r="T158" s="2">
        <f t="shared" si="18"/>
        <v>7039.571428571362</v>
      </c>
      <c r="U158" s="2">
        <f t="shared" si="19"/>
        <v>800000</v>
      </c>
      <c r="V158" s="2">
        <f t="shared" si="28"/>
        <v>19325974.347716868</v>
      </c>
      <c r="W158" s="2">
        <f t="shared" si="20"/>
        <v>496967.01701927185</v>
      </c>
      <c r="X158" s="2">
        <f t="shared" si="6"/>
        <v>303032.98298072815</v>
      </c>
      <c r="Y158" s="2">
        <f t="shared" si="7"/>
        <v>59482307.092218027</v>
      </c>
      <c r="Z158" s="2" t="str">
        <f t="shared" si="8"/>
        <v>HERE</v>
      </c>
      <c r="AA158" s="2">
        <f>IF(Z158="HERE",Y158,AA157+Graph!$G$1*1000)</f>
        <v>59482307.092218027</v>
      </c>
      <c r="AB158" s="2">
        <f t="shared" si="21"/>
        <v>303032.98298072815</v>
      </c>
      <c r="AC158" s="2">
        <f t="shared" si="9"/>
        <v>19325974.347716868</v>
      </c>
      <c r="AD158" s="3">
        <f t="shared" si="10"/>
        <v>52800000</v>
      </c>
      <c r="AE158" s="2">
        <f>IF(AE156&gt;=52800000,52800000,IF(AB137=Graph!G$1*1000,AE157+Graph!G$1*1000,AC158))</f>
        <v>19325974.347716868</v>
      </c>
      <c r="AF158" s="3">
        <f t="shared" si="11"/>
        <v>19325974.347716868</v>
      </c>
      <c r="AG158" s="3">
        <f t="shared" si="26"/>
        <v>47289202.945941404</v>
      </c>
      <c r="AH158" s="3" t="e">
        <f t="shared" si="3"/>
        <v>#N/A</v>
      </c>
      <c r="AM158" s="6">
        <v>14600000</v>
      </c>
      <c r="AN158" s="6">
        <v>31800000</v>
      </c>
      <c r="AO158" s="6">
        <v>52800000</v>
      </c>
    </row>
    <row r="159" spans="1:41" ht="15.75" customHeight="1" x14ac:dyDescent="0.25">
      <c r="A159" s="1">
        <v>44335</v>
      </c>
      <c r="B159" s="2">
        <f t="shared" si="0"/>
        <v>91</v>
      </c>
      <c r="C159" s="7"/>
      <c r="D159" s="2" t="e">
        <f t="shared" si="12"/>
        <v>#N/A</v>
      </c>
      <c r="E159" s="2" t="e">
        <f t="shared" si="22"/>
        <v>#N/A</v>
      </c>
      <c r="F159" s="2">
        <v>944122.2919459641</v>
      </c>
      <c r="G159" s="2">
        <f t="shared" si="23"/>
        <v>792960.42857142852</v>
      </c>
      <c r="H159" s="2">
        <f t="shared" si="13"/>
        <v>78547977.597403303</v>
      </c>
      <c r="I159" s="7"/>
      <c r="J159" s="2" t="e">
        <f t="shared" si="14"/>
        <v>#N/A</v>
      </c>
      <c r="K159" s="2" t="e">
        <f t="shared" si="24"/>
        <v>#N/A</v>
      </c>
      <c r="L159" s="2">
        <f t="array" ref="L159">IF(COUNT($C160)=0,IF(COUNT($C159)=1,I159,SUM(L158+LOOKUP(2,1/(ISNUMBER($K$1:$K$194)),$K$1:$K$194))),I159)</f>
        <v>1214325.0000000019</v>
      </c>
      <c r="M159" s="8" t="e">
        <f t="shared" si="27"/>
        <v>#N/A</v>
      </c>
      <c r="N159" s="2" t="e">
        <f t="shared" si="15"/>
        <v>#N/A</v>
      </c>
      <c r="O159" s="2" t="e">
        <f t="shared" si="25"/>
        <v>#N/A</v>
      </c>
      <c r="P159" s="2">
        <v>949977.23821741343</v>
      </c>
      <c r="Q159" s="2">
        <f>IF(P159&gt;Graph!$G$1*1000,Graph!$G$1*1000,P159)</f>
        <v>800000</v>
      </c>
      <c r="R159" s="2">
        <f t="shared" si="16"/>
        <v>79608281.439934909</v>
      </c>
      <c r="S159" s="2">
        <f t="shared" si="17"/>
        <v>792960.42857143283</v>
      </c>
      <c r="T159" s="2">
        <f t="shared" si="18"/>
        <v>7039.571428571362</v>
      </c>
      <c r="U159" s="2">
        <f t="shared" si="19"/>
        <v>800000</v>
      </c>
      <c r="V159" s="2">
        <f t="shared" si="28"/>
        <v>19828202.015029401</v>
      </c>
      <c r="W159" s="2">
        <f t="shared" si="20"/>
        <v>502227.66731253266</v>
      </c>
      <c r="X159" s="2">
        <f t="shared" si="6"/>
        <v>297772.33268746734</v>
      </c>
      <c r="Y159" s="2">
        <f t="shared" si="7"/>
        <v>59780079.424905494</v>
      </c>
      <c r="Z159" s="2" t="str">
        <f t="shared" si="8"/>
        <v>HERE</v>
      </c>
      <c r="AA159" s="2">
        <f>IF(Z159="HERE",Y159,AA158+Graph!$G$1*1000)</f>
        <v>59780079.424905494</v>
      </c>
      <c r="AB159" s="2">
        <f t="shared" si="21"/>
        <v>297772.33268746734</v>
      </c>
      <c r="AC159" s="2">
        <f t="shared" si="9"/>
        <v>19828202.015029401</v>
      </c>
      <c r="AD159" s="3">
        <f t="shared" si="10"/>
        <v>52800000</v>
      </c>
      <c r="AE159" s="2">
        <f>IF(AE157&gt;=52800000,52800000,IF(AB138=Graph!G$1*1000,AE158+Graph!G$1*1000,AC159))</f>
        <v>19828202.015029401</v>
      </c>
      <c r="AF159" s="3">
        <f t="shared" si="11"/>
        <v>19828202.015029401</v>
      </c>
      <c r="AG159" s="3">
        <f t="shared" si="26"/>
        <v>47610539.345941409</v>
      </c>
      <c r="AH159" s="3" t="e">
        <f t="shared" si="3"/>
        <v>#N/A</v>
      </c>
      <c r="AM159" s="6">
        <v>14600000</v>
      </c>
      <c r="AN159" s="6">
        <v>31800000</v>
      </c>
      <c r="AO159" s="6">
        <v>52800000</v>
      </c>
    </row>
    <row r="160" spans="1:41" ht="15.75" customHeight="1" x14ac:dyDescent="0.25">
      <c r="A160" s="1">
        <v>44336</v>
      </c>
      <c r="B160" s="2">
        <f t="shared" si="0"/>
        <v>92</v>
      </c>
      <c r="C160" s="7"/>
      <c r="D160" s="2" t="e">
        <f t="shared" si="12"/>
        <v>#N/A</v>
      </c>
      <c r="E160" s="2" t="e">
        <f t="shared" si="22"/>
        <v>#N/A</v>
      </c>
      <c r="F160" s="2">
        <v>949382.94223922491</v>
      </c>
      <c r="G160" s="2">
        <f t="shared" si="23"/>
        <v>792960.42857142852</v>
      </c>
      <c r="H160" s="2">
        <f t="shared" si="13"/>
        <v>79340938.025974736</v>
      </c>
      <c r="I160" s="7"/>
      <c r="J160" s="2" t="e">
        <f t="shared" si="14"/>
        <v>#N/A</v>
      </c>
      <c r="K160" s="2" t="e">
        <f t="shared" si="24"/>
        <v>#N/A</v>
      </c>
      <c r="L160" s="2">
        <f t="array" ref="L160">IF(COUNT($C161)=0,IF(COUNT($C160)=1,I160,SUM(L159+LOOKUP(2,1/(ISNUMBER($K$1:$K$194)),$K$1:$K$194))),I160)</f>
        <v>1221364.5714285732</v>
      </c>
      <c r="M160" s="8" t="e">
        <f t="shared" si="27"/>
        <v>#N/A</v>
      </c>
      <c r="N160" s="2" t="e">
        <f t="shared" si="15"/>
        <v>#N/A</v>
      </c>
      <c r="O160" s="2" t="e">
        <f t="shared" si="25"/>
        <v>#N/A</v>
      </c>
      <c r="P160" s="2">
        <v>955259.73031002283</v>
      </c>
      <c r="Q160" s="2">
        <f>IF(P160&gt;Graph!$G$1*1000,Graph!$G$1*1000,P160)</f>
        <v>800000</v>
      </c>
      <c r="R160" s="2">
        <f t="shared" si="16"/>
        <v>80408281.439934909</v>
      </c>
      <c r="S160" s="2">
        <f t="shared" si="17"/>
        <v>792960.42857143283</v>
      </c>
      <c r="T160" s="2">
        <f t="shared" si="18"/>
        <v>7039.571428571362</v>
      </c>
      <c r="U160" s="2">
        <f t="shared" si="19"/>
        <v>800000</v>
      </c>
      <c r="V160" s="2">
        <f t="shared" si="28"/>
        <v>20335690.332635194</v>
      </c>
      <c r="W160" s="2">
        <f t="shared" si="20"/>
        <v>507488.31760579348</v>
      </c>
      <c r="X160" s="2">
        <f t="shared" si="6"/>
        <v>292511.68239420652</v>
      </c>
      <c r="Y160" s="2">
        <f t="shared" si="7"/>
        <v>60072591.1072997</v>
      </c>
      <c r="Z160" s="2" t="str">
        <f t="shared" si="8"/>
        <v>HERE</v>
      </c>
      <c r="AA160" s="2">
        <f>IF(Z160="HERE",Y160,AA159+Graph!$G$1*1000)</f>
        <v>60072591.1072997</v>
      </c>
      <c r="AB160" s="2">
        <f t="shared" si="21"/>
        <v>292511.68239420652</v>
      </c>
      <c r="AC160" s="2">
        <f t="shared" si="9"/>
        <v>20335690.332635194</v>
      </c>
      <c r="AD160" s="3">
        <f t="shared" si="10"/>
        <v>52800000</v>
      </c>
      <c r="AE160" s="2">
        <f>IF(AE158&gt;=52800000,52800000,IF(AB139=Graph!G$1*1000,AE159+Graph!G$1*1000,AC160))</f>
        <v>20335690.332635194</v>
      </c>
      <c r="AF160" s="3">
        <f t="shared" si="11"/>
        <v>20335690.332635194</v>
      </c>
      <c r="AG160" s="3">
        <f t="shared" si="26"/>
        <v>47922063.345941409</v>
      </c>
      <c r="AH160" s="3" t="e">
        <f t="shared" si="3"/>
        <v>#N/A</v>
      </c>
      <c r="AM160" s="6">
        <v>14600000</v>
      </c>
      <c r="AN160" s="6">
        <v>31800000</v>
      </c>
      <c r="AO160" s="6">
        <v>52800000</v>
      </c>
    </row>
    <row r="161" spans="1:41" ht="15.75" customHeight="1" x14ac:dyDescent="0.25">
      <c r="A161" s="1">
        <v>44337</v>
      </c>
      <c r="B161" s="2">
        <f t="shared" si="0"/>
        <v>93</v>
      </c>
      <c r="C161" s="7"/>
      <c r="D161" s="2" t="e">
        <f t="shared" si="12"/>
        <v>#N/A</v>
      </c>
      <c r="E161" s="2" t="e">
        <f t="shared" si="22"/>
        <v>#N/A</v>
      </c>
      <c r="F161" s="2">
        <v>954643.59253248572</v>
      </c>
      <c r="G161" s="2">
        <f t="shared" si="23"/>
        <v>792960.42857142852</v>
      </c>
      <c r="H161" s="2">
        <f t="shared" si="13"/>
        <v>80133898.454546168</v>
      </c>
      <c r="I161" s="7"/>
      <c r="J161" s="2" t="e">
        <f t="shared" si="14"/>
        <v>#N/A</v>
      </c>
      <c r="K161" s="2" t="e">
        <f t="shared" si="24"/>
        <v>#N/A</v>
      </c>
      <c r="L161" s="2">
        <f t="array" ref="L161">IF(COUNT($C162)=0,IF(COUNT($C161)=1,I161,SUM(L160+LOOKUP(2,1/(ISNUMBER($K$1:$K$194)),$K$1:$K$194))),I161)</f>
        <v>1228404.1428571446</v>
      </c>
      <c r="M161" s="8" t="e">
        <f t="shared" si="27"/>
        <v>#N/A</v>
      </c>
      <c r="N161" s="2" t="e">
        <f t="shared" si="15"/>
        <v>#N/A</v>
      </c>
      <c r="O161" s="2" t="e">
        <f t="shared" si="25"/>
        <v>#N/A</v>
      </c>
      <c r="P161" s="2">
        <v>960542.22240260243</v>
      </c>
      <c r="Q161" s="2">
        <f>IF(P161&gt;Graph!$G$1*1000,Graph!$G$1*1000,P161)</f>
        <v>800000</v>
      </c>
      <c r="R161" s="2">
        <f t="shared" si="16"/>
        <v>81208281.439934909</v>
      </c>
      <c r="S161" s="2">
        <f t="shared" si="17"/>
        <v>792960.42857143283</v>
      </c>
      <c r="T161" s="2">
        <f t="shared" si="18"/>
        <v>7039.571428571362</v>
      </c>
      <c r="U161" s="2">
        <f t="shared" si="19"/>
        <v>800000</v>
      </c>
      <c r="V161" s="2">
        <f t="shared" si="28"/>
        <v>20848439.300534248</v>
      </c>
      <c r="W161" s="2">
        <f t="shared" si="20"/>
        <v>512748.96789905429</v>
      </c>
      <c r="X161" s="2">
        <f t="shared" si="6"/>
        <v>287251.03210094571</v>
      </c>
      <c r="Y161" s="2">
        <f t="shared" si="7"/>
        <v>60359842.139400646</v>
      </c>
      <c r="Z161" s="2" t="str">
        <f t="shared" si="8"/>
        <v>HERE</v>
      </c>
      <c r="AA161" s="2">
        <f>IF(Z161="HERE",Y161,AA160+Graph!$G$1*1000)</f>
        <v>60359842.139400646</v>
      </c>
      <c r="AB161" s="2">
        <f t="shared" si="21"/>
        <v>287251.03210094571</v>
      </c>
      <c r="AC161" s="2">
        <f t="shared" si="9"/>
        <v>20848439.300534248</v>
      </c>
      <c r="AD161" s="3">
        <f t="shared" si="10"/>
        <v>52800000</v>
      </c>
      <c r="AE161" s="2">
        <f>IF(AE159&gt;=52800000,52800000,IF(AB140=Graph!G$1*1000,AE160+Graph!G$1*1000,AC161))</f>
        <v>20848439.300534248</v>
      </c>
      <c r="AF161" s="3">
        <f t="shared" si="11"/>
        <v>20848439.300534248</v>
      </c>
      <c r="AG161" s="3">
        <f t="shared" si="26"/>
        <v>48093260.5</v>
      </c>
      <c r="AH161" s="3" t="e">
        <f t="shared" si="3"/>
        <v>#N/A</v>
      </c>
      <c r="AM161" s="6">
        <v>14600000</v>
      </c>
      <c r="AN161" s="6">
        <v>31800000</v>
      </c>
      <c r="AO161" s="6">
        <v>52800000</v>
      </c>
    </row>
    <row r="162" spans="1:41" ht="15.75" customHeight="1" x14ac:dyDescent="0.25">
      <c r="A162" s="1">
        <v>44338</v>
      </c>
      <c r="B162" s="2">
        <f t="shared" si="0"/>
        <v>94</v>
      </c>
      <c r="C162" s="7"/>
      <c r="D162" s="2" t="e">
        <f t="shared" si="12"/>
        <v>#N/A</v>
      </c>
      <c r="E162" s="2" t="e">
        <f t="shared" si="22"/>
        <v>#N/A</v>
      </c>
      <c r="F162" s="2">
        <v>959904.24282574654</v>
      </c>
      <c r="G162" s="2">
        <f t="shared" si="23"/>
        <v>792960.42857142852</v>
      </c>
      <c r="H162" s="2">
        <f t="shared" si="13"/>
        <v>80926858.883117601</v>
      </c>
      <c r="I162" s="7"/>
      <c r="J162" s="2" t="e">
        <f t="shared" si="14"/>
        <v>#N/A</v>
      </c>
      <c r="K162" s="2" t="e">
        <f t="shared" si="24"/>
        <v>#N/A</v>
      </c>
      <c r="L162" s="2">
        <f t="array" ref="L162">IF(COUNT($C163)=0,IF(COUNT($C162)=1,I162,SUM(L161+LOOKUP(2,1/(ISNUMBER($K$1:$K$194)),$K$1:$K$194))),I162)</f>
        <v>1235443.7142857159</v>
      </c>
      <c r="M162" s="8" t="e">
        <f t="shared" si="27"/>
        <v>#N/A</v>
      </c>
      <c r="N162" s="2" t="e">
        <f t="shared" si="15"/>
        <v>#N/A</v>
      </c>
      <c r="O162" s="2" t="e">
        <f t="shared" si="25"/>
        <v>#N/A</v>
      </c>
      <c r="P162" s="2">
        <v>965824.71449518204</v>
      </c>
      <c r="Q162" s="2">
        <f>IF(P162&gt;Graph!$G$1*1000,Graph!$G$1*1000,P162)</f>
        <v>800000</v>
      </c>
      <c r="R162" s="2">
        <f t="shared" si="16"/>
        <v>82008281.439934909</v>
      </c>
      <c r="S162" s="2">
        <f t="shared" si="17"/>
        <v>792960.42857143283</v>
      </c>
      <c r="T162" s="2">
        <f t="shared" si="18"/>
        <v>7039.571428571362</v>
      </c>
      <c r="U162" s="2">
        <f t="shared" si="19"/>
        <v>800000</v>
      </c>
      <c r="V162" s="2">
        <f t="shared" si="28"/>
        <v>21366448.918726563</v>
      </c>
      <c r="W162" s="2">
        <f t="shared" si="20"/>
        <v>518009.6181923151</v>
      </c>
      <c r="X162" s="2">
        <f t="shared" si="6"/>
        <v>281990.3818076849</v>
      </c>
      <c r="Y162" s="2">
        <f t="shared" si="7"/>
        <v>60641832.521208331</v>
      </c>
      <c r="Z162" s="2" t="str">
        <f t="shared" si="8"/>
        <v>HERE</v>
      </c>
      <c r="AA162" s="2">
        <f>IF(Z162="HERE",Y162,AA161+Graph!$G$1*1000)</f>
        <v>60641832.521208331</v>
      </c>
      <c r="AB162" s="2">
        <f t="shared" si="21"/>
        <v>281990.3818076849</v>
      </c>
      <c r="AC162" s="2">
        <f t="shared" si="9"/>
        <v>21366448.918726563</v>
      </c>
      <c r="AD162" s="3">
        <f t="shared" si="10"/>
        <v>52800000</v>
      </c>
      <c r="AE162" s="2">
        <f>IF(AE160&gt;=52800000,52800000,IF(AB141=Graph!G$1*1000,AE161+Graph!G$1*1000,AC162))</f>
        <v>21366448.918726563</v>
      </c>
      <c r="AF162" s="3">
        <f t="shared" si="11"/>
        <v>21366448.918726563</v>
      </c>
      <c r="AG162" s="3">
        <f t="shared" si="26"/>
        <v>48120714.399999999</v>
      </c>
      <c r="AH162" s="3" t="e">
        <f t="shared" si="3"/>
        <v>#N/A</v>
      </c>
      <c r="AM162" s="6">
        <v>14600000</v>
      </c>
      <c r="AN162" s="6">
        <v>31800000</v>
      </c>
      <c r="AO162" s="6">
        <v>52800000</v>
      </c>
    </row>
    <row r="163" spans="1:41" ht="15.75" customHeight="1" x14ac:dyDescent="0.25">
      <c r="A163" s="1">
        <v>44339</v>
      </c>
      <c r="B163" s="2">
        <f t="shared" si="0"/>
        <v>95</v>
      </c>
      <c r="C163" s="7"/>
      <c r="D163" s="2" t="e">
        <f t="shared" si="12"/>
        <v>#N/A</v>
      </c>
      <c r="E163" s="2" t="e">
        <f t="shared" si="22"/>
        <v>#N/A</v>
      </c>
      <c r="F163" s="2">
        <v>965164.89311897755</v>
      </c>
      <c r="G163" s="2">
        <f t="shared" si="23"/>
        <v>792960.42857142852</v>
      </c>
      <c r="H163" s="2">
        <f t="shared" si="13"/>
        <v>81719819.311689034</v>
      </c>
      <c r="I163" s="7"/>
      <c r="J163" s="2" t="e">
        <f t="shared" si="14"/>
        <v>#N/A</v>
      </c>
      <c r="K163" s="2" t="e">
        <f t="shared" si="24"/>
        <v>#N/A</v>
      </c>
      <c r="L163" s="2">
        <f t="array" ref="L163">IF(COUNT($C164)=0,IF(COUNT($C163)=1,I163,SUM(L162+LOOKUP(2,1/(ISNUMBER($K$1:$K$194)),$K$1:$K$194))),I163)</f>
        <v>1242483.2857142873</v>
      </c>
      <c r="M163" s="8" t="e">
        <f t="shared" si="27"/>
        <v>#N/A</v>
      </c>
      <c r="N163" s="2" t="e">
        <f t="shared" si="15"/>
        <v>#N/A</v>
      </c>
      <c r="O163" s="2" t="e">
        <f t="shared" si="25"/>
        <v>#N/A</v>
      </c>
      <c r="P163" s="2">
        <v>971107.20658776164</v>
      </c>
      <c r="Q163" s="2">
        <f>IF(P163&gt;Graph!$G$1*1000,Graph!$G$1*1000,P163)</f>
        <v>800000</v>
      </c>
      <c r="R163" s="2">
        <f t="shared" si="16"/>
        <v>82808281.439934909</v>
      </c>
      <c r="S163" s="2">
        <f t="shared" si="17"/>
        <v>792960.42857143283</v>
      </c>
      <c r="T163" s="2">
        <f t="shared" si="18"/>
        <v>7039.571428571362</v>
      </c>
      <c r="U163" s="2">
        <f t="shared" si="19"/>
        <v>800000</v>
      </c>
      <c r="V163" s="2">
        <f t="shared" si="28"/>
        <v>21889719.18721211</v>
      </c>
      <c r="W163" s="2">
        <f t="shared" si="20"/>
        <v>523270.26848554611</v>
      </c>
      <c r="X163" s="2">
        <f t="shared" si="6"/>
        <v>276729.73151445389</v>
      </c>
      <c r="Y163" s="2">
        <f t="shared" si="7"/>
        <v>60918562.252722785</v>
      </c>
      <c r="Z163" s="2" t="str">
        <f t="shared" si="8"/>
        <v>HERE</v>
      </c>
      <c r="AA163" s="2">
        <f>IF(Z163="HERE",Y163,AA162+Graph!$G$1*1000)</f>
        <v>60918562.252722785</v>
      </c>
      <c r="AB163" s="2">
        <f t="shared" si="21"/>
        <v>276729.73151445389</v>
      </c>
      <c r="AC163" s="2">
        <f t="shared" si="9"/>
        <v>21889719.18721211</v>
      </c>
      <c r="AD163" s="3">
        <f t="shared" si="10"/>
        <v>52800000</v>
      </c>
      <c r="AE163" s="2">
        <f>IF(AE161&gt;=52800000,52800000,IF(AB142=Graph!G$1*1000,AE162+Graph!G$1*1000,AC163))</f>
        <v>21889719.18721211</v>
      </c>
      <c r="AF163" s="3">
        <f t="shared" si="11"/>
        <v>21889719.18721211</v>
      </c>
      <c r="AG163" s="3">
        <f t="shared" si="26"/>
        <v>48134700.299999997</v>
      </c>
      <c r="AH163" s="3" t="e">
        <f t="shared" si="3"/>
        <v>#N/A</v>
      </c>
      <c r="AM163" s="6">
        <v>14600000</v>
      </c>
      <c r="AN163" s="6">
        <v>31800000</v>
      </c>
      <c r="AO163" s="6">
        <v>52800000</v>
      </c>
    </row>
    <row r="164" spans="1:41" ht="15.75" customHeight="1" x14ac:dyDescent="0.25">
      <c r="A164" s="1">
        <v>44340</v>
      </c>
      <c r="B164" s="2">
        <f t="shared" si="0"/>
        <v>96</v>
      </c>
      <c r="C164" s="7"/>
      <c r="D164" s="2" t="e">
        <f t="shared" si="12"/>
        <v>#N/A</v>
      </c>
      <c r="E164" s="2" t="e">
        <f t="shared" si="22"/>
        <v>#N/A</v>
      </c>
      <c r="F164" s="2">
        <v>970425.54341223836</v>
      </c>
      <c r="G164" s="2">
        <f t="shared" si="23"/>
        <v>792960.42857142852</v>
      </c>
      <c r="H164" s="2">
        <f t="shared" si="13"/>
        <v>82512779.740260467</v>
      </c>
      <c r="I164" s="7"/>
      <c r="J164" s="2" t="e">
        <f t="shared" si="14"/>
        <v>#N/A</v>
      </c>
      <c r="K164" s="2" t="e">
        <f t="shared" si="24"/>
        <v>#N/A</v>
      </c>
      <c r="L164" s="2">
        <f t="array" ref="L164">IF(COUNT($C165)=0,IF(COUNT($C164)=1,I164,SUM(L163+LOOKUP(2,1/(ISNUMBER($K$1:$K$194)),$K$1:$K$194))),I164)</f>
        <v>1249522.8571428587</v>
      </c>
      <c r="M164" s="8" t="e">
        <f t="shared" si="27"/>
        <v>#N/A</v>
      </c>
      <c r="N164" s="2" t="e">
        <f t="shared" si="15"/>
        <v>#N/A</v>
      </c>
      <c r="O164" s="2" t="e">
        <f t="shared" si="25"/>
        <v>#N/A</v>
      </c>
      <c r="P164" s="2">
        <v>976389.69868034124</v>
      </c>
      <c r="Q164" s="2">
        <f>IF(P164&gt;Graph!$G$1*1000,Graph!$G$1*1000,P164)</f>
        <v>800000</v>
      </c>
      <c r="R164" s="2">
        <f t="shared" si="16"/>
        <v>83608281.439934909</v>
      </c>
      <c r="S164" s="2">
        <f t="shared" si="17"/>
        <v>792960.42857143283</v>
      </c>
      <c r="T164" s="2">
        <f t="shared" si="18"/>
        <v>7039.571428571362</v>
      </c>
      <c r="U164" s="2">
        <f t="shared" si="19"/>
        <v>800000</v>
      </c>
      <c r="V164" s="2">
        <f t="shared" si="28"/>
        <v>22418250.105990916</v>
      </c>
      <c r="W164" s="2">
        <f t="shared" si="20"/>
        <v>528530.91877880692</v>
      </c>
      <c r="X164" s="2">
        <f t="shared" si="6"/>
        <v>271469.08122119308</v>
      </c>
      <c r="Y164" s="2">
        <f t="shared" si="7"/>
        <v>61190031.333943978</v>
      </c>
      <c r="Z164" s="2" t="str">
        <f t="shared" si="8"/>
        <v>HERE</v>
      </c>
      <c r="AA164" s="2">
        <f>IF(Z164="HERE",Y164,AA163+Graph!$G$1*1000)</f>
        <v>61190031.333943978</v>
      </c>
      <c r="AB164" s="2">
        <f t="shared" si="21"/>
        <v>271469.08122119308</v>
      </c>
      <c r="AC164" s="2">
        <f t="shared" si="9"/>
        <v>22418250.105990916</v>
      </c>
      <c r="AD164" s="3">
        <f t="shared" si="10"/>
        <v>52800000</v>
      </c>
      <c r="AE164" s="2">
        <f>IF(AE162&gt;=52800000,52800000,IF(AB143=Graph!G$1*1000,AE163+Graph!G$1*1000,AC164))</f>
        <v>22418250.105990916</v>
      </c>
      <c r="AF164" s="3">
        <f t="shared" si="11"/>
        <v>22418250.105990916</v>
      </c>
      <c r="AG164" s="3">
        <f t="shared" si="26"/>
        <v>48152324.299999997</v>
      </c>
      <c r="AH164" s="3" t="e">
        <f t="shared" si="3"/>
        <v>#N/A</v>
      </c>
      <c r="AM164" s="6">
        <v>14600000</v>
      </c>
      <c r="AN164" s="6">
        <v>31800000</v>
      </c>
      <c r="AO164" s="6">
        <v>52800000</v>
      </c>
    </row>
    <row r="165" spans="1:41" ht="15.75" customHeight="1" x14ac:dyDescent="0.25">
      <c r="A165" s="1">
        <v>44341</v>
      </c>
      <c r="B165" s="2">
        <f t="shared" si="0"/>
        <v>97</v>
      </c>
      <c r="C165" s="7"/>
      <c r="D165" s="2" t="e">
        <f t="shared" si="12"/>
        <v>#N/A</v>
      </c>
      <c r="E165" s="2" t="e">
        <f t="shared" si="22"/>
        <v>#N/A</v>
      </c>
      <c r="F165" s="2">
        <v>975686.19370549917</v>
      </c>
      <c r="G165" s="2">
        <f t="shared" si="23"/>
        <v>792960.42857142852</v>
      </c>
      <c r="H165" s="2">
        <f t="shared" si="13"/>
        <v>83305740.1688319</v>
      </c>
      <c r="I165" s="7"/>
      <c r="J165" s="2" t="e">
        <f t="shared" si="14"/>
        <v>#N/A</v>
      </c>
      <c r="K165" s="2" t="e">
        <f t="shared" si="24"/>
        <v>#N/A</v>
      </c>
      <c r="L165" s="2">
        <f t="array" ref="L165">IF(COUNT($C166)=0,IF(COUNT($C165)=1,I165,SUM(L164+LOOKUP(2,1/(ISNUMBER($K$1:$K$194)),$K$1:$K$194))),I165)</f>
        <v>1256562.42857143</v>
      </c>
      <c r="M165" s="8" t="e">
        <f t="shared" si="27"/>
        <v>#N/A</v>
      </c>
      <c r="N165" s="2" t="e">
        <f t="shared" si="15"/>
        <v>#N/A</v>
      </c>
      <c r="O165" s="2" t="e">
        <f t="shared" si="25"/>
        <v>#N/A</v>
      </c>
      <c r="P165" s="2">
        <v>981672.19077292085</v>
      </c>
      <c r="Q165" s="2">
        <f>IF(P165&gt;Graph!$G$1*1000,Graph!$G$1*1000,P165)</f>
        <v>800000</v>
      </c>
      <c r="R165" s="2">
        <f t="shared" si="16"/>
        <v>84408281.439934909</v>
      </c>
      <c r="S165" s="2">
        <f t="shared" si="17"/>
        <v>792960.42857143283</v>
      </c>
      <c r="T165" s="2">
        <f t="shared" si="18"/>
        <v>7039.571428571362</v>
      </c>
      <c r="U165" s="2">
        <f t="shared" si="19"/>
        <v>800000</v>
      </c>
      <c r="V165" s="2">
        <f t="shared" si="28"/>
        <v>22952041.675062984</v>
      </c>
      <c r="W165" s="2">
        <f t="shared" si="20"/>
        <v>533791.56907206774</v>
      </c>
      <c r="X165" s="2">
        <f t="shared" si="6"/>
        <v>266208.43092793226</v>
      </c>
      <c r="Y165" s="2">
        <f t="shared" si="7"/>
        <v>61456239.76487191</v>
      </c>
      <c r="Z165" s="2" t="str">
        <f t="shared" si="8"/>
        <v>HERE</v>
      </c>
      <c r="AA165" s="2">
        <f>IF(Z165="HERE",Y165,AA164+Graph!$G$1*1000)</f>
        <v>61456239.76487191</v>
      </c>
      <c r="AB165" s="2">
        <f t="shared" si="21"/>
        <v>266208.43092793226</v>
      </c>
      <c r="AC165" s="2">
        <f t="shared" si="9"/>
        <v>22952041.675062984</v>
      </c>
      <c r="AD165" s="3">
        <f t="shared" si="10"/>
        <v>52800000</v>
      </c>
      <c r="AE165" s="2">
        <f>IF(AE163&gt;=52800000,52800000,IF(AB144=Graph!G$1*1000,AE164+Graph!G$1*1000,AC165))</f>
        <v>22952041.675062984</v>
      </c>
      <c r="AF165" s="3">
        <f t="shared" si="11"/>
        <v>22952041.675062984</v>
      </c>
      <c r="AG165" s="3">
        <f t="shared" si="26"/>
        <v>48172914.899999999</v>
      </c>
      <c r="AH165" s="3" t="e">
        <f t="shared" si="3"/>
        <v>#N/A</v>
      </c>
      <c r="AM165" s="6">
        <v>14600000</v>
      </c>
      <c r="AN165" s="6">
        <v>31800000</v>
      </c>
      <c r="AO165" s="6">
        <v>52800000</v>
      </c>
    </row>
    <row r="166" spans="1:41" ht="15.75" customHeight="1" x14ac:dyDescent="0.25">
      <c r="A166" s="1">
        <v>44342</v>
      </c>
      <c r="B166" s="2">
        <f t="shared" si="0"/>
        <v>98</v>
      </c>
      <c r="C166" s="7"/>
      <c r="D166" s="2" t="e">
        <f t="shared" si="12"/>
        <v>#N/A</v>
      </c>
      <c r="E166" s="2" t="e">
        <f t="shared" si="22"/>
        <v>#N/A</v>
      </c>
      <c r="F166" s="2">
        <v>980946.84399875998</v>
      </c>
      <c r="G166" s="2">
        <f t="shared" si="23"/>
        <v>792960.42857142852</v>
      </c>
      <c r="H166" s="2">
        <f t="shared" si="13"/>
        <v>84098700.597403333</v>
      </c>
      <c r="I166" s="7"/>
      <c r="J166" s="2" t="e">
        <f t="shared" si="14"/>
        <v>#N/A</v>
      </c>
      <c r="K166" s="2" t="e">
        <f t="shared" si="24"/>
        <v>#N/A</v>
      </c>
      <c r="L166" s="2">
        <f t="array" ref="L166">IF(COUNT($C167)=0,IF(COUNT($C166)=1,I166,SUM(L165+LOOKUP(2,1/(ISNUMBER($K$1:$K$194)),$K$1:$K$194))),I166)</f>
        <v>1263602.0000000014</v>
      </c>
      <c r="M166" s="8" t="e">
        <f t="shared" si="27"/>
        <v>#N/A</v>
      </c>
      <c r="N166" s="2" t="e">
        <f t="shared" si="15"/>
        <v>#N/A</v>
      </c>
      <c r="O166" s="2" t="e">
        <f t="shared" si="25"/>
        <v>#N/A</v>
      </c>
      <c r="P166" s="2">
        <v>986954.68286553025</v>
      </c>
      <c r="Q166" s="2">
        <f>IF(P166&gt;Graph!$G$1*1000,Graph!$G$1*1000,P166)</f>
        <v>800000</v>
      </c>
      <c r="R166" s="2">
        <f t="shared" si="16"/>
        <v>85208281.439934909</v>
      </c>
      <c r="S166" s="2">
        <f t="shared" si="17"/>
        <v>792960.42857143283</v>
      </c>
      <c r="T166" s="2">
        <f t="shared" si="18"/>
        <v>7039.571428571362</v>
      </c>
      <c r="U166" s="2">
        <f t="shared" si="19"/>
        <v>800000</v>
      </c>
      <c r="V166" s="2">
        <f t="shared" si="28"/>
        <v>23491093.894428313</v>
      </c>
      <c r="W166" s="2">
        <f t="shared" si="20"/>
        <v>539052.21936532855</v>
      </c>
      <c r="X166" s="2">
        <f t="shared" si="6"/>
        <v>260947.78063467145</v>
      </c>
      <c r="Y166" s="2">
        <f t="shared" si="7"/>
        <v>61717187.545506582</v>
      </c>
      <c r="Z166" s="2" t="str">
        <f t="shared" si="8"/>
        <v>HERE</v>
      </c>
      <c r="AA166" s="2">
        <f>IF(Z166="HERE",Y166,AA165+Graph!$G$1*1000)</f>
        <v>61717187.545506582</v>
      </c>
      <c r="AB166" s="2">
        <f t="shared" si="21"/>
        <v>260947.78063467145</v>
      </c>
      <c r="AC166" s="2">
        <f t="shared" si="9"/>
        <v>23491093.894428313</v>
      </c>
      <c r="AD166" s="3">
        <f t="shared" si="10"/>
        <v>52800000</v>
      </c>
      <c r="AE166" s="2">
        <f>IF(AE164&gt;=52800000,52800000,IF(AB145=Graph!G$1*1000,AE165+Graph!G$1*1000,AC166))</f>
        <v>23491093.894428313</v>
      </c>
      <c r="AF166" s="3">
        <f t="shared" si="11"/>
        <v>23491093.894428313</v>
      </c>
      <c r="AG166" s="3">
        <f t="shared" si="26"/>
        <v>48195455.399999999</v>
      </c>
      <c r="AH166" s="3" t="e">
        <f t="shared" si="3"/>
        <v>#N/A</v>
      </c>
      <c r="AM166" s="6">
        <v>14600000</v>
      </c>
      <c r="AN166" s="6">
        <v>31800000</v>
      </c>
      <c r="AO166" s="6">
        <v>52800000</v>
      </c>
    </row>
    <row r="167" spans="1:41" ht="15.75" customHeight="1" x14ac:dyDescent="0.25">
      <c r="A167" s="1">
        <v>44343</v>
      </c>
      <c r="B167" s="2">
        <f t="shared" si="0"/>
        <v>99</v>
      </c>
      <c r="C167" s="7"/>
      <c r="D167" s="2" t="e">
        <f t="shared" si="12"/>
        <v>#N/A</v>
      </c>
      <c r="E167" s="2" t="e">
        <f t="shared" si="22"/>
        <v>#N/A</v>
      </c>
      <c r="F167" s="2">
        <v>986207.4942920208</v>
      </c>
      <c r="G167" s="2">
        <f t="shared" si="23"/>
        <v>792960.42857142852</v>
      </c>
      <c r="H167" s="2">
        <f t="shared" si="13"/>
        <v>84891661.025974765</v>
      </c>
      <c r="I167" s="7"/>
      <c r="J167" s="2" t="e">
        <f t="shared" si="14"/>
        <v>#N/A</v>
      </c>
      <c r="K167" s="2" t="e">
        <f t="shared" si="24"/>
        <v>#N/A</v>
      </c>
      <c r="L167" s="2">
        <f t="array" ref="L167">IF(COUNT($C168)=0,IF(COUNT($C167)=1,I167,SUM(L166+LOOKUP(2,1/(ISNUMBER($K$1:$K$194)),$K$1:$K$194))),I167)</f>
        <v>1270641.5714285728</v>
      </c>
      <c r="M167" s="8" t="e">
        <f t="shared" si="27"/>
        <v>#N/A</v>
      </c>
      <c r="N167" s="2" t="e">
        <f t="shared" si="15"/>
        <v>#N/A</v>
      </c>
      <c r="O167" s="2" t="e">
        <f t="shared" si="25"/>
        <v>#N/A</v>
      </c>
      <c r="P167" s="2">
        <v>992237.17495810986</v>
      </c>
      <c r="Q167" s="2">
        <f>IF(P167&gt;Graph!$G$1*1000,Graph!$G$1*1000,P167)</f>
        <v>800000</v>
      </c>
      <c r="R167" s="2">
        <f t="shared" si="16"/>
        <v>86008281.439934909</v>
      </c>
      <c r="S167" s="2">
        <f t="shared" si="17"/>
        <v>792960.42857143283</v>
      </c>
      <c r="T167" s="2">
        <f t="shared" si="18"/>
        <v>7039.571428571362</v>
      </c>
      <c r="U167" s="2">
        <f t="shared" si="19"/>
        <v>800000</v>
      </c>
      <c r="V167" s="2">
        <f t="shared" si="28"/>
        <v>24035406.764086902</v>
      </c>
      <c r="W167" s="2">
        <f t="shared" si="20"/>
        <v>544312.86965858936</v>
      </c>
      <c r="X167" s="2">
        <f t="shared" si="6"/>
        <v>255687.13034141064</v>
      </c>
      <c r="Y167" s="2">
        <f t="shared" si="7"/>
        <v>61972874.675847992</v>
      </c>
      <c r="Z167" s="2" t="str">
        <f t="shared" si="8"/>
        <v>HERE</v>
      </c>
      <c r="AA167" s="2">
        <f>IF(Z167="HERE",Y167,AA166+Graph!$G$1*1000)</f>
        <v>61972874.675847992</v>
      </c>
      <c r="AB167" s="2">
        <f t="shared" si="21"/>
        <v>255687.13034141064</v>
      </c>
      <c r="AC167" s="2">
        <f t="shared" si="9"/>
        <v>24035406.764086902</v>
      </c>
      <c r="AD167" s="3">
        <f t="shared" si="10"/>
        <v>52800000</v>
      </c>
      <c r="AE167" s="2">
        <f>IF(AE165&gt;=52800000,52800000,IF(AB146=Graph!G$1*1000,AE166+Graph!G$1*1000,AC167))</f>
        <v>24035406.764086902</v>
      </c>
      <c r="AF167" s="3">
        <f t="shared" si="11"/>
        <v>24035406.764086902</v>
      </c>
      <c r="AG167" s="3">
        <f t="shared" si="26"/>
        <v>48220611.200000003</v>
      </c>
      <c r="AH167" s="3" t="e">
        <f t="shared" si="3"/>
        <v>#N/A</v>
      </c>
      <c r="AM167" s="6">
        <v>14600000</v>
      </c>
      <c r="AN167" s="6">
        <v>31800000</v>
      </c>
      <c r="AO167" s="6">
        <v>52800000</v>
      </c>
    </row>
    <row r="168" spans="1:41" ht="15.75" customHeight="1" x14ac:dyDescent="0.25">
      <c r="A168" s="1">
        <v>44344</v>
      </c>
      <c r="B168" s="2">
        <f t="shared" si="0"/>
        <v>100</v>
      </c>
      <c r="C168" s="7"/>
      <c r="D168" s="2" t="e">
        <f t="shared" si="12"/>
        <v>#N/A</v>
      </c>
      <c r="E168" s="2" t="e">
        <f t="shared" si="22"/>
        <v>#N/A</v>
      </c>
      <c r="F168" s="2">
        <v>991468.14458525181</v>
      </c>
      <c r="G168" s="2">
        <f t="shared" si="23"/>
        <v>792960.42857142852</v>
      </c>
      <c r="H168" s="2">
        <f t="shared" si="13"/>
        <v>85684621.454546198</v>
      </c>
      <c r="I168" s="7"/>
      <c r="J168" s="2" t="e">
        <f t="shared" si="14"/>
        <v>#N/A</v>
      </c>
      <c r="K168" s="2" t="e">
        <f t="shared" si="24"/>
        <v>#N/A</v>
      </c>
      <c r="L168" s="2">
        <f t="array" ref="L168">IF(COUNT($C169)=0,IF(COUNT($C168)=1,I168,SUM(L167+LOOKUP(2,1/(ISNUMBER($K$1:$K$194)),$K$1:$K$194))),I168)</f>
        <v>1277681.1428571441</v>
      </c>
      <c r="M168" s="8" t="e">
        <f t="shared" si="27"/>
        <v>#N/A</v>
      </c>
      <c r="N168" s="2" t="e">
        <f t="shared" si="15"/>
        <v>#N/A</v>
      </c>
      <c r="O168" s="2" t="e">
        <f t="shared" si="25"/>
        <v>#N/A</v>
      </c>
      <c r="P168" s="2">
        <v>997519.66705068946</v>
      </c>
      <c r="Q168" s="2">
        <f>IF(P168&gt;Graph!$G$1*1000,Graph!$G$1*1000,P168)</f>
        <v>800000</v>
      </c>
      <c r="R168" s="2">
        <f t="shared" si="16"/>
        <v>86808281.439934909</v>
      </c>
      <c r="S168" s="2">
        <f t="shared" si="17"/>
        <v>792960.42857143283</v>
      </c>
      <c r="T168" s="2">
        <f t="shared" si="18"/>
        <v>7039.571428571362</v>
      </c>
      <c r="U168" s="2">
        <f t="shared" si="19"/>
        <v>800000</v>
      </c>
      <c r="V168" s="2">
        <f t="shared" si="28"/>
        <v>24584980.284038723</v>
      </c>
      <c r="W168" s="2">
        <f t="shared" si="20"/>
        <v>549573.51995182037</v>
      </c>
      <c r="X168" s="2">
        <f t="shared" si="6"/>
        <v>250426.48004817963</v>
      </c>
      <c r="Y168" s="2">
        <f t="shared" si="7"/>
        <v>62223301.155896172</v>
      </c>
      <c r="Z168" s="2" t="str">
        <f t="shared" si="8"/>
        <v>HERE</v>
      </c>
      <c r="AA168" s="2">
        <f>IF(Z168="HERE",Y168,AA167+Graph!$G$1*1000)</f>
        <v>62223301.155896172</v>
      </c>
      <c r="AB168" s="2">
        <f t="shared" si="21"/>
        <v>250426.48004817963</v>
      </c>
      <c r="AC168" s="2">
        <f t="shared" si="9"/>
        <v>24584980.284038723</v>
      </c>
      <c r="AD168" s="3">
        <f t="shared" si="10"/>
        <v>52800000</v>
      </c>
      <c r="AE168" s="2">
        <f>IF(AE166&gt;=52800000,52800000,IF(AB147=Graph!G$1*1000,AE167+Graph!G$1*1000,AC168))</f>
        <v>24584980.284038723</v>
      </c>
      <c r="AF168" s="3">
        <f t="shared" si="11"/>
        <v>24584980.284038723</v>
      </c>
      <c r="AG168" s="3">
        <f t="shared" si="26"/>
        <v>48247841.350000001</v>
      </c>
      <c r="AH168" s="3" t="e">
        <f t="shared" si="3"/>
        <v>#N/A</v>
      </c>
      <c r="AM168" s="6">
        <v>14600000</v>
      </c>
      <c r="AN168" s="6">
        <v>31800000</v>
      </c>
      <c r="AO168" s="6">
        <v>52800000</v>
      </c>
    </row>
    <row r="169" spans="1:41" ht="15.75" customHeight="1" x14ac:dyDescent="0.25">
      <c r="A169" s="1">
        <v>44345</v>
      </c>
      <c r="B169" s="2">
        <f t="shared" si="0"/>
        <v>101</v>
      </c>
      <c r="C169" s="7"/>
      <c r="D169" s="2" t="e">
        <f t="shared" si="12"/>
        <v>#N/A</v>
      </c>
      <c r="E169" s="2" t="e">
        <f t="shared" si="22"/>
        <v>#N/A</v>
      </c>
      <c r="F169" s="2">
        <v>996728.79487851262</v>
      </c>
      <c r="G169" s="2">
        <f t="shared" si="23"/>
        <v>792960.42857142852</v>
      </c>
      <c r="H169" s="2">
        <f t="shared" si="13"/>
        <v>86477581.883117631</v>
      </c>
      <c r="I169" s="7"/>
      <c r="J169" s="2" t="e">
        <f t="shared" si="14"/>
        <v>#N/A</v>
      </c>
      <c r="K169" s="2" t="e">
        <f t="shared" si="24"/>
        <v>#N/A</v>
      </c>
      <c r="L169" s="2">
        <f t="array" ref="L169">IF(COUNT($C170)=0,IF(COUNT($C169)=1,I169,SUM(L168+LOOKUP(2,1/(ISNUMBER($K$1:$K$194)),$K$1:$K$194))),I169)</f>
        <v>1284720.7142857155</v>
      </c>
      <c r="M169" s="8" t="e">
        <f t="shared" si="27"/>
        <v>#N/A</v>
      </c>
      <c r="N169" s="2" t="e">
        <f t="shared" si="15"/>
        <v>#N/A</v>
      </c>
      <c r="O169" s="2" t="e">
        <f t="shared" si="25"/>
        <v>#N/A</v>
      </c>
      <c r="P169" s="2">
        <v>1002802.1591432691</v>
      </c>
      <c r="Q169" s="2">
        <f>IF(P169&gt;Graph!$G$1*1000,Graph!$G$1*1000,P169)</f>
        <v>800000</v>
      </c>
      <c r="R169" s="2">
        <f t="shared" si="16"/>
        <v>87608281.439934909</v>
      </c>
      <c r="S169" s="2">
        <f t="shared" si="17"/>
        <v>792960.42857143283</v>
      </c>
      <c r="T169" s="2">
        <f t="shared" si="18"/>
        <v>7039.571428571362</v>
      </c>
      <c r="U169" s="2">
        <f t="shared" si="19"/>
        <v>800000</v>
      </c>
      <c r="V169" s="2">
        <f t="shared" si="28"/>
        <v>25139814.454283804</v>
      </c>
      <c r="W169" s="2">
        <f t="shared" si="20"/>
        <v>554834.17024508119</v>
      </c>
      <c r="X169" s="2">
        <f t="shared" si="6"/>
        <v>245165.82975491881</v>
      </c>
      <c r="Y169" s="2">
        <f t="shared" si="7"/>
        <v>62468466.985651091</v>
      </c>
      <c r="Z169" s="2" t="str">
        <f t="shared" si="8"/>
        <v>HERE</v>
      </c>
      <c r="AA169" s="2">
        <f>IF(Z169="HERE",Y169,AA168+Graph!$G$1*1000)</f>
        <v>62468466.985651091</v>
      </c>
      <c r="AB169" s="2">
        <f t="shared" si="21"/>
        <v>245165.82975491881</v>
      </c>
      <c r="AC169" s="2">
        <f t="shared" si="9"/>
        <v>25139814.454283804</v>
      </c>
      <c r="AD169" s="3">
        <f t="shared" si="10"/>
        <v>52800000</v>
      </c>
      <c r="AE169" s="2">
        <f>IF(AE167&gt;=52800000,52800000,IF(AB148=Graph!G$1*1000,AE168+Graph!G$1*1000,AC169))</f>
        <v>25139814.454283804</v>
      </c>
      <c r="AF169" s="3">
        <f t="shared" si="11"/>
        <v>25139814.454283804</v>
      </c>
      <c r="AG169" s="3">
        <f t="shared" si="26"/>
        <v>48273109.450000003</v>
      </c>
      <c r="AH169" s="3" t="e">
        <f t="shared" si="3"/>
        <v>#N/A</v>
      </c>
      <c r="AM169" s="6">
        <v>14600000</v>
      </c>
      <c r="AN169" s="6">
        <v>31800000</v>
      </c>
      <c r="AO169" s="6">
        <v>52800000</v>
      </c>
    </row>
    <row r="170" spans="1:41" ht="15.75" customHeight="1" x14ac:dyDescent="0.25">
      <c r="A170" s="1">
        <v>44346</v>
      </c>
      <c r="B170" s="2">
        <f t="shared" si="0"/>
        <v>102</v>
      </c>
      <c r="C170" s="7"/>
      <c r="D170" s="2" t="e">
        <f t="shared" si="12"/>
        <v>#N/A</v>
      </c>
      <c r="E170" s="2" t="e">
        <f t="shared" si="22"/>
        <v>#N/A</v>
      </c>
      <c r="F170" s="2">
        <v>1001989.4451717734</v>
      </c>
      <c r="G170" s="2">
        <f t="shared" si="23"/>
        <v>792960.42857142852</v>
      </c>
      <c r="H170" s="2">
        <f t="shared" si="13"/>
        <v>87270542.311689064</v>
      </c>
      <c r="I170" s="7"/>
      <c r="J170" s="2" t="e">
        <f t="shared" si="14"/>
        <v>#N/A</v>
      </c>
      <c r="K170" s="2" t="e">
        <f t="shared" si="24"/>
        <v>#N/A</v>
      </c>
      <c r="L170" s="2">
        <f t="array" ref="L170">IF(COUNT($C171)=0,IF(COUNT($C170)=1,I170,SUM(L169+LOOKUP(2,1/(ISNUMBER($K$1:$K$194)),$K$1:$K$194))),I170)</f>
        <v>1291760.2857142868</v>
      </c>
      <c r="M170" s="8" t="e">
        <f t="shared" si="27"/>
        <v>#N/A</v>
      </c>
      <c r="N170" s="2" t="e">
        <f t="shared" si="15"/>
        <v>#N/A</v>
      </c>
      <c r="O170" s="2" t="e">
        <f t="shared" si="25"/>
        <v>#N/A</v>
      </c>
      <c r="P170" s="2">
        <v>1008084.6512358487</v>
      </c>
      <c r="Q170" s="2">
        <f>IF(P170&gt;Graph!$G$1*1000,Graph!$G$1*1000,P170)</f>
        <v>800000</v>
      </c>
      <c r="R170" s="2">
        <f t="shared" si="16"/>
        <v>88408281.439934909</v>
      </c>
      <c r="S170" s="2">
        <f t="shared" si="17"/>
        <v>792960.42857143283</v>
      </c>
      <c r="T170" s="2">
        <f t="shared" si="18"/>
        <v>7039.571428571362</v>
      </c>
      <c r="U170" s="2">
        <f t="shared" si="19"/>
        <v>800000</v>
      </c>
      <c r="V170" s="2">
        <f t="shared" si="28"/>
        <v>25699909.274822146</v>
      </c>
      <c r="W170" s="2">
        <f t="shared" si="20"/>
        <v>560094.820538342</v>
      </c>
      <c r="X170" s="2">
        <f t="shared" si="6"/>
        <v>239905.179461658</v>
      </c>
      <c r="Y170" s="2">
        <f t="shared" si="7"/>
        <v>62708372.165112749</v>
      </c>
      <c r="Z170" s="2" t="str">
        <f t="shared" si="8"/>
        <v>HERE</v>
      </c>
      <c r="AA170" s="2">
        <f>IF(Z170="HERE",Y170,AA169+Graph!$G$1*1000)</f>
        <v>62708372.165112749</v>
      </c>
      <c r="AB170" s="2">
        <f t="shared" si="21"/>
        <v>239905.179461658</v>
      </c>
      <c r="AC170" s="2">
        <f t="shared" si="9"/>
        <v>25699909.274822146</v>
      </c>
      <c r="AD170" s="3">
        <f t="shared" si="10"/>
        <v>52800000</v>
      </c>
      <c r="AE170" s="2">
        <f>IF(AE168&gt;=52800000,52800000,IF(AB149=Graph!G$1*1000,AE169+Graph!G$1*1000,AC170))</f>
        <v>25699909.274822146</v>
      </c>
      <c r="AF170" s="3">
        <f t="shared" si="11"/>
        <v>25699909.274822146</v>
      </c>
      <c r="AG170" s="3">
        <f t="shared" si="26"/>
        <v>48285007.549999997</v>
      </c>
      <c r="AH170" s="3" t="e">
        <f t="shared" si="3"/>
        <v>#N/A</v>
      </c>
      <c r="AM170" s="6">
        <v>14600000</v>
      </c>
      <c r="AN170" s="6">
        <v>31800000</v>
      </c>
      <c r="AO170" s="6">
        <v>52800000</v>
      </c>
    </row>
    <row r="171" spans="1:41" ht="15.75" customHeight="1" x14ac:dyDescent="0.25">
      <c r="A171" s="1">
        <v>44347</v>
      </c>
      <c r="B171" s="2">
        <f t="shared" si="0"/>
        <v>103</v>
      </c>
      <c r="C171" s="7"/>
      <c r="D171" s="2" t="e">
        <f t="shared" si="12"/>
        <v>#N/A</v>
      </c>
      <c r="E171" s="2" t="e">
        <f t="shared" si="22"/>
        <v>#N/A</v>
      </c>
      <c r="F171" s="2">
        <v>1007250.0954650342</v>
      </c>
      <c r="G171" s="2">
        <f t="shared" si="23"/>
        <v>792960.42857142852</v>
      </c>
      <c r="H171" s="2">
        <f t="shared" si="13"/>
        <v>88063502.740260497</v>
      </c>
      <c r="I171" s="7"/>
      <c r="J171" s="2" t="e">
        <f t="shared" si="14"/>
        <v>#N/A</v>
      </c>
      <c r="K171" s="2" t="e">
        <f t="shared" si="24"/>
        <v>#N/A</v>
      </c>
      <c r="L171" s="2">
        <f t="array" ref="L171">IF(COUNT($C172)=0,IF(COUNT($C171)=1,I171,SUM(L170+LOOKUP(2,1/(ISNUMBER($K$1:$K$194)),$K$1:$K$194))),I171)</f>
        <v>1298799.8571428582</v>
      </c>
      <c r="M171" s="8" t="e">
        <f t="shared" si="27"/>
        <v>#N/A</v>
      </c>
      <c r="N171" s="2" t="e">
        <f t="shared" si="15"/>
        <v>#N/A</v>
      </c>
      <c r="O171" s="2" t="e">
        <f t="shared" si="25"/>
        <v>#N/A</v>
      </c>
      <c r="P171" s="2">
        <v>1013367.1433284283</v>
      </c>
      <c r="Q171" s="2">
        <f>IF(P171&gt;Graph!$G$1*1000,Graph!$G$1*1000,P171)</f>
        <v>800000</v>
      </c>
      <c r="R171" s="2">
        <f t="shared" si="16"/>
        <v>89208281.439934909</v>
      </c>
      <c r="S171" s="2">
        <f t="shared" si="17"/>
        <v>792960.42857143283</v>
      </c>
      <c r="T171" s="2">
        <f t="shared" si="18"/>
        <v>7039.571428571362</v>
      </c>
      <c r="U171" s="2">
        <f t="shared" si="19"/>
        <v>800000</v>
      </c>
      <c r="V171" s="2">
        <f t="shared" si="28"/>
        <v>26265264.745653749</v>
      </c>
      <c r="W171" s="2">
        <f t="shared" si="20"/>
        <v>565355.47083160281</v>
      </c>
      <c r="X171" s="2">
        <f t="shared" si="6"/>
        <v>234644.52916839719</v>
      </c>
      <c r="Y171" s="2">
        <f t="shared" si="7"/>
        <v>62943016.694281146</v>
      </c>
      <c r="Z171" s="2" t="str">
        <f t="shared" si="8"/>
        <v>HERE</v>
      </c>
      <c r="AA171" s="2">
        <f>IF(Z171="HERE",Y171,AA170+Graph!$G$1*1000)</f>
        <v>62943016.694281146</v>
      </c>
      <c r="AB171" s="2">
        <f t="shared" si="21"/>
        <v>234644.52916839719</v>
      </c>
      <c r="AC171" s="2">
        <f t="shared" si="9"/>
        <v>26265264.745653749</v>
      </c>
      <c r="AD171" s="3">
        <f t="shared" si="10"/>
        <v>52800000</v>
      </c>
      <c r="AE171" s="2">
        <f>IF(AE169&gt;=52800000,52800000,IF(AB150=Graph!G$1*1000,AE170+Graph!G$1*1000,AC171))</f>
        <v>26265264.745653749</v>
      </c>
      <c r="AF171" s="3">
        <f t="shared" si="11"/>
        <v>26265264.745653749</v>
      </c>
      <c r="AG171" s="3">
        <f t="shared" si="26"/>
        <v>48298805.350000001</v>
      </c>
      <c r="AH171" s="3" t="e">
        <f t="shared" si="3"/>
        <v>#N/A</v>
      </c>
      <c r="AM171" s="6">
        <v>14600000</v>
      </c>
      <c r="AN171" s="6">
        <v>31800000</v>
      </c>
      <c r="AO171" s="6">
        <v>52800000</v>
      </c>
    </row>
    <row r="172" spans="1:41" ht="15.75" customHeight="1" x14ac:dyDescent="0.25">
      <c r="A172" s="1">
        <v>44348</v>
      </c>
      <c r="B172" s="2">
        <f t="shared" si="0"/>
        <v>104</v>
      </c>
      <c r="C172" s="7"/>
      <c r="D172" s="2" t="e">
        <f t="shared" si="12"/>
        <v>#N/A</v>
      </c>
      <c r="E172" s="2" t="e">
        <f t="shared" si="22"/>
        <v>#N/A</v>
      </c>
      <c r="F172" s="2">
        <v>1012510.7457582951</v>
      </c>
      <c r="G172" s="2">
        <f t="shared" si="23"/>
        <v>792960.42857142852</v>
      </c>
      <c r="H172" s="2">
        <f t="shared" si="13"/>
        <v>88856463.16883193</v>
      </c>
      <c r="I172" s="7"/>
      <c r="J172" s="2" t="e">
        <f t="shared" si="14"/>
        <v>#N/A</v>
      </c>
      <c r="K172" s="2" t="e">
        <f t="shared" si="24"/>
        <v>#N/A</v>
      </c>
      <c r="L172" s="2">
        <f t="array" ref="L172">IF(COUNT($C173)=0,IF(COUNT($C172)=1,I172,SUM(L171+LOOKUP(2,1/(ISNUMBER($K$1:$K$194)),$K$1:$K$194))),I172)</f>
        <v>1305839.4285714296</v>
      </c>
      <c r="M172" s="8" t="e">
        <f t="shared" si="27"/>
        <v>#N/A</v>
      </c>
      <c r="N172" s="2" t="e">
        <f t="shared" si="15"/>
        <v>#N/A</v>
      </c>
      <c r="O172" s="2" t="e">
        <f t="shared" si="25"/>
        <v>#N/A</v>
      </c>
      <c r="P172" s="2">
        <v>1018649.6354210377</v>
      </c>
      <c r="Q172" s="2">
        <f>IF(P172&gt;Graph!$G$1*1000,Graph!$G$1*1000,P172)</f>
        <v>800000</v>
      </c>
      <c r="R172" s="2">
        <f t="shared" si="16"/>
        <v>90008281.439934909</v>
      </c>
      <c r="S172" s="2">
        <f t="shared" si="17"/>
        <v>792960.42857143283</v>
      </c>
      <c r="T172" s="2">
        <f t="shared" si="18"/>
        <v>7039.571428571362</v>
      </c>
      <c r="U172" s="2">
        <f t="shared" si="19"/>
        <v>800000</v>
      </c>
      <c r="V172" s="2">
        <f t="shared" si="28"/>
        <v>26835880.866778612</v>
      </c>
      <c r="W172" s="2">
        <f t="shared" si="20"/>
        <v>570616.12112486362</v>
      </c>
      <c r="X172" s="2">
        <f t="shared" si="6"/>
        <v>229383.87887513638</v>
      </c>
      <c r="Y172" s="2">
        <f t="shared" si="7"/>
        <v>63172400.573156282</v>
      </c>
      <c r="Z172" s="2" t="str">
        <f t="shared" si="8"/>
        <v>HERE</v>
      </c>
      <c r="AA172" s="2">
        <f>IF(Z172="HERE",Y172,AA171+Graph!$G$1*1000)</f>
        <v>63172400.573156282</v>
      </c>
      <c r="AB172" s="2">
        <f t="shared" si="21"/>
        <v>229383.87887513638</v>
      </c>
      <c r="AC172" s="2">
        <f t="shared" si="9"/>
        <v>26835880.866778612</v>
      </c>
      <c r="AD172" s="3">
        <f t="shared" si="10"/>
        <v>52800000</v>
      </c>
      <c r="AE172" s="2">
        <f>IF(AE170&gt;=52800000,52800000,IF(AB151=Graph!G$1*1000,AE171+Graph!G$1*1000,AC172))</f>
        <v>26835880.866778612</v>
      </c>
      <c r="AF172" s="3">
        <f t="shared" si="11"/>
        <v>26835880.866778612</v>
      </c>
      <c r="AG172" s="3">
        <f t="shared" si="26"/>
        <v>48317048.600000001</v>
      </c>
      <c r="AH172" s="3" t="e">
        <f t="shared" si="3"/>
        <v>#N/A</v>
      </c>
      <c r="AM172" s="6">
        <v>14600000</v>
      </c>
      <c r="AN172" s="6">
        <v>31800000</v>
      </c>
      <c r="AO172" s="6">
        <v>52800000</v>
      </c>
    </row>
    <row r="173" spans="1:41" ht="15.75" customHeight="1" x14ac:dyDescent="0.25">
      <c r="A173" s="1">
        <v>44349</v>
      </c>
      <c r="B173" s="2">
        <f t="shared" si="0"/>
        <v>105</v>
      </c>
      <c r="C173" s="7"/>
      <c r="D173" s="2" t="e">
        <f t="shared" si="12"/>
        <v>#N/A</v>
      </c>
      <c r="E173" s="2" t="e">
        <f t="shared" si="22"/>
        <v>#N/A</v>
      </c>
      <c r="F173" s="2">
        <v>1017771.3960515261</v>
      </c>
      <c r="G173" s="2">
        <f t="shared" si="23"/>
        <v>792960.42857142852</v>
      </c>
      <c r="H173" s="2">
        <f t="shared" si="13"/>
        <v>89649423.597403362</v>
      </c>
      <c r="I173" s="7"/>
      <c r="J173" s="2" t="e">
        <f t="shared" si="14"/>
        <v>#N/A</v>
      </c>
      <c r="K173" s="2" t="e">
        <f t="shared" si="24"/>
        <v>#N/A</v>
      </c>
      <c r="L173" s="2">
        <f t="array" ref="L173">IF(COUNT($C174)=0,IF(COUNT($C173)=1,I173,SUM(L172+LOOKUP(2,1/(ISNUMBER($K$1:$K$194)),$K$1:$K$194))),I173)</f>
        <v>1312879.0000000009</v>
      </c>
      <c r="M173" s="8" t="e">
        <f t="shared" si="27"/>
        <v>#N/A</v>
      </c>
      <c r="N173" s="2" t="e">
        <f t="shared" si="15"/>
        <v>#N/A</v>
      </c>
      <c r="O173" s="2" t="e">
        <f t="shared" si="25"/>
        <v>#N/A</v>
      </c>
      <c r="P173" s="2">
        <v>1023932.1275136173</v>
      </c>
      <c r="Q173" s="2">
        <f>IF(P173&gt;Graph!$G$1*1000,Graph!$G$1*1000,P173)</f>
        <v>800000</v>
      </c>
      <c r="R173" s="2">
        <f t="shared" si="16"/>
        <v>90808281.439934909</v>
      </c>
      <c r="S173" s="2">
        <f t="shared" si="17"/>
        <v>792960.42857143283</v>
      </c>
      <c r="T173" s="2">
        <f t="shared" si="18"/>
        <v>7039.571428571362</v>
      </c>
      <c r="U173" s="2">
        <f t="shared" si="19"/>
        <v>800000</v>
      </c>
      <c r="V173" s="2">
        <f t="shared" si="28"/>
        <v>27411757.638196707</v>
      </c>
      <c r="W173" s="2">
        <f t="shared" si="20"/>
        <v>575876.77141809464</v>
      </c>
      <c r="X173" s="2">
        <f t="shared" si="6"/>
        <v>224123.22858190536</v>
      </c>
      <c r="Y173" s="2">
        <f t="shared" si="7"/>
        <v>63396523.801738188</v>
      </c>
      <c r="Z173" s="2" t="str">
        <f t="shared" si="8"/>
        <v>HERE</v>
      </c>
      <c r="AA173" s="2">
        <f>IF(Z173="HERE",Y173,AA172+Graph!$G$1*1000)</f>
        <v>63396523.801738188</v>
      </c>
      <c r="AB173" s="2">
        <f t="shared" si="21"/>
        <v>224123.22858190536</v>
      </c>
      <c r="AC173" s="2">
        <f t="shared" si="9"/>
        <v>27411757.638196707</v>
      </c>
      <c r="AD173" s="3">
        <f t="shared" si="10"/>
        <v>52800000</v>
      </c>
      <c r="AE173" s="2">
        <f>IF(AE171&gt;=52800000,52800000,IF(AB152=Graph!G$1*1000,AE172+Graph!G$1*1000,AC173))</f>
        <v>27411757.638196707</v>
      </c>
      <c r="AF173" s="3">
        <f t="shared" si="11"/>
        <v>27411757.638196707</v>
      </c>
      <c r="AG173" s="3">
        <f t="shared" si="26"/>
        <v>48341154.100000001</v>
      </c>
      <c r="AH173" s="3" t="e">
        <f t="shared" si="3"/>
        <v>#N/A</v>
      </c>
      <c r="AM173" s="6">
        <v>14600000</v>
      </c>
      <c r="AN173" s="6">
        <v>31800000</v>
      </c>
      <c r="AO173" s="6">
        <v>52800000</v>
      </c>
    </row>
    <row r="174" spans="1:41" ht="15.75" customHeight="1" x14ac:dyDescent="0.25">
      <c r="A174" s="1">
        <v>44350</v>
      </c>
      <c r="B174" s="2">
        <f t="shared" si="0"/>
        <v>106</v>
      </c>
      <c r="C174" s="7"/>
      <c r="D174" s="2" t="e">
        <f t="shared" si="12"/>
        <v>#N/A</v>
      </c>
      <c r="E174" s="2" t="e">
        <f t="shared" si="22"/>
        <v>#N/A</v>
      </c>
      <c r="F174" s="2">
        <v>1023032.0463447869</v>
      </c>
      <c r="G174" s="2">
        <f t="shared" si="23"/>
        <v>792960.42857142852</v>
      </c>
      <c r="H174" s="2">
        <f t="shared" si="13"/>
        <v>90442384.025974795</v>
      </c>
      <c r="I174" s="7"/>
      <c r="J174" s="2" t="e">
        <f t="shared" si="14"/>
        <v>#N/A</v>
      </c>
      <c r="K174" s="2" t="e">
        <f t="shared" si="24"/>
        <v>#N/A</v>
      </c>
      <c r="L174" s="2">
        <f t="array" ref="L174">IF(COUNT($C175)=0,IF(COUNT($C174)=1,I174,SUM(L173+LOOKUP(2,1/(ISNUMBER($K$1:$K$194)),$K$1:$K$194))),I174)</f>
        <v>1319918.5714285723</v>
      </c>
      <c r="M174" s="8" t="e">
        <f t="shared" si="27"/>
        <v>#N/A</v>
      </c>
      <c r="N174" s="2" t="e">
        <f t="shared" si="15"/>
        <v>#N/A</v>
      </c>
      <c r="O174" s="2" t="e">
        <f t="shared" si="25"/>
        <v>#N/A</v>
      </c>
      <c r="P174" s="2">
        <v>1029214.6196061969</v>
      </c>
      <c r="Q174" s="2">
        <f>IF(P174&gt;Graph!$G$1*1000,Graph!$G$1*1000,P174)</f>
        <v>800000</v>
      </c>
      <c r="R174" s="2">
        <f t="shared" si="16"/>
        <v>91608281.439934909</v>
      </c>
      <c r="S174" s="2">
        <f t="shared" si="17"/>
        <v>792960.42857143283</v>
      </c>
      <c r="T174" s="2">
        <f t="shared" si="18"/>
        <v>7039.571428571362</v>
      </c>
      <c r="U174" s="2">
        <f t="shared" si="19"/>
        <v>800000</v>
      </c>
      <c r="V174" s="2">
        <f t="shared" si="28"/>
        <v>27992895.059908062</v>
      </c>
      <c r="W174" s="2">
        <f t="shared" si="20"/>
        <v>581137.42171135545</v>
      </c>
      <c r="X174" s="2">
        <f t="shared" si="6"/>
        <v>218862.57828864455</v>
      </c>
      <c r="Y174" s="2">
        <f t="shared" si="7"/>
        <v>63615386.380026832</v>
      </c>
      <c r="Z174" s="2" t="str">
        <f t="shared" si="8"/>
        <v>HERE</v>
      </c>
      <c r="AA174" s="2">
        <f>IF(Z174="HERE",Y174,AA173+Graph!$G$1*1000)</f>
        <v>63615386.380026832</v>
      </c>
      <c r="AB174" s="2">
        <f t="shared" si="21"/>
        <v>218862.57828864455</v>
      </c>
      <c r="AC174" s="2">
        <f t="shared" si="9"/>
        <v>27992895.059908062</v>
      </c>
      <c r="AD174" s="3">
        <f t="shared" si="10"/>
        <v>52800000</v>
      </c>
      <c r="AE174" s="2">
        <f>IF(AE172&gt;=52800000,52800000,IF(AB153=Graph!G$1*1000,AE173+Graph!G$1*1000,AC174))</f>
        <v>27992895.059908062</v>
      </c>
      <c r="AF174" s="3">
        <f t="shared" si="11"/>
        <v>27992895.059908062</v>
      </c>
      <c r="AG174" s="3">
        <f t="shared" si="26"/>
        <v>48364687.288277648</v>
      </c>
      <c r="AH174" s="3" t="e">
        <f t="shared" si="3"/>
        <v>#N/A</v>
      </c>
      <c r="AM174" s="6">
        <v>14600000</v>
      </c>
      <c r="AN174" s="6">
        <v>31800000</v>
      </c>
      <c r="AO174" s="6">
        <v>52800000</v>
      </c>
    </row>
    <row r="175" spans="1:41" ht="15.75" customHeight="1" x14ac:dyDescent="0.25">
      <c r="A175" s="1">
        <v>44351</v>
      </c>
      <c r="B175" s="2">
        <f t="shared" si="0"/>
        <v>107</v>
      </c>
      <c r="C175" s="7"/>
      <c r="D175" s="2" t="e">
        <f t="shared" si="12"/>
        <v>#N/A</v>
      </c>
      <c r="E175" s="2" t="e">
        <f t="shared" si="22"/>
        <v>#N/A</v>
      </c>
      <c r="F175" s="2">
        <v>1028292.6966380477</v>
      </c>
      <c r="G175" s="2">
        <f t="shared" si="23"/>
        <v>792960.42857142852</v>
      </c>
      <c r="H175" s="2">
        <f t="shared" si="13"/>
        <v>91235344.454546228</v>
      </c>
      <c r="I175" s="7"/>
      <c r="J175" s="2" t="e">
        <f t="shared" si="14"/>
        <v>#N/A</v>
      </c>
      <c r="K175" s="2" t="e">
        <f t="shared" si="24"/>
        <v>#N/A</v>
      </c>
      <c r="L175" s="2">
        <f t="array" ref="L175">IF(COUNT($C176)=0,IF(COUNT($C175)=1,I175,SUM(L174+LOOKUP(2,1/(ISNUMBER($K$1:$K$194)),$K$1:$K$194))),I175)</f>
        <v>1326958.1428571437</v>
      </c>
      <c r="M175" s="8" t="e">
        <f t="shared" si="27"/>
        <v>#N/A</v>
      </c>
      <c r="N175" s="2" t="e">
        <f t="shared" si="15"/>
        <v>#N/A</v>
      </c>
      <c r="O175" s="2" t="e">
        <f t="shared" si="25"/>
        <v>#N/A</v>
      </c>
      <c r="P175" s="2">
        <v>1034497.1116987765</v>
      </c>
      <c r="Q175" s="2">
        <f>IF(P175&gt;Graph!$G$1*1000,Graph!$G$1*1000,P175)</f>
        <v>800000</v>
      </c>
      <c r="R175" s="2">
        <f t="shared" si="16"/>
        <v>92408281.439934909</v>
      </c>
      <c r="S175" s="2">
        <f t="shared" si="17"/>
        <v>792960.42857143283</v>
      </c>
      <c r="T175" s="2">
        <f t="shared" si="18"/>
        <v>7039.571428571362</v>
      </c>
      <c r="U175" s="2">
        <f t="shared" si="19"/>
        <v>800000</v>
      </c>
      <c r="V175" s="2">
        <f t="shared" si="28"/>
        <v>28579293.131912678</v>
      </c>
      <c r="W175" s="2">
        <f t="shared" si="20"/>
        <v>586398.07200461626</v>
      </c>
      <c r="X175" s="2">
        <f t="shared" si="6"/>
        <v>213601.92799538374</v>
      </c>
      <c r="Y175" s="2">
        <f t="shared" si="7"/>
        <v>63828988.308022216</v>
      </c>
      <c r="Z175" s="2" t="str">
        <f t="shared" si="8"/>
        <v>HERE</v>
      </c>
      <c r="AA175" s="2">
        <f>IF(Z175="HERE",Y175,AA174+Graph!$G$1*1000)</f>
        <v>63828988.308022216</v>
      </c>
      <c r="AB175" s="2">
        <f t="shared" si="21"/>
        <v>213601.92799538374</v>
      </c>
      <c r="AC175" s="2">
        <f t="shared" si="9"/>
        <v>28579293.131912678</v>
      </c>
      <c r="AD175" s="3">
        <f t="shared" si="10"/>
        <v>52800000</v>
      </c>
      <c r="AE175" s="2">
        <f>IF(AE173&gt;=52800000,52800000,IF(AB154=Graph!G$1*1000,AE174+Graph!G$1*1000,AC175))</f>
        <v>28579293.131912678</v>
      </c>
      <c r="AF175" s="3">
        <f t="shared" si="11"/>
        <v>28579293.131912678</v>
      </c>
      <c r="AG175" s="3">
        <f t="shared" si="26"/>
        <v>48388483.509069964</v>
      </c>
      <c r="AH175" s="3" t="e">
        <f t="shared" si="3"/>
        <v>#N/A</v>
      </c>
      <c r="AM175" s="6">
        <v>14600000</v>
      </c>
      <c r="AN175" s="6">
        <v>31800000</v>
      </c>
      <c r="AO175" s="6">
        <v>52800000</v>
      </c>
    </row>
    <row r="176" spans="1:41" ht="15.75" customHeight="1" x14ac:dyDescent="0.25">
      <c r="A176" s="1">
        <v>44352</v>
      </c>
      <c r="B176" s="2">
        <f t="shared" si="0"/>
        <v>108</v>
      </c>
      <c r="C176" s="7"/>
      <c r="D176" s="2" t="e">
        <f t="shared" si="12"/>
        <v>#N/A</v>
      </c>
      <c r="E176" s="2" t="e">
        <f t="shared" si="22"/>
        <v>#N/A</v>
      </c>
      <c r="F176" s="2">
        <v>1033553.3469313085</v>
      </c>
      <c r="G176" s="2">
        <f t="shared" si="23"/>
        <v>792960.42857142852</v>
      </c>
      <c r="H176" s="2">
        <f t="shared" si="13"/>
        <v>92028304.883117661</v>
      </c>
      <c r="I176" s="7"/>
      <c r="J176" s="2" t="e">
        <f t="shared" si="14"/>
        <v>#N/A</v>
      </c>
      <c r="K176" s="2" t="e">
        <f t="shared" si="24"/>
        <v>#N/A</v>
      </c>
      <c r="L176" s="2">
        <f t="array" ref="L176">IF(COUNT($C177)=0,IF(COUNT($C176)=1,I176,SUM(L175+LOOKUP(2,1/(ISNUMBER($K$1:$K$194)),$K$1:$K$194))),I176)</f>
        <v>1333997.714285715</v>
      </c>
      <c r="M176" s="8" t="e">
        <f t="shared" si="27"/>
        <v>#N/A</v>
      </c>
      <c r="N176" s="2" t="e">
        <f t="shared" si="15"/>
        <v>#N/A</v>
      </c>
      <c r="O176" s="2" t="e">
        <f t="shared" si="25"/>
        <v>#N/A</v>
      </c>
      <c r="P176" s="2">
        <v>1039779.6037913561</v>
      </c>
      <c r="Q176" s="2">
        <f>IF(P176&gt;Graph!$G$1*1000,Graph!$G$1*1000,P176)</f>
        <v>800000</v>
      </c>
      <c r="R176" s="2">
        <f t="shared" si="16"/>
        <v>93208281.439934909</v>
      </c>
      <c r="S176" s="2">
        <f t="shared" si="17"/>
        <v>792960.42857143283</v>
      </c>
      <c r="T176" s="2">
        <f t="shared" si="18"/>
        <v>7039.571428571362</v>
      </c>
      <c r="U176" s="2">
        <f t="shared" si="19"/>
        <v>800000</v>
      </c>
      <c r="V176" s="2">
        <f t="shared" si="28"/>
        <v>29170951.854210556</v>
      </c>
      <c r="W176" s="2">
        <f t="shared" si="20"/>
        <v>591658.72229787707</v>
      </c>
      <c r="X176" s="2">
        <f t="shared" si="6"/>
        <v>208341.27770212293</v>
      </c>
      <c r="Y176" s="2">
        <f t="shared" si="7"/>
        <v>64037329.585724339</v>
      </c>
      <c r="Z176" s="2" t="str">
        <f t="shared" si="8"/>
        <v>HERE</v>
      </c>
      <c r="AA176" s="2">
        <f>IF(Z176="HERE",Y176,AA175+Graph!$G$1*1000)</f>
        <v>64037329.585724339</v>
      </c>
      <c r="AB176" s="2">
        <f t="shared" si="21"/>
        <v>208341.27770212293</v>
      </c>
      <c r="AC176" s="2">
        <f t="shared" si="9"/>
        <v>29170951.854210556</v>
      </c>
      <c r="AD176" s="3">
        <f t="shared" si="10"/>
        <v>52800000</v>
      </c>
      <c r="AE176" s="2">
        <f>IF(AE174&gt;=52800000,52800000,IF(AB155=Graph!G$1*1000,AE175+Graph!G$1*1000,AC176))</f>
        <v>29170951.854210556</v>
      </c>
      <c r="AF176" s="3">
        <f t="shared" si="11"/>
        <v>29170951.854210556</v>
      </c>
      <c r="AG176" s="3">
        <f t="shared" si="26"/>
        <v>48412542.762376942</v>
      </c>
      <c r="AH176" s="3" t="e">
        <f t="shared" si="3"/>
        <v>#N/A</v>
      </c>
      <c r="AM176" s="6">
        <v>14600000</v>
      </c>
      <c r="AN176" s="6">
        <v>31800000</v>
      </c>
      <c r="AO176" s="6">
        <v>52800000</v>
      </c>
    </row>
    <row r="177" spans="1:41" ht="15.75" customHeight="1" x14ac:dyDescent="0.25">
      <c r="A177" s="1">
        <v>44353</v>
      </c>
      <c r="B177" s="2">
        <f t="shared" si="0"/>
        <v>109</v>
      </c>
      <c r="C177" s="7"/>
      <c r="D177" s="2" t="e">
        <f t="shared" si="12"/>
        <v>#N/A</v>
      </c>
      <c r="E177" s="2" t="e">
        <f t="shared" si="22"/>
        <v>#N/A</v>
      </c>
      <c r="F177" s="2">
        <v>1038813.9972245693</v>
      </c>
      <c r="G177" s="2">
        <f t="shared" si="23"/>
        <v>792960.42857142852</v>
      </c>
      <c r="H177" s="2">
        <f t="shared" si="13"/>
        <v>92821265.311689094</v>
      </c>
      <c r="I177" s="7"/>
      <c r="J177" s="2" t="e">
        <f t="shared" si="14"/>
        <v>#N/A</v>
      </c>
      <c r="K177" s="2" t="e">
        <f t="shared" si="24"/>
        <v>#N/A</v>
      </c>
      <c r="L177" s="2">
        <f t="array" ref="L177">IF(COUNT($C178)=0,IF(COUNT($C177)=1,I177,SUM(L176+LOOKUP(2,1/(ISNUMBER($K$1:$K$194)),$K$1:$K$194))),I177)</f>
        <v>1341037.2857142864</v>
      </c>
      <c r="M177" s="8" t="e">
        <f t="shared" si="27"/>
        <v>#N/A</v>
      </c>
      <c r="N177" s="2" t="e">
        <f t="shared" si="15"/>
        <v>#N/A</v>
      </c>
      <c r="O177" s="2" t="e">
        <f t="shared" si="25"/>
        <v>#N/A</v>
      </c>
      <c r="P177" s="2">
        <v>1045062.0958839655</v>
      </c>
      <c r="Q177" s="2">
        <f>IF(P177&gt;Graph!$G$1*1000,Graph!$G$1*1000,P177)</f>
        <v>800000</v>
      </c>
      <c r="R177" s="2">
        <f t="shared" si="16"/>
        <v>94008281.439934909</v>
      </c>
      <c r="S177" s="2">
        <f t="shared" si="17"/>
        <v>792960.42857143283</v>
      </c>
      <c r="T177" s="2">
        <f t="shared" si="18"/>
        <v>7039.571428571362</v>
      </c>
      <c r="U177" s="2">
        <f t="shared" si="19"/>
        <v>800000</v>
      </c>
      <c r="V177" s="2">
        <f t="shared" si="28"/>
        <v>29767871.226801693</v>
      </c>
      <c r="W177" s="2">
        <f t="shared" si="20"/>
        <v>596919.37259113789</v>
      </c>
      <c r="X177" s="2">
        <f t="shared" si="6"/>
        <v>203080.62740886211</v>
      </c>
      <c r="Y177" s="2">
        <f t="shared" si="7"/>
        <v>64240410.213133201</v>
      </c>
      <c r="Z177" s="2" t="str">
        <f t="shared" si="8"/>
        <v>HERE</v>
      </c>
      <c r="AA177" s="2">
        <f>IF(Z177="HERE",Y177,AA176+Graph!$G$1*1000)</f>
        <v>64240410.213133201</v>
      </c>
      <c r="AB177" s="2">
        <f t="shared" si="21"/>
        <v>203080.62740886211</v>
      </c>
      <c r="AC177" s="2">
        <f t="shared" si="9"/>
        <v>29767871.226801693</v>
      </c>
      <c r="AD177" s="3">
        <f t="shared" si="10"/>
        <v>52800000</v>
      </c>
      <c r="AE177" s="2">
        <f>IF(AE175&gt;=52800000,52800000,IF(AB156=Graph!G$1*1000,AE176+Graph!G$1*1000,AC177))</f>
        <v>29767871.226801693</v>
      </c>
      <c r="AF177" s="3">
        <f t="shared" si="11"/>
        <v>29767871.226801693</v>
      </c>
      <c r="AG177" s="3">
        <f t="shared" si="26"/>
        <v>48436865.048198581</v>
      </c>
      <c r="AH177" s="3" t="e">
        <f t="shared" si="3"/>
        <v>#N/A</v>
      </c>
      <c r="AM177" s="6">
        <v>14600000</v>
      </c>
      <c r="AN177" s="6">
        <v>31800000</v>
      </c>
      <c r="AO177" s="6">
        <v>52800000</v>
      </c>
    </row>
    <row r="178" spans="1:41" ht="15.75" customHeight="1" x14ac:dyDescent="0.25">
      <c r="A178" s="1">
        <v>44354</v>
      </c>
      <c r="B178" s="2">
        <f t="shared" si="0"/>
        <v>110</v>
      </c>
      <c r="C178" s="7"/>
      <c r="D178" s="2" t="e">
        <f t="shared" si="12"/>
        <v>#N/A</v>
      </c>
      <c r="E178" s="2" t="e">
        <f t="shared" si="22"/>
        <v>#N/A</v>
      </c>
      <c r="F178" s="2">
        <v>1044074.6475178003</v>
      </c>
      <c r="G178" s="2">
        <f t="shared" si="23"/>
        <v>792960.42857142852</v>
      </c>
      <c r="H178" s="2">
        <f t="shared" si="13"/>
        <v>93614225.740260527</v>
      </c>
      <c r="I178" s="7"/>
      <c r="J178" s="2" t="e">
        <f t="shared" si="14"/>
        <v>#N/A</v>
      </c>
      <c r="K178" s="2" t="e">
        <f t="shared" si="24"/>
        <v>#N/A</v>
      </c>
      <c r="L178" s="2">
        <f t="array" ref="L178">IF(COUNT($C179)=0,IF(COUNT($C178)=1,I178,SUM(L177+LOOKUP(2,1/(ISNUMBER($K$1:$K$194)),$K$1:$K$194))),I178)</f>
        <v>1348076.8571428577</v>
      </c>
      <c r="M178" s="8" t="e">
        <f t="shared" si="27"/>
        <v>#N/A</v>
      </c>
      <c r="N178" s="2" t="e">
        <f t="shared" si="15"/>
        <v>#N/A</v>
      </c>
      <c r="O178" s="2" t="e">
        <f t="shared" si="25"/>
        <v>#N/A</v>
      </c>
      <c r="P178" s="2">
        <v>1050344.5879765451</v>
      </c>
      <c r="Q178" s="2">
        <f>IF(P178&gt;Graph!$G$1*1000,Graph!$G$1*1000,P178)</f>
        <v>800000</v>
      </c>
      <c r="R178" s="2">
        <f t="shared" si="16"/>
        <v>94808281.439934909</v>
      </c>
      <c r="S178" s="2">
        <f t="shared" si="17"/>
        <v>792960.42857143283</v>
      </c>
      <c r="T178" s="2">
        <f t="shared" si="18"/>
        <v>7039.571428571362</v>
      </c>
      <c r="U178" s="2">
        <f t="shared" si="19"/>
        <v>800000</v>
      </c>
      <c r="V178" s="2">
        <f t="shared" si="28"/>
        <v>30370051.249686092</v>
      </c>
      <c r="W178" s="2">
        <f t="shared" si="20"/>
        <v>602180.0228843987</v>
      </c>
      <c r="X178" s="2">
        <f t="shared" si="6"/>
        <v>197819.9771156013</v>
      </c>
      <c r="Y178" s="2">
        <f t="shared" si="7"/>
        <v>64438230.190248802</v>
      </c>
      <c r="Z178" s="2" t="str">
        <f t="shared" si="8"/>
        <v>HERE</v>
      </c>
      <c r="AA178" s="2">
        <f>IF(Z178="HERE",Y178,AA177+Graph!$G$1*1000)</f>
        <v>64438230.190248802</v>
      </c>
      <c r="AB178" s="2">
        <f t="shared" si="21"/>
        <v>197819.9771156013</v>
      </c>
      <c r="AC178" s="2">
        <f t="shared" si="9"/>
        <v>30370051.249686092</v>
      </c>
      <c r="AD178" s="3">
        <f t="shared" si="10"/>
        <v>52800000</v>
      </c>
      <c r="AE178" s="2">
        <f>IF(AE176&gt;=52800000,52800000,IF(AB157=Graph!G$1*1000,AE177+Graph!G$1*1000,AC178))</f>
        <v>30370051.249686092</v>
      </c>
      <c r="AF178" s="3">
        <f t="shared" si="11"/>
        <v>30370051.249686092</v>
      </c>
      <c r="AG178" s="3">
        <f t="shared" si="26"/>
        <v>48461450.366534881</v>
      </c>
      <c r="AH178" s="3" t="e">
        <f t="shared" si="3"/>
        <v>#N/A</v>
      </c>
      <c r="AM178" s="6">
        <v>14600000</v>
      </c>
      <c r="AN178" s="6">
        <v>31800000</v>
      </c>
      <c r="AO178" s="6">
        <v>52800000</v>
      </c>
    </row>
    <row r="179" spans="1:41" ht="15.75" customHeight="1" x14ac:dyDescent="0.25">
      <c r="A179" s="1">
        <v>44355</v>
      </c>
      <c r="B179" s="2">
        <f t="shared" si="0"/>
        <v>111</v>
      </c>
      <c r="C179" s="7"/>
      <c r="D179" s="2" t="e">
        <f t="shared" si="12"/>
        <v>#N/A</v>
      </c>
      <c r="E179" s="2" t="e">
        <f t="shared" si="22"/>
        <v>#N/A</v>
      </c>
      <c r="F179" s="2">
        <v>1049335.2978110611</v>
      </c>
      <c r="G179" s="2">
        <f t="shared" si="23"/>
        <v>792960.42857142852</v>
      </c>
      <c r="H179" s="2">
        <f t="shared" si="13"/>
        <v>94407186.168831959</v>
      </c>
      <c r="I179" s="7"/>
      <c r="J179" s="2" t="e">
        <f t="shared" si="14"/>
        <v>#N/A</v>
      </c>
      <c r="K179" s="2" t="e">
        <f t="shared" si="24"/>
        <v>#N/A</v>
      </c>
      <c r="L179" s="2">
        <f t="array" ref="L179">IF(COUNT($C180)=0,IF(COUNT($C179)=1,I179,SUM(L178+LOOKUP(2,1/(ISNUMBER($K$1:$K$194)),$K$1:$K$194))),I179)</f>
        <v>1355116.4285714291</v>
      </c>
      <c r="M179" s="8" t="e">
        <f t="shared" si="27"/>
        <v>#N/A</v>
      </c>
      <c r="N179" s="2" t="e">
        <f t="shared" si="15"/>
        <v>#N/A</v>
      </c>
      <c r="O179" s="2" t="e">
        <f t="shared" si="25"/>
        <v>#N/A</v>
      </c>
      <c r="P179" s="2">
        <v>1055627.0800691247</v>
      </c>
      <c r="Q179" s="2">
        <f>IF(P179&gt;Graph!$G$1*1000,Graph!$G$1*1000,P179)</f>
        <v>800000</v>
      </c>
      <c r="R179" s="2">
        <f t="shared" si="16"/>
        <v>95608281.439934909</v>
      </c>
      <c r="S179" s="2">
        <f t="shared" si="17"/>
        <v>792960.42857143283</v>
      </c>
      <c r="T179" s="2">
        <f t="shared" si="18"/>
        <v>7039.571428571362</v>
      </c>
      <c r="U179" s="2">
        <f t="shared" si="19"/>
        <v>800000</v>
      </c>
      <c r="V179" s="2">
        <f t="shared" si="28"/>
        <v>30977491.922863722</v>
      </c>
      <c r="W179" s="2">
        <f t="shared" si="20"/>
        <v>607440.67317762971</v>
      </c>
      <c r="X179" s="2">
        <f t="shared" si="6"/>
        <v>192559.32682237029</v>
      </c>
      <c r="Y179" s="2">
        <f t="shared" si="7"/>
        <v>64630789.517071173</v>
      </c>
      <c r="Z179" s="2" t="str">
        <f t="shared" si="8"/>
        <v>HERE</v>
      </c>
      <c r="AA179" s="2">
        <f>IF(Z179="HERE",Y179,AA178+Graph!$G$1*1000)</f>
        <v>64630789.517071173</v>
      </c>
      <c r="AB179" s="2">
        <f t="shared" si="21"/>
        <v>192559.32682237029</v>
      </c>
      <c r="AC179" s="2">
        <f t="shared" si="9"/>
        <v>30977491.922863722</v>
      </c>
      <c r="AD179" s="3">
        <f t="shared" si="10"/>
        <v>52800000</v>
      </c>
      <c r="AE179" s="2">
        <f>IF(AE177&gt;=52800000,52800000,IF(AB158=Graph!G$1*1000,AE178+Graph!G$1*1000,AC179))</f>
        <v>30977491.922863722</v>
      </c>
      <c r="AF179" s="3">
        <f t="shared" si="11"/>
        <v>30977491.922863722</v>
      </c>
      <c r="AG179" s="3">
        <f t="shared" si="26"/>
        <v>48486298.717385843</v>
      </c>
      <c r="AH179" s="3" t="e">
        <f t="shared" si="3"/>
        <v>#N/A</v>
      </c>
      <c r="AM179" s="6">
        <v>14600000</v>
      </c>
      <c r="AN179" s="6">
        <v>31800000</v>
      </c>
      <c r="AO179" s="6">
        <v>52800000</v>
      </c>
    </row>
    <row r="180" spans="1:41" ht="15.75" customHeight="1" x14ac:dyDescent="0.25">
      <c r="A180" s="1">
        <v>44356</v>
      </c>
      <c r="B180" s="2">
        <f t="shared" si="0"/>
        <v>112</v>
      </c>
      <c r="C180" s="7"/>
      <c r="D180" s="2" t="e">
        <f t="shared" si="12"/>
        <v>#N/A</v>
      </c>
      <c r="E180" s="2" t="e">
        <f t="shared" si="22"/>
        <v>#N/A</v>
      </c>
      <c r="F180" s="2">
        <v>1054595.948104322</v>
      </c>
      <c r="G180" s="2">
        <f t="shared" si="23"/>
        <v>792960.42857142852</v>
      </c>
      <c r="H180" s="2">
        <f t="shared" si="13"/>
        <v>95200146.597403392</v>
      </c>
      <c r="I180" s="7"/>
      <c r="J180" s="2" t="e">
        <f t="shared" si="14"/>
        <v>#N/A</v>
      </c>
      <c r="K180" s="2" t="e">
        <f t="shared" si="24"/>
        <v>#N/A</v>
      </c>
      <c r="L180" s="2">
        <f t="array" ref="L180">IF(COUNT($C181)=0,IF(COUNT($C180)=1,I180,SUM(L179+LOOKUP(2,1/(ISNUMBER($K$1:$K$194)),$K$1:$K$194))),I180)</f>
        <v>1362156.0000000005</v>
      </c>
      <c r="M180" s="8" t="e">
        <f t="shared" si="27"/>
        <v>#N/A</v>
      </c>
      <c r="N180" s="2" t="e">
        <f t="shared" si="15"/>
        <v>#N/A</v>
      </c>
      <c r="O180" s="2" t="e">
        <f t="shared" si="25"/>
        <v>#N/A</v>
      </c>
      <c r="P180" s="2">
        <v>1060909.5721617043</v>
      </c>
      <c r="Q180" s="2">
        <f>IF(P180&gt;Graph!$G$1*1000,Graph!$G$1*1000,P180)</f>
        <v>800000</v>
      </c>
      <c r="R180" s="2">
        <f t="shared" si="16"/>
        <v>96408281.439934909</v>
      </c>
      <c r="S180" s="2">
        <f t="shared" si="17"/>
        <v>792960.42857143283</v>
      </c>
      <c r="T180" s="2">
        <f t="shared" si="18"/>
        <v>7039.571428571362</v>
      </c>
      <c r="U180" s="2">
        <f t="shared" si="19"/>
        <v>800000</v>
      </c>
      <c r="V180" s="2">
        <f t="shared" si="28"/>
        <v>31590193.246334612</v>
      </c>
      <c r="W180" s="2">
        <f t="shared" si="20"/>
        <v>612701.32347089052</v>
      </c>
      <c r="X180" s="2">
        <f t="shared" si="6"/>
        <v>187298.67652910948</v>
      </c>
      <c r="Y180" s="2">
        <f t="shared" si="7"/>
        <v>64818088.193600282</v>
      </c>
      <c r="Z180" s="2" t="str">
        <f t="shared" si="8"/>
        <v>HERE</v>
      </c>
      <c r="AA180" s="2">
        <f>IF(Z180="HERE",Y180,AA179+Graph!$G$1*1000)</f>
        <v>64818088.193600282</v>
      </c>
      <c r="AB180" s="2">
        <f t="shared" si="21"/>
        <v>187298.67652910948</v>
      </c>
      <c r="AC180" s="2">
        <f t="shared" si="9"/>
        <v>31590193.246334612</v>
      </c>
      <c r="AD180" s="3">
        <f t="shared" si="10"/>
        <v>52800000</v>
      </c>
      <c r="AE180" s="2">
        <f>IF(AE178&gt;=52800000,52800000,IF(AB159=Graph!G$1*1000,AE179+Graph!G$1*1000,AC180))</f>
        <v>31590193.246334612</v>
      </c>
      <c r="AF180" s="3">
        <f t="shared" si="11"/>
        <v>31590193.246334612</v>
      </c>
      <c r="AG180" s="3">
        <f t="shared" si="26"/>
        <v>48511410.100751467</v>
      </c>
      <c r="AH180" s="3" t="e">
        <f t="shared" si="3"/>
        <v>#N/A</v>
      </c>
      <c r="AM180" s="6">
        <v>14600000</v>
      </c>
      <c r="AN180" s="6">
        <v>31800000</v>
      </c>
      <c r="AO180" s="6">
        <v>52800000</v>
      </c>
    </row>
    <row r="181" spans="1:41" ht="15.75" customHeight="1" x14ac:dyDescent="0.25">
      <c r="A181" s="1">
        <v>44357</v>
      </c>
      <c r="B181" s="2">
        <f t="shared" si="0"/>
        <v>113</v>
      </c>
      <c r="C181" s="7"/>
      <c r="D181" s="2" t="e">
        <f t="shared" si="12"/>
        <v>#N/A</v>
      </c>
      <c r="E181" s="2" t="e">
        <f t="shared" si="22"/>
        <v>#N/A</v>
      </c>
      <c r="F181" s="2">
        <v>1059856.5983975828</v>
      </c>
      <c r="G181" s="2">
        <f t="shared" si="23"/>
        <v>792960.42857142852</v>
      </c>
      <c r="H181" s="2">
        <f t="shared" si="13"/>
        <v>95993107.025974825</v>
      </c>
      <c r="I181" s="7"/>
      <c r="J181" s="2" t="e">
        <f t="shared" si="14"/>
        <v>#N/A</v>
      </c>
      <c r="K181" s="2" t="e">
        <f t="shared" si="24"/>
        <v>#N/A</v>
      </c>
      <c r="L181" s="2">
        <f t="array" ref="L181">IF(COUNT($C182)=0,IF(COUNT($C181)=1,I181,SUM(L180+LOOKUP(2,1/(ISNUMBER($K$1:$K$194)),$K$1:$K$194))),I181)</f>
        <v>1369195.5714285718</v>
      </c>
      <c r="M181" s="8" t="e">
        <f t="shared" si="27"/>
        <v>#N/A</v>
      </c>
      <c r="N181" s="2" t="e">
        <f t="shared" si="15"/>
        <v>#N/A</v>
      </c>
      <c r="O181" s="2" t="e">
        <f t="shared" si="25"/>
        <v>#N/A</v>
      </c>
      <c r="P181" s="2">
        <v>1066192.0642542839</v>
      </c>
      <c r="Q181" s="2">
        <f>IF(P181&gt;Graph!$G$1*1000,Graph!$G$1*1000,P181)</f>
        <v>800000</v>
      </c>
      <c r="R181" s="2">
        <f t="shared" si="16"/>
        <v>97208281.439934909</v>
      </c>
      <c r="S181" s="2">
        <f t="shared" si="17"/>
        <v>792960.42857143283</v>
      </c>
      <c r="T181" s="2">
        <f t="shared" si="18"/>
        <v>7039.571428571362</v>
      </c>
      <c r="U181" s="2">
        <f t="shared" si="19"/>
        <v>800000</v>
      </c>
      <c r="V181" s="2">
        <f t="shared" si="28"/>
        <v>32208155.220098764</v>
      </c>
      <c r="W181" s="2">
        <f t="shared" si="20"/>
        <v>617961.97376415133</v>
      </c>
      <c r="X181" s="2">
        <f t="shared" si="6"/>
        <v>182038.02623584867</v>
      </c>
      <c r="Y181" s="2">
        <f t="shared" si="7"/>
        <v>65000126.219836131</v>
      </c>
      <c r="Z181" s="2" t="str">
        <f t="shared" si="8"/>
        <v>HERE</v>
      </c>
      <c r="AA181" s="2">
        <f>IF(Z181="HERE",Y181,AA180+Graph!$G$1*1000)</f>
        <v>65000126.219836131</v>
      </c>
      <c r="AB181" s="2">
        <f t="shared" si="21"/>
        <v>182038.02623584867</v>
      </c>
      <c r="AC181" s="2">
        <f t="shared" si="9"/>
        <v>32208155.220098764</v>
      </c>
      <c r="AD181" s="3">
        <f t="shared" si="10"/>
        <v>52800000</v>
      </c>
      <c r="AE181" s="2">
        <f>IF(AE179&gt;=52800000,52800000,IF(AB160=Graph!G$1*1000,AE180+Graph!G$1*1000,AC181))</f>
        <v>32208155.220098764</v>
      </c>
      <c r="AF181" s="3">
        <f t="shared" si="11"/>
        <v>32208155.220098764</v>
      </c>
      <c r="AG181" s="3">
        <f t="shared" si="26"/>
        <v>48536784.51663176</v>
      </c>
      <c r="AH181" s="3" t="e">
        <f t="shared" si="3"/>
        <v>#N/A</v>
      </c>
      <c r="AM181" s="6">
        <v>14600000</v>
      </c>
      <c r="AN181" s="6">
        <v>31800000</v>
      </c>
      <c r="AO181" s="6">
        <v>52800000</v>
      </c>
    </row>
    <row r="182" spans="1:41" ht="15.75" customHeight="1" x14ac:dyDescent="0.25">
      <c r="A182" s="1">
        <v>44358</v>
      </c>
      <c r="B182" s="2">
        <f t="shared" si="0"/>
        <v>114</v>
      </c>
      <c r="C182" s="7"/>
      <c r="D182" s="2" t="e">
        <f t="shared" si="12"/>
        <v>#N/A</v>
      </c>
      <c r="E182" s="2" t="e">
        <f t="shared" si="22"/>
        <v>#N/A</v>
      </c>
      <c r="F182" s="2">
        <v>1065117.2486908436</v>
      </c>
      <c r="G182" s="2">
        <f t="shared" si="23"/>
        <v>792960.42857142852</v>
      </c>
      <c r="H182" s="2">
        <f t="shared" si="13"/>
        <v>96786067.454546258</v>
      </c>
      <c r="I182" s="7"/>
      <c r="J182" s="2" t="e">
        <f t="shared" si="14"/>
        <v>#N/A</v>
      </c>
      <c r="K182" s="2" t="e">
        <f t="shared" si="24"/>
        <v>#N/A</v>
      </c>
      <c r="L182" s="2">
        <f t="array" ref="L182">IF(COUNT($C183)=0,IF(COUNT($C182)=1,I182,SUM(L181+LOOKUP(2,1/(ISNUMBER($K$1:$K$194)),$K$1:$K$194))),I182)</f>
        <v>1376235.1428571432</v>
      </c>
      <c r="M182" s="8" t="e">
        <f t="shared" si="27"/>
        <v>#N/A</v>
      </c>
      <c r="N182" s="2" t="e">
        <f t="shared" si="15"/>
        <v>#N/A</v>
      </c>
      <c r="O182" s="2" t="e">
        <f t="shared" si="25"/>
        <v>#N/A</v>
      </c>
      <c r="P182" s="2">
        <v>1071474.5563468635</v>
      </c>
      <c r="Q182" s="2">
        <f>IF(P182&gt;Graph!$G$1*1000,Graph!$G$1*1000,P182)</f>
        <v>800000</v>
      </c>
      <c r="R182" s="2">
        <f t="shared" si="16"/>
        <v>98008281.439934909</v>
      </c>
      <c r="S182" s="2">
        <f t="shared" si="17"/>
        <v>792960.42857143283</v>
      </c>
      <c r="T182" s="2">
        <f t="shared" si="18"/>
        <v>7039.571428571362</v>
      </c>
      <c r="U182" s="2">
        <f t="shared" si="19"/>
        <v>800000</v>
      </c>
      <c r="V182" s="2">
        <f t="shared" si="28"/>
        <v>32831377.844156176</v>
      </c>
      <c r="W182" s="2">
        <f t="shared" si="20"/>
        <v>623222.62405741215</v>
      </c>
      <c r="X182" s="2">
        <f t="shared" si="6"/>
        <v>176777.37594258785</v>
      </c>
      <c r="Y182" s="2">
        <f t="shared" si="7"/>
        <v>65176903.595778719</v>
      </c>
      <c r="Z182" s="2" t="str">
        <f t="shared" si="8"/>
        <v>HERE</v>
      </c>
      <c r="AA182" s="2">
        <f>IF(Z182="HERE",Y182,AA181+Graph!$G$1*1000)</f>
        <v>65176903.595778719</v>
      </c>
      <c r="AB182" s="2">
        <f t="shared" si="21"/>
        <v>176777.37594258785</v>
      </c>
      <c r="AC182" s="2">
        <f t="shared" si="9"/>
        <v>32831377.844156176</v>
      </c>
      <c r="AD182" s="3">
        <f t="shared" si="10"/>
        <v>52800000</v>
      </c>
      <c r="AE182" s="2">
        <f>IF(AE180&gt;=52800000,52800000,IF(AB161=Graph!G$1*1000,AE181+Graph!G$1*1000,AC182))</f>
        <v>32831377.844156176</v>
      </c>
      <c r="AF182" s="3">
        <f t="shared" si="11"/>
        <v>32831377.844156176</v>
      </c>
      <c r="AG182" s="3">
        <f t="shared" si="26"/>
        <v>48562421.965026714</v>
      </c>
      <c r="AH182" s="3" t="e">
        <f t="shared" si="3"/>
        <v>#N/A</v>
      </c>
      <c r="AM182" s="6">
        <v>14600000</v>
      </c>
      <c r="AN182" s="6">
        <v>31800000</v>
      </c>
      <c r="AO182" s="6">
        <v>52800000</v>
      </c>
    </row>
    <row r="183" spans="1:41" ht="15.75" customHeight="1" x14ac:dyDescent="0.25">
      <c r="A183" s="1">
        <v>44359</v>
      </c>
      <c r="B183" s="2">
        <f t="shared" si="0"/>
        <v>115</v>
      </c>
      <c r="C183" s="7"/>
      <c r="D183" s="2" t="e">
        <f t="shared" si="12"/>
        <v>#N/A</v>
      </c>
      <c r="E183" s="2" t="e">
        <f t="shared" si="22"/>
        <v>#N/A</v>
      </c>
      <c r="F183" s="2">
        <v>1070377.8989841044</v>
      </c>
      <c r="G183" s="2">
        <f t="shared" si="23"/>
        <v>792960.42857142852</v>
      </c>
      <c r="H183" s="2">
        <f t="shared" si="13"/>
        <v>97579027.883117691</v>
      </c>
      <c r="I183" s="7"/>
      <c r="J183" s="2" t="e">
        <f t="shared" si="14"/>
        <v>#N/A</v>
      </c>
      <c r="K183" s="2" t="e">
        <f t="shared" si="24"/>
        <v>#N/A</v>
      </c>
      <c r="L183" s="2">
        <f t="array" ref="L183">IF(COUNT($C184)=0,IF(COUNT($C183)=1,I183,SUM(L182+LOOKUP(2,1/(ISNUMBER($K$1:$K$194)),$K$1:$K$194))),I183)</f>
        <v>1383274.7142857146</v>
      </c>
      <c r="M183" s="8" t="e">
        <f t="shared" si="27"/>
        <v>#N/A</v>
      </c>
      <c r="N183" s="2" t="e">
        <f t="shared" si="15"/>
        <v>#N/A</v>
      </c>
      <c r="O183" s="2" t="e">
        <f t="shared" si="25"/>
        <v>#N/A</v>
      </c>
      <c r="P183" s="2">
        <v>1076757.0484394729</v>
      </c>
      <c r="Q183" s="2">
        <f>IF(P183&gt;Graph!$G$1*1000,Graph!$G$1*1000,P183)</f>
        <v>800000</v>
      </c>
      <c r="R183" s="2">
        <f t="shared" si="16"/>
        <v>98808281.439934909</v>
      </c>
      <c r="S183" s="2">
        <f t="shared" si="17"/>
        <v>792960.42857143283</v>
      </c>
      <c r="T183" s="2">
        <f t="shared" si="18"/>
        <v>7039.571428571362</v>
      </c>
      <c r="U183" s="2">
        <f t="shared" si="19"/>
        <v>800000</v>
      </c>
      <c r="V183" s="2">
        <f t="shared" si="28"/>
        <v>33459861.118506849</v>
      </c>
      <c r="W183" s="2">
        <f t="shared" si="20"/>
        <v>628483.27435067296</v>
      </c>
      <c r="X183" s="2">
        <f t="shared" si="6"/>
        <v>171516.72564932704</v>
      </c>
      <c r="Y183" s="2">
        <f t="shared" si="7"/>
        <v>65348420.321428046</v>
      </c>
      <c r="Z183" s="2" t="str">
        <f t="shared" si="8"/>
        <v>HERE</v>
      </c>
      <c r="AA183" s="2">
        <f>IF(Z183="HERE",Y183,AA182+Graph!$G$1*1000)</f>
        <v>65348420.321428046</v>
      </c>
      <c r="AB183" s="2">
        <f t="shared" si="21"/>
        <v>171516.72564932704</v>
      </c>
      <c r="AC183" s="2">
        <f t="shared" si="9"/>
        <v>33459861.118506849</v>
      </c>
      <c r="AD183" s="3">
        <f t="shared" si="10"/>
        <v>52800000</v>
      </c>
      <c r="AE183" s="2">
        <f>IF(AE181&gt;=52800000,52800000,IF(AB162=Graph!G$1*1000,AE182+Graph!G$1*1000,AC183))</f>
        <v>33459861.118506849</v>
      </c>
      <c r="AF183" s="3">
        <f t="shared" si="11"/>
        <v>33459861.118506849</v>
      </c>
      <c r="AG183" s="3">
        <f t="shared" si="26"/>
        <v>48588322.44593633</v>
      </c>
      <c r="AH183" s="3" t="e">
        <f t="shared" si="3"/>
        <v>#N/A</v>
      </c>
      <c r="AM183" s="6">
        <v>14600000</v>
      </c>
      <c r="AN183" s="6">
        <v>31800000</v>
      </c>
      <c r="AO183" s="6">
        <v>52800000</v>
      </c>
    </row>
    <row r="184" spans="1:41" ht="15.75" customHeight="1" x14ac:dyDescent="0.25">
      <c r="A184" s="1">
        <v>44360</v>
      </c>
      <c r="B184" s="2">
        <f t="shared" si="0"/>
        <v>116</v>
      </c>
      <c r="C184" s="7"/>
      <c r="D184" s="2" t="e">
        <f t="shared" si="12"/>
        <v>#N/A</v>
      </c>
      <c r="E184" s="2" t="e">
        <f t="shared" si="22"/>
        <v>#N/A</v>
      </c>
      <c r="F184" s="2">
        <v>1075638.5492773354</v>
      </c>
      <c r="G184" s="2">
        <f t="shared" si="23"/>
        <v>792960.42857142852</v>
      </c>
      <c r="H184" s="2">
        <f t="shared" si="13"/>
        <v>98371988.311689124</v>
      </c>
      <c r="I184" s="7"/>
      <c r="J184" s="2" t="e">
        <f t="shared" si="14"/>
        <v>#N/A</v>
      </c>
      <c r="K184" s="2" t="e">
        <f t="shared" si="24"/>
        <v>#N/A</v>
      </c>
      <c r="L184" s="2">
        <f t="array" ref="L184">IF(COUNT($C185)=0,IF(COUNT($C184)=1,I184,SUM(L183+LOOKUP(2,1/(ISNUMBER($K$1:$K$194)),$K$1:$K$194))),I184)</f>
        <v>1390314.2857142859</v>
      </c>
      <c r="M184" s="8" t="e">
        <f t="shared" si="27"/>
        <v>#N/A</v>
      </c>
      <c r="N184" s="2" t="e">
        <f t="shared" si="15"/>
        <v>#N/A</v>
      </c>
      <c r="O184" s="2" t="e">
        <f t="shared" si="25"/>
        <v>#N/A</v>
      </c>
      <c r="P184" s="2">
        <v>1082039.5405320525</v>
      </c>
      <c r="Q184" s="2">
        <f>IF(P184&gt;Graph!$G$1*1000,Graph!$G$1*1000,P184)</f>
        <v>800000</v>
      </c>
      <c r="R184" s="2">
        <f t="shared" si="16"/>
        <v>99608281.439934909</v>
      </c>
      <c r="S184" s="2">
        <f t="shared" si="17"/>
        <v>792960.42857143283</v>
      </c>
      <c r="T184" s="2">
        <f t="shared" si="18"/>
        <v>7039.571428571362</v>
      </c>
      <c r="U184" s="2">
        <f t="shared" si="19"/>
        <v>800000</v>
      </c>
      <c r="V184" s="2">
        <f t="shared" si="28"/>
        <v>34093605.043150753</v>
      </c>
      <c r="W184" s="2">
        <f t="shared" si="20"/>
        <v>633743.92464390397</v>
      </c>
      <c r="X184" s="2">
        <f t="shared" si="6"/>
        <v>166256.07535609603</v>
      </c>
      <c r="Y184" s="2">
        <f t="shared" si="7"/>
        <v>65514676.396784142</v>
      </c>
      <c r="Z184" s="2" t="str">
        <f t="shared" si="8"/>
        <v>HERE</v>
      </c>
      <c r="AA184" s="2">
        <f>IF(Z184="HERE",Y184,AA183+Graph!$G$1*1000)</f>
        <v>65514676.396784142</v>
      </c>
      <c r="AB184" s="2">
        <f t="shared" si="21"/>
        <v>166256.07535609603</v>
      </c>
      <c r="AC184" s="2">
        <f t="shared" si="9"/>
        <v>34093605.043150753</v>
      </c>
      <c r="AD184" s="3">
        <f t="shared" si="10"/>
        <v>52800000</v>
      </c>
      <c r="AE184" s="2">
        <f>IF(AE182&gt;=52800000,52800000,IF(AB163=Graph!G$1*1000,AE183+Graph!G$1*1000,AC184))</f>
        <v>34093605.043150753</v>
      </c>
      <c r="AF184" s="3">
        <f t="shared" si="11"/>
        <v>34093605.043150753</v>
      </c>
      <c r="AG184" s="3">
        <f t="shared" si="26"/>
        <v>48614485.959360607</v>
      </c>
      <c r="AH184" s="3" t="e">
        <f t="shared" si="3"/>
        <v>#N/A</v>
      </c>
      <c r="AM184" s="6">
        <v>14600000</v>
      </c>
      <c r="AN184" s="6">
        <v>31800000</v>
      </c>
      <c r="AO184" s="6">
        <v>52800000</v>
      </c>
    </row>
    <row r="185" spans="1:41" ht="15.75" customHeight="1" x14ac:dyDescent="0.25">
      <c r="A185" s="1">
        <v>44361</v>
      </c>
      <c r="B185" s="2">
        <f t="shared" si="0"/>
        <v>117</v>
      </c>
      <c r="C185" s="7"/>
      <c r="D185" s="2" t="e">
        <f t="shared" si="12"/>
        <v>#N/A</v>
      </c>
      <c r="E185" s="2" t="e">
        <f t="shared" si="22"/>
        <v>#N/A</v>
      </c>
      <c r="F185" s="2">
        <v>1080899.1995705962</v>
      </c>
      <c r="G185" s="2">
        <f t="shared" si="23"/>
        <v>792960.42857142852</v>
      </c>
      <c r="H185" s="2">
        <f t="shared" si="13"/>
        <v>99164948.740260556</v>
      </c>
      <c r="I185" s="7"/>
      <c r="J185" s="2" t="e">
        <f t="shared" si="14"/>
        <v>#N/A</v>
      </c>
      <c r="K185" s="2" t="e">
        <f t="shared" si="24"/>
        <v>#N/A</v>
      </c>
      <c r="L185" s="2">
        <f t="array" ref="L185">IF(COUNT($C186)=0,IF(COUNT($C185)=1,I185,SUM(L184+LOOKUP(2,1/(ISNUMBER($K$1:$K$194)),$K$1:$K$194))),I185)</f>
        <v>1397353.8571428573</v>
      </c>
      <c r="M185" s="8" t="e">
        <f t="shared" si="27"/>
        <v>#N/A</v>
      </c>
      <c r="N185" s="2" t="e">
        <f t="shared" si="15"/>
        <v>#N/A</v>
      </c>
      <c r="O185" s="2" t="e">
        <f t="shared" si="25"/>
        <v>#N/A</v>
      </c>
      <c r="P185" s="2">
        <v>1087322.0326246321</v>
      </c>
      <c r="Q185" s="2">
        <f>IF(P185&gt;Graph!$G$1*1000,Graph!$G$1*1000,P185)</f>
        <v>800000</v>
      </c>
      <c r="R185" s="2">
        <f t="shared" si="16"/>
        <v>100408281.43993491</v>
      </c>
      <c r="S185" s="2">
        <f t="shared" si="17"/>
        <v>792960.42857143283</v>
      </c>
      <c r="T185" s="2">
        <f t="shared" si="18"/>
        <v>7039.571428571362</v>
      </c>
      <c r="U185" s="2">
        <f t="shared" si="19"/>
        <v>800000</v>
      </c>
      <c r="V185" s="2">
        <f t="shared" si="28"/>
        <v>34732609.618087918</v>
      </c>
      <c r="W185" s="2">
        <f t="shared" si="20"/>
        <v>639004.57493716478</v>
      </c>
      <c r="X185" s="2">
        <f t="shared" si="6"/>
        <v>160995.42506283522</v>
      </c>
      <c r="Y185" s="2">
        <f t="shared" si="7"/>
        <v>65675671.821846977</v>
      </c>
      <c r="Z185" s="2" t="str">
        <f t="shared" si="8"/>
        <v>HERE</v>
      </c>
      <c r="AA185" s="2">
        <f>IF(Z185="HERE",Y185,AA184+Graph!$G$1*1000)</f>
        <v>65675671.821846977</v>
      </c>
      <c r="AB185" s="2">
        <f t="shared" si="21"/>
        <v>160995.42506283522</v>
      </c>
      <c r="AC185" s="2">
        <f t="shared" si="9"/>
        <v>34732609.618087918</v>
      </c>
      <c r="AD185" s="3">
        <f t="shared" si="10"/>
        <v>52800000</v>
      </c>
      <c r="AE185" s="2">
        <f>IF(AE183&gt;=52800000,52800000,IF(AB164=Graph!G$1*1000,AE184+Graph!G$1*1000,AC185))</f>
        <v>34732609.618087918</v>
      </c>
      <c r="AF185" s="3">
        <f t="shared" si="11"/>
        <v>34732609.618087918</v>
      </c>
      <c r="AG185" s="3">
        <f t="shared" si="26"/>
        <v>48640912.505299546</v>
      </c>
      <c r="AH185" s="3" t="e">
        <f t="shared" si="3"/>
        <v>#N/A</v>
      </c>
      <c r="AM185" s="6">
        <v>14600000</v>
      </c>
      <c r="AN185" s="6">
        <v>31800000</v>
      </c>
      <c r="AO185" s="6">
        <v>52800000</v>
      </c>
    </row>
    <row r="186" spans="1:41" ht="15.75" customHeight="1" x14ac:dyDescent="0.25">
      <c r="A186" s="1">
        <v>44362</v>
      </c>
      <c r="B186" s="2">
        <f t="shared" si="0"/>
        <v>118</v>
      </c>
      <c r="C186" s="7"/>
      <c r="D186" s="2" t="e">
        <f t="shared" si="12"/>
        <v>#N/A</v>
      </c>
      <c r="E186" s="2" t="e">
        <f t="shared" si="22"/>
        <v>#N/A</v>
      </c>
      <c r="F186" s="2">
        <v>1086159.849863857</v>
      </c>
      <c r="G186" s="2">
        <f t="shared" si="23"/>
        <v>792960.42857142852</v>
      </c>
      <c r="H186" s="2">
        <f t="shared" si="13"/>
        <v>99957909.168831989</v>
      </c>
      <c r="I186" s="7"/>
      <c r="J186" s="2" t="e">
        <f t="shared" si="14"/>
        <v>#N/A</v>
      </c>
      <c r="K186" s="2" t="e">
        <f t="shared" si="24"/>
        <v>#N/A</v>
      </c>
      <c r="L186" s="2">
        <f t="array" ref="L186">IF(COUNT($C187)=0,IF(COUNT($C186)=1,I186,SUM(L185+LOOKUP(2,1/(ISNUMBER($K$1:$K$194)),$K$1:$K$194))),I186)</f>
        <v>1404393.4285714286</v>
      </c>
      <c r="M186" s="8" t="e">
        <f t="shared" si="27"/>
        <v>#N/A</v>
      </c>
      <c r="N186" s="2" t="e">
        <f t="shared" si="15"/>
        <v>#N/A</v>
      </c>
      <c r="O186" s="2" t="e">
        <f t="shared" si="25"/>
        <v>#N/A</v>
      </c>
      <c r="P186" s="2">
        <v>1092604.5247172117</v>
      </c>
      <c r="Q186" s="2">
        <f>IF(P186&gt;Graph!$G$1*1000,Graph!$G$1*1000,P186)</f>
        <v>800000</v>
      </c>
      <c r="R186" s="2">
        <f t="shared" si="16"/>
        <v>101208281.43993491</v>
      </c>
      <c r="S186" s="2">
        <f t="shared" si="17"/>
        <v>792960.42857143283</v>
      </c>
      <c r="T186" s="2">
        <f t="shared" si="18"/>
        <v>7039.571428571362</v>
      </c>
      <c r="U186" s="2">
        <f t="shared" si="19"/>
        <v>800000</v>
      </c>
      <c r="V186" s="2">
        <f t="shared" si="28"/>
        <v>35376874.843318343</v>
      </c>
      <c r="W186" s="2">
        <f t="shared" si="20"/>
        <v>644265.2252304256</v>
      </c>
      <c r="X186" s="2">
        <f t="shared" si="6"/>
        <v>155734.7747695744</v>
      </c>
      <c r="Y186" s="2">
        <f t="shared" si="7"/>
        <v>65831406.596616551</v>
      </c>
      <c r="Z186" s="2" t="str">
        <f t="shared" si="8"/>
        <v>HERE</v>
      </c>
      <c r="AA186" s="2">
        <f>IF(Z186="HERE",Y186,AA185+Graph!$G$1*1000)</f>
        <v>65831406.596616551</v>
      </c>
      <c r="AB186" s="2">
        <f t="shared" si="21"/>
        <v>155734.7747695744</v>
      </c>
      <c r="AC186" s="2">
        <f t="shared" si="9"/>
        <v>35376874.843318343</v>
      </c>
      <c r="AD186" s="3">
        <f t="shared" si="10"/>
        <v>52800000</v>
      </c>
      <c r="AE186" s="2">
        <f>IF(AE184&gt;=52800000,52800000,IF(AB165=Graph!G$1*1000,AE185+Graph!G$1*1000,AC186))</f>
        <v>35376874.843318343</v>
      </c>
      <c r="AF186" s="3">
        <f t="shared" si="11"/>
        <v>35376874.843318343</v>
      </c>
      <c r="AG186" s="3">
        <f t="shared" si="26"/>
        <v>48667602.083753146</v>
      </c>
      <c r="AH186" s="3" t="e">
        <f t="shared" si="3"/>
        <v>#N/A</v>
      </c>
      <c r="AM186" s="6">
        <v>14600000</v>
      </c>
      <c r="AN186" s="6">
        <v>31800000</v>
      </c>
      <c r="AO186" s="6">
        <v>52800000</v>
      </c>
    </row>
    <row r="187" spans="1:41" ht="15.75" customHeight="1" x14ac:dyDescent="0.25">
      <c r="A187" s="1">
        <v>44363</v>
      </c>
      <c r="B187" s="2">
        <f t="shared" si="0"/>
        <v>119</v>
      </c>
      <c r="C187" s="7"/>
      <c r="D187" s="2" t="e">
        <f t="shared" si="12"/>
        <v>#N/A</v>
      </c>
      <c r="E187" s="2" t="e">
        <f t="shared" si="22"/>
        <v>#N/A</v>
      </c>
      <c r="F187" s="2">
        <v>1091420.5001571178</v>
      </c>
      <c r="G187" s="2">
        <f t="shared" si="23"/>
        <v>792960.42857142852</v>
      </c>
      <c r="H187" s="2">
        <f t="shared" si="13"/>
        <v>100750869.59740342</v>
      </c>
      <c r="I187" s="7"/>
      <c r="J187" s="2" t="e">
        <f t="shared" si="14"/>
        <v>#N/A</v>
      </c>
      <c r="K187" s="2" t="e">
        <f t="shared" si="24"/>
        <v>#N/A</v>
      </c>
      <c r="L187" s="2">
        <f t="array" ref="L187">IF(COUNT($C188)=0,IF(COUNT($C187)=1,I187,SUM(L186+LOOKUP(2,1/(ISNUMBER($K$1:$K$194)),$K$1:$K$194))),I187)</f>
        <v>1411433</v>
      </c>
      <c r="M187" s="8" t="e">
        <f t="shared" si="27"/>
        <v>#N/A</v>
      </c>
      <c r="N187" s="2" t="e">
        <f t="shared" si="15"/>
        <v>#N/A</v>
      </c>
      <c r="O187" s="2" t="e">
        <f t="shared" si="25"/>
        <v>#N/A</v>
      </c>
      <c r="P187" s="2">
        <v>1097887.0168097913</v>
      </c>
      <c r="Q187" s="2">
        <f>IF(P187&gt;Graph!$G$1*1000,Graph!$G$1*1000,P187)</f>
        <v>800000</v>
      </c>
      <c r="R187" s="2">
        <f t="shared" si="16"/>
        <v>102008281.43993491</v>
      </c>
      <c r="S187" s="2">
        <f t="shared" si="17"/>
        <v>792960.42857143283</v>
      </c>
      <c r="T187" s="2">
        <f t="shared" si="18"/>
        <v>7039.571428571362</v>
      </c>
      <c r="U187" s="2">
        <f t="shared" si="19"/>
        <v>800000</v>
      </c>
      <c r="V187" s="2">
        <f t="shared" si="28"/>
        <v>36026400.71884203</v>
      </c>
      <c r="W187" s="2">
        <f t="shared" si="20"/>
        <v>649525.87552368641</v>
      </c>
      <c r="X187" s="2">
        <f t="shared" si="6"/>
        <v>150474.12447631359</v>
      </c>
      <c r="Y187" s="2">
        <f t="shared" si="7"/>
        <v>65981880.721092865</v>
      </c>
      <c r="Z187" s="2" t="str">
        <f t="shared" si="8"/>
        <v>HERE</v>
      </c>
      <c r="AA187" s="2">
        <f>IF(Z187="HERE",Y187,AA186+Graph!$G$1*1000)</f>
        <v>65981880.721092865</v>
      </c>
      <c r="AB187" s="2">
        <f t="shared" si="21"/>
        <v>150474.12447631359</v>
      </c>
      <c r="AC187" s="2">
        <f t="shared" si="9"/>
        <v>36026400.71884203</v>
      </c>
      <c r="AD187" s="3">
        <f t="shared" si="10"/>
        <v>52800000</v>
      </c>
      <c r="AE187" s="2">
        <f>IF(AE185&gt;=52800000,52800000,IF(AB166=Graph!G$1*1000,AE186+Graph!G$1*1000,AC187))</f>
        <v>36026400.71884203</v>
      </c>
      <c r="AF187" s="3">
        <f t="shared" si="11"/>
        <v>36026400.71884203</v>
      </c>
      <c r="AG187" s="3">
        <f t="shared" si="26"/>
        <v>48694554.694721416</v>
      </c>
      <c r="AH187" s="3" t="e">
        <f t="shared" si="3"/>
        <v>#N/A</v>
      </c>
      <c r="AM187" s="6">
        <v>14600000</v>
      </c>
      <c r="AN187" s="6">
        <v>31800000</v>
      </c>
      <c r="AO187" s="6">
        <v>52800000</v>
      </c>
    </row>
    <row r="188" spans="1:41" ht="15.75" customHeight="1" x14ac:dyDescent="0.25">
      <c r="A188" s="1">
        <v>44364</v>
      </c>
      <c r="B188" s="2">
        <f t="shared" si="0"/>
        <v>120</v>
      </c>
      <c r="C188" s="7"/>
      <c r="D188" s="2" t="e">
        <f t="shared" si="12"/>
        <v>#N/A</v>
      </c>
      <c r="E188" s="2" t="e">
        <f t="shared" si="22"/>
        <v>#N/A</v>
      </c>
      <c r="F188" s="2">
        <v>1096681.1504503787</v>
      </c>
      <c r="G188" s="2">
        <f t="shared" si="23"/>
        <v>792960.42857142852</v>
      </c>
      <c r="H188" s="2">
        <f t="shared" si="13"/>
        <v>101543830.02597485</v>
      </c>
      <c r="I188" s="7"/>
      <c r="J188" s="2" t="e">
        <f t="shared" si="14"/>
        <v>#N/A</v>
      </c>
      <c r="K188" s="2" t="e">
        <f t="shared" si="24"/>
        <v>#N/A</v>
      </c>
      <c r="L188" s="2">
        <f t="array" ref="L188">IF(COUNT($C189)=0,IF(COUNT($C188)=1,I188,SUM(L187+LOOKUP(2,1/(ISNUMBER($K$1:$K$194)),$K$1:$K$194))),I188)</f>
        <v>1418472.5714285714</v>
      </c>
      <c r="M188" s="8" t="e">
        <f t="shared" si="27"/>
        <v>#N/A</v>
      </c>
      <c r="N188" s="2" t="e">
        <f t="shared" si="15"/>
        <v>#N/A</v>
      </c>
      <c r="O188" s="2" t="e">
        <f t="shared" si="25"/>
        <v>#N/A</v>
      </c>
      <c r="P188" s="2">
        <v>1103169.5089023709</v>
      </c>
      <c r="Q188" s="2">
        <f>IF(P188&gt;Graph!$G$1*1000,Graph!$G$1*1000,P188)</f>
        <v>800000</v>
      </c>
      <c r="R188" s="2">
        <f t="shared" si="16"/>
        <v>102808281.43993491</v>
      </c>
      <c r="S188" s="2">
        <f t="shared" si="17"/>
        <v>792960.42857143283</v>
      </c>
      <c r="T188" s="2">
        <f t="shared" si="18"/>
        <v>7039.571428571362</v>
      </c>
      <c r="U188" s="2">
        <f t="shared" si="19"/>
        <v>800000</v>
      </c>
      <c r="V188" s="2">
        <f t="shared" si="28"/>
        <v>36681187.244658977</v>
      </c>
      <c r="W188" s="2">
        <f t="shared" si="20"/>
        <v>654786.52581694722</v>
      </c>
      <c r="X188" s="2">
        <f t="shared" si="6"/>
        <v>145213.47418305278</v>
      </c>
      <c r="Y188" s="2">
        <f t="shared" si="7"/>
        <v>66127094.195275918</v>
      </c>
      <c r="Z188" s="2" t="str">
        <f t="shared" si="8"/>
        <v>HERE</v>
      </c>
      <c r="AA188" s="2">
        <f>IF(Z188="HERE",Y188,AA187+Graph!$G$1*1000)</f>
        <v>66127094.195275918</v>
      </c>
      <c r="AB188" s="2">
        <f t="shared" si="21"/>
        <v>145213.47418305278</v>
      </c>
      <c r="AC188" s="2">
        <f t="shared" si="9"/>
        <v>36681187.244658977</v>
      </c>
      <c r="AD188" s="3">
        <f t="shared" si="10"/>
        <v>52800000</v>
      </c>
      <c r="AE188" s="2">
        <f>IF(AE186&gt;=52800000,52800000,IF(AB167=Graph!G$1*1000,AE187+Graph!G$1*1000,AC188))</f>
        <v>36681187.244658977</v>
      </c>
      <c r="AF188" s="3">
        <f t="shared" si="11"/>
        <v>36681187.244658977</v>
      </c>
      <c r="AG188" s="3">
        <f t="shared" si="26"/>
        <v>48721770.338204347</v>
      </c>
      <c r="AH188" s="3" t="e">
        <f t="shared" si="3"/>
        <v>#N/A</v>
      </c>
      <c r="AM188" s="6">
        <v>14600000</v>
      </c>
      <c r="AN188" s="6">
        <v>31800000</v>
      </c>
      <c r="AO188" s="6">
        <v>52800000</v>
      </c>
    </row>
    <row r="189" spans="1:41" ht="15.75" customHeight="1" x14ac:dyDescent="0.25">
      <c r="A189" s="1">
        <v>44365</v>
      </c>
      <c r="B189" s="2">
        <f t="shared" si="0"/>
        <v>121</v>
      </c>
      <c r="C189" s="7"/>
      <c r="D189" s="2" t="e">
        <f t="shared" si="12"/>
        <v>#N/A</v>
      </c>
      <c r="E189" s="2" t="e">
        <f t="shared" si="22"/>
        <v>#N/A</v>
      </c>
      <c r="F189" s="2">
        <v>1101941.8007436097</v>
      </c>
      <c r="G189" s="2">
        <f t="shared" si="23"/>
        <v>792960.42857142852</v>
      </c>
      <c r="H189" s="2">
        <f t="shared" si="13"/>
        <v>102336790.45454629</v>
      </c>
      <c r="I189" s="7"/>
      <c r="J189" s="2" t="e">
        <f t="shared" si="14"/>
        <v>#N/A</v>
      </c>
      <c r="K189" s="2" t="e">
        <f t="shared" si="24"/>
        <v>#N/A</v>
      </c>
      <c r="L189" s="2">
        <f t="array" ref="L189">IF(COUNT($C190)=0,IF(COUNT($C189)=1,I189,SUM(L188+LOOKUP(2,1/(ISNUMBER($K$1:$K$194)),$K$1:$K$194))),I189)</f>
        <v>1425512.1428571427</v>
      </c>
      <c r="M189" s="8" t="e">
        <f t="shared" si="27"/>
        <v>#N/A</v>
      </c>
      <c r="N189" s="2" t="e">
        <f t="shared" si="15"/>
        <v>#N/A</v>
      </c>
      <c r="O189" s="2" t="e">
        <f t="shared" si="25"/>
        <v>#N/A</v>
      </c>
      <c r="P189" s="2">
        <v>1108452.0009949803</v>
      </c>
      <c r="Q189" s="2">
        <f>IF(P189&gt;Graph!$G$1*1000,Graph!$G$1*1000,P189)</f>
        <v>800000</v>
      </c>
      <c r="R189" s="2">
        <f t="shared" si="16"/>
        <v>103608281.43993491</v>
      </c>
      <c r="S189" s="2">
        <f t="shared" si="17"/>
        <v>792960.42857143283</v>
      </c>
      <c r="T189" s="2">
        <f t="shared" si="18"/>
        <v>7039.571428571362</v>
      </c>
      <c r="U189" s="2">
        <f t="shared" si="19"/>
        <v>800000</v>
      </c>
      <c r="V189" s="2">
        <f t="shared" si="28"/>
        <v>37341234.420769155</v>
      </c>
      <c r="W189" s="2">
        <f t="shared" si="20"/>
        <v>660047.17611017823</v>
      </c>
      <c r="X189" s="2">
        <f t="shared" si="6"/>
        <v>139952.82388982177</v>
      </c>
      <c r="Y189" s="2">
        <f t="shared" si="7"/>
        <v>66267047.019165739</v>
      </c>
      <c r="Z189" s="2" t="str">
        <f t="shared" si="8"/>
        <v>HERE</v>
      </c>
      <c r="AA189" s="2">
        <f>IF(Z189="HERE",Y189,AA188+Graph!$G$1*1000)</f>
        <v>66267047.019165739</v>
      </c>
      <c r="AB189" s="2">
        <f t="shared" si="21"/>
        <v>139952.82388982177</v>
      </c>
      <c r="AC189" s="2">
        <f t="shared" si="9"/>
        <v>37341234.420769155</v>
      </c>
      <c r="AD189" s="3">
        <f t="shared" si="10"/>
        <v>52800000</v>
      </c>
      <c r="AE189" s="2">
        <f>IF(AE187&gt;=52800000,52800000,IF(AB168=Graph!G$1*1000,AE188+Graph!G$1*1000,AC189))</f>
        <v>37341234.420769155</v>
      </c>
      <c r="AF189" s="3">
        <f t="shared" si="11"/>
        <v>37341234.420769155</v>
      </c>
      <c r="AG189" s="3">
        <f t="shared" si="26"/>
        <v>48749249.014201939</v>
      </c>
      <c r="AH189" s="3" t="e">
        <f t="shared" si="3"/>
        <v>#N/A</v>
      </c>
      <c r="AM189" s="6">
        <v>14600000</v>
      </c>
      <c r="AN189" s="6">
        <v>31800000</v>
      </c>
      <c r="AO189" s="6">
        <v>52800000</v>
      </c>
    </row>
    <row r="190" spans="1:41" ht="15.75" customHeight="1" x14ac:dyDescent="0.25">
      <c r="A190" s="1">
        <v>44366</v>
      </c>
      <c r="B190" s="2">
        <f t="shared" si="0"/>
        <v>122</v>
      </c>
      <c r="C190" s="7"/>
      <c r="D190" s="2" t="e">
        <f t="shared" si="12"/>
        <v>#N/A</v>
      </c>
      <c r="E190" s="2" t="e">
        <f t="shared" si="22"/>
        <v>#N/A</v>
      </c>
      <c r="F190" s="2">
        <v>1107202.4510368705</v>
      </c>
      <c r="G190" s="2">
        <f t="shared" si="23"/>
        <v>792960.42857142852</v>
      </c>
      <c r="H190" s="2">
        <f t="shared" si="13"/>
        <v>103129750.88311772</v>
      </c>
      <c r="I190" s="7"/>
      <c r="J190" s="2" t="e">
        <f t="shared" si="14"/>
        <v>#N/A</v>
      </c>
      <c r="K190" s="2" t="e">
        <f t="shared" si="24"/>
        <v>#N/A</v>
      </c>
      <c r="L190" s="2">
        <f t="array" ref="L190">IF(COUNT($C191)=0,IF(COUNT($C190)=1,I190,SUM(L189+LOOKUP(2,1/(ISNUMBER($K$1:$K$194)),$K$1:$K$194))),I190)</f>
        <v>1432551.7142857141</v>
      </c>
      <c r="M190" s="8" t="e">
        <f t="shared" si="27"/>
        <v>#N/A</v>
      </c>
      <c r="N190" s="2" t="e">
        <f t="shared" si="15"/>
        <v>#N/A</v>
      </c>
      <c r="O190" s="2" t="e">
        <f t="shared" si="25"/>
        <v>#N/A</v>
      </c>
      <c r="P190" s="2">
        <v>1113734.4930875599</v>
      </c>
      <c r="Q190" s="2">
        <f>IF(P190&gt;Graph!$G$1*1000,Graph!$G$1*1000,P190)</f>
        <v>800000</v>
      </c>
      <c r="R190" s="2">
        <f t="shared" si="16"/>
        <v>104408281.43993491</v>
      </c>
      <c r="S190" s="2">
        <f t="shared" si="17"/>
        <v>792960.42857143283</v>
      </c>
      <c r="T190" s="2">
        <f t="shared" si="18"/>
        <v>7039.571428571362</v>
      </c>
      <c r="U190" s="2">
        <f t="shared" si="19"/>
        <v>800000</v>
      </c>
      <c r="V190" s="2">
        <f t="shared" si="28"/>
        <v>38006542.247172594</v>
      </c>
      <c r="W190" s="2">
        <f t="shared" si="20"/>
        <v>665307.82640343904</v>
      </c>
      <c r="X190" s="2">
        <f t="shared" si="6"/>
        <v>134692.17359656096</v>
      </c>
      <c r="Y190" s="2">
        <f t="shared" si="7"/>
        <v>66401739.1927623</v>
      </c>
      <c r="Z190" s="2" t="str">
        <f t="shared" si="8"/>
        <v>HERE</v>
      </c>
      <c r="AA190" s="2">
        <f>IF(Z190="HERE",Y190,AA189+Graph!$G$1*1000)</f>
        <v>66401739.1927623</v>
      </c>
      <c r="AB190" s="2">
        <f t="shared" si="21"/>
        <v>134692.17359656096</v>
      </c>
      <c r="AC190" s="2">
        <f t="shared" si="9"/>
        <v>38006542.247172594</v>
      </c>
      <c r="AD190" s="3">
        <f t="shared" si="10"/>
        <v>52800000</v>
      </c>
      <c r="AE190" s="2">
        <f>IF(AE188&gt;=52800000,52800000,IF(AB169=Graph!G$1*1000,AE189+Graph!G$1*1000,AC190))</f>
        <v>38006542.247172594</v>
      </c>
      <c r="AF190" s="3">
        <f t="shared" si="11"/>
        <v>38006542.247172594</v>
      </c>
      <c r="AG190" s="3">
        <f t="shared" si="26"/>
        <v>48776990.722714193</v>
      </c>
      <c r="AH190" s="3" t="e">
        <f t="shared" si="3"/>
        <v>#N/A</v>
      </c>
      <c r="AM190" s="6">
        <v>14600000</v>
      </c>
      <c r="AN190" s="6">
        <v>31800000</v>
      </c>
      <c r="AO190" s="6">
        <v>52800000</v>
      </c>
    </row>
    <row r="191" spans="1:41" ht="15.75" customHeight="1" x14ac:dyDescent="0.25">
      <c r="A191" s="1">
        <v>44367</v>
      </c>
      <c r="B191" s="2">
        <f t="shared" si="0"/>
        <v>123</v>
      </c>
      <c r="C191" s="7"/>
      <c r="D191" s="2" t="e">
        <f t="shared" si="12"/>
        <v>#N/A</v>
      </c>
      <c r="E191" s="2" t="e">
        <f t="shared" si="22"/>
        <v>#N/A</v>
      </c>
      <c r="F191" s="2">
        <v>1112463.1013301313</v>
      </c>
      <c r="G191" s="2">
        <f t="shared" si="23"/>
        <v>792960.42857142852</v>
      </c>
      <c r="H191" s="2">
        <f t="shared" si="13"/>
        <v>103922711.31168915</v>
      </c>
      <c r="I191" s="7"/>
      <c r="J191" s="2" t="e">
        <f t="shared" si="14"/>
        <v>#N/A</v>
      </c>
      <c r="K191" s="2" t="e">
        <f t="shared" si="24"/>
        <v>#N/A</v>
      </c>
      <c r="L191" s="2">
        <f t="array" ref="L191">IF(COUNT($C192)=0,IF(COUNT($C191)=1,I191,SUM(L190+LOOKUP(2,1/(ISNUMBER($K$1:$K$194)),$K$1:$K$194))),I191)</f>
        <v>1439591.2857142854</v>
      </c>
      <c r="M191" s="8" t="e">
        <f t="shared" si="27"/>
        <v>#N/A</v>
      </c>
      <c r="N191" s="2" t="e">
        <f t="shared" si="15"/>
        <v>#N/A</v>
      </c>
      <c r="O191" s="2" t="e">
        <f t="shared" si="25"/>
        <v>#N/A</v>
      </c>
      <c r="P191" s="2">
        <v>1119016.9851801395</v>
      </c>
      <c r="Q191" s="2">
        <f>IF(P191&gt;Graph!$G$1*1000,Graph!$G$1*1000,P191)</f>
        <v>800000</v>
      </c>
      <c r="R191" s="2">
        <f t="shared" si="16"/>
        <v>105208281.43993491</v>
      </c>
      <c r="S191" s="2">
        <f t="shared" si="17"/>
        <v>792960.42857143283</v>
      </c>
      <c r="T191" s="2">
        <f t="shared" si="18"/>
        <v>7039.571428571362</v>
      </c>
      <c r="U191" s="2">
        <f t="shared" si="19"/>
        <v>800000</v>
      </c>
      <c r="V191" s="2">
        <f t="shared" si="28"/>
        <v>38677110.723869294</v>
      </c>
      <c r="W191" s="2">
        <f t="shared" si="20"/>
        <v>670568.47669669986</v>
      </c>
      <c r="X191" s="2">
        <f t="shared" si="6"/>
        <v>129431.52330330014</v>
      </c>
      <c r="Y191" s="2">
        <f t="shared" si="7"/>
        <v>66531170.716065601</v>
      </c>
      <c r="Z191" s="2" t="str">
        <f t="shared" si="8"/>
        <v>HERE</v>
      </c>
      <c r="AA191" s="2">
        <f>IF(Z191="HERE",Y191,AA190+Graph!$G$1*1000)</f>
        <v>66531170.716065601</v>
      </c>
      <c r="AB191" s="2">
        <f t="shared" si="21"/>
        <v>129431.52330330014</v>
      </c>
      <c r="AC191" s="2">
        <f t="shared" si="9"/>
        <v>38677110.723869294</v>
      </c>
      <c r="AD191" s="3">
        <f t="shared" si="10"/>
        <v>52800000</v>
      </c>
      <c r="AE191" s="2">
        <f>IF(AE189&gt;=52800000,52800000,IF(AB170=Graph!G$1*1000,AE190+Graph!G$1*1000,AC191))</f>
        <v>38677110.723869294</v>
      </c>
      <c r="AF191" s="3">
        <f t="shared" si="11"/>
        <v>38677110.723869294</v>
      </c>
      <c r="AG191" s="3">
        <f t="shared" si="26"/>
        <v>48804995.463741109</v>
      </c>
      <c r="AH191" s="3" t="e">
        <f t="shared" si="3"/>
        <v>#N/A</v>
      </c>
      <c r="AM191" s="6">
        <v>14600000</v>
      </c>
      <c r="AN191" s="6">
        <v>31800000</v>
      </c>
      <c r="AO191" s="6">
        <v>52800000</v>
      </c>
    </row>
    <row r="192" spans="1:41" ht="15.75" customHeight="1" x14ac:dyDescent="0.25">
      <c r="A192" s="1">
        <v>44368</v>
      </c>
      <c r="B192" s="2">
        <f t="shared" si="0"/>
        <v>124</v>
      </c>
      <c r="C192" s="7"/>
      <c r="D192" s="2" t="e">
        <f t="shared" si="12"/>
        <v>#N/A</v>
      </c>
      <c r="E192" s="2" t="e">
        <f t="shared" si="22"/>
        <v>#N/A</v>
      </c>
      <c r="F192" s="2">
        <v>1117723.7516233921</v>
      </c>
      <c r="G192" s="2">
        <f t="shared" si="23"/>
        <v>792960.42857142852</v>
      </c>
      <c r="H192" s="2">
        <f t="shared" si="13"/>
        <v>104715671.74026059</v>
      </c>
      <c r="I192" s="7"/>
      <c r="J192" s="2" t="e">
        <f t="shared" si="14"/>
        <v>#N/A</v>
      </c>
      <c r="K192" s="2" t="e">
        <f t="shared" si="24"/>
        <v>#N/A</v>
      </c>
      <c r="L192" s="2">
        <f t="array" ref="L192">IF(COUNT($C193)=0,IF(COUNT($C192)=1,I192,SUM(L191+LOOKUP(2,1/(ISNUMBER($K$1:$K$194)),$K$1:$K$194))),I192)</f>
        <v>1446630.8571428568</v>
      </c>
      <c r="M192" s="8" t="e">
        <f t="shared" si="27"/>
        <v>#N/A</v>
      </c>
      <c r="N192" s="2" t="e">
        <f t="shared" si="15"/>
        <v>#N/A</v>
      </c>
      <c r="O192" s="2" t="e">
        <f t="shared" si="25"/>
        <v>#N/A</v>
      </c>
      <c r="P192" s="2">
        <v>1124299.4772727191</v>
      </c>
      <c r="Q192" s="2">
        <f>IF(P192&gt;Graph!$G$1*1000,Graph!$G$1*1000,P192)</f>
        <v>800000</v>
      </c>
      <c r="R192" s="2">
        <f t="shared" si="16"/>
        <v>106008281.43993491</v>
      </c>
      <c r="S192" s="2">
        <f t="shared" si="17"/>
        <v>792960.42857143283</v>
      </c>
      <c r="T192" s="2">
        <f t="shared" si="18"/>
        <v>7039.571428571362</v>
      </c>
      <c r="U192" s="2">
        <f t="shared" si="19"/>
        <v>800000</v>
      </c>
      <c r="V192" s="2">
        <f t="shared" si="28"/>
        <v>39352939.850859255</v>
      </c>
      <c r="W192" s="2">
        <f t="shared" si="20"/>
        <v>675829.12698996067</v>
      </c>
      <c r="X192" s="2">
        <f t="shared" si="6"/>
        <v>124170.87301003933</v>
      </c>
      <c r="Y192" s="2">
        <f t="shared" si="7"/>
        <v>66655341.58907564</v>
      </c>
      <c r="Z192" s="2" t="str">
        <f t="shared" si="8"/>
        <v>HERE</v>
      </c>
      <c r="AA192" s="2">
        <f>IF(Z192="HERE",Y192,AA191+Graph!$G$1*1000)</f>
        <v>66655341.58907564</v>
      </c>
      <c r="AB192" s="2">
        <f t="shared" si="21"/>
        <v>124170.87301003933</v>
      </c>
      <c r="AC192" s="2">
        <f t="shared" si="9"/>
        <v>39352939.850859255</v>
      </c>
      <c r="AD192" s="3">
        <f t="shared" si="10"/>
        <v>52800000</v>
      </c>
      <c r="AE192" s="2">
        <f>IF(AE190&gt;=52800000,52800000,IF(AB171=Graph!G$1*1000,AE191+Graph!G$1*1000,AC192))</f>
        <v>39352939.850859255</v>
      </c>
      <c r="AF192" s="3">
        <f t="shared" si="11"/>
        <v>39352939.850859255</v>
      </c>
      <c r="AG192" s="3">
        <f t="shared" si="26"/>
        <v>48833263.237282686</v>
      </c>
      <c r="AH192" s="3" t="e">
        <f t="shared" si="3"/>
        <v>#N/A</v>
      </c>
      <c r="AM192" s="6">
        <v>14600000</v>
      </c>
      <c r="AN192" s="6">
        <v>31800000</v>
      </c>
      <c r="AO192" s="6">
        <v>52800000</v>
      </c>
    </row>
    <row r="193" spans="1:41" ht="15.75" customHeight="1" x14ac:dyDescent="0.25">
      <c r="A193" s="1">
        <v>44369</v>
      </c>
      <c r="B193" s="2">
        <f t="shared" si="0"/>
        <v>125</v>
      </c>
      <c r="C193" s="7"/>
      <c r="D193" s="2" t="e">
        <f t="shared" si="12"/>
        <v>#N/A</v>
      </c>
      <c r="E193" s="2" t="e">
        <f t="shared" si="22"/>
        <v>#N/A</v>
      </c>
      <c r="F193" s="2">
        <v>1122984.4019166529</v>
      </c>
      <c r="G193" s="2">
        <f t="shared" si="23"/>
        <v>792960.42857142852</v>
      </c>
      <c r="H193" s="2">
        <f t="shared" si="13"/>
        <v>105508632.16883202</v>
      </c>
      <c r="I193" s="7"/>
      <c r="J193" s="2" t="e">
        <f t="shared" si="14"/>
        <v>#N/A</v>
      </c>
      <c r="K193" s="2" t="e">
        <f t="shared" si="24"/>
        <v>#N/A</v>
      </c>
      <c r="L193" s="2">
        <f t="array" ref="L193">IF(COUNT($C194)=0,IF(COUNT($C193)=1,I193,SUM(L192+LOOKUP(2,1/(ISNUMBER($K$1:$K$194)),$K$1:$K$194))),I193)</f>
        <v>1453670.4285714282</v>
      </c>
      <c r="M193" s="8" t="e">
        <f t="shared" si="27"/>
        <v>#N/A</v>
      </c>
      <c r="N193" s="2" t="e">
        <f t="shared" si="15"/>
        <v>#N/A</v>
      </c>
      <c r="O193" s="2" t="e">
        <f t="shared" si="25"/>
        <v>#N/A</v>
      </c>
      <c r="P193" s="2">
        <v>1129581.9693652987</v>
      </c>
      <c r="Q193" s="2">
        <f>IF(P193&gt;Graph!$G$1*1000,Graph!$G$1*1000,P193)</f>
        <v>800000</v>
      </c>
      <c r="R193" s="2">
        <f t="shared" si="16"/>
        <v>106808281.43993491</v>
      </c>
      <c r="S193" s="2">
        <f t="shared" si="17"/>
        <v>792960.42857143283</v>
      </c>
      <c r="T193" s="2">
        <f t="shared" si="18"/>
        <v>7039.571428571362</v>
      </c>
      <c r="U193" s="2">
        <f t="shared" si="19"/>
        <v>800000</v>
      </c>
      <c r="V193" s="2">
        <f t="shared" si="28"/>
        <v>40034029.628142476</v>
      </c>
      <c r="W193" s="2">
        <f t="shared" si="20"/>
        <v>681089.77728322148</v>
      </c>
      <c r="X193" s="2">
        <f t="shared" si="6"/>
        <v>118910.22271677852</v>
      </c>
      <c r="Y193" s="2">
        <f t="shared" si="7"/>
        <v>66774251.811792418</v>
      </c>
      <c r="Z193" s="2" t="str">
        <f t="shared" si="8"/>
        <v>HERE</v>
      </c>
      <c r="AA193" s="2">
        <f>IF(Z193="HERE",Y193,AA192+Graph!$G$1*1000)</f>
        <v>66774251.811792418</v>
      </c>
      <c r="AB193" s="2">
        <f t="shared" si="21"/>
        <v>118910.22271677852</v>
      </c>
      <c r="AC193" s="2">
        <f t="shared" si="9"/>
        <v>40034029.628142476</v>
      </c>
      <c r="AD193" s="3">
        <f t="shared" si="10"/>
        <v>52800000</v>
      </c>
      <c r="AE193" s="2">
        <f>IF(AE191&gt;=52800000,52800000,IF(AB172=Graph!G$1*1000,AE192+Graph!G$1*1000,AC193))</f>
        <v>40034029.628142476</v>
      </c>
      <c r="AF193" s="3">
        <f t="shared" si="11"/>
        <v>40034029.628142476</v>
      </c>
      <c r="AG193" s="3">
        <f t="shared" si="26"/>
        <v>48861794.043338932</v>
      </c>
      <c r="AH193" s="3" t="e">
        <f t="shared" si="3"/>
        <v>#N/A</v>
      </c>
      <c r="AM193" s="6">
        <v>14600000</v>
      </c>
      <c r="AN193" s="6">
        <v>31800000</v>
      </c>
      <c r="AO193" s="6">
        <v>52800000</v>
      </c>
    </row>
    <row r="194" spans="1:41" ht="15.75" customHeight="1" x14ac:dyDescent="0.25">
      <c r="A194" s="1">
        <v>44370</v>
      </c>
      <c r="B194" s="2">
        <f t="shared" si="0"/>
        <v>126</v>
      </c>
      <c r="C194" s="7"/>
      <c r="D194" s="2" t="e">
        <f t="shared" si="12"/>
        <v>#N/A</v>
      </c>
      <c r="E194" s="2" t="e">
        <f t="shared" si="22"/>
        <v>#N/A</v>
      </c>
      <c r="F194" s="2">
        <v>1128245.0522098839</v>
      </c>
      <c r="G194" s="2">
        <f t="shared" si="23"/>
        <v>792960.42857142852</v>
      </c>
      <c r="H194" s="2">
        <f t="shared" si="13"/>
        <v>106301592.59740345</v>
      </c>
      <c r="I194" s="7"/>
      <c r="J194" s="2" t="e">
        <f t="shared" si="14"/>
        <v>#N/A</v>
      </c>
      <c r="K194" s="2" t="e">
        <f t="shared" si="24"/>
        <v>#N/A</v>
      </c>
      <c r="L194" s="2">
        <f t="array" ref="L194">IF(COUNT($C195)=0,IF(COUNT($C194)=1,I194,SUM(L193+LOOKUP(2,1/(ISNUMBER($K$1:$K$194)),$K$1:$K$194))),I194)</f>
        <v>1460709.9999999995</v>
      </c>
      <c r="M194" s="8" t="e">
        <f t="shared" si="27"/>
        <v>#N/A</v>
      </c>
      <c r="N194" s="2" t="e">
        <f t="shared" si="15"/>
        <v>#N/A</v>
      </c>
      <c r="O194" s="2" t="e">
        <f t="shared" si="25"/>
        <v>#N/A</v>
      </c>
      <c r="P194" s="2">
        <v>1134864.4614579082</v>
      </c>
      <c r="Q194" s="2">
        <f>IF(P194&gt;Graph!$G$1*1000,Graph!$G$1*1000,P194)</f>
        <v>800000</v>
      </c>
      <c r="R194" s="2">
        <f t="shared" si="16"/>
        <v>107608281.43993491</v>
      </c>
      <c r="S194" s="2">
        <f t="shared" si="17"/>
        <v>792960.42857143283</v>
      </c>
      <c r="T194" s="2">
        <f t="shared" si="18"/>
        <v>7039.571428571362</v>
      </c>
      <c r="U194" s="2">
        <f t="shared" si="19"/>
        <v>800000</v>
      </c>
      <c r="V194" s="2">
        <f t="shared" si="28"/>
        <v>40720380.055718929</v>
      </c>
      <c r="W194" s="2">
        <f t="shared" si="20"/>
        <v>686350.42757645249</v>
      </c>
      <c r="X194" s="2">
        <f t="shared" si="6"/>
        <v>113649.57242354751</v>
      </c>
      <c r="Y194" s="2">
        <f t="shared" si="7"/>
        <v>66887901.384215966</v>
      </c>
      <c r="Z194" s="2" t="str">
        <f t="shared" si="8"/>
        <v>HERE</v>
      </c>
      <c r="AA194" s="2">
        <f>IF(Z194="HERE",Y194,AA193+Graph!$G$1*1000)</f>
        <v>66887901.384215966</v>
      </c>
      <c r="AB194" s="2">
        <f t="shared" si="21"/>
        <v>113649.57242354751</v>
      </c>
      <c r="AC194" s="2">
        <f t="shared" si="9"/>
        <v>40720380.055718929</v>
      </c>
      <c r="AD194" s="3">
        <f t="shared" si="10"/>
        <v>52800000</v>
      </c>
      <c r="AE194" s="2">
        <f>IF(AE192&gt;=52800000,52800000,IF(AB173=Graph!G$1*1000,AE193+Graph!G$1*1000,AC194))</f>
        <v>40720380.055718929</v>
      </c>
      <c r="AF194" s="3">
        <f t="shared" si="11"/>
        <v>40720380.055718929</v>
      </c>
      <c r="AG194" s="3">
        <f t="shared" si="26"/>
        <v>48890587.881909832</v>
      </c>
      <c r="AH194" s="3" t="e">
        <f t="shared" si="3"/>
        <v>#N/A</v>
      </c>
      <c r="AM194" s="6">
        <v>14600000</v>
      </c>
      <c r="AN194" s="6">
        <v>31800000</v>
      </c>
      <c r="AO194" s="6">
        <v>52800000</v>
      </c>
    </row>
    <row r="195" spans="1:41" ht="15.75" customHeight="1" x14ac:dyDescent="0.25">
      <c r="A195" s="1">
        <v>44371</v>
      </c>
      <c r="B195" s="2">
        <f t="shared" si="0"/>
        <v>127</v>
      </c>
      <c r="C195" s="7"/>
      <c r="D195" s="2" t="e">
        <f t="shared" si="12"/>
        <v>#N/A</v>
      </c>
      <c r="E195" s="2" t="e">
        <f t="shared" si="22"/>
        <v>#N/A</v>
      </c>
      <c r="F195" s="2">
        <v>1133505.7025031447</v>
      </c>
      <c r="G195" s="2">
        <f t="shared" si="23"/>
        <v>792960.42857142852</v>
      </c>
      <c r="H195" s="2">
        <f t="shared" si="13"/>
        <v>107094553.02597488</v>
      </c>
      <c r="I195" s="7"/>
      <c r="J195" s="2" t="e">
        <f t="shared" si="14"/>
        <v>#N/A</v>
      </c>
      <c r="K195" s="2" t="e">
        <f t="shared" si="24"/>
        <v>#N/A</v>
      </c>
      <c r="L195" s="2">
        <f t="array" ref="L195">IF(COUNT($C196)=0,IF(COUNT($C195)=1,I195,SUM(L194+LOOKUP(2,1/(ISNUMBER($K$1:$K$194)),$K$1:$K$194))),I195)</f>
        <v>1467749.5714285709</v>
      </c>
      <c r="M195" s="8" t="e">
        <f t="shared" si="27"/>
        <v>#N/A</v>
      </c>
      <c r="N195" s="2" t="e">
        <f t="shared" si="15"/>
        <v>#N/A</v>
      </c>
      <c r="O195" s="2" t="e">
        <f t="shared" si="25"/>
        <v>#N/A</v>
      </c>
      <c r="P195" s="2">
        <v>1140146.9535504878</v>
      </c>
      <c r="Q195" s="2">
        <f>IF(P195&gt;Graph!$G$1*1000,Graph!$G$1*1000,P195)</f>
        <v>800000</v>
      </c>
      <c r="R195" s="2">
        <f t="shared" si="16"/>
        <v>108408281.43993491</v>
      </c>
      <c r="S195" s="2">
        <f t="shared" si="17"/>
        <v>792960.42857143283</v>
      </c>
      <c r="T195" s="2">
        <f t="shared" si="18"/>
        <v>7039.571428571362</v>
      </c>
      <c r="U195" s="2">
        <f t="shared" si="19"/>
        <v>800000</v>
      </c>
      <c r="V195" s="2">
        <f t="shared" si="28"/>
        <v>41411991.133588642</v>
      </c>
      <c r="W195" s="2">
        <f t="shared" si="20"/>
        <v>691611.07786971331</v>
      </c>
      <c r="X195" s="2">
        <f t="shared" si="6"/>
        <v>108388.92213028669</v>
      </c>
      <c r="Y195" s="2">
        <f t="shared" si="7"/>
        <v>66996290.306346253</v>
      </c>
      <c r="Z195" s="2" t="str">
        <f t="shared" si="8"/>
        <v>HERE</v>
      </c>
      <c r="AA195" s="2">
        <f>IF(Z195="HERE",Y195,AA194+Graph!$G$1*1000)</f>
        <v>66996290.306346253</v>
      </c>
      <c r="AB195" s="2">
        <f t="shared" si="21"/>
        <v>108388.92213028669</v>
      </c>
      <c r="AC195" s="2">
        <f t="shared" si="9"/>
        <v>41411991.133588642</v>
      </c>
      <c r="AD195" s="3">
        <f t="shared" si="10"/>
        <v>52800000</v>
      </c>
      <c r="AE195" s="2">
        <f>IF(AE193&gt;=52800000,52800000,IF(AB174=Graph!G$1*1000,AE194+Graph!G$1*1000,AC195))</f>
        <v>41411991.133588642</v>
      </c>
      <c r="AF195" s="3">
        <f t="shared" si="11"/>
        <v>41411991.133588642</v>
      </c>
      <c r="AG195" s="3">
        <f t="shared" si="26"/>
        <v>48919644.752995402</v>
      </c>
      <c r="AH195" s="3" t="e">
        <f t="shared" si="3"/>
        <v>#N/A</v>
      </c>
      <c r="AM195" s="6">
        <v>14600000</v>
      </c>
      <c r="AN195" s="6">
        <v>31800000</v>
      </c>
      <c r="AO195" s="6">
        <v>52800000</v>
      </c>
    </row>
    <row r="196" spans="1:41" ht="15.75" customHeight="1" x14ac:dyDescent="0.25">
      <c r="A196" s="1">
        <v>44372</v>
      </c>
      <c r="B196" s="2">
        <f t="shared" si="0"/>
        <v>128</v>
      </c>
      <c r="C196" s="7"/>
      <c r="D196" s="2" t="e">
        <f t="shared" si="12"/>
        <v>#N/A</v>
      </c>
      <c r="E196" s="2" t="e">
        <f t="shared" si="22"/>
        <v>#N/A</v>
      </c>
      <c r="F196" s="2">
        <v>1138766.3527964056</v>
      </c>
      <c r="G196" s="2">
        <f t="shared" si="23"/>
        <v>792960.42857142852</v>
      </c>
      <c r="H196" s="2">
        <f t="shared" si="13"/>
        <v>107887513.45454632</v>
      </c>
      <c r="I196" s="7"/>
      <c r="J196" s="2" t="e">
        <f t="shared" si="14"/>
        <v>#N/A</v>
      </c>
      <c r="K196" s="2" t="e">
        <f t="shared" si="24"/>
        <v>#N/A</v>
      </c>
      <c r="L196" s="2">
        <f t="array" ref="L196">IF(COUNT($C197)=0,IF(COUNT($C196)=1,I196,SUM(L195+LOOKUP(2,1/(ISNUMBER($K$1:$K$194)),$K$1:$K$194))),I196)</f>
        <v>1474789.1428571423</v>
      </c>
      <c r="M196" s="8" t="e">
        <f t="shared" si="27"/>
        <v>#N/A</v>
      </c>
      <c r="N196" s="2" t="e">
        <f t="shared" si="15"/>
        <v>#N/A</v>
      </c>
      <c r="O196" s="2" t="e">
        <f t="shared" si="25"/>
        <v>#N/A</v>
      </c>
      <c r="P196" s="2">
        <v>1145429.4456430674</v>
      </c>
      <c r="Q196" s="2">
        <f>IF(P196&gt;Graph!$G$1*1000,Graph!$G$1*1000,P196)</f>
        <v>800000</v>
      </c>
      <c r="R196" s="2">
        <f t="shared" si="16"/>
        <v>109208281.43993491</v>
      </c>
      <c r="S196" s="2">
        <f t="shared" si="17"/>
        <v>792960.42857143283</v>
      </c>
      <c r="T196" s="2">
        <f t="shared" si="18"/>
        <v>7039.571428571362</v>
      </c>
      <c r="U196" s="2">
        <f t="shared" si="19"/>
        <v>800000</v>
      </c>
      <c r="V196" s="2">
        <f t="shared" si="28"/>
        <v>42108862.861751616</v>
      </c>
      <c r="W196" s="2">
        <f t="shared" si="20"/>
        <v>696871.72816297412</v>
      </c>
      <c r="X196" s="2">
        <f t="shared" si="6"/>
        <v>103128.27183702588</v>
      </c>
      <c r="Y196" s="2">
        <f t="shared" si="7"/>
        <v>67099418.578183278</v>
      </c>
      <c r="Z196" s="2" t="str">
        <f t="shared" si="8"/>
        <v>HERE</v>
      </c>
      <c r="AA196" s="2">
        <f>IF(Z196="HERE",Y196,AA195+Graph!$G$1*1000)</f>
        <v>67099418.578183278</v>
      </c>
      <c r="AB196" s="2">
        <f t="shared" si="21"/>
        <v>103128.27183702588</v>
      </c>
      <c r="AC196" s="2">
        <f t="shared" si="9"/>
        <v>42108862.861751616</v>
      </c>
      <c r="AD196" s="3">
        <f t="shared" si="10"/>
        <v>52800000</v>
      </c>
      <c r="AE196" s="2">
        <f>IF(AE194&gt;=52800000,52800000,IF(AB175=Graph!G$1*1000,AE195+Graph!G$1*1000,AC196))</f>
        <v>42108862.861751616</v>
      </c>
      <c r="AF196" s="3">
        <f t="shared" si="11"/>
        <v>42108862.861751616</v>
      </c>
      <c r="AG196" s="3">
        <f t="shared" si="26"/>
        <v>48948964.656595632</v>
      </c>
      <c r="AH196" s="3" t="e">
        <f t="shared" si="3"/>
        <v>#N/A</v>
      </c>
      <c r="AM196" s="6">
        <v>14600000</v>
      </c>
      <c r="AN196" s="6">
        <v>31800000</v>
      </c>
      <c r="AO196" s="6">
        <v>52800000</v>
      </c>
    </row>
    <row r="197" spans="1:41" ht="15.75" customHeight="1" x14ac:dyDescent="0.25">
      <c r="A197" s="1">
        <v>44373</v>
      </c>
      <c r="B197" s="2">
        <f t="shared" si="0"/>
        <v>129</v>
      </c>
      <c r="C197" s="7"/>
      <c r="D197" s="2" t="e">
        <f t="shared" si="12"/>
        <v>#N/A</v>
      </c>
      <c r="E197" s="2" t="e">
        <f t="shared" si="22"/>
        <v>#N/A</v>
      </c>
      <c r="F197" s="2">
        <v>1144027.0030896664</v>
      </c>
      <c r="G197" s="2">
        <f t="shared" si="23"/>
        <v>792960.42857142852</v>
      </c>
      <c r="H197" s="2">
        <f t="shared" si="13"/>
        <v>108680473.88311775</v>
      </c>
      <c r="I197" s="7"/>
      <c r="J197" s="2" t="e">
        <f t="shared" si="14"/>
        <v>#N/A</v>
      </c>
      <c r="K197" s="2" t="e">
        <f t="shared" si="24"/>
        <v>#N/A</v>
      </c>
      <c r="L197" s="2">
        <f t="array" ref="L197">IF(COUNT($C198)=0,IF(COUNT($C197)=1,I197,SUM(L196+LOOKUP(2,1/(ISNUMBER($K$1:$K$194)),$K$1:$K$194))),I197)</f>
        <v>1481828.7142857136</v>
      </c>
      <c r="M197" s="8" t="e">
        <f t="shared" si="27"/>
        <v>#N/A</v>
      </c>
      <c r="N197" s="2" t="e">
        <f t="shared" si="15"/>
        <v>#N/A</v>
      </c>
      <c r="O197" s="2" t="e">
        <f t="shared" si="25"/>
        <v>#N/A</v>
      </c>
      <c r="P197" s="2">
        <v>1150711.937735647</v>
      </c>
      <c r="Q197" s="2">
        <f>IF(P197&gt;Graph!$G$1*1000,Graph!$G$1*1000,P197)</f>
        <v>800000</v>
      </c>
      <c r="R197" s="2">
        <f t="shared" si="16"/>
        <v>110008281.43993491</v>
      </c>
      <c r="S197" s="2">
        <f t="shared" si="17"/>
        <v>792960.42857143283</v>
      </c>
      <c r="T197" s="2">
        <f t="shared" si="18"/>
        <v>7039.571428571362</v>
      </c>
      <c r="U197" s="2">
        <f t="shared" si="19"/>
        <v>800000</v>
      </c>
      <c r="V197" s="2">
        <f t="shared" si="28"/>
        <v>42810995.240207851</v>
      </c>
      <c r="W197" s="2">
        <f t="shared" si="20"/>
        <v>702132.37845623493</v>
      </c>
      <c r="X197" s="2">
        <f t="shared" si="6"/>
        <v>97867.621543765068</v>
      </c>
      <c r="Y197" s="2">
        <f t="shared" si="7"/>
        <v>67197286.199727044</v>
      </c>
      <c r="Z197" s="2" t="str">
        <f t="shared" si="8"/>
        <v>HERE</v>
      </c>
      <c r="AA197" s="2">
        <f>IF(Z197="HERE",Y197,AA196+Graph!$G$1*1000)</f>
        <v>67197286.199727044</v>
      </c>
      <c r="AB197" s="2">
        <f t="shared" si="21"/>
        <v>97867.621543765068</v>
      </c>
      <c r="AC197" s="2">
        <f t="shared" si="9"/>
        <v>42810995.240207851</v>
      </c>
      <c r="AD197" s="3">
        <f t="shared" si="10"/>
        <v>52800000</v>
      </c>
      <c r="AE197" s="2">
        <f>IF(AE195&gt;=52800000,52800000,IF(AB176=Graph!G$1*1000,AE196+Graph!G$1*1000,AC197))</f>
        <v>42810995.240207851</v>
      </c>
      <c r="AF197" s="3">
        <f t="shared" si="11"/>
        <v>42810995.240207851</v>
      </c>
      <c r="AG197" s="3">
        <f t="shared" si="26"/>
        <v>48978547.592710525</v>
      </c>
      <c r="AH197" s="3" t="e">
        <f t="shared" si="3"/>
        <v>#N/A</v>
      </c>
      <c r="AM197" s="6">
        <v>14600000</v>
      </c>
      <c r="AN197" s="6">
        <v>31800000</v>
      </c>
      <c r="AO197" s="6">
        <v>52800000</v>
      </c>
    </row>
    <row r="198" spans="1:41" ht="15.75" customHeight="1" x14ac:dyDescent="0.25">
      <c r="A198" s="1">
        <v>44374</v>
      </c>
      <c r="B198" s="2">
        <f t="shared" si="0"/>
        <v>130</v>
      </c>
      <c r="C198" s="7"/>
      <c r="D198" s="2" t="e">
        <f t="shared" si="12"/>
        <v>#N/A</v>
      </c>
      <c r="E198" s="2" t="e">
        <f t="shared" si="22"/>
        <v>#N/A</v>
      </c>
      <c r="F198" s="2">
        <v>1149287.6533829272</v>
      </c>
      <c r="G198" s="2">
        <f t="shared" si="23"/>
        <v>792960.42857142852</v>
      </c>
      <c r="H198" s="2">
        <f t="shared" si="13"/>
        <v>109473434.31168918</v>
      </c>
      <c r="I198" s="7"/>
      <c r="J198" s="2" t="e">
        <f t="shared" si="14"/>
        <v>#N/A</v>
      </c>
      <c r="K198" s="2" t="e">
        <f t="shared" si="24"/>
        <v>#N/A</v>
      </c>
      <c r="L198" s="2">
        <f t="array" ref="L198">IF(COUNT($C199)=0,IF(COUNT($C198)=1,I198,SUM(L197+LOOKUP(2,1/(ISNUMBER($K$1:$K$194)),$K$1:$K$194))),I198)</f>
        <v>1488868.285714285</v>
      </c>
      <c r="M198" s="8" t="e">
        <f t="shared" si="27"/>
        <v>#N/A</v>
      </c>
      <c r="N198" s="2" t="e">
        <f t="shared" si="15"/>
        <v>#N/A</v>
      </c>
      <c r="O198" s="2" t="e">
        <f t="shared" si="25"/>
        <v>#N/A</v>
      </c>
      <c r="P198" s="2">
        <v>1155994.4298282266</v>
      </c>
      <c r="Q198" s="2">
        <f>IF(P198&gt;Graph!$G$1*1000,Graph!$G$1*1000,P198)</f>
        <v>800000</v>
      </c>
      <c r="R198" s="2">
        <f t="shared" si="16"/>
        <v>110808281.43993491</v>
      </c>
      <c r="S198" s="2">
        <f t="shared" si="17"/>
        <v>792960.42857143283</v>
      </c>
      <c r="T198" s="2">
        <f t="shared" si="18"/>
        <v>7039.571428571362</v>
      </c>
      <c r="U198" s="2">
        <f t="shared" si="19"/>
        <v>800000</v>
      </c>
      <c r="V198" s="2">
        <f t="shared" si="28"/>
        <v>43518388.268957347</v>
      </c>
      <c r="W198" s="2">
        <f t="shared" si="20"/>
        <v>707393.02874949574</v>
      </c>
      <c r="X198" s="2">
        <f t="shared" si="6"/>
        <v>92606.971250504255</v>
      </c>
      <c r="Y198" s="2">
        <f t="shared" si="7"/>
        <v>67289893.170977548</v>
      </c>
      <c r="Z198" s="2" t="str">
        <f t="shared" si="8"/>
        <v>HERE</v>
      </c>
      <c r="AA198" s="2">
        <f>IF(Z198="HERE",Y198,AA197+Graph!$G$1*1000)</f>
        <v>67289893.170977548</v>
      </c>
      <c r="AB198" s="2">
        <f t="shared" si="21"/>
        <v>92606.971250504255</v>
      </c>
      <c r="AC198" s="2">
        <f t="shared" si="9"/>
        <v>43518388.268957347</v>
      </c>
      <c r="AD198" s="3">
        <f t="shared" si="10"/>
        <v>52800000</v>
      </c>
      <c r="AE198" s="2">
        <f>IF(AE196&gt;=52800000,52800000,IF(AB177=Graph!G$1*1000,AE197+Graph!G$1*1000,AC198))</f>
        <v>43518388.268957347</v>
      </c>
      <c r="AF198" s="3">
        <f t="shared" si="11"/>
        <v>43518388.268957347</v>
      </c>
      <c r="AG198" s="3">
        <f t="shared" si="26"/>
        <v>49008393.561340086</v>
      </c>
      <c r="AH198" s="3" t="e">
        <f t="shared" si="3"/>
        <v>#N/A</v>
      </c>
      <c r="AM198" s="6">
        <v>14600000</v>
      </c>
      <c r="AN198" s="6">
        <v>31800000</v>
      </c>
      <c r="AO198" s="6">
        <v>52800000</v>
      </c>
    </row>
    <row r="199" spans="1:41" ht="15.75" customHeight="1" x14ac:dyDescent="0.25">
      <c r="A199" s="1">
        <v>44375</v>
      </c>
      <c r="B199" s="2">
        <f t="shared" si="0"/>
        <v>131</v>
      </c>
      <c r="C199" s="7"/>
      <c r="D199" s="2" t="e">
        <f t="shared" si="12"/>
        <v>#N/A</v>
      </c>
      <c r="E199" s="2" t="e">
        <f t="shared" si="22"/>
        <v>#N/A</v>
      </c>
      <c r="F199" s="2">
        <v>1154548.3036761582</v>
      </c>
      <c r="G199" s="2">
        <f t="shared" si="23"/>
        <v>792960.42857142852</v>
      </c>
      <c r="H199" s="2">
        <f t="shared" si="13"/>
        <v>110266394.74026062</v>
      </c>
      <c r="I199" s="7"/>
      <c r="J199" s="2" t="e">
        <f t="shared" si="14"/>
        <v>#N/A</v>
      </c>
      <c r="K199" s="2" t="e">
        <f t="shared" si="24"/>
        <v>#N/A</v>
      </c>
      <c r="L199" s="2">
        <f t="array" ref="L199">IF(COUNT($C200)=0,IF(COUNT($C199)=1,I199,SUM(L198+LOOKUP(2,1/(ISNUMBER($K$1:$K$194)),$K$1:$K$194))),I199)</f>
        <v>1495907.8571428563</v>
      </c>
      <c r="M199" s="8" t="e">
        <f t="shared" si="27"/>
        <v>#N/A</v>
      </c>
      <c r="N199" s="2" t="e">
        <f t="shared" si="15"/>
        <v>#N/A</v>
      </c>
      <c r="O199" s="2" t="e">
        <f t="shared" si="25"/>
        <v>#N/A</v>
      </c>
      <c r="P199" s="2">
        <v>1161276.9219208062</v>
      </c>
      <c r="Q199" s="2">
        <f>IF(P199&gt;Graph!$G$1*1000,Graph!$G$1*1000,P199)</f>
        <v>800000</v>
      </c>
      <c r="R199" s="2">
        <f t="shared" si="16"/>
        <v>111608281.43993491</v>
      </c>
      <c r="S199" s="2">
        <f t="shared" si="17"/>
        <v>792960.42857143283</v>
      </c>
      <c r="T199" s="2">
        <f t="shared" si="18"/>
        <v>7039.571428571362</v>
      </c>
      <c r="U199" s="2">
        <f t="shared" si="19"/>
        <v>800000</v>
      </c>
      <c r="V199" s="2">
        <f t="shared" si="28"/>
        <v>44231041.948000103</v>
      </c>
      <c r="W199" s="2">
        <f t="shared" si="20"/>
        <v>712653.67904275656</v>
      </c>
      <c r="X199" s="2">
        <f t="shared" si="6"/>
        <v>87346.320957243443</v>
      </c>
      <c r="Y199" s="2">
        <f t="shared" si="7"/>
        <v>67377239.491934791</v>
      </c>
      <c r="Z199" s="2" t="str">
        <f t="shared" si="8"/>
        <v>HERE</v>
      </c>
      <c r="AA199" s="2">
        <f>IF(Z199="HERE",Y199,AA198+Graph!$G$1*1000)</f>
        <v>67377239.491934791</v>
      </c>
      <c r="AB199" s="2">
        <f t="shared" si="21"/>
        <v>87346.320957243443</v>
      </c>
      <c r="AC199" s="2">
        <f t="shared" si="9"/>
        <v>44231041.948000103</v>
      </c>
      <c r="AD199" s="3">
        <f t="shared" si="10"/>
        <v>52800000</v>
      </c>
      <c r="AE199" s="2">
        <f>IF(AE197&gt;=52800000,52800000,IF(AB178=Graph!G$1*1000,AE198+Graph!G$1*1000,AC199))</f>
        <v>44231041.948000103</v>
      </c>
      <c r="AF199" s="3">
        <f t="shared" si="11"/>
        <v>44231041.948000103</v>
      </c>
      <c r="AG199" s="3">
        <f t="shared" si="26"/>
        <v>49038502.562484302</v>
      </c>
      <c r="AH199" s="3" t="e">
        <f t="shared" si="3"/>
        <v>#N/A</v>
      </c>
      <c r="AM199" s="6">
        <v>14600000</v>
      </c>
      <c r="AN199" s="6">
        <v>31800000</v>
      </c>
      <c r="AO199" s="6">
        <v>52800000</v>
      </c>
    </row>
    <row r="200" spans="1:41" ht="15.75" customHeight="1" x14ac:dyDescent="0.25">
      <c r="A200" s="1">
        <v>44376</v>
      </c>
      <c r="B200" s="2">
        <f t="shared" si="0"/>
        <v>132</v>
      </c>
      <c r="C200" s="7"/>
      <c r="D200" s="2" t="e">
        <f t="shared" si="12"/>
        <v>#N/A</v>
      </c>
      <c r="E200" s="2" t="e">
        <f t="shared" si="22"/>
        <v>#N/A</v>
      </c>
      <c r="F200" s="2">
        <v>1159808.953969419</v>
      </c>
      <c r="G200" s="2">
        <f t="shared" si="23"/>
        <v>792960.42857142852</v>
      </c>
      <c r="H200" s="2">
        <f t="shared" si="13"/>
        <v>111059355.16883205</v>
      </c>
      <c r="I200" s="7"/>
      <c r="J200" s="2" t="e">
        <f t="shared" si="14"/>
        <v>#N/A</v>
      </c>
      <c r="K200" s="2" t="e">
        <f t="shared" si="24"/>
        <v>#N/A</v>
      </c>
      <c r="L200" s="2">
        <f t="array" ref="L200">IF(COUNT($C201)=0,IF(COUNT($C200)=1,I200,SUM(L199+LOOKUP(2,1/(ISNUMBER($K$1:$K$194)),$K$1:$K$194))),I200)</f>
        <v>1502947.4285714277</v>
      </c>
      <c r="M200" s="8" t="e">
        <f t="shared" si="27"/>
        <v>#N/A</v>
      </c>
      <c r="N200" s="2" t="e">
        <f t="shared" si="15"/>
        <v>#N/A</v>
      </c>
      <c r="O200" s="2" t="e">
        <f t="shared" si="25"/>
        <v>#N/A</v>
      </c>
      <c r="P200" s="2">
        <v>1166559.4140134156</v>
      </c>
      <c r="Q200" s="2">
        <f>IF(P200&gt;Graph!$G$1*1000,Graph!$G$1*1000,P200)</f>
        <v>800000</v>
      </c>
      <c r="R200" s="2">
        <f t="shared" si="16"/>
        <v>112408281.43993491</v>
      </c>
      <c r="S200" s="2">
        <f t="shared" si="17"/>
        <v>792960.42857143283</v>
      </c>
      <c r="T200" s="2">
        <f t="shared" si="18"/>
        <v>7039.571428571362</v>
      </c>
      <c r="U200" s="2">
        <f t="shared" si="19"/>
        <v>800000</v>
      </c>
      <c r="V200" s="2">
        <f t="shared" si="28"/>
        <v>44948956.277336091</v>
      </c>
      <c r="W200" s="2">
        <f t="shared" si="20"/>
        <v>717914.32933598757</v>
      </c>
      <c r="X200" s="2">
        <f t="shared" si="6"/>
        <v>82085.670664012432</v>
      </c>
      <c r="Y200" s="2">
        <f t="shared" si="7"/>
        <v>67459325.162598804</v>
      </c>
      <c r="Z200" s="2" t="str">
        <f t="shared" si="8"/>
        <v>HERE</v>
      </c>
      <c r="AA200" s="2">
        <f>IF(Z200="HERE",Y200,AA199+Graph!$G$1*1000)</f>
        <v>67459325.162598804</v>
      </c>
      <c r="AB200" s="2">
        <f t="shared" si="21"/>
        <v>82085.670664012432</v>
      </c>
      <c r="AC200" s="2">
        <f t="shared" si="9"/>
        <v>44948956.277336091</v>
      </c>
      <c r="AD200" s="3">
        <f t="shared" si="10"/>
        <v>52800000</v>
      </c>
      <c r="AE200" s="2">
        <f>IF(AE198&gt;=52800000,52800000,IF(AB179=Graph!G$1*1000,AE199+Graph!G$1*1000,AC200))</f>
        <v>44948956.277336091</v>
      </c>
      <c r="AF200" s="3">
        <f t="shared" si="11"/>
        <v>44948956.277336091</v>
      </c>
      <c r="AG200" s="3">
        <f t="shared" si="26"/>
        <v>49068874.596143186</v>
      </c>
      <c r="AH200" s="3" t="e">
        <f t="shared" si="3"/>
        <v>#N/A</v>
      </c>
      <c r="AM200" s="6">
        <v>14600000</v>
      </c>
      <c r="AN200" s="6">
        <v>31800000</v>
      </c>
      <c r="AO200" s="6">
        <v>52800000</v>
      </c>
    </row>
    <row r="201" spans="1:41" ht="15.75" customHeight="1" x14ac:dyDescent="0.25">
      <c r="A201" s="1">
        <v>44377</v>
      </c>
      <c r="B201" s="2">
        <f t="shared" si="0"/>
        <v>133</v>
      </c>
      <c r="C201" s="7"/>
      <c r="D201" s="2" t="e">
        <f t="shared" si="12"/>
        <v>#N/A</v>
      </c>
      <c r="E201" s="2" t="e">
        <f t="shared" si="22"/>
        <v>#N/A</v>
      </c>
      <c r="F201" s="2">
        <v>1165069.6042626798</v>
      </c>
      <c r="G201" s="2">
        <f t="shared" si="23"/>
        <v>792960.42857142852</v>
      </c>
      <c r="H201" s="2">
        <f t="shared" si="13"/>
        <v>111852315.59740348</v>
      </c>
      <c r="I201" s="7"/>
      <c r="J201" s="2" t="e">
        <f t="shared" si="14"/>
        <v>#N/A</v>
      </c>
      <c r="K201" s="2" t="e">
        <f t="shared" si="24"/>
        <v>#N/A</v>
      </c>
      <c r="L201" s="2">
        <f t="array" ref="L201">IF(COUNT($C202)=0,IF(COUNT($C201)=1,I201,SUM(L200+LOOKUP(2,1/(ISNUMBER($K$1:$K$194)),$K$1:$K$194))),I201)</f>
        <v>1509986.9999999991</v>
      </c>
      <c r="M201" s="8" t="e">
        <f t="shared" si="27"/>
        <v>#N/A</v>
      </c>
      <c r="N201" s="2" t="e">
        <f t="shared" si="15"/>
        <v>#N/A</v>
      </c>
      <c r="O201" s="2" t="e">
        <f t="shared" si="25"/>
        <v>#N/A</v>
      </c>
      <c r="P201" s="2">
        <v>1171841.9061059952</v>
      </c>
      <c r="Q201" s="2">
        <f>IF(P201&gt;Graph!$G$1*1000,Graph!$G$1*1000,P201)</f>
        <v>800000</v>
      </c>
      <c r="R201" s="2">
        <f t="shared" si="16"/>
        <v>113208281.43993491</v>
      </c>
      <c r="S201" s="2">
        <f t="shared" si="17"/>
        <v>792960.42857143283</v>
      </c>
      <c r="T201" s="2">
        <f t="shared" si="18"/>
        <v>7039.571428571362</v>
      </c>
      <c r="U201" s="2">
        <f t="shared" si="19"/>
        <v>800000</v>
      </c>
      <c r="V201" s="2">
        <f t="shared" si="28"/>
        <v>45672131.256965339</v>
      </c>
      <c r="W201" s="2">
        <f t="shared" si="20"/>
        <v>723174.97962924838</v>
      </c>
      <c r="X201" s="2">
        <f t="shared" si="6"/>
        <v>76825.020370751619</v>
      </c>
      <c r="Y201" s="2">
        <f t="shared" si="7"/>
        <v>67536150.182969555</v>
      </c>
      <c r="Z201" s="2" t="str">
        <f t="shared" si="8"/>
        <v>HERE</v>
      </c>
      <c r="AA201" s="2">
        <f>IF(Z201="HERE",Y201,AA200+Graph!$G$1*1000)</f>
        <v>67536150.182969555</v>
      </c>
      <c r="AB201" s="2">
        <f t="shared" si="21"/>
        <v>76825.020370751619</v>
      </c>
      <c r="AC201" s="2">
        <f t="shared" si="9"/>
        <v>45672131.256965339</v>
      </c>
      <c r="AD201" s="3">
        <f t="shared" si="10"/>
        <v>52800000</v>
      </c>
      <c r="AE201" s="2">
        <f>IF(AE199&gt;=52800000,52800000,IF(AB180=Graph!G$1*1000,AE200+Graph!G$1*1000,AC201))</f>
        <v>45672131.256965339</v>
      </c>
      <c r="AF201" s="3">
        <f t="shared" si="11"/>
        <v>45672131.256965339</v>
      </c>
      <c r="AG201" s="3">
        <f t="shared" si="26"/>
        <v>49099509.662316732</v>
      </c>
      <c r="AH201" s="3" t="e">
        <f t="shared" si="3"/>
        <v>#N/A</v>
      </c>
      <c r="AM201" s="6">
        <v>14600000</v>
      </c>
      <c r="AN201" s="6">
        <v>31800000</v>
      </c>
      <c r="AO201" s="6">
        <v>52800000</v>
      </c>
    </row>
    <row r="202" spans="1:41" ht="15.75" customHeight="1" x14ac:dyDescent="0.25">
      <c r="A202" s="1">
        <v>44378</v>
      </c>
      <c r="B202" s="2">
        <f t="shared" si="0"/>
        <v>134</v>
      </c>
      <c r="C202" s="7"/>
      <c r="D202" s="2" t="e">
        <f t="shared" si="12"/>
        <v>#N/A</v>
      </c>
      <c r="E202" s="2" t="e">
        <f t="shared" si="22"/>
        <v>#N/A</v>
      </c>
      <c r="F202" s="2">
        <v>1170330.2545559406</v>
      </c>
      <c r="G202" s="2">
        <f t="shared" si="23"/>
        <v>792960.42857142852</v>
      </c>
      <c r="H202" s="2">
        <f t="shared" si="13"/>
        <v>112645276.02597491</v>
      </c>
      <c r="I202" s="7"/>
      <c r="J202" s="2" t="e">
        <f t="shared" si="14"/>
        <v>#N/A</v>
      </c>
      <c r="K202" s="2" t="e">
        <f t="shared" si="24"/>
        <v>#N/A</v>
      </c>
      <c r="L202" s="2">
        <f t="array" ref="L202">IF(COUNT($C203)=0,IF(COUNT($C202)=1,I202,SUM(L201+LOOKUP(2,1/(ISNUMBER($K$1:$K$194)),$K$1:$K$194))),I202)</f>
        <v>1517026.5714285704</v>
      </c>
      <c r="M202" s="8" t="e">
        <f t="shared" si="27"/>
        <v>#N/A</v>
      </c>
      <c r="N202" s="2" t="e">
        <f t="shared" si="15"/>
        <v>#N/A</v>
      </c>
      <c r="O202" s="2" t="e">
        <f t="shared" si="25"/>
        <v>#N/A</v>
      </c>
      <c r="P202" s="2">
        <v>1177124.3981985748</v>
      </c>
      <c r="Q202" s="2">
        <f>IF(P202&gt;Graph!$G$1*1000,Graph!$G$1*1000,P202)</f>
        <v>800000</v>
      </c>
      <c r="R202" s="2">
        <f t="shared" si="16"/>
        <v>114008281.43993491</v>
      </c>
      <c r="S202" s="2">
        <f t="shared" si="17"/>
        <v>792960.42857143283</v>
      </c>
      <c r="T202" s="2">
        <f t="shared" si="18"/>
        <v>7039.571428571362</v>
      </c>
      <c r="U202" s="2">
        <f t="shared" si="19"/>
        <v>800000</v>
      </c>
      <c r="V202" s="2">
        <f t="shared" si="28"/>
        <v>46400566.886887848</v>
      </c>
      <c r="W202" s="2">
        <f t="shared" si="20"/>
        <v>728435.62992250919</v>
      </c>
      <c r="X202" s="2">
        <f t="shared" si="6"/>
        <v>71564.370077490807</v>
      </c>
      <c r="Y202" s="2">
        <f t="shared" si="7"/>
        <v>67607714.553047046</v>
      </c>
      <c r="Z202" s="2" t="str">
        <f t="shared" si="8"/>
        <v>HERE</v>
      </c>
      <c r="AA202" s="2">
        <f>IF(Z202="HERE",Y202,AA201+Graph!$G$1*1000)</f>
        <v>67607714.553047046</v>
      </c>
      <c r="AB202" s="2">
        <f t="shared" si="21"/>
        <v>71564.370077490807</v>
      </c>
      <c r="AC202" s="2">
        <f t="shared" si="9"/>
        <v>46400566.886887848</v>
      </c>
      <c r="AD202" s="3">
        <f t="shared" si="10"/>
        <v>52800000</v>
      </c>
      <c r="AE202" s="2">
        <f>IF(AE200&gt;=52800000,52800000,IF(AB181=Graph!G$1*1000,AE201+Graph!G$1*1000,AC202))</f>
        <v>46400566.886887848</v>
      </c>
      <c r="AF202" s="3">
        <f t="shared" si="11"/>
        <v>46400566.886887848</v>
      </c>
      <c r="AG202" s="3">
        <f t="shared" si="26"/>
        <v>49130407.76100494</v>
      </c>
      <c r="AH202" s="3" t="e">
        <f t="shared" si="3"/>
        <v>#N/A</v>
      </c>
      <c r="AM202" s="6">
        <v>14600000</v>
      </c>
      <c r="AN202" s="6">
        <v>31800000</v>
      </c>
      <c r="AO202" s="6">
        <v>52800000</v>
      </c>
    </row>
    <row r="203" spans="1:41" ht="15.75" customHeight="1" x14ac:dyDescent="0.25">
      <c r="A203" s="1">
        <v>44379</v>
      </c>
      <c r="B203" s="2">
        <f t="shared" si="0"/>
        <v>135</v>
      </c>
      <c r="C203" s="7"/>
      <c r="D203" s="2" t="e">
        <f t="shared" si="12"/>
        <v>#N/A</v>
      </c>
      <c r="E203" s="2" t="e">
        <f t="shared" si="22"/>
        <v>#N/A</v>
      </c>
      <c r="F203" s="2">
        <v>1175590.9048492014</v>
      </c>
      <c r="G203" s="2">
        <f t="shared" si="23"/>
        <v>792960.42857142852</v>
      </c>
      <c r="H203" s="2">
        <f t="shared" si="13"/>
        <v>113438236.45454635</v>
      </c>
      <c r="I203" s="7"/>
      <c r="J203" s="2" t="e">
        <f t="shared" si="14"/>
        <v>#N/A</v>
      </c>
      <c r="K203" s="2" t="e">
        <f t="shared" si="24"/>
        <v>#N/A</v>
      </c>
      <c r="L203" s="2">
        <f t="array" ref="L203">IF(COUNT($C204)=0,IF(COUNT($C203)=1,I203,SUM(L202+LOOKUP(2,1/(ISNUMBER($K$1:$K$194)),$K$1:$K$194))),I203)</f>
        <v>1524066.1428571418</v>
      </c>
      <c r="M203" s="8" t="e">
        <f t="shared" si="27"/>
        <v>#N/A</v>
      </c>
      <c r="N203" s="2" t="e">
        <f t="shared" si="15"/>
        <v>#N/A</v>
      </c>
      <c r="O203" s="2" t="e">
        <f t="shared" si="25"/>
        <v>#N/A</v>
      </c>
      <c r="P203" s="2">
        <v>1182406.8902911544</v>
      </c>
      <c r="Q203" s="2">
        <f>IF(P203&gt;Graph!$G$1*1000,Graph!$G$1*1000,P203)</f>
        <v>800000</v>
      </c>
      <c r="R203" s="2">
        <f t="shared" si="16"/>
        <v>114808281.43993491</v>
      </c>
      <c r="S203" s="2">
        <f t="shared" si="17"/>
        <v>792960.42857143283</v>
      </c>
      <c r="T203" s="2">
        <f t="shared" si="18"/>
        <v>7039.571428571362</v>
      </c>
      <c r="U203" s="2">
        <f t="shared" si="19"/>
        <v>800000</v>
      </c>
      <c r="V203" s="2">
        <f t="shared" si="28"/>
        <v>47134263.167103618</v>
      </c>
      <c r="W203" s="2">
        <f t="shared" si="20"/>
        <v>733696.28021577001</v>
      </c>
      <c r="X203" s="2">
        <f t="shared" si="6"/>
        <v>66303.719784229994</v>
      </c>
      <c r="Y203" s="2">
        <f t="shared" si="7"/>
        <v>67674018.272831276</v>
      </c>
      <c r="Z203" s="2" t="str">
        <f t="shared" si="8"/>
        <v>HERE</v>
      </c>
      <c r="AA203" s="2">
        <f>IF(Z203="HERE",Y203,AA202+Graph!$G$1*1000)</f>
        <v>67674018.272831276</v>
      </c>
      <c r="AB203" s="2">
        <f t="shared" si="21"/>
        <v>66303.719784229994</v>
      </c>
      <c r="AC203" s="2">
        <f t="shared" si="9"/>
        <v>47134263.167103618</v>
      </c>
      <c r="AD203" s="3">
        <f t="shared" si="10"/>
        <v>52800000</v>
      </c>
      <c r="AE203" s="2">
        <f>IF(AE201&gt;=52800000,52800000,IF(AB182=Graph!G$1*1000,AE202+Graph!G$1*1000,AC203))</f>
        <v>47134263.167103618</v>
      </c>
      <c r="AF203" s="3">
        <f t="shared" si="11"/>
        <v>47134263.167103618</v>
      </c>
      <c r="AG203" s="3">
        <f t="shared" si="26"/>
        <v>49161568.892207809</v>
      </c>
      <c r="AH203" s="3" t="e">
        <f t="shared" si="3"/>
        <v>#N/A</v>
      </c>
      <c r="AM203" s="6">
        <v>14600000</v>
      </c>
      <c r="AN203" s="6">
        <v>31800000</v>
      </c>
      <c r="AO203" s="6">
        <v>52800000</v>
      </c>
    </row>
    <row r="204" spans="1:41" ht="15.75" customHeight="1" x14ac:dyDescent="0.25">
      <c r="A204" s="1">
        <v>44380</v>
      </c>
      <c r="B204" s="2">
        <f t="shared" si="0"/>
        <v>136</v>
      </c>
      <c r="C204" s="7"/>
      <c r="D204" s="2" t="e">
        <f t="shared" si="12"/>
        <v>#N/A</v>
      </c>
      <c r="E204" s="2" t="e">
        <f t="shared" si="22"/>
        <v>#N/A</v>
      </c>
      <c r="F204" s="2">
        <v>1180851.5551424623</v>
      </c>
      <c r="G204" s="2">
        <f t="shared" si="23"/>
        <v>792960.42857142852</v>
      </c>
      <c r="H204" s="2">
        <f t="shared" si="13"/>
        <v>114231196.88311778</v>
      </c>
      <c r="I204" s="7"/>
      <c r="J204" s="2" t="e">
        <f t="shared" si="14"/>
        <v>#N/A</v>
      </c>
      <c r="K204" s="2" t="e">
        <f t="shared" si="24"/>
        <v>#N/A</v>
      </c>
      <c r="L204" s="2">
        <f t="array" ref="L204">IF(COUNT($C205)=0,IF(COUNT($C204)=1,I204,SUM(L203+LOOKUP(2,1/(ISNUMBER($K$1:$K$194)),$K$1:$K$194))),I204)</f>
        <v>1531105.7142857132</v>
      </c>
      <c r="M204" s="8" t="e">
        <f t="shared" si="27"/>
        <v>#N/A</v>
      </c>
      <c r="N204" s="2" t="e">
        <f t="shared" si="15"/>
        <v>#N/A</v>
      </c>
      <c r="O204" s="2" t="e">
        <f t="shared" si="25"/>
        <v>#N/A</v>
      </c>
      <c r="P204" s="2">
        <v>1187689.382383734</v>
      </c>
      <c r="Q204" s="2">
        <f>IF(P204&gt;Graph!$G$1*1000,Graph!$G$1*1000,P204)</f>
        <v>800000</v>
      </c>
      <c r="R204" s="2">
        <f t="shared" si="16"/>
        <v>115608281.43993491</v>
      </c>
      <c r="S204" s="2">
        <f t="shared" si="17"/>
        <v>792960.42857143283</v>
      </c>
      <c r="T204" s="2">
        <f t="shared" si="18"/>
        <v>7039.571428571362</v>
      </c>
      <c r="U204" s="2">
        <f t="shared" si="19"/>
        <v>800000</v>
      </c>
      <c r="V204" s="2">
        <f t="shared" si="28"/>
        <v>47873220.097612649</v>
      </c>
      <c r="W204" s="2">
        <f t="shared" si="20"/>
        <v>738956.93050903082</v>
      </c>
      <c r="X204" s="2">
        <f t="shared" si="6"/>
        <v>61043.069490969181</v>
      </c>
      <c r="Y204" s="2">
        <f t="shared" si="7"/>
        <v>67735061.342322245</v>
      </c>
      <c r="Z204" s="2" t="str">
        <f t="shared" si="8"/>
        <v>HERE</v>
      </c>
      <c r="AA204" s="2">
        <f>IF(Z204="HERE",Y204,AA203+Graph!$G$1*1000)</f>
        <v>67735061.342322245</v>
      </c>
      <c r="AB204" s="2">
        <f t="shared" si="21"/>
        <v>61043.069490969181</v>
      </c>
      <c r="AC204" s="2">
        <f t="shared" si="9"/>
        <v>47873220.097612649</v>
      </c>
      <c r="AD204" s="3">
        <f t="shared" si="10"/>
        <v>52800000</v>
      </c>
      <c r="AE204" s="2">
        <f>IF(AE202&gt;=52800000,52800000,IF(AB183=Graph!G$1*1000,AE203+Graph!G$1*1000,AC204))</f>
        <v>47873220.097612649</v>
      </c>
      <c r="AF204" s="3">
        <f t="shared" si="11"/>
        <v>47873220.097612649</v>
      </c>
      <c r="AG204" s="3">
        <f t="shared" si="26"/>
        <v>49192993.055925339</v>
      </c>
      <c r="AH204" s="3" t="e">
        <f t="shared" si="3"/>
        <v>#N/A</v>
      </c>
      <c r="AM204" s="6">
        <v>14600000</v>
      </c>
      <c r="AN204" s="6">
        <v>31800000</v>
      </c>
      <c r="AO204" s="6">
        <v>52800000</v>
      </c>
    </row>
    <row r="205" spans="1:41" ht="15.75" customHeight="1" x14ac:dyDescent="0.25">
      <c r="A205" s="1">
        <v>44381</v>
      </c>
      <c r="B205" s="2">
        <f t="shared" si="0"/>
        <v>137</v>
      </c>
      <c r="C205" s="7"/>
      <c r="D205" s="2" t="e">
        <f t="shared" si="12"/>
        <v>#N/A</v>
      </c>
      <c r="E205" s="2" t="e">
        <f t="shared" si="22"/>
        <v>#N/A</v>
      </c>
      <c r="F205" s="2">
        <v>1186112.2054356933</v>
      </c>
      <c r="G205" s="2">
        <f t="shared" si="23"/>
        <v>792960.42857142852</v>
      </c>
      <c r="H205" s="2">
        <f t="shared" si="13"/>
        <v>115024157.31168921</v>
      </c>
      <c r="I205" s="7"/>
      <c r="J205" s="2" t="e">
        <f t="shared" si="14"/>
        <v>#N/A</v>
      </c>
      <c r="K205" s="2" t="e">
        <f t="shared" si="24"/>
        <v>#N/A</v>
      </c>
      <c r="L205" s="2">
        <f t="array" ref="L205">IF(COUNT($C206)=0,IF(COUNT($C205)=1,I205,SUM(L204+LOOKUP(2,1/(ISNUMBER($K$1:$K$194)),$K$1:$K$194))),I205)</f>
        <v>1538145.2857142845</v>
      </c>
      <c r="M205" s="8" t="e">
        <f t="shared" si="27"/>
        <v>#N/A</v>
      </c>
      <c r="N205" s="2" t="e">
        <f t="shared" si="15"/>
        <v>#N/A</v>
      </c>
      <c r="O205" s="2" t="e">
        <f t="shared" si="25"/>
        <v>#N/A</v>
      </c>
      <c r="P205" s="2">
        <v>1192971.8744763136</v>
      </c>
      <c r="Q205" s="2">
        <f>IF(P205&gt;Graph!$G$1*1000,Graph!$G$1*1000,P205)</f>
        <v>800000</v>
      </c>
      <c r="R205" s="2">
        <f t="shared" si="16"/>
        <v>116408281.43993491</v>
      </c>
      <c r="S205" s="2">
        <f t="shared" si="17"/>
        <v>792960.42857143283</v>
      </c>
      <c r="T205" s="2">
        <f t="shared" si="18"/>
        <v>7039.571428571362</v>
      </c>
      <c r="U205" s="2">
        <f t="shared" si="19"/>
        <v>800000</v>
      </c>
      <c r="V205" s="2">
        <f t="shared" si="28"/>
        <v>48617437.678414911</v>
      </c>
      <c r="W205" s="2">
        <f t="shared" si="20"/>
        <v>744217.58080226183</v>
      </c>
      <c r="X205" s="2">
        <f t="shared" si="6"/>
        <v>55782.419197738171</v>
      </c>
      <c r="Y205" s="2">
        <f t="shared" si="7"/>
        <v>67790843.761519983</v>
      </c>
      <c r="Z205" s="2" t="str">
        <f t="shared" si="8"/>
        <v>HERE</v>
      </c>
      <c r="AA205" s="2">
        <f>IF(Z205="HERE",Y205,AA204+Graph!$G$1*1000)</f>
        <v>67790843.761519983</v>
      </c>
      <c r="AB205" s="2">
        <f t="shared" si="21"/>
        <v>55782.419197738171</v>
      </c>
      <c r="AC205" s="2">
        <f t="shared" si="9"/>
        <v>48617437.678414911</v>
      </c>
      <c r="AD205" s="3">
        <f t="shared" si="10"/>
        <v>52800000</v>
      </c>
      <c r="AE205" s="2">
        <f>IF(AE203&gt;=52800000,52800000,IF(AB184=Graph!G$1*1000,AE204+Graph!G$1*1000,AC205))</f>
        <v>48617437.678414911</v>
      </c>
      <c r="AF205" s="3">
        <f t="shared" si="11"/>
        <v>48617437.678414911</v>
      </c>
      <c r="AG205" s="3">
        <f t="shared" si="26"/>
        <v>49224680.252157539</v>
      </c>
      <c r="AH205" s="3" t="e">
        <f t="shared" si="3"/>
        <v>#N/A</v>
      </c>
      <c r="AM205" s="6">
        <v>14600000</v>
      </c>
      <c r="AN205" s="6">
        <v>31800000</v>
      </c>
      <c r="AO205" s="6">
        <v>52800000</v>
      </c>
    </row>
    <row r="206" spans="1:41" ht="15.75" customHeight="1" x14ac:dyDescent="0.25">
      <c r="A206" s="1">
        <v>44382</v>
      </c>
      <c r="B206" s="2">
        <f t="shared" si="0"/>
        <v>138</v>
      </c>
      <c r="C206" s="7"/>
      <c r="D206" s="2" t="e">
        <f t="shared" si="12"/>
        <v>#N/A</v>
      </c>
      <c r="E206" s="2" t="e">
        <f t="shared" si="22"/>
        <v>#N/A</v>
      </c>
      <c r="F206" s="2">
        <v>1191372.8557289541</v>
      </c>
      <c r="G206" s="2">
        <f t="shared" si="23"/>
        <v>792960.42857142852</v>
      </c>
      <c r="H206" s="2">
        <f t="shared" si="13"/>
        <v>115817117.74026065</v>
      </c>
      <c r="I206" s="7"/>
      <c r="J206" s="2" t="e">
        <f t="shared" si="14"/>
        <v>#N/A</v>
      </c>
      <c r="K206" s="2" t="e">
        <f t="shared" si="24"/>
        <v>#N/A</v>
      </c>
      <c r="L206" s="2">
        <f t="array" ref="L206">IF(COUNT($C207)=0,IF(COUNT($C206)=1,I206,SUM(L205+LOOKUP(2,1/(ISNUMBER($K$1:$K$194)),$K$1:$K$194))),I206)</f>
        <v>1545184.8571428559</v>
      </c>
      <c r="M206" s="8" t="e">
        <f t="shared" si="27"/>
        <v>#N/A</v>
      </c>
      <c r="N206" s="2" t="e">
        <f t="shared" si="15"/>
        <v>#N/A</v>
      </c>
      <c r="O206" s="2" t="e">
        <f t="shared" si="25"/>
        <v>#N/A</v>
      </c>
      <c r="P206" s="2">
        <v>1198254.366568923</v>
      </c>
      <c r="Q206" s="2">
        <f>IF(P206&gt;Graph!$G$1*1000,Graph!$G$1*1000,P206)</f>
        <v>800000</v>
      </c>
      <c r="R206" s="2">
        <f t="shared" si="16"/>
        <v>117208281.43993491</v>
      </c>
      <c r="S206" s="2">
        <f t="shared" si="17"/>
        <v>792960.42857143283</v>
      </c>
      <c r="T206" s="2">
        <f t="shared" si="18"/>
        <v>7039.571428571362</v>
      </c>
      <c r="U206" s="2">
        <f t="shared" si="19"/>
        <v>800000</v>
      </c>
      <c r="V206" s="2">
        <f t="shared" si="28"/>
        <v>49366915.909510434</v>
      </c>
      <c r="W206" s="2">
        <f t="shared" si="20"/>
        <v>749478.23109552264</v>
      </c>
      <c r="X206" s="2">
        <f t="shared" si="6"/>
        <v>50521.768904477358</v>
      </c>
      <c r="Y206" s="2">
        <f t="shared" si="7"/>
        <v>67841365.530424461</v>
      </c>
      <c r="Z206" s="2" t="str">
        <f t="shared" si="8"/>
        <v>HERE</v>
      </c>
      <c r="AA206" s="2">
        <f>IF(Z206="HERE",Y206,AA205+Graph!$G$1*1000)</f>
        <v>67841365.530424461</v>
      </c>
      <c r="AB206" s="2">
        <f t="shared" si="21"/>
        <v>50521.768904477358</v>
      </c>
      <c r="AC206" s="2">
        <f t="shared" si="9"/>
        <v>49366915.909510434</v>
      </c>
      <c r="AD206" s="3">
        <f t="shared" si="10"/>
        <v>52800000</v>
      </c>
      <c r="AE206" s="2">
        <f>IF(AE204&gt;=52800000,52800000,IF(AB185=Graph!G$1*1000,AE205+Graph!G$1*1000,AC206))</f>
        <v>49366915.909510434</v>
      </c>
      <c r="AF206" s="3">
        <f t="shared" si="11"/>
        <v>49366915.909510434</v>
      </c>
      <c r="AG206" s="3">
        <f t="shared" si="26"/>
        <v>49256630.480904393</v>
      </c>
      <c r="AH206" s="3" t="e">
        <f t="shared" si="3"/>
        <v>#N/A</v>
      </c>
      <c r="AM206" s="6">
        <v>14600000</v>
      </c>
      <c r="AN206" s="6">
        <v>31800000</v>
      </c>
      <c r="AO206" s="6">
        <v>52800000</v>
      </c>
    </row>
    <row r="207" spans="1:41" ht="15.75" customHeight="1" x14ac:dyDescent="0.25">
      <c r="A207" s="1">
        <v>44383</v>
      </c>
      <c r="B207" s="2">
        <f t="shared" si="0"/>
        <v>139</v>
      </c>
      <c r="C207" s="7"/>
      <c r="D207" s="2" t="e">
        <f t="shared" si="12"/>
        <v>#N/A</v>
      </c>
      <c r="E207" s="2" t="e">
        <f t="shared" si="22"/>
        <v>#N/A</v>
      </c>
      <c r="F207" s="2">
        <v>1196633.5060222149</v>
      </c>
      <c r="G207" s="2">
        <f t="shared" si="23"/>
        <v>792960.42857142852</v>
      </c>
      <c r="H207" s="2">
        <f t="shared" si="13"/>
        <v>116610078.16883208</v>
      </c>
      <c r="I207" s="7"/>
      <c r="J207" s="2" t="e">
        <f t="shared" si="14"/>
        <v>#N/A</v>
      </c>
      <c r="K207" s="2" t="e">
        <f t="shared" si="24"/>
        <v>#N/A</v>
      </c>
      <c r="L207" s="2">
        <f t="array" ref="L207">IF(COUNT($C208)=0,IF(COUNT($C207)=1,I207,SUM(L206+LOOKUP(2,1/(ISNUMBER($K$1:$K$194)),$K$1:$K$194))),I207)</f>
        <v>1552224.4285714272</v>
      </c>
      <c r="M207" s="8" t="e">
        <f t="shared" si="27"/>
        <v>#N/A</v>
      </c>
      <c r="N207" s="2" t="e">
        <f t="shared" si="15"/>
        <v>#N/A</v>
      </c>
      <c r="O207" s="2" t="e">
        <f t="shared" si="25"/>
        <v>#N/A</v>
      </c>
      <c r="P207" s="2">
        <v>1203536.8586615026</v>
      </c>
      <c r="Q207" s="2">
        <f>IF(P207&gt;Graph!$G$1*1000,Graph!$G$1*1000,P207)</f>
        <v>800000</v>
      </c>
      <c r="R207" s="2">
        <f t="shared" si="16"/>
        <v>118008281.43993491</v>
      </c>
      <c r="S207" s="2">
        <f t="shared" si="17"/>
        <v>792960.42857143283</v>
      </c>
      <c r="T207" s="2">
        <f t="shared" si="18"/>
        <v>7039.571428571362</v>
      </c>
      <c r="U207" s="2">
        <f t="shared" si="19"/>
        <v>800000</v>
      </c>
      <c r="V207" s="2">
        <f t="shared" si="28"/>
        <v>50121654.790899217</v>
      </c>
      <c r="W207" s="2">
        <f t="shared" si="20"/>
        <v>754738.88138878345</v>
      </c>
      <c r="X207" s="2">
        <f t="shared" si="6"/>
        <v>45261.118611216545</v>
      </c>
      <c r="Y207" s="2">
        <f t="shared" si="7"/>
        <v>67886626.649035677</v>
      </c>
      <c r="Z207" s="2" t="str">
        <f t="shared" si="8"/>
        <v>HERE</v>
      </c>
      <c r="AA207" s="2">
        <f>IF(Z207="HERE",Y207,AA206+Graph!$G$1*1000)</f>
        <v>67886626.649035677</v>
      </c>
      <c r="AB207" s="2">
        <f t="shared" si="21"/>
        <v>45261.118611216545</v>
      </c>
      <c r="AC207" s="2">
        <f t="shared" si="9"/>
        <v>50121654.790899217</v>
      </c>
      <c r="AD207" s="3">
        <f t="shared" si="10"/>
        <v>52800000</v>
      </c>
      <c r="AE207" s="2">
        <f>IF(AE205&gt;=52800000,52800000,IF(AB186=Graph!G$1*1000,AE206+Graph!G$1*1000,AC207))</f>
        <v>50121654.790899217</v>
      </c>
      <c r="AF207" s="3">
        <f t="shared" si="11"/>
        <v>50121654.790899217</v>
      </c>
      <c r="AG207" s="3">
        <f t="shared" si="26"/>
        <v>49288843.742165916</v>
      </c>
      <c r="AH207" s="3" t="e">
        <f t="shared" si="3"/>
        <v>#N/A</v>
      </c>
      <c r="AM207" s="6">
        <v>14600000</v>
      </c>
      <c r="AN207" s="6">
        <v>31800000</v>
      </c>
      <c r="AO207" s="6">
        <v>52800000</v>
      </c>
    </row>
    <row r="208" spans="1:41" ht="15.75" customHeight="1" x14ac:dyDescent="0.25">
      <c r="A208" s="1">
        <v>44384</v>
      </c>
      <c r="B208" s="2">
        <f t="shared" si="0"/>
        <v>140</v>
      </c>
      <c r="C208" s="7"/>
      <c r="D208" s="2" t="e">
        <f t="shared" si="12"/>
        <v>#N/A</v>
      </c>
      <c r="E208" s="2" t="e">
        <f t="shared" si="22"/>
        <v>#N/A</v>
      </c>
      <c r="F208" s="2">
        <v>1201894.1563154757</v>
      </c>
      <c r="G208" s="2">
        <f t="shared" si="23"/>
        <v>792960.42857142852</v>
      </c>
      <c r="H208" s="2">
        <f t="shared" si="13"/>
        <v>117403038.59740351</v>
      </c>
      <c r="I208" s="7"/>
      <c r="J208" s="2" t="e">
        <f t="shared" si="14"/>
        <v>#N/A</v>
      </c>
      <c r="K208" s="2" t="e">
        <f t="shared" si="24"/>
        <v>#N/A</v>
      </c>
      <c r="L208" s="2">
        <f t="array" ref="L208">IF(COUNT($C209)=0,IF(COUNT($C208)=1,I208,SUM(L207+LOOKUP(2,1/(ISNUMBER($K$1:$K$194)),$K$1:$K$194))),I208)</f>
        <v>1559263.9999999986</v>
      </c>
      <c r="M208" s="8" t="e">
        <f t="shared" si="27"/>
        <v>#N/A</v>
      </c>
      <c r="N208" s="2" t="e">
        <f t="shared" si="15"/>
        <v>#N/A</v>
      </c>
      <c r="O208" s="2" t="e">
        <f t="shared" si="25"/>
        <v>#N/A</v>
      </c>
      <c r="P208" s="2">
        <v>1208819.3507540822</v>
      </c>
      <c r="Q208" s="2">
        <f>IF(P208&gt;Graph!$G$1*1000,Graph!$G$1*1000,P208)</f>
        <v>800000</v>
      </c>
      <c r="R208" s="2">
        <f t="shared" si="16"/>
        <v>118808281.43993491</v>
      </c>
      <c r="S208" s="2">
        <f t="shared" si="17"/>
        <v>792960.42857143283</v>
      </c>
      <c r="T208" s="2">
        <f t="shared" si="18"/>
        <v>7039.571428571362</v>
      </c>
      <c r="U208" s="2">
        <f t="shared" si="19"/>
        <v>800000</v>
      </c>
      <c r="V208" s="2">
        <f t="shared" si="28"/>
        <v>50881654.322581261</v>
      </c>
      <c r="W208" s="2">
        <f t="shared" si="20"/>
        <v>759999.53168204427</v>
      </c>
      <c r="X208" s="2">
        <f t="shared" si="6"/>
        <v>40000.468317955732</v>
      </c>
      <c r="Y208" s="2">
        <f t="shared" si="7"/>
        <v>67926627.117353633</v>
      </c>
      <c r="Z208" s="2" t="str">
        <f t="shared" si="8"/>
        <v>HERE</v>
      </c>
      <c r="AA208" s="2">
        <f>IF(Z208="HERE",Y208,AA207+Graph!$G$1*1000)</f>
        <v>67926627.117353633</v>
      </c>
      <c r="AB208" s="2">
        <f t="shared" si="21"/>
        <v>40000.468317955732</v>
      </c>
      <c r="AC208" s="2">
        <f t="shared" si="9"/>
        <v>50881654.322581261</v>
      </c>
      <c r="AD208" s="3">
        <f t="shared" si="10"/>
        <v>52800000</v>
      </c>
      <c r="AE208" s="2">
        <f>IF(AE206&gt;=52800000,52800000,IF(AB187=Graph!G$1*1000,AE207+Graph!G$1*1000,AC208))</f>
        <v>50881654.322581261</v>
      </c>
      <c r="AF208" s="3">
        <f t="shared" si="11"/>
        <v>50881654.322581261</v>
      </c>
      <c r="AG208" s="3">
        <f t="shared" si="26"/>
        <v>49321320.0359421</v>
      </c>
      <c r="AH208" s="3" t="e">
        <f t="shared" si="3"/>
        <v>#N/A</v>
      </c>
      <c r="AM208" s="6">
        <v>14600000</v>
      </c>
      <c r="AN208" s="6">
        <v>31800000</v>
      </c>
      <c r="AO208" s="6">
        <v>52800000</v>
      </c>
    </row>
    <row r="209" spans="1:41" ht="15.75" customHeight="1" x14ac:dyDescent="0.25">
      <c r="A209" s="1">
        <v>44385</v>
      </c>
      <c r="B209" s="2">
        <f t="shared" si="0"/>
        <v>141</v>
      </c>
      <c r="C209" s="7"/>
      <c r="D209" s="2" t="e">
        <f t="shared" si="12"/>
        <v>#N/A</v>
      </c>
      <c r="E209" s="2" t="e">
        <f t="shared" si="22"/>
        <v>#N/A</v>
      </c>
      <c r="F209" s="2">
        <v>1207154.8066087365</v>
      </c>
      <c r="G209" s="2">
        <f t="shared" si="23"/>
        <v>792960.42857142852</v>
      </c>
      <c r="H209" s="2">
        <f t="shared" si="13"/>
        <v>118195999.02597494</v>
      </c>
      <c r="I209" s="7"/>
      <c r="J209" s="2" t="e">
        <f t="shared" si="14"/>
        <v>#N/A</v>
      </c>
      <c r="K209" s="2" t="e">
        <f t="shared" si="24"/>
        <v>#N/A</v>
      </c>
      <c r="L209" s="2">
        <f t="array" ref="L209">IF(COUNT($C210)=0,IF(COUNT($C209)=1,I209,SUM(L208+LOOKUP(2,1/(ISNUMBER($K$1:$K$194)),$K$1:$K$194))),I209)</f>
        <v>1566303.57142857</v>
      </c>
      <c r="M209" s="8" t="e">
        <f t="shared" si="27"/>
        <v>#N/A</v>
      </c>
      <c r="N209" s="2" t="e">
        <f t="shared" si="15"/>
        <v>#N/A</v>
      </c>
      <c r="O209" s="2" t="e">
        <f t="shared" si="25"/>
        <v>#N/A</v>
      </c>
      <c r="P209" s="2">
        <v>1214101.8428466618</v>
      </c>
      <c r="Q209" s="2">
        <f>IF(P209&gt;Graph!$G$1*1000,Graph!$G$1*1000,P209)</f>
        <v>800000</v>
      </c>
      <c r="R209" s="2">
        <f t="shared" si="16"/>
        <v>119608281.43993491</v>
      </c>
      <c r="S209" s="2">
        <f t="shared" si="17"/>
        <v>792960.42857143283</v>
      </c>
      <c r="T209" s="2">
        <f t="shared" si="18"/>
        <v>7039.571428571362</v>
      </c>
      <c r="U209" s="2">
        <f t="shared" si="19"/>
        <v>800000</v>
      </c>
      <c r="V209" s="2">
        <f t="shared" si="28"/>
        <v>51646914.504556566</v>
      </c>
      <c r="W209" s="2">
        <f t="shared" si="20"/>
        <v>765260.18197530508</v>
      </c>
      <c r="X209" s="2">
        <f t="shared" si="6"/>
        <v>34739.81802469492</v>
      </c>
      <c r="Y209" s="2">
        <f t="shared" si="7"/>
        <v>67961366.935378328</v>
      </c>
      <c r="Z209" s="2" t="str">
        <f t="shared" si="8"/>
        <v>HERE</v>
      </c>
      <c r="AA209" s="2">
        <f>IF(Z209="HERE",Y209,AA208+Graph!$G$1*1000)</f>
        <v>67961366.935378328</v>
      </c>
      <c r="AB209" s="2">
        <f t="shared" si="21"/>
        <v>34739.81802469492</v>
      </c>
      <c r="AC209" s="2">
        <f t="shared" si="9"/>
        <v>51646914.504556566</v>
      </c>
      <c r="AD209" s="3">
        <f t="shared" si="10"/>
        <v>52800000</v>
      </c>
      <c r="AE209" s="2">
        <f>IF(AE207&gt;=52800000,52800000,IF(AB188=Graph!G$1*1000,AE208+Graph!G$1*1000,AC209))</f>
        <v>51646914.504556566</v>
      </c>
      <c r="AF209" s="3">
        <f t="shared" si="11"/>
        <v>51646914.504556566</v>
      </c>
      <c r="AG209" s="3">
        <f t="shared" si="26"/>
        <v>49354059.362232946</v>
      </c>
      <c r="AH209" s="3" t="e">
        <f t="shared" si="3"/>
        <v>#N/A</v>
      </c>
      <c r="AM209" s="6">
        <v>14600000</v>
      </c>
      <c r="AN209" s="6">
        <v>31800000</v>
      </c>
      <c r="AO209" s="6">
        <v>52800000</v>
      </c>
    </row>
    <row r="210" spans="1:41" ht="15.75" customHeight="1" x14ac:dyDescent="0.25">
      <c r="A210" s="1">
        <v>44386</v>
      </c>
      <c r="B210" s="2">
        <f t="shared" si="0"/>
        <v>142</v>
      </c>
      <c r="C210" s="7"/>
      <c r="D210" s="2" t="e">
        <f t="shared" si="12"/>
        <v>#N/A</v>
      </c>
      <c r="E210" s="2" t="e">
        <f t="shared" si="22"/>
        <v>#N/A</v>
      </c>
      <c r="F210" s="2">
        <v>1212415.4569019675</v>
      </c>
      <c r="G210" s="2">
        <f t="shared" si="23"/>
        <v>792960.42857142852</v>
      </c>
      <c r="H210" s="2">
        <f t="shared" si="13"/>
        <v>118988959.45454638</v>
      </c>
      <c r="I210" s="7"/>
      <c r="J210" s="2" t="e">
        <f t="shared" si="14"/>
        <v>#N/A</v>
      </c>
      <c r="K210" s="2" t="e">
        <f t="shared" si="24"/>
        <v>#N/A</v>
      </c>
      <c r="L210" s="2">
        <f t="array" ref="L210">IF(COUNT($C211)=0,IF(COUNT($C210)=1,I210,SUM(L209+LOOKUP(2,1/(ISNUMBER($K$1:$K$194)),$K$1:$K$194))),I210)</f>
        <v>1573343.1428571413</v>
      </c>
      <c r="M210" s="8" t="e">
        <f t="shared" si="27"/>
        <v>#N/A</v>
      </c>
      <c r="N210" s="2" t="e">
        <f t="shared" si="15"/>
        <v>#N/A</v>
      </c>
      <c r="O210" s="2" t="e">
        <f t="shared" si="25"/>
        <v>#N/A</v>
      </c>
      <c r="P210" s="2">
        <v>1219384.3349392414</v>
      </c>
      <c r="Q210" s="2">
        <f>IF(P210&gt;Graph!$G$1*1000,Graph!$G$1*1000,P210)</f>
        <v>800000</v>
      </c>
      <c r="R210" s="2">
        <f t="shared" si="16"/>
        <v>120408281.43993491</v>
      </c>
      <c r="S210" s="2">
        <f t="shared" si="17"/>
        <v>792960.42857143283</v>
      </c>
      <c r="T210" s="2">
        <f t="shared" si="18"/>
        <v>7039.571428571362</v>
      </c>
      <c r="U210" s="2">
        <f t="shared" si="19"/>
        <v>800000</v>
      </c>
      <c r="V210" s="2">
        <f t="shared" si="28"/>
        <v>52417435.336825103</v>
      </c>
      <c r="W210" s="2">
        <f t="shared" si="20"/>
        <v>770520.83226853609</v>
      </c>
      <c r="X210" s="2">
        <f t="shared" si="6"/>
        <v>29479.167731463909</v>
      </c>
      <c r="Y210" s="2">
        <f t="shared" si="7"/>
        <v>67990846.103109792</v>
      </c>
      <c r="Z210" s="2" t="str">
        <f t="shared" si="8"/>
        <v>HERE</v>
      </c>
      <c r="AA210" s="2">
        <f>IF(Z210="HERE",Y210,AA209+Graph!$G$1*1000)</f>
        <v>67990846.103109792</v>
      </c>
      <c r="AB210" s="2">
        <f t="shared" si="21"/>
        <v>29479.167731463909</v>
      </c>
      <c r="AC210" s="2">
        <f t="shared" si="9"/>
        <v>52417435.336825103</v>
      </c>
      <c r="AD210" s="3">
        <f t="shared" si="10"/>
        <v>52800000</v>
      </c>
      <c r="AE210" s="2">
        <f>IF(AE208&gt;=52800000,52800000,IF(AB189=Graph!G$1*1000,AE209+Graph!G$1*1000,AC210))</f>
        <v>52417435.336825103</v>
      </c>
      <c r="AF210" s="3">
        <f t="shared" si="11"/>
        <v>52417435.336825103</v>
      </c>
      <c r="AG210" s="3">
        <f t="shared" si="26"/>
        <v>49387061.721038461</v>
      </c>
      <c r="AH210" s="3" t="e">
        <f t="shared" si="3"/>
        <v>#N/A</v>
      </c>
      <c r="AM210" s="6">
        <v>14600000</v>
      </c>
      <c r="AN210" s="6">
        <v>31800000</v>
      </c>
      <c r="AO210" s="6">
        <v>52800000</v>
      </c>
    </row>
    <row r="211" spans="1:41" ht="15.75" customHeight="1" x14ac:dyDescent="0.25">
      <c r="A211" s="1">
        <v>44387</v>
      </c>
      <c r="B211" s="2">
        <f t="shared" si="0"/>
        <v>143</v>
      </c>
      <c r="C211" s="7"/>
      <c r="D211" s="2" t="e">
        <f t="shared" si="12"/>
        <v>#N/A</v>
      </c>
      <c r="E211" s="2" t="e">
        <f t="shared" si="22"/>
        <v>#N/A</v>
      </c>
      <c r="F211" s="2">
        <v>1217676.1071952283</v>
      </c>
      <c r="G211" s="2">
        <f t="shared" si="23"/>
        <v>792960.42857142852</v>
      </c>
      <c r="H211" s="2">
        <f t="shared" si="13"/>
        <v>119781919.88311781</v>
      </c>
      <c r="I211" s="7"/>
      <c r="J211" s="2" t="e">
        <f t="shared" si="14"/>
        <v>#N/A</v>
      </c>
      <c r="K211" s="2" t="e">
        <f t="shared" si="24"/>
        <v>#N/A</v>
      </c>
      <c r="L211" s="2">
        <f t="array" ref="L211">IF(COUNT($C212)=0,IF(COUNT($C211)=1,I211,SUM(L210+LOOKUP(2,1/(ISNUMBER($K$1:$K$194)),$K$1:$K$194))),I211)</f>
        <v>1580382.7142857127</v>
      </c>
      <c r="M211" s="8" t="e">
        <f t="shared" si="27"/>
        <v>#N/A</v>
      </c>
      <c r="N211" s="2" t="e">
        <f t="shared" si="15"/>
        <v>#N/A</v>
      </c>
      <c r="O211" s="2" t="e">
        <f t="shared" si="25"/>
        <v>#N/A</v>
      </c>
      <c r="P211" s="2">
        <v>1224666.8270318508</v>
      </c>
      <c r="Q211" s="2">
        <f>IF(P211&gt;Graph!$G$1*1000,Graph!$G$1*1000,P211)</f>
        <v>800000</v>
      </c>
      <c r="R211" s="2">
        <f t="shared" si="16"/>
        <v>121208281.43993491</v>
      </c>
      <c r="S211" s="2">
        <f t="shared" si="17"/>
        <v>792960.42857143283</v>
      </c>
      <c r="T211" s="2">
        <f t="shared" si="18"/>
        <v>7039.571428571362</v>
      </c>
      <c r="U211" s="2">
        <f t="shared" si="19"/>
        <v>800000</v>
      </c>
      <c r="V211" s="2">
        <f t="shared" si="28"/>
        <v>53193216.819386899</v>
      </c>
      <c r="W211" s="2">
        <f t="shared" si="20"/>
        <v>775781.4825617969</v>
      </c>
      <c r="X211" s="2">
        <f t="shared" si="6"/>
        <v>24218.517438203096</v>
      </c>
      <c r="Y211" s="2">
        <f t="shared" si="7"/>
        <v>68015064.620547995</v>
      </c>
      <c r="Z211" s="2" t="str">
        <f t="shared" si="8"/>
        <v>HERE</v>
      </c>
      <c r="AA211" s="2">
        <f>IF(Z211="HERE",Y211,AA210+Graph!$G$1*1000)</f>
        <v>68015064.620547995</v>
      </c>
      <c r="AB211" s="2">
        <f t="shared" si="21"/>
        <v>24218.517438203096</v>
      </c>
      <c r="AC211" s="2">
        <f t="shared" si="9"/>
        <v>53193216.819386899</v>
      </c>
      <c r="AD211" s="3">
        <f t="shared" si="10"/>
        <v>52800000</v>
      </c>
      <c r="AE211" s="2">
        <f>IF(AE209&gt;=52800000,52800000,IF(AB190=Graph!G$1*1000,AE210+Graph!G$1*1000,AC211))</f>
        <v>53193216.819386899</v>
      </c>
      <c r="AF211" s="3">
        <f t="shared" si="11"/>
        <v>52800000</v>
      </c>
      <c r="AG211" s="3">
        <f t="shared" si="26"/>
        <v>49420327.11235863</v>
      </c>
      <c r="AH211" s="3" t="e">
        <f t="shared" si="3"/>
        <v>#N/A</v>
      </c>
      <c r="AM211" s="6">
        <v>14600000</v>
      </c>
      <c r="AN211" s="6">
        <v>31800000</v>
      </c>
      <c r="AO211" s="6">
        <v>52800000</v>
      </c>
    </row>
    <row r="212" spans="1:41" ht="15.75" customHeight="1" x14ac:dyDescent="0.25">
      <c r="A212" s="1">
        <v>44388</v>
      </c>
      <c r="B212" s="2">
        <f t="shared" si="0"/>
        <v>144</v>
      </c>
      <c r="C212" s="7"/>
      <c r="D212" s="2" t="e">
        <f t="shared" si="12"/>
        <v>#N/A</v>
      </c>
      <c r="E212" s="2" t="e">
        <f t="shared" si="22"/>
        <v>#N/A</v>
      </c>
      <c r="F212" s="2">
        <v>1222936.7574884892</v>
      </c>
      <c r="G212" s="2">
        <f t="shared" si="23"/>
        <v>792960.42857142852</v>
      </c>
      <c r="H212" s="2">
        <f t="shared" si="13"/>
        <v>120574880.31168924</v>
      </c>
      <c r="I212" s="7"/>
      <c r="J212" s="2" t="e">
        <f t="shared" si="14"/>
        <v>#N/A</v>
      </c>
      <c r="K212" s="2" t="e">
        <f t="shared" si="24"/>
        <v>#N/A</v>
      </c>
      <c r="L212" s="2">
        <f t="array" ref="L212">IF(COUNT($C213)=0,IF(COUNT($C212)=1,I212,SUM(L211+LOOKUP(2,1/(ISNUMBER($K$1:$K$194)),$K$1:$K$194))),I212)</f>
        <v>1587422.2857142841</v>
      </c>
      <c r="M212" s="8" t="e">
        <f t="shared" si="27"/>
        <v>#N/A</v>
      </c>
      <c r="N212" s="2" t="e">
        <f t="shared" si="15"/>
        <v>#N/A</v>
      </c>
      <c r="O212" s="2" t="e">
        <f t="shared" si="25"/>
        <v>#N/A</v>
      </c>
      <c r="P212" s="2">
        <v>1229949.3191244304</v>
      </c>
      <c r="Q212" s="2">
        <f>IF(P212&gt;Graph!$G$1*1000,Graph!$G$1*1000,P212)</f>
        <v>800000</v>
      </c>
      <c r="R212" s="2">
        <f t="shared" si="16"/>
        <v>122008281.43993491</v>
      </c>
      <c r="S212" s="2">
        <f t="shared" si="17"/>
        <v>792960.42857143283</v>
      </c>
      <c r="T212" s="2">
        <f t="shared" si="18"/>
        <v>7039.571428571362</v>
      </c>
      <c r="U212" s="2">
        <f t="shared" si="19"/>
        <v>800000</v>
      </c>
      <c r="V212" s="2">
        <f t="shared" si="28"/>
        <v>53974258.952241957</v>
      </c>
      <c r="W212" s="2">
        <f t="shared" si="20"/>
        <v>781042.13285505772</v>
      </c>
      <c r="X212" s="2">
        <f t="shared" si="6"/>
        <v>18957.867144942284</v>
      </c>
      <c r="Y212" s="2">
        <f t="shared" si="7"/>
        <v>68034022.487692937</v>
      </c>
      <c r="Z212" s="2" t="str">
        <f t="shared" si="8"/>
        <v>HERE</v>
      </c>
      <c r="AA212" s="2">
        <f>IF(Z212="HERE",Y212,AA211+Graph!$G$1*1000)</f>
        <v>68034022.487692937</v>
      </c>
      <c r="AB212" s="2">
        <f t="shared" si="21"/>
        <v>18957.867144942284</v>
      </c>
      <c r="AC212" s="2">
        <f t="shared" si="9"/>
        <v>53974258.952241957</v>
      </c>
      <c r="AD212" s="3">
        <f t="shared" si="10"/>
        <v>52800000</v>
      </c>
      <c r="AE212" s="2">
        <f>IF(AE210&gt;=52800000,52800000,IF(AB191=Graph!G$1*1000,AE211+Graph!G$1*1000,AC212))</f>
        <v>53974258.952241957</v>
      </c>
      <c r="AF212" s="3">
        <f t="shared" si="11"/>
        <v>52800000</v>
      </c>
      <c r="AG212" s="3">
        <f t="shared" si="26"/>
        <v>49453855.536193468</v>
      </c>
      <c r="AH212" s="3" t="e">
        <f t="shared" si="3"/>
        <v>#N/A</v>
      </c>
      <c r="AM212" s="6">
        <v>14600000</v>
      </c>
      <c r="AN212" s="6">
        <v>31800000</v>
      </c>
      <c r="AO212" s="6">
        <v>52800000</v>
      </c>
    </row>
    <row r="213" spans="1:41" ht="15.75" customHeight="1" x14ac:dyDescent="0.25">
      <c r="A213" s="1">
        <v>44389</v>
      </c>
      <c r="B213" s="2">
        <f t="shared" si="0"/>
        <v>145</v>
      </c>
      <c r="C213" s="7"/>
      <c r="D213" s="2" t="e">
        <f t="shared" si="12"/>
        <v>#N/A</v>
      </c>
      <c r="E213" s="2" t="e">
        <f t="shared" si="22"/>
        <v>#N/A</v>
      </c>
      <c r="F213" s="2">
        <v>1228197.40778175</v>
      </c>
      <c r="G213" s="2">
        <f t="shared" si="23"/>
        <v>792960.42857142852</v>
      </c>
      <c r="H213" s="2">
        <f t="shared" si="13"/>
        <v>121367840.74026068</v>
      </c>
      <c r="I213" s="7"/>
      <c r="J213" s="2" t="e">
        <f t="shared" si="14"/>
        <v>#N/A</v>
      </c>
      <c r="K213" s="2" t="e">
        <f t="shared" si="24"/>
        <v>#N/A</v>
      </c>
      <c r="L213" s="2">
        <f t="array" ref="L213">IF(COUNT($C214)=0,IF(COUNT($C213)=1,I213,SUM(L212+LOOKUP(2,1/(ISNUMBER($K$1:$K$194)),$K$1:$K$194))),I213)</f>
        <v>1594461.8571428554</v>
      </c>
      <c r="M213" s="8" t="e">
        <f t="shared" si="27"/>
        <v>#N/A</v>
      </c>
      <c r="N213" s="2" t="e">
        <f t="shared" si="15"/>
        <v>#N/A</v>
      </c>
      <c r="O213" s="2" t="e">
        <f t="shared" si="25"/>
        <v>#N/A</v>
      </c>
      <c r="P213" s="2">
        <v>1235231.81121701</v>
      </c>
      <c r="Q213" s="2">
        <f>IF(P213&gt;Graph!$G$1*1000,Graph!$G$1*1000,P213)</f>
        <v>800000</v>
      </c>
      <c r="R213" s="2">
        <f t="shared" si="16"/>
        <v>122808281.43993491</v>
      </c>
      <c r="S213" s="2">
        <f t="shared" si="17"/>
        <v>792960.42857143283</v>
      </c>
      <c r="T213" s="2">
        <f t="shared" si="18"/>
        <v>7039.571428571362</v>
      </c>
      <c r="U213" s="2">
        <f t="shared" si="19"/>
        <v>800000</v>
      </c>
      <c r="V213" s="2">
        <f t="shared" si="28"/>
        <v>54760561.735390276</v>
      </c>
      <c r="W213" s="2">
        <f t="shared" si="20"/>
        <v>786302.78314831853</v>
      </c>
      <c r="X213" s="2">
        <f t="shared" si="6"/>
        <v>13697.216851681471</v>
      </c>
      <c r="Y213" s="2">
        <f t="shared" si="7"/>
        <v>68047719.704544619</v>
      </c>
      <c r="Z213" s="2" t="str">
        <f t="shared" si="8"/>
        <v>HERE</v>
      </c>
      <c r="AA213" s="2">
        <f>IF(Z213="HERE",Y213,AA212+Graph!$G$1*1000)</f>
        <v>68047719.704544619</v>
      </c>
      <c r="AB213" s="2">
        <f t="shared" si="21"/>
        <v>13697.216851681471</v>
      </c>
      <c r="AC213" s="2">
        <f t="shared" si="9"/>
        <v>54760561.735390276</v>
      </c>
      <c r="AD213" s="3">
        <f t="shared" si="10"/>
        <v>52800000</v>
      </c>
      <c r="AE213" s="2">
        <f>IF(AE211&gt;=52800000,52800000,IF(AB192=Graph!G$1*1000,AE212+Graph!G$1*1000,AC213))</f>
        <v>52800000</v>
      </c>
      <c r="AF213" s="3">
        <f t="shared" si="11"/>
        <v>52800000</v>
      </c>
      <c r="AG213" s="3">
        <f t="shared" si="26"/>
        <v>49487646.99254296</v>
      </c>
      <c r="AH213" s="3" t="e">
        <f t="shared" si="3"/>
        <v>#N/A</v>
      </c>
      <c r="AM213" s="6">
        <v>14600000</v>
      </c>
      <c r="AN213" s="6">
        <v>31800000</v>
      </c>
      <c r="AO213" s="6">
        <v>52800000</v>
      </c>
    </row>
    <row r="214" spans="1:41" ht="15.75" customHeight="1" x14ac:dyDescent="0.25">
      <c r="A214" s="1">
        <v>44390</v>
      </c>
      <c r="B214" s="2">
        <f t="shared" si="0"/>
        <v>146</v>
      </c>
      <c r="C214" s="7"/>
      <c r="D214" s="2" t="e">
        <f t="shared" si="12"/>
        <v>#N/A</v>
      </c>
      <c r="E214" s="2" t="e">
        <f t="shared" si="22"/>
        <v>#N/A</v>
      </c>
      <c r="F214" s="2">
        <v>1233458.0580750108</v>
      </c>
      <c r="G214" s="2">
        <f t="shared" si="23"/>
        <v>792960.42857142852</v>
      </c>
      <c r="H214" s="2">
        <f t="shared" si="13"/>
        <v>122160801.16883211</v>
      </c>
      <c r="I214" s="7"/>
      <c r="J214" s="2" t="e">
        <f t="shared" si="14"/>
        <v>#N/A</v>
      </c>
      <c r="K214" s="2" t="e">
        <f t="shared" si="24"/>
        <v>#N/A</v>
      </c>
      <c r="L214" s="2">
        <f t="array" ref="L214">IF(COUNT($C215)=0,IF(COUNT($C214)=1,I214,SUM(L213+LOOKUP(2,1/(ISNUMBER($K$1:$K$194)),$K$1:$K$194))),I214)</f>
        <v>1601501.4285714268</v>
      </c>
      <c r="M214" s="8" t="e">
        <f t="shared" si="27"/>
        <v>#N/A</v>
      </c>
      <c r="N214" s="2" t="e">
        <f t="shared" si="15"/>
        <v>#N/A</v>
      </c>
      <c r="O214" s="2" t="e">
        <f t="shared" si="25"/>
        <v>#N/A</v>
      </c>
      <c r="P214" s="2">
        <v>1240514.3033095896</v>
      </c>
      <c r="Q214" s="2">
        <f>IF(P214&gt;Graph!$G$1*1000,Graph!$G$1*1000,P214)</f>
        <v>800000</v>
      </c>
      <c r="R214" s="2">
        <f t="shared" si="16"/>
        <v>123608281.43993491</v>
      </c>
      <c r="S214" s="2">
        <f t="shared" si="17"/>
        <v>792960.42857143283</v>
      </c>
      <c r="T214" s="2">
        <f t="shared" si="18"/>
        <v>7039.571428571362</v>
      </c>
      <c r="U214" s="2">
        <f t="shared" si="19"/>
        <v>800000</v>
      </c>
      <c r="V214" s="2">
        <f t="shared" si="28"/>
        <v>55552125.168831855</v>
      </c>
      <c r="W214" s="2">
        <f t="shared" si="20"/>
        <v>791563.43344157934</v>
      </c>
      <c r="X214" s="2">
        <f t="shared" si="6"/>
        <v>8436.5665584206581</v>
      </c>
      <c r="Y214" s="2">
        <f t="shared" si="7"/>
        <v>68056156.271103039</v>
      </c>
      <c r="Z214" s="2" t="str">
        <f t="shared" si="8"/>
        <v>HERE</v>
      </c>
      <c r="AA214" s="2">
        <f>IF(Z214="HERE",Y214,AA213+Graph!$G$1*1000)</f>
        <v>68056156.271103039</v>
      </c>
      <c r="AB214" s="2">
        <f t="shared" si="21"/>
        <v>8436.5665584206581</v>
      </c>
      <c r="AC214" s="2">
        <f t="shared" si="9"/>
        <v>55552125.168831855</v>
      </c>
      <c r="AD214" s="3">
        <f t="shared" si="10"/>
        <v>52800000</v>
      </c>
      <c r="AE214" s="2">
        <f>IF(AE212&gt;=52800000,52800000,IF(AB193=Graph!G$1*1000,AE213+Graph!G$1*1000,AC214))</f>
        <v>52800000</v>
      </c>
      <c r="AF214" s="3">
        <f t="shared" si="11"/>
        <v>52800000</v>
      </c>
      <c r="AG214" s="3">
        <f t="shared" si="26"/>
        <v>49521701.481407121</v>
      </c>
      <c r="AH214" s="3" t="e">
        <f t="shared" si="3"/>
        <v>#N/A</v>
      </c>
      <c r="AM214" s="6">
        <v>14600000</v>
      </c>
      <c r="AN214" s="6">
        <v>31800000</v>
      </c>
      <c r="AO214" s="6">
        <v>52800000</v>
      </c>
    </row>
    <row r="215" spans="1:41" ht="15.75" customHeight="1" x14ac:dyDescent="0.25">
      <c r="A215" s="1">
        <v>44391</v>
      </c>
      <c r="B215" s="2">
        <f t="shared" si="0"/>
        <v>147</v>
      </c>
      <c r="C215" s="7"/>
      <c r="D215" s="2" t="e">
        <f t="shared" si="12"/>
        <v>#N/A</v>
      </c>
      <c r="E215" s="2" t="e">
        <f t="shared" si="22"/>
        <v>#N/A</v>
      </c>
      <c r="F215" s="2">
        <v>1238718.7083682418</v>
      </c>
      <c r="G215" s="2">
        <f t="shared" si="23"/>
        <v>792960.42857142852</v>
      </c>
      <c r="H215" s="2">
        <f t="shared" si="13"/>
        <v>122953761.59740354</v>
      </c>
      <c r="I215" s="7"/>
      <c r="J215" s="2" t="e">
        <f t="shared" si="14"/>
        <v>#N/A</v>
      </c>
      <c r="K215" s="2" t="e">
        <f t="shared" si="24"/>
        <v>#N/A</v>
      </c>
      <c r="L215" s="2">
        <f t="array" ref="L215">IF(COUNT($C216)=0,IF(COUNT($C215)=1,I215,SUM(L214+LOOKUP(2,1/(ISNUMBER($K$1:$K$194)),$K$1:$K$194))),I215)</f>
        <v>1608540.9999999981</v>
      </c>
      <c r="M215" s="8" t="e">
        <f t="shared" si="27"/>
        <v>#N/A</v>
      </c>
      <c r="N215" s="2" t="e">
        <f t="shared" si="15"/>
        <v>#N/A</v>
      </c>
      <c r="O215" s="2" t="e">
        <f t="shared" si="25"/>
        <v>#N/A</v>
      </c>
      <c r="P215" s="2">
        <v>1245796.7954021692</v>
      </c>
      <c r="Q215" s="2">
        <f>IF(P215&gt;Graph!$G$1*1000,Graph!$G$1*1000,P215)</f>
        <v>800000</v>
      </c>
      <c r="R215" s="2">
        <f t="shared" si="16"/>
        <v>124408281.43993491</v>
      </c>
      <c r="S215" s="2">
        <f t="shared" si="17"/>
        <v>792960.42857143283</v>
      </c>
      <c r="T215" s="2">
        <f t="shared" si="18"/>
        <v>7039.571428571362</v>
      </c>
      <c r="U215" s="2">
        <f t="shared" si="19"/>
        <v>800000</v>
      </c>
      <c r="V215" s="2">
        <f t="shared" si="28"/>
        <v>56345085.59740328</v>
      </c>
      <c r="W215" s="2">
        <f t="shared" si="20"/>
        <v>792960.42857142538</v>
      </c>
      <c r="X215" s="2">
        <f t="shared" si="6"/>
        <v>7039.5714285746217</v>
      </c>
      <c r="Y215" s="2">
        <f t="shared" si="7"/>
        <v>68063195.842531621</v>
      </c>
      <c r="Z215" s="2" t="str">
        <f t="shared" si="8"/>
        <v>HERE</v>
      </c>
      <c r="AA215" s="2">
        <f>IF(Z215="HERE",Y215,AA214+Graph!$G$1*1000)</f>
        <v>68063195.842531621</v>
      </c>
      <c r="AB215" s="2">
        <f t="shared" si="21"/>
        <v>7039.5714285820723</v>
      </c>
      <c r="AC215" s="2">
        <f t="shared" si="9"/>
        <v>56345085.59740328</v>
      </c>
      <c r="AD215" s="3">
        <f t="shared" si="10"/>
        <v>52800000</v>
      </c>
      <c r="AE215" s="2">
        <f>IF(AE213&gt;=52800000,52800000,IF(AB194=Graph!G$1*1000,AE214+Graph!G$1*1000,AC215))</f>
        <v>52800000</v>
      </c>
      <c r="AF215" s="3">
        <f t="shared" si="11"/>
        <v>52800000</v>
      </c>
      <c r="AG215" s="3">
        <f t="shared" si="26"/>
        <v>49556019.002785943</v>
      </c>
      <c r="AH215" s="3" t="e">
        <f t="shared" si="3"/>
        <v>#N/A</v>
      </c>
      <c r="AM215" s="6">
        <v>14600000</v>
      </c>
      <c r="AN215" s="6">
        <v>31800000</v>
      </c>
      <c r="AO215" s="6">
        <v>52800000</v>
      </c>
    </row>
    <row r="216" spans="1:41" ht="15.75" customHeight="1" x14ac:dyDescent="0.25">
      <c r="A216" s="1">
        <v>44392</v>
      </c>
      <c r="B216" s="2">
        <f t="shared" si="0"/>
        <v>148</v>
      </c>
      <c r="C216" s="7"/>
      <c r="D216" s="2" t="e">
        <f t="shared" si="12"/>
        <v>#N/A</v>
      </c>
      <c r="E216" s="2" t="e">
        <f t="shared" si="22"/>
        <v>#N/A</v>
      </c>
      <c r="F216" s="2">
        <v>1243979.3586615026</v>
      </c>
      <c r="G216" s="2">
        <f t="shared" si="23"/>
        <v>792960.42857142852</v>
      </c>
      <c r="H216" s="2">
        <f t="shared" si="13"/>
        <v>123746722.02597497</v>
      </c>
      <c r="I216" s="7"/>
      <c r="J216" s="2" t="e">
        <f t="shared" si="14"/>
        <v>#N/A</v>
      </c>
      <c r="K216" s="2" t="e">
        <f t="shared" si="24"/>
        <v>#N/A</v>
      </c>
      <c r="L216" s="2">
        <f t="array" ref="L216">IF(COUNT($C217)=0,IF(COUNT($C216)=1,I216,SUM(L215+LOOKUP(2,1/(ISNUMBER($K$1:$K$194)),$K$1:$K$194))),I216)</f>
        <v>1615580.5714285695</v>
      </c>
      <c r="M216" s="8" t="e">
        <f t="shared" si="27"/>
        <v>#N/A</v>
      </c>
      <c r="N216" s="2" t="e">
        <f t="shared" si="15"/>
        <v>#N/A</v>
      </c>
      <c r="O216" s="2" t="e">
        <f t="shared" si="25"/>
        <v>#N/A</v>
      </c>
      <c r="P216" s="2">
        <v>1251079.2874947488</v>
      </c>
      <c r="Q216" s="2">
        <f>IF(P216&gt;Graph!$G$1*1000,Graph!$G$1*1000,P216)</f>
        <v>800000</v>
      </c>
      <c r="R216" s="2">
        <f t="shared" si="16"/>
        <v>125208281.43993491</v>
      </c>
      <c r="S216" s="2">
        <f t="shared" si="17"/>
        <v>792960.42857143283</v>
      </c>
      <c r="T216" s="2">
        <f t="shared" si="18"/>
        <v>7039.571428571362</v>
      </c>
      <c r="U216" s="2">
        <f t="shared" si="19"/>
        <v>800000</v>
      </c>
      <c r="V216" s="2">
        <f t="shared" si="28"/>
        <v>57138046.025974706</v>
      </c>
      <c r="W216" s="2">
        <f t="shared" si="20"/>
        <v>792960.42857142538</v>
      </c>
      <c r="X216" s="2">
        <f t="shared" si="6"/>
        <v>7039.5714285746217</v>
      </c>
      <c r="Y216" s="2">
        <f t="shared" si="7"/>
        <v>68070235.413960189</v>
      </c>
      <c r="Z216" s="2" t="str">
        <f t="shared" si="8"/>
        <v>HERE</v>
      </c>
      <c r="AA216" s="2">
        <f>IF(Z216="HERE",Y216,AA215+Graph!$G$1*1000)</f>
        <v>68070235.413960189</v>
      </c>
      <c r="AB216" s="2">
        <f t="shared" si="21"/>
        <v>7039.5714285671711</v>
      </c>
      <c r="AC216" s="2">
        <f t="shared" si="9"/>
        <v>57138046.025974706</v>
      </c>
      <c r="AD216" s="3">
        <f t="shared" si="10"/>
        <v>52800000</v>
      </c>
      <c r="AE216" s="2">
        <f>IF(AE214&gt;=52800000,52800000,IF(AB195=Graph!G$1*1000,AE215+Graph!G$1*1000,AC216))</f>
        <v>52800000</v>
      </c>
      <c r="AF216" s="3">
        <f t="shared" si="11"/>
        <v>52800000</v>
      </c>
      <c r="AG216" s="3">
        <f t="shared" si="26"/>
        <v>49590599.556679435</v>
      </c>
      <c r="AH216" s="3" t="e">
        <f t="shared" si="3"/>
        <v>#N/A</v>
      </c>
      <c r="AM216" s="6">
        <v>14600000</v>
      </c>
      <c r="AN216" s="6">
        <v>31800000</v>
      </c>
      <c r="AO216" s="6">
        <v>52800000</v>
      </c>
    </row>
    <row r="217" spans="1:41" ht="15.75" customHeight="1" x14ac:dyDescent="0.25">
      <c r="A217" s="1">
        <v>44393</v>
      </c>
      <c r="B217" s="2">
        <f t="shared" si="0"/>
        <v>149</v>
      </c>
      <c r="C217" s="7"/>
      <c r="D217" s="2" t="e">
        <f t="shared" si="12"/>
        <v>#N/A</v>
      </c>
      <c r="E217" s="2" t="e">
        <f t="shared" si="22"/>
        <v>#N/A</v>
      </c>
      <c r="F217" s="2">
        <v>1249240.0089547634</v>
      </c>
      <c r="G217" s="2">
        <f t="shared" si="23"/>
        <v>792960.42857142852</v>
      </c>
      <c r="H217" s="2">
        <f t="shared" si="13"/>
        <v>124539682.45454641</v>
      </c>
      <c r="I217" s="7"/>
      <c r="J217" s="2" t="e">
        <f t="shared" si="14"/>
        <v>#N/A</v>
      </c>
      <c r="K217" s="2" t="e">
        <f t="shared" si="24"/>
        <v>#N/A</v>
      </c>
      <c r="L217" s="2">
        <f t="array" ref="L217">IF(COUNT($C218)=0,IF(COUNT($C217)=1,I217,SUM(L216+LOOKUP(2,1/(ISNUMBER($K$1:$K$194)),$K$1:$K$194))),I217)</f>
        <v>1622620.1428571409</v>
      </c>
      <c r="M217" s="8" t="e">
        <f t="shared" si="27"/>
        <v>#N/A</v>
      </c>
      <c r="N217" s="2" t="e">
        <f t="shared" si="15"/>
        <v>#N/A</v>
      </c>
      <c r="O217" s="2" t="e">
        <f t="shared" si="25"/>
        <v>#N/A</v>
      </c>
      <c r="P217" s="2">
        <v>1256361.7795873582</v>
      </c>
      <c r="Q217" s="2">
        <f>IF(P217&gt;Graph!$G$1*1000,Graph!$G$1*1000,P217)</f>
        <v>800000</v>
      </c>
      <c r="R217" s="2">
        <f t="shared" si="16"/>
        <v>126008281.43993491</v>
      </c>
      <c r="S217" s="2">
        <f t="shared" si="17"/>
        <v>792960.42857143283</v>
      </c>
      <c r="T217" s="2">
        <f t="shared" si="18"/>
        <v>7039.571428571362</v>
      </c>
      <c r="U217" s="2">
        <f t="shared" si="19"/>
        <v>800000</v>
      </c>
      <c r="V217" s="2">
        <f t="shared" si="28"/>
        <v>57931006.454546131</v>
      </c>
      <c r="W217" s="2">
        <f t="shared" si="20"/>
        <v>792960.42857142538</v>
      </c>
      <c r="X217" s="2">
        <f t="shared" si="6"/>
        <v>7039.5714285746217</v>
      </c>
      <c r="Y217" s="2">
        <f t="shared" si="7"/>
        <v>68077274.985388756</v>
      </c>
      <c r="Z217" s="2" t="str">
        <f t="shared" si="8"/>
        <v>HERE</v>
      </c>
      <c r="AA217" s="2">
        <f>IF(Z217="HERE",Y217,AA216+Graph!$G$1*1000)</f>
        <v>68077274.985388756</v>
      </c>
      <c r="AB217" s="2">
        <f t="shared" si="21"/>
        <v>7039.5714285671711</v>
      </c>
      <c r="AC217" s="2">
        <f t="shared" si="9"/>
        <v>57931006.454546131</v>
      </c>
      <c r="AD217" s="3">
        <f t="shared" si="10"/>
        <v>52800000</v>
      </c>
      <c r="AE217" s="2">
        <f>IF(AE215&gt;=52800000,52800000,IF(AB196=Graph!G$1*1000,AE216+Graph!G$1*1000,AC217))</f>
        <v>52800000</v>
      </c>
      <c r="AF217" s="3">
        <f t="shared" si="11"/>
        <v>52800000</v>
      </c>
      <c r="AG217" s="3">
        <f t="shared" si="26"/>
        <v>49625443.143087581</v>
      </c>
      <c r="AH217" s="3" t="e">
        <f t="shared" si="3"/>
        <v>#N/A</v>
      </c>
      <c r="AM217" s="6">
        <v>14600000</v>
      </c>
      <c r="AN217" s="6">
        <v>31800000</v>
      </c>
      <c r="AO217" s="6">
        <v>52800000</v>
      </c>
    </row>
    <row r="218" spans="1:41" ht="15.75" customHeight="1" x14ac:dyDescent="0.25">
      <c r="A218" s="1">
        <v>44394</v>
      </c>
      <c r="B218" s="2">
        <f t="shared" si="0"/>
        <v>150</v>
      </c>
      <c r="C218" s="7"/>
      <c r="D218" s="2" t="e">
        <f t="shared" si="12"/>
        <v>#N/A</v>
      </c>
      <c r="E218" s="2" t="e">
        <f t="shared" si="22"/>
        <v>#N/A</v>
      </c>
      <c r="F218" s="2">
        <v>1254500.6592480242</v>
      </c>
      <c r="G218" s="2">
        <f t="shared" si="23"/>
        <v>792960.42857142852</v>
      </c>
      <c r="H218" s="2">
        <f t="shared" si="13"/>
        <v>125332642.88311784</v>
      </c>
      <c r="I218" s="7"/>
      <c r="J218" s="2" t="e">
        <f t="shared" si="14"/>
        <v>#N/A</v>
      </c>
      <c r="K218" s="2" t="e">
        <f t="shared" si="24"/>
        <v>#N/A</v>
      </c>
      <c r="L218" s="2">
        <f t="array" ref="L218">IF(COUNT($C219)=0,IF(COUNT($C218)=1,I218,SUM(L217+LOOKUP(2,1/(ISNUMBER($K$1:$K$194)),$K$1:$K$194))),I218)</f>
        <v>1629659.7142857122</v>
      </c>
      <c r="M218" s="8" t="e">
        <f t="shared" si="27"/>
        <v>#N/A</v>
      </c>
      <c r="N218" s="2" t="e">
        <f t="shared" si="15"/>
        <v>#N/A</v>
      </c>
      <c r="O218" s="2" t="e">
        <f t="shared" si="25"/>
        <v>#N/A</v>
      </c>
      <c r="P218" s="2">
        <v>1261644.2716799378</v>
      </c>
      <c r="Q218" s="2">
        <f>IF(P218&gt;Graph!$G$1*1000,Graph!$G$1*1000,P218)</f>
        <v>800000</v>
      </c>
      <c r="R218" s="2">
        <f t="shared" si="16"/>
        <v>126808281.43993491</v>
      </c>
      <c r="S218" s="2">
        <f t="shared" si="17"/>
        <v>792960.42857143283</v>
      </c>
      <c r="T218" s="2">
        <f t="shared" si="18"/>
        <v>7039.571428571362</v>
      </c>
      <c r="U218" s="2">
        <f t="shared" si="19"/>
        <v>800000</v>
      </c>
      <c r="V218" s="2">
        <f t="shared" si="28"/>
        <v>58723966.883117557</v>
      </c>
      <c r="W218" s="2">
        <f t="shared" si="20"/>
        <v>792960.42857142538</v>
      </c>
      <c r="X218" s="2">
        <f t="shared" si="6"/>
        <v>7039.5714285746217</v>
      </c>
      <c r="Y218" s="2">
        <f t="shared" si="7"/>
        <v>68084314.556817323</v>
      </c>
      <c r="Z218" s="2" t="str">
        <f t="shared" si="8"/>
        <v>HERE</v>
      </c>
      <c r="AA218" s="2">
        <f>IF(Z218="HERE",Y218,AA217+Graph!$G$1*1000)</f>
        <v>68084314.556817323</v>
      </c>
      <c r="AB218" s="2">
        <f t="shared" si="21"/>
        <v>7039.5714285671711</v>
      </c>
      <c r="AC218" s="2">
        <f t="shared" si="9"/>
        <v>58723966.883117557</v>
      </c>
      <c r="AD218" s="3">
        <f t="shared" si="10"/>
        <v>52800000</v>
      </c>
      <c r="AE218" s="2">
        <f>IF(AE216&gt;=52800000,52800000,IF(AB197=Graph!G$1*1000,AE217+Graph!G$1*1000,AC218))</f>
        <v>52800000</v>
      </c>
      <c r="AF218" s="3">
        <f t="shared" si="11"/>
        <v>52800000</v>
      </c>
      <c r="AG218" s="3">
        <f t="shared" si="26"/>
        <v>49660549.762010396</v>
      </c>
      <c r="AH218" s="3" t="e">
        <f t="shared" si="3"/>
        <v>#N/A</v>
      </c>
      <c r="AM218" s="6">
        <v>14600000</v>
      </c>
      <c r="AN218" s="6">
        <v>31800000</v>
      </c>
      <c r="AO218" s="6">
        <v>52800000</v>
      </c>
    </row>
    <row r="219" spans="1:41" ht="15.75" customHeight="1" x14ac:dyDescent="0.25">
      <c r="A219" s="1">
        <v>44395</v>
      </c>
      <c r="B219" s="2">
        <f t="shared" si="0"/>
        <v>151</v>
      </c>
      <c r="C219" s="7"/>
      <c r="D219" s="2" t="e">
        <f t="shared" si="12"/>
        <v>#N/A</v>
      </c>
      <c r="E219" s="2" t="e">
        <f t="shared" si="22"/>
        <v>#N/A</v>
      </c>
      <c r="F219" s="2">
        <v>1259761.309541285</v>
      </c>
      <c r="G219" s="2">
        <f t="shared" si="23"/>
        <v>792960.42857142852</v>
      </c>
      <c r="H219" s="2">
        <f t="shared" si="13"/>
        <v>126125603.31168927</v>
      </c>
      <c r="I219" s="7"/>
      <c r="J219" s="2" t="e">
        <f t="shared" si="14"/>
        <v>#N/A</v>
      </c>
      <c r="K219" s="2" t="e">
        <f t="shared" si="24"/>
        <v>#N/A</v>
      </c>
      <c r="L219" s="2">
        <f t="array" ref="L219">IF(COUNT($C220)=0,IF(COUNT($C219)=1,I219,SUM(L218+LOOKUP(2,1/(ISNUMBER($K$1:$K$194)),$K$1:$K$194))),I219)</f>
        <v>1636699.2857142836</v>
      </c>
      <c r="M219" s="8" t="e">
        <f t="shared" si="27"/>
        <v>#N/A</v>
      </c>
      <c r="N219" s="2" t="e">
        <f t="shared" si="15"/>
        <v>#N/A</v>
      </c>
      <c r="O219" s="2" t="e">
        <f t="shared" si="25"/>
        <v>#N/A</v>
      </c>
      <c r="P219" s="2">
        <v>1266926.7637725174</v>
      </c>
      <c r="Q219" s="2">
        <f>IF(P219&gt;Graph!$G$1*1000,Graph!$G$1*1000,P219)</f>
        <v>800000</v>
      </c>
      <c r="R219" s="2">
        <f t="shared" si="16"/>
        <v>127608281.43993491</v>
      </c>
      <c r="S219" s="2">
        <f t="shared" si="17"/>
        <v>792960.42857143283</v>
      </c>
      <c r="T219" s="2">
        <f t="shared" si="18"/>
        <v>7039.571428571362</v>
      </c>
      <c r="U219" s="2">
        <f t="shared" si="19"/>
        <v>800000</v>
      </c>
      <c r="V219" s="2">
        <f t="shared" si="28"/>
        <v>59516927.311688982</v>
      </c>
      <c r="W219" s="2">
        <f t="shared" si="20"/>
        <v>792960.42857142538</v>
      </c>
      <c r="X219" s="2">
        <f t="shared" si="6"/>
        <v>7039.5714285746217</v>
      </c>
      <c r="Y219" s="2">
        <f t="shared" si="7"/>
        <v>68091354.12824589</v>
      </c>
      <c r="Z219" s="2" t="str">
        <f t="shared" si="8"/>
        <v>HERE</v>
      </c>
      <c r="AA219" s="2">
        <f>IF(Z219="HERE",Y219,AA218+Graph!$G$1*1000)</f>
        <v>68091354.12824589</v>
      </c>
      <c r="AB219" s="2">
        <f t="shared" si="21"/>
        <v>7039.5714285671711</v>
      </c>
      <c r="AC219" s="2">
        <f t="shared" si="9"/>
        <v>59516927.311688982</v>
      </c>
      <c r="AD219" s="3">
        <f t="shared" si="10"/>
        <v>52800000</v>
      </c>
      <c r="AE219" s="2">
        <f>IF(AE217&gt;=52800000,52800000,IF(AB198=Graph!G$1*1000,AE218+Graph!G$1*1000,AC219))</f>
        <v>52800000</v>
      </c>
      <c r="AF219" s="3">
        <f t="shared" si="11"/>
        <v>52800000</v>
      </c>
      <c r="AG219" s="3">
        <f t="shared" si="26"/>
        <v>49695919.413447864</v>
      </c>
      <c r="AH219" s="3" t="e">
        <f t="shared" si="3"/>
        <v>#N/A</v>
      </c>
      <c r="AM219" s="6">
        <v>14600000</v>
      </c>
      <c r="AN219" s="6">
        <v>31800000</v>
      </c>
      <c r="AO219" s="6">
        <v>52800000</v>
      </c>
    </row>
    <row r="220" spans="1:41" ht="15.75" customHeight="1" x14ac:dyDescent="0.25">
      <c r="A220" s="1">
        <v>44396</v>
      </c>
      <c r="B220" s="2">
        <f t="shared" si="0"/>
        <v>152</v>
      </c>
      <c r="C220" s="7"/>
      <c r="D220" s="2" t="e">
        <f t="shared" si="12"/>
        <v>#N/A</v>
      </c>
      <c r="E220" s="2" t="e">
        <f t="shared" si="22"/>
        <v>#N/A</v>
      </c>
      <c r="F220" s="2">
        <v>1265021.959834516</v>
      </c>
      <c r="G220" s="2">
        <f t="shared" si="23"/>
        <v>792960.42857142852</v>
      </c>
      <c r="H220" s="2">
        <f t="shared" si="13"/>
        <v>126918563.74026071</v>
      </c>
      <c r="I220" s="7"/>
      <c r="J220" s="2" t="e">
        <f t="shared" si="14"/>
        <v>#N/A</v>
      </c>
      <c r="K220" s="2" t="e">
        <f t="shared" si="24"/>
        <v>#N/A</v>
      </c>
      <c r="L220" s="2">
        <f t="array" ref="L220">IF(COUNT($C221)=0,IF(COUNT($C220)=1,I220,SUM(L219+LOOKUP(2,1/(ISNUMBER($K$1:$K$194)),$K$1:$K$194))),I220)</f>
        <v>1643738.8571428549</v>
      </c>
      <c r="M220" s="8" t="e">
        <f t="shared" si="27"/>
        <v>#N/A</v>
      </c>
      <c r="N220" s="2" t="e">
        <f t="shared" si="15"/>
        <v>#N/A</v>
      </c>
      <c r="O220" s="2" t="e">
        <f t="shared" si="25"/>
        <v>#N/A</v>
      </c>
      <c r="P220" s="2">
        <v>1272209.255865097</v>
      </c>
      <c r="Q220" s="2">
        <f>IF(P220&gt;Graph!$G$1*1000,Graph!$G$1*1000,P220)</f>
        <v>800000</v>
      </c>
      <c r="R220" s="2">
        <f t="shared" si="16"/>
        <v>128408281.43993491</v>
      </c>
      <c r="S220" s="2">
        <f t="shared" si="17"/>
        <v>792960.42857143283</v>
      </c>
      <c r="T220" s="2">
        <f t="shared" si="18"/>
        <v>7039.571428571362</v>
      </c>
      <c r="U220" s="2">
        <f t="shared" si="19"/>
        <v>800000</v>
      </c>
      <c r="V220" s="2">
        <f t="shared" si="28"/>
        <v>60309887.740260407</v>
      </c>
      <c r="W220" s="2">
        <f t="shared" si="20"/>
        <v>792960.42857142538</v>
      </c>
      <c r="X220" s="2">
        <f t="shared" si="6"/>
        <v>7039.5714285746217</v>
      </c>
      <c r="Y220" s="2">
        <f t="shared" si="7"/>
        <v>68098393.699674457</v>
      </c>
      <c r="Z220" s="2" t="str">
        <f t="shared" si="8"/>
        <v>HERE</v>
      </c>
      <c r="AA220" s="2">
        <f>IF(Z220="HERE",Y220,AA219+Graph!$G$1*1000)</f>
        <v>68098393.699674457</v>
      </c>
      <c r="AB220" s="2">
        <f t="shared" si="21"/>
        <v>7039.5714285671711</v>
      </c>
      <c r="AC220" s="2">
        <f t="shared" si="9"/>
        <v>60309887.740260407</v>
      </c>
      <c r="AD220" s="3">
        <f t="shared" si="10"/>
        <v>52800000</v>
      </c>
      <c r="AE220" s="2">
        <f>IF(AE218&gt;=52800000,52800000,IF(AB199=Graph!G$1*1000,AE219+Graph!G$1*1000,AC220))</f>
        <v>52800000</v>
      </c>
      <c r="AF220" s="3">
        <f t="shared" si="11"/>
        <v>52800000</v>
      </c>
      <c r="AG220" s="3">
        <f t="shared" si="26"/>
        <v>49731552.097400002</v>
      </c>
      <c r="AH220" s="3" t="e">
        <f t="shared" si="3"/>
        <v>#N/A</v>
      </c>
      <c r="AM220" s="6">
        <v>14600000</v>
      </c>
      <c r="AN220" s="6">
        <v>31800000</v>
      </c>
      <c r="AO220" s="6">
        <v>52800000</v>
      </c>
    </row>
    <row r="221" spans="1:41" ht="15.75" customHeight="1" x14ac:dyDescent="0.25">
      <c r="A221" s="1">
        <v>44397</v>
      </c>
      <c r="B221" s="2">
        <f t="shared" si="0"/>
        <v>153</v>
      </c>
      <c r="C221" s="7"/>
      <c r="D221" s="2" t="e">
        <f t="shared" si="12"/>
        <v>#N/A</v>
      </c>
      <c r="E221" s="2" t="e">
        <f t="shared" si="22"/>
        <v>#N/A</v>
      </c>
      <c r="F221" s="2">
        <v>1270282.6101277769</v>
      </c>
      <c r="G221" s="2">
        <f t="shared" si="23"/>
        <v>792960.42857142852</v>
      </c>
      <c r="H221" s="2">
        <f t="shared" si="13"/>
        <v>127711524.16883214</v>
      </c>
      <c r="I221" s="7"/>
      <c r="J221" s="2" t="e">
        <f t="shared" si="14"/>
        <v>#N/A</v>
      </c>
      <c r="K221" s="2" t="e">
        <f t="shared" si="24"/>
        <v>#N/A</v>
      </c>
      <c r="L221" s="2">
        <f t="array" ref="L221">IF(COUNT($C222)=0,IF(COUNT($C221)=1,I221,SUM(L220+LOOKUP(2,1/(ISNUMBER($K$1:$K$194)),$K$1:$K$194))),I221)</f>
        <v>1650778.4285714263</v>
      </c>
      <c r="M221" s="8" t="e">
        <f t="shared" si="27"/>
        <v>#N/A</v>
      </c>
      <c r="N221" s="2" t="e">
        <f t="shared" si="15"/>
        <v>#N/A</v>
      </c>
      <c r="O221" s="2" t="e">
        <f t="shared" si="25"/>
        <v>#N/A</v>
      </c>
      <c r="P221" s="2">
        <v>1277491.7479576766</v>
      </c>
      <c r="Q221" s="2">
        <f>IF(P221&gt;Graph!$G$1*1000,Graph!$G$1*1000,P221)</f>
        <v>800000</v>
      </c>
      <c r="R221" s="2">
        <f t="shared" si="16"/>
        <v>129208281.43993491</v>
      </c>
      <c r="S221" s="2">
        <f t="shared" si="17"/>
        <v>792960.42857143283</v>
      </c>
      <c r="T221" s="2">
        <f t="shared" si="18"/>
        <v>7039.571428571362</v>
      </c>
      <c r="U221" s="2">
        <f t="shared" si="19"/>
        <v>800000</v>
      </c>
      <c r="V221" s="2">
        <f t="shared" si="28"/>
        <v>61102848.168831833</v>
      </c>
      <c r="W221" s="2">
        <f t="shared" si="20"/>
        <v>792960.42857142538</v>
      </c>
      <c r="X221" s="2">
        <f t="shared" si="6"/>
        <v>7039.5714285746217</v>
      </c>
      <c r="Y221" s="2">
        <f t="shared" si="7"/>
        <v>68105433.271103024</v>
      </c>
      <c r="Z221" s="2" t="str">
        <f t="shared" si="8"/>
        <v>HERE</v>
      </c>
      <c r="AA221" s="2">
        <f>IF(Z221="HERE",Y221,AA220+Graph!$G$1*1000)</f>
        <v>68105433.271103024</v>
      </c>
      <c r="AB221" s="2">
        <f t="shared" si="21"/>
        <v>7039.5714285671711</v>
      </c>
      <c r="AC221" s="2">
        <f t="shared" si="9"/>
        <v>61102848.168831833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11"/>
        <v>52800000</v>
      </c>
      <c r="AG221" s="3">
        <f t="shared" si="26"/>
        <v>49767447.813866802</v>
      </c>
      <c r="AH221" s="3" t="e">
        <f t="shared" si="3"/>
        <v>#N/A</v>
      </c>
      <c r="AM221" s="6">
        <v>14600000</v>
      </c>
      <c r="AN221" s="6">
        <v>31800000</v>
      </c>
      <c r="AO221" s="6">
        <v>52800000</v>
      </c>
    </row>
    <row r="222" spans="1:41" ht="15.75" customHeight="1" x14ac:dyDescent="0.25">
      <c r="A222" s="1">
        <v>44398</v>
      </c>
      <c r="B222" s="2">
        <f t="shared" si="0"/>
        <v>154</v>
      </c>
      <c r="C222" s="7"/>
      <c r="D222" s="2" t="e">
        <f t="shared" si="12"/>
        <v>#N/A</v>
      </c>
      <c r="E222" s="2" t="e">
        <f t="shared" si="22"/>
        <v>#N/A</v>
      </c>
      <c r="F222" s="2">
        <v>1275543.2604210377</v>
      </c>
      <c r="G222" s="2">
        <f t="shared" si="23"/>
        <v>792960.42857142852</v>
      </c>
      <c r="H222" s="2">
        <f t="shared" si="13"/>
        <v>128504484.59740357</v>
      </c>
      <c r="I222" s="7"/>
      <c r="J222" s="2" t="e">
        <f t="shared" si="14"/>
        <v>#N/A</v>
      </c>
      <c r="K222" s="2" t="e">
        <f t="shared" si="24"/>
        <v>#N/A</v>
      </c>
      <c r="L222" s="2">
        <f t="array" ref="L222">IF(COUNT($C223)=0,IF(COUNT($C222)=1,I222,SUM(L221+LOOKUP(2,1/(ISNUMBER($K$1:$K$194)),$K$1:$K$194))),I222)</f>
        <v>1657817.9999999977</v>
      </c>
      <c r="M222" s="8" t="e">
        <f t="shared" si="27"/>
        <v>#N/A</v>
      </c>
      <c r="N222" s="2" t="e">
        <f t="shared" si="15"/>
        <v>#N/A</v>
      </c>
      <c r="O222" s="2" t="e">
        <f t="shared" si="25"/>
        <v>#N/A</v>
      </c>
      <c r="P222" s="2">
        <v>1282774.2400502563</v>
      </c>
      <c r="Q222" s="2">
        <f>IF(P222&gt;Graph!$G$1*1000,Graph!$G$1*1000,P222)</f>
        <v>800000</v>
      </c>
      <c r="R222" s="2">
        <f t="shared" si="16"/>
        <v>130008281.43993491</v>
      </c>
      <c r="S222" s="2">
        <f t="shared" si="17"/>
        <v>792960.42857143283</v>
      </c>
      <c r="T222" s="2">
        <f t="shared" si="18"/>
        <v>7039.571428571362</v>
      </c>
      <c r="U222" s="2">
        <f t="shared" si="19"/>
        <v>800000</v>
      </c>
      <c r="V222" s="2">
        <f t="shared" si="28"/>
        <v>61895808.597403258</v>
      </c>
      <c r="W222" s="2">
        <f t="shared" si="20"/>
        <v>792960.42857142538</v>
      </c>
      <c r="X222" s="2">
        <f t="shared" si="6"/>
        <v>7039.5714285746217</v>
      </c>
      <c r="Y222" s="2">
        <f t="shared" si="7"/>
        <v>68112472.842531592</v>
      </c>
      <c r="Z222" s="2" t="str">
        <f t="shared" si="8"/>
        <v>HERE</v>
      </c>
      <c r="AA222" s="2">
        <f>IF(Z222="HERE",Y222,AA221+Graph!$G$1*1000)</f>
        <v>68112472.842531592</v>
      </c>
      <c r="AB222" s="2">
        <f t="shared" si="21"/>
        <v>7039.5714285671711</v>
      </c>
      <c r="AC222" s="2">
        <f t="shared" si="9"/>
        <v>61895808.597403258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11"/>
        <v>52800000</v>
      </c>
      <c r="AG222" s="3">
        <f t="shared" si="26"/>
        <v>49803606.56284827</v>
      </c>
      <c r="AH222" s="3" t="e">
        <f t="shared" si="3"/>
        <v>#N/A</v>
      </c>
      <c r="AM222" s="6">
        <v>14600000</v>
      </c>
      <c r="AN222" s="6">
        <v>31800000</v>
      </c>
      <c r="AO222" s="6">
        <v>52800000</v>
      </c>
    </row>
    <row r="223" spans="1:41" ht="15.75" customHeight="1" x14ac:dyDescent="0.25">
      <c r="A223" s="1">
        <v>44399</v>
      </c>
      <c r="B223" s="2">
        <f t="shared" si="0"/>
        <v>155</v>
      </c>
      <c r="C223" s="7"/>
      <c r="D223" s="2" t="e">
        <f t="shared" si="12"/>
        <v>#N/A</v>
      </c>
      <c r="E223" s="2" t="e">
        <f t="shared" si="22"/>
        <v>#N/A</v>
      </c>
      <c r="F223" s="2">
        <v>1280803.9107142985</v>
      </c>
      <c r="G223" s="2">
        <f t="shared" si="23"/>
        <v>792960.42857142852</v>
      </c>
      <c r="H223" s="2">
        <f t="shared" si="13"/>
        <v>129297445.025975</v>
      </c>
      <c r="I223" s="7"/>
      <c r="J223" s="2" t="e">
        <f t="shared" si="14"/>
        <v>#N/A</v>
      </c>
      <c r="K223" s="2" t="e">
        <f t="shared" si="24"/>
        <v>#N/A</v>
      </c>
      <c r="L223" s="2">
        <f t="array" ref="L223">IF(COUNT($C224)=0,IF(COUNT($C223)=1,I223,SUM(L222+LOOKUP(2,1/(ISNUMBER($K$1:$K$194)),$K$1:$K$194))),I223)</f>
        <v>1664857.571428569</v>
      </c>
      <c r="M223" s="8" t="e">
        <f t="shared" si="27"/>
        <v>#N/A</v>
      </c>
      <c r="N223" s="2" t="e">
        <f t="shared" si="15"/>
        <v>#N/A</v>
      </c>
      <c r="O223" s="2" t="e">
        <f t="shared" si="25"/>
        <v>#N/A</v>
      </c>
      <c r="P223" s="2">
        <v>1288056.7321428657</v>
      </c>
      <c r="Q223" s="2">
        <f>IF(P223&gt;Graph!$G$1*1000,Graph!$G$1*1000,P223)</f>
        <v>800000</v>
      </c>
      <c r="R223" s="2">
        <f t="shared" si="16"/>
        <v>130808281.43993491</v>
      </c>
      <c r="S223" s="2">
        <f t="shared" si="17"/>
        <v>792960.42857143283</v>
      </c>
      <c r="T223" s="2">
        <f t="shared" si="18"/>
        <v>7039.571428571362</v>
      </c>
      <c r="U223" s="2">
        <f t="shared" si="19"/>
        <v>800000</v>
      </c>
      <c r="V223" s="2">
        <f t="shared" si="28"/>
        <v>62688769.025974683</v>
      </c>
      <c r="W223" s="2">
        <f t="shared" si="20"/>
        <v>792960.42857142538</v>
      </c>
      <c r="X223" s="2">
        <f t="shared" si="6"/>
        <v>7039.5714285746217</v>
      </c>
      <c r="Y223" s="2">
        <f t="shared" si="7"/>
        <v>68119512.413960159</v>
      </c>
      <c r="Z223" s="2" t="str">
        <f t="shared" si="8"/>
        <v>HERE</v>
      </c>
      <c r="AA223" s="2">
        <f>IF(Z223="HERE",Y223,AA222+Graph!$G$1*1000)</f>
        <v>68119512.413960159</v>
      </c>
      <c r="AB223" s="2">
        <f t="shared" si="21"/>
        <v>7039.5714285671711</v>
      </c>
      <c r="AC223" s="2">
        <f t="shared" si="9"/>
        <v>62688769.025974683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11"/>
        <v>52800000</v>
      </c>
      <c r="AG223" s="3">
        <f t="shared" si="26"/>
        <v>49840028.344344392</v>
      </c>
      <c r="AH223" s="3" t="e">
        <f t="shared" si="3"/>
        <v>#N/A</v>
      </c>
      <c r="AM223" s="6">
        <v>14600000</v>
      </c>
      <c r="AN223" s="6">
        <v>31800000</v>
      </c>
      <c r="AO223" s="6">
        <v>52800000</v>
      </c>
    </row>
    <row r="224" spans="1:41" ht="15.75" customHeight="1" x14ac:dyDescent="0.25">
      <c r="A224" s="1">
        <v>44400</v>
      </c>
      <c r="B224" s="2">
        <f t="shared" si="0"/>
        <v>156</v>
      </c>
      <c r="C224" s="7"/>
      <c r="D224" s="2" t="e">
        <f t="shared" si="12"/>
        <v>#N/A</v>
      </c>
      <c r="E224" s="2" t="e">
        <f t="shared" si="22"/>
        <v>#N/A</v>
      </c>
      <c r="F224" s="2">
        <v>1286064.5610075593</v>
      </c>
      <c r="G224" s="2">
        <f t="shared" si="23"/>
        <v>792960.42857142852</v>
      </c>
      <c r="H224" s="2">
        <f t="shared" si="13"/>
        <v>130090405.45454644</v>
      </c>
      <c r="I224" s="7"/>
      <c r="J224" s="2" t="e">
        <f t="shared" si="14"/>
        <v>#N/A</v>
      </c>
      <c r="K224" s="2" t="e">
        <f t="shared" si="24"/>
        <v>#N/A</v>
      </c>
      <c r="L224" s="2">
        <f t="array" ref="L224">IF(COUNT($C225)=0,IF(COUNT($C224)=1,I224,SUM(L223+LOOKUP(2,1/(ISNUMBER($K$1:$K$194)),$K$1:$K$194))),I224)</f>
        <v>1671897.1428571404</v>
      </c>
      <c r="M224" s="8" t="e">
        <f t="shared" si="27"/>
        <v>#N/A</v>
      </c>
      <c r="N224" s="2" t="e">
        <f t="shared" si="15"/>
        <v>#N/A</v>
      </c>
      <c r="O224" s="2" t="e">
        <f t="shared" si="25"/>
        <v>#N/A</v>
      </c>
      <c r="P224" s="2">
        <v>1293339.2242354453</v>
      </c>
      <c r="Q224" s="2">
        <f>IF(P224&gt;Graph!$G$1*1000,Graph!$G$1*1000,P224)</f>
        <v>800000</v>
      </c>
      <c r="R224" s="2">
        <f t="shared" si="16"/>
        <v>131608281.43993491</v>
      </c>
      <c r="S224" s="2">
        <f t="shared" si="17"/>
        <v>792960.42857143283</v>
      </c>
      <c r="T224" s="2">
        <f t="shared" si="18"/>
        <v>7039.571428571362</v>
      </c>
      <c r="U224" s="2">
        <f t="shared" si="19"/>
        <v>800000</v>
      </c>
      <c r="V224" s="2">
        <f t="shared" si="28"/>
        <v>63481729.454546109</v>
      </c>
      <c r="W224" s="2">
        <f t="shared" si="20"/>
        <v>792960.42857142538</v>
      </c>
      <c r="X224" s="2">
        <f t="shared" si="6"/>
        <v>7039.5714285746217</v>
      </c>
      <c r="Y224" s="2">
        <f t="shared" si="7"/>
        <v>68126551.985388726</v>
      </c>
      <c r="Z224" s="2" t="str">
        <f t="shared" si="8"/>
        <v>HERE</v>
      </c>
      <c r="AA224" s="2">
        <f>IF(Z224="HERE",Y224,AA223+Graph!$G$1*1000)</f>
        <v>68126551.985388726</v>
      </c>
      <c r="AB224" s="2">
        <f t="shared" si="21"/>
        <v>7039.5714285671711</v>
      </c>
      <c r="AC224" s="2">
        <f t="shared" si="9"/>
        <v>63481729.454546109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11"/>
        <v>52800000</v>
      </c>
      <c r="AG224" s="3">
        <f t="shared" si="26"/>
        <v>49876713.158355184</v>
      </c>
      <c r="AH224" s="3" t="e">
        <f t="shared" si="3"/>
        <v>#N/A</v>
      </c>
      <c r="AM224" s="6">
        <v>14600000</v>
      </c>
      <c r="AN224" s="6">
        <v>31800000</v>
      </c>
      <c r="AO224" s="6">
        <v>52800000</v>
      </c>
    </row>
    <row r="225" spans="1:41" ht="15.75" customHeight="1" x14ac:dyDescent="0.25">
      <c r="A225" s="1">
        <v>44401</v>
      </c>
      <c r="B225" s="2">
        <f t="shared" si="0"/>
        <v>157</v>
      </c>
      <c r="C225" s="7"/>
      <c r="D225" s="2" t="e">
        <f t="shared" si="12"/>
        <v>#N/A</v>
      </c>
      <c r="E225" s="2" t="e">
        <f t="shared" si="22"/>
        <v>#N/A</v>
      </c>
      <c r="F225" s="2">
        <v>1291325.2113008201</v>
      </c>
      <c r="G225" s="2">
        <f t="shared" si="23"/>
        <v>792960.42857142852</v>
      </c>
      <c r="H225" s="2">
        <f t="shared" si="13"/>
        <v>130883365.88311787</v>
      </c>
      <c r="I225" s="7"/>
      <c r="J225" s="2" t="e">
        <f t="shared" si="14"/>
        <v>#N/A</v>
      </c>
      <c r="K225" s="2" t="e">
        <f t="shared" si="24"/>
        <v>#N/A</v>
      </c>
      <c r="L225" s="2">
        <f t="array" ref="L225">IF(COUNT($C226)=0,IF(COUNT($C225)=1,I225,SUM(L224+LOOKUP(2,1/(ISNUMBER($K$1:$K$194)),$K$1:$K$194))),I225)</f>
        <v>1678936.7142857118</v>
      </c>
      <c r="M225" s="8" t="e">
        <f t="shared" si="27"/>
        <v>#N/A</v>
      </c>
      <c r="N225" s="2" t="e">
        <f t="shared" si="15"/>
        <v>#N/A</v>
      </c>
      <c r="O225" s="2" t="e">
        <f t="shared" si="25"/>
        <v>#N/A</v>
      </c>
      <c r="P225" s="2">
        <v>1298621.7163280249</v>
      </c>
      <c r="Q225" s="2">
        <f>IF(P225&gt;Graph!$G$1*1000,Graph!$G$1*1000,P225)</f>
        <v>800000</v>
      </c>
      <c r="R225" s="2">
        <f t="shared" si="16"/>
        <v>132408281.43993491</v>
      </c>
      <c r="S225" s="2">
        <f t="shared" si="17"/>
        <v>792960.42857143283</v>
      </c>
      <c r="T225" s="2">
        <f t="shared" si="18"/>
        <v>7039.571428571362</v>
      </c>
      <c r="U225" s="2">
        <f t="shared" si="19"/>
        <v>800000</v>
      </c>
      <c r="V225" s="2">
        <f t="shared" si="28"/>
        <v>64274689.883117534</v>
      </c>
      <c r="W225" s="2">
        <f t="shared" si="20"/>
        <v>792960.42857142538</v>
      </c>
      <c r="X225" s="2">
        <f t="shared" si="6"/>
        <v>7039.5714285746217</v>
      </c>
      <c r="Y225" s="2">
        <f t="shared" si="7"/>
        <v>68133591.556817293</v>
      </c>
      <c r="Z225" s="2" t="str">
        <f t="shared" si="8"/>
        <v>HERE</v>
      </c>
      <c r="AA225" s="2">
        <f>IF(Z225="HERE",Y225,AA224+Graph!$G$1*1000)</f>
        <v>68133591.556817293</v>
      </c>
      <c r="AB225" s="2">
        <f t="shared" si="21"/>
        <v>7039.5714285671711</v>
      </c>
      <c r="AC225" s="2">
        <f t="shared" si="9"/>
        <v>64274689.883117534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11"/>
        <v>52800000</v>
      </c>
      <c r="AG225" s="3">
        <f t="shared" si="26"/>
        <v>49913661.004880629</v>
      </c>
      <c r="AH225" s="3" t="e">
        <f t="shared" si="3"/>
        <v>#N/A</v>
      </c>
      <c r="AM225" s="6">
        <v>14600000</v>
      </c>
      <c r="AN225" s="6">
        <v>31800000</v>
      </c>
      <c r="AO225" s="6">
        <v>52800000</v>
      </c>
    </row>
    <row r="226" spans="1:41" ht="15.75" customHeight="1" x14ac:dyDescent="0.25">
      <c r="A226" s="1">
        <v>44402</v>
      </c>
      <c r="B226" s="2">
        <f t="shared" si="0"/>
        <v>158</v>
      </c>
      <c r="C226" s="7"/>
      <c r="D226" s="2" t="e">
        <f t="shared" si="12"/>
        <v>#N/A</v>
      </c>
      <c r="E226" s="2" t="e">
        <f t="shared" si="22"/>
        <v>#N/A</v>
      </c>
      <c r="F226" s="2">
        <v>1296585.8615940511</v>
      </c>
      <c r="G226" s="2">
        <f t="shared" si="23"/>
        <v>792960.42857142852</v>
      </c>
      <c r="H226" s="2">
        <f t="shared" si="13"/>
        <v>131676326.3116893</v>
      </c>
      <c r="I226" s="7"/>
      <c r="J226" s="2" t="e">
        <f t="shared" si="14"/>
        <v>#N/A</v>
      </c>
      <c r="K226" s="2" t="e">
        <f t="shared" si="24"/>
        <v>#N/A</v>
      </c>
      <c r="L226" s="2">
        <f t="array" ref="L226">IF(COUNT($C227)=0,IF(COUNT($C226)=1,I226,SUM(L225+LOOKUP(2,1/(ISNUMBER($K$1:$K$194)),$K$1:$K$194))),I226)</f>
        <v>1685976.2857142831</v>
      </c>
      <c r="M226" s="8" t="e">
        <f t="shared" si="27"/>
        <v>#N/A</v>
      </c>
      <c r="N226" s="2" t="e">
        <f t="shared" si="15"/>
        <v>#N/A</v>
      </c>
      <c r="O226" s="2" t="e">
        <f t="shared" si="25"/>
        <v>#N/A</v>
      </c>
      <c r="P226" s="2">
        <v>1303904.2084206045</v>
      </c>
      <c r="Q226" s="2">
        <f>IF(P226&gt;Graph!$G$1*1000,Graph!$G$1*1000,P226)</f>
        <v>800000</v>
      </c>
      <c r="R226" s="2">
        <f t="shared" si="16"/>
        <v>133208281.43993491</v>
      </c>
      <c r="S226" s="2">
        <f t="shared" si="17"/>
        <v>792960.42857143283</v>
      </c>
      <c r="T226" s="2">
        <f t="shared" si="18"/>
        <v>7039.571428571362</v>
      </c>
      <c r="U226" s="2">
        <f t="shared" si="19"/>
        <v>800000</v>
      </c>
      <c r="V226" s="2">
        <f t="shared" si="28"/>
        <v>65067650.31168896</v>
      </c>
      <c r="W226" s="2">
        <f t="shared" si="20"/>
        <v>792960.42857142538</v>
      </c>
      <c r="X226" s="2">
        <f t="shared" si="6"/>
        <v>7039.5714285746217</v>
      </c>
      <c r="Y226" s="2">
        <f t="shared" si="7"/>
        <v>68140631.12824586</v>
      </c>
      <c r="Z226" s="2" t="str">
        <f t="shared" si="8"/>
        <v>HERE</v>
      </c>
      <c r="AA226" s="2">
        <f>IF(Z226="HERE",Y226,AA225+Graph!$G$1*1000)</f>
        <v>68140631.12824586</v>
      </c>
      <c r="AB226" s="2">
        <f t="shared" si="21"/>
        <v>7039.5714285671711</v>
      </c>
      <c r="AC226" s="2">
        <f t="shared" si="9"/>
        <v>65067650.31168896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11"/>
        <v>52800000</v>
      </c>
      <c r="AG226" s="3">
        <f t="shared" si="26"/>
        <v>49950871.883920744</v>
      </c>
      <c r="AH226" s="3" t="e">
        <f t="shared" si="3"/>
        <v>#N/A</v>
      </c>
      <c r="AM226" s="6">
        <v>14600000</v>
      </c>
      <c r="AN226" s="6">
        <v>31800000</v>
      </c>
      <c r="AO226" s="6">
        <v>52800000</v>
      </c>
    </row>
    <row r="227" spans="1:41" ht="15.75" customHeight="1" x14ac:dyDescent="0.25">
      <c r="A227" s="1">
        <v>44403</v>
      </c>
      <c r="B227" s="2">
        <f t="shared" si="0"/>
        <v>159</v>
      </c>
      <c r="C227" s="7"/>
      <c r="D227" s="2" t="e">
        <f t="shared" si="12"/>
        <v>#N/A</v>
      </c>
      <c r="E227" s="2" t="e">
        <f t="shared" si="22"/>
        <v>#N/A</v>
      </c>
      <c r="F227" s="2">
        <v>1301846.5118873119</v>
      </c>
      <c r="G227" s="2">
        <f t="shared" si="23"/>
        <v>792960.42857142852</v>
      </c>
      <c r="H227" s="2">
        <f t="shared" si="13"/>
        <v>132469286.74026074</v>
      </c>
      <c r="I227" s="7"/>
      <c r="J227" s="2" t="e">
        <f t="shared" si="14"/>
        <v>#N/A</v>
      </c>
      <c r="K227" s="2" t="e">
        <f t="shared" si="24"/>
        <v>#N/A</v>
      </c>
      <c r="L227" s="2">
        <f t="array" ref="L227">IF(COUNT($C228)=0,IF(COUNT($C227)=1,I227,SUM(L226+LOOKUP(2,1/(ISNUMBER($K$1:$K$194)),$K$1:$K$194))),I227)</f>
        <v>1693015.8571428545</v>
      </c>
      <c r="M227" s="8" t="e">
        <f t="shared" si="27"/>
        <v>#N/A</v>
      </c>
      <c r="N227" s="2" t="e">
        <f t="shared" si="15"/>
        <v>#N/A</v>
      </c>
      <c r="O227" s="2" t="e">
        <f t="shared" si="25"/>
        <v>#N/A</v>
      </c>
      <c r="P227" s="2">
        <v>1309186.7005131841</v>
      </c>
      <c r="Q227" s="2">
        <f>IF(P227&gt;Graph!$G$1*1000,Graph!$G$1*1000,P227)</f>
        <v>800000</v>
      </c>
      <c r="R227" s="2">
        <f t="shared" si="16"/>
        <v>134008281.43993491</v>
      </c>
      <c r="S227" s="2">
        <f t="shared" si="17"/>
        <v>792960.42857143283</v>
      </c>
      <c r="T227" s="2">
        <f t="shared" si="18"/>
        <v>7039.571428571362</v>
      </c>
      <c r="U227" s="2">
        <f t="shared" si="19"/>
        <v>800000</v>
      </c>
      <c r="V227" s="2">
        <f t="shared" si="28"/>
        <v>65860610.740260385</v>
      </c>
      <c r="W227" s="2">
        <f t="shared" si="20"/>
        <v>792960.42857142538</v>
      </c>
      <c r="X227" s="2">
        <f t="shared" si="6"/>
        <v>7039.5714285746217</v>
      </c>
      <c r="Y227" s="2">
        <f t="shared" si="7"/>
        <v>68147670.699674428</v>
      </c>
      <c r="Z227" s="2" t="str">
        <f t="shared" si="8"/>
        <v>HERE</v>
      </c>
      <c r="AA227" s="2">
        <f>IF(Z227="HERE",Y227,AA226+Graph!$G$1*1000)</f>
        <v>68147670.699674428</v>
      </c>
      <c r="AB227" s="2">
        <f t="shared" si="21"/>
        <v>7039.5714285671711</v>
      </c>
      <c r="AC227" s="2">
        <f t="shared" si="9"/>
        <v>65860610.740260385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11"/>
        <v>52800000</v>
      </c>
      <c r="AG227" s="3">
        <f t="shared" si="26"/>
        <v>49988345.79547552</v>
      </c>
      <c r="AH227" s="3" t="e">
        <f t="shared" si="3"/>
        <v>#N/A</v>
      </c>
      <c r="AM227" s="6">
        <v>14600000</v>
      </c>
      <c r="AN227" s="6">
        <v>31800000</v>
      </c>
      <c r="AO227" s="6">
        <v>52800000</v>
      </c>
    </row>
    <row r="228" spans="1:41" ht="15.75" customHeight="1" x14ac:dyDescent="0.25">
      <c r="A228" s="1">
        <v>44404</v>
      </c>
      <c r="B228" s="2">
        <f t="shared" si="0"/>
        <v>160</v>
      </c>
      <c r="C228" s="7"/>
      <c r="D228" s="2" t="e">
        <f t="shared" si="12"/>
        <v>#N/A</v>
      </c>
      <c r="E228" s="2" t="e">
        <f t="shared" si="22"/>
        <v>#N/A</v>
      </c>
      <c r="F228" s="2">
        <v>1307107.1621805727</v>
      </c>
      <c r="G228" s="2">
        <f t="shared" si="23"/>
        <v>792960.42857142852</v>
      </c>
      <c r="H228" s="2">
        <f t="shared" si="13"/>
        <v>133262247.16883217</v>
      </c>
      <c r="I228" s="7"/>
      <c r="J228" s="2" t="e">
        <f t="shared" si="14"/>
        <v>#N/A</v>
      </c>
      <c r="K228" s="2" t="e">
        <f t="shared" si="24"/>
        <v>#N/A</v>
      </c>
      <c r="L228" s="2">
        <f t="array" ref="L228">IF(COUNT($C229)=0,IF(COUNT($C228)=1,I228,SUM(L227+LOOKUP(2,1/(ISNUMBER($K$1:$K$194)),$K$1:$K$194))),I228)</f>
        <v>1700055.4285714258</v>
      </c>
      <c r="M228" s="8" t="e">
        <f t="shared" si="27"/>
        <v>#N/A</v>
      </c>
      <c r="N228" s="2" t="e">
        <f t="shared" si="15"/>
        <v>#N/A</v>
      </c>
      <c r="O228" s="2" t="e">
        <f t="shared" si="25"/>
        <v>#N/A</v>
      </c>
      <c r="P228" s="2">
        <v>1314469.1926057637</v>
      </c>
      <c r="Q228" s="2">
        <f>IF(P228&gt;Graph!$G$1*1000,Graph!$G$1*1000,P228)</f>
        <v>800000</v>
      </c>
      <c r="R228" s="2">
        <f t="shared" si="16"/>
        <v>134808281.43993491</v>
      </c>
      <c r="S228" s="2">
        <f t="shared" si="17"/>
        <v>792960.42857143283</v>
      </c>
      <c r="T228" s="2">
        <f t="shared" si="18"/>
        <v>7039.571428571362</v>
      </c>
      <c r="U228" s="2">
        <f t="shared" si="19"/>
        <v>800000</v>
      </c>
      <c r="V228" s="2">
        <f t="shared" si="28"/>
        <v>66653571.16883181</v>
      </c>
      <c r="W228" s="2">
        <f t="shared" si="20"/>
        <v>792960.42857142538</v>
      </c>
      <c r="X228" s="2">
        <f t="shared" si="6"/>
        <v>7039.5714285746217</v>
      </c>
      <c r="Y228" s="2">
        <f t="shared" si="7"/>
        <v>68154710.271102995</v>
      </c>
      <c r="Z228" s="2" t="str">
        <f t="shared" si="8"/>
        <v>HERE</v>
      </c>
      <c r="AA228" s="2">
        <f>IF(Z228="HERE",Y228,AA227+Graph!$G$1*1000)</f>
        <v>68154710.271102995</v>
      </c>
      <c r="AB228" s="2">
        <f t="shared" si="21"/>
        <v>7039.5714285671711</v>
      </c>
      <c r="AC228" s="2">
        <f t="shared" si="9"/>
        <v>66653571.16883181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11"/>
        <v>52800000</v>
      </c>
      <c r="AG228" s="3">
        <f t="shared" si="26"/>
        <v>50026082.739544958</v>
      </c>
      <c r="AH228" s="3" t="e">
        <f t="shared" si="3"/>
        <v>#N/A</v>
      </c>
      <c r="AM228" s="6">
        <v>14600000</v>
      </c>
      <c r="AN228" s="6">
        <v>31800000</v>
      </c>
      <c r="AO228" s="6">
        <v>52800000</v>
      </c>
    </row>
    <row r="229" spans="1:41" ht="15.75" customHeight="1" x14ac:dyDescent="0.25">
      <c r="A229" s="1">
        <v>44405</v>
      </c>
      <c r="B229" s="2">
        <f t="shared" si="0"/>
        <v>161</v>
      </c>
      <c r="C229" s="7"/>
      <c r="D229" s="2" t="e">
        <f t="shared" si="12"/>
        <v>#N/A</v>
      </c>
      <c r="E229" s="2" t="e">
        <f t="shared" si="22"/>
        <v>#N/A</v>
      </c>
      <c r="F229" s="2">
        <v>1312367.8124738336</v>
      </c>
      <c r="G229" s="2">
        <f t="shared" si="23"/>
        <v>792960.42857142852</v>
      </c>
      <c r="H229" s="2">
        <f t="shared" si="13"/>
        <v>134055207.5974036</v>
      </c>
      <c r="I229" s="7"/>
      <c r="J229" s="2" t="e">
        <f t="shared" si="14"/>
        <v>#N/A</v>
      </c>
      <c r="K229" s="2" t="e">
        <f t="shared" si="24"/>
        <v>#N/A</v>
      </c>
      <c r="L229" s="2">
        <f t="array" ref="L229">IF(COUNT($C230)=0,IF(COUNT($C229)=1,I229,SUM(L228+LOOKUP(2,1/(ISNUMBER($K$1:$K$194)),$K$1:$K$194))),I229)</f>
        <v>1707094.9999999972</v>
      </c>
      <c r="M229" s="8" t="e">
        <f t="shared" si="27"/>
        <v>#N/A</v>
      </c>
      <c r="N229" s="2" t="e">
        <f t="shared" si="15"/>
        <v>#N/A</v>
      </c>
      <c r="O229" s="2" t="e">
        <f t="shared" si="25"/>
        <v>#N/A</v>
      </c>
      <c r="P229" s="2">
        <v>1319751.6846983731</v>
      </c>
      <c r="Q229" s="2">
        <f>IF(P229&gt;Graph!$G$1*1000,Graph!$G$1*1000,P229)</f>
        <v>800000</v>
      </c>
      <c r="R229" s="2">
        <f t="shared" si="16"/>
        <v>135608281.43993491</v>
      </c>
      <c r="S229" s="2">
        <f t="shared" si="17"/>
        <v>792960.42857143283</v>
      </c>
      <c r="T229" s="2">
        <f t="shared" si="18"/>
        <v>7039.571428571362</v>
      </c>
      <c r="U229" s="2">
        <f t="shared" si="19"/>
        <v>800000</v>
      </c>
      <c r="V229" s="2">
        <f t="shared" si="28"/>
        <v>67446531.597403243</v>
      </c>
      <c r="W229" s="2">
        <f t="shared" si="20"/>
        <v>792960.42857143283</v>
      </c>
      <c r="X229" s="2">
        <f t="shared" si="6"/>
        <v>7039.5714285671711</v>
      </c>
      <c r="Y229" s="2">
        <f t="shared" si="7"/>
        <v>68161749.842531562</v>
      </c>
      <c r="Z229" s="2" t="str">
        <f t="shared" si="8"/>
        <v>HERE</v>
      </c>
      <c r="AA229" s="2">
        <f>IF(Z229="HERE",Y229,AA228+Graph!$G$1*1000)</f>
        <v>68161749.842531562</v>
      </c>
      <c r="AB229" s="2">
        <f t="shared" si="21"/>
        <v>7039.5714285671711</v>
      </c>
      <c r="AC229" s="2">
        <f t="shared" si="9"/>
        <v>66653571.16883181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11"/>
        <v>52800000</v>
      </c>
      <c r="AG229" s="3">
        <f t="shared" si="26"/>
        <v>50064082.716129065</v>
      </c>
      <c r="AH229" s="3" t="e">
        <f t="shared" si="3"/>
        <v>#N/A</v>
      </c>
      <c r="AM229" s="6">
        <v>14600000</v>
      </c>
      <c r="AN229" s="6">
        <v>31800000</v>
      </c>
      <c r="AO229" s="6">
        <v>52800000</v>
      </c>
    </row>
    <row r="230" spans="1:41" ht="15.75" customHeight="1" x14ac:dyDescent="0.25">
      <c r="A230" s="1">
        <v>44406</v>
      </c>
      <c r="B230" s="2">
        <f t="shared" si="0"/>
        <v>162</v>
      </c>
      <c r="C230" s="7"/>
      <c r="D230" s="2" t="e">
        <f t="shared" si="12"/>
        <v>#N/A</v>
      </c>
      <c r="E230" s="2" t="e">
        <f t="shared" si="22"/>
        <v>#N/A</v>
      </c>
      <c r="F230" s="2">
        <v>1317628.4627670944</v>
      </c>
      <c r="G230" s="2">
        <f t="shared" si="23"/>
        <v>792960.42857142852</v>
      </c>
      <c r="H230" s="2">
        <f t="shared" si="13"/>
        <v>134848168.02597502</v>
      </c>
      <c r="I230" s="7"/>
      <c r="J230" s="2" t="e">
        <f t="shared" si="14"/>
        <v>#N/A</v>
      </c>
      <c r="K230" s="2" t="e">
        <f t="shared" si="24"/>
        <v>#N/A</v>
      </c>
      <c r="L230" s="2">
        <f t="array" ref="L230">IF(COUNT($C231)=0,IF(COUNT($C230)=1,I230,SUM(L229+LOOKUP(2,1/(ISNUMBER($K$1:$K$194)),$K$1:$K$194))),I230)</f>
        <v>1714134.5714285686</v>
      </c>
      <c r="M230" s="8" t="e">
        <f t="shared" si="27"/>
        <v>#N/A</v>
      </c>
      <c r="N230" s="2" t="e">
        <f t="shared" si="15"/>
        <v>#N/A</v>
      </c>
      <c r="O230" s="2" t="e">
        <f t="shared" si="25"/>
        <v>#N/A</v>
      </c>
      <c r="P230" s="2">
        <v>1325034.1767909527</v>
      </c>
      <c r="Q230" s="2">
        <f>IF(P230&gt;Graph!$G$1*1000,Graph!$G$1*1000,P230)</f>
        <v>800000</v>
      </c>
      <c r="R230" s="2">
        <f t="shared" si="16"/>
        <v>136408281.43993491</v>
      </c>
      <c r="S230" s="2">
        <f t="shared" si="17"/>
        <v>792960.42857141793</v>
      </c>
      <c r="T230" s="2">
        <f t="shared" si="18"/>
        <v>7039.571428571362</v>
      </c>
      <c r="U230" s="2">
        <f t="shared" si="19"/>
        <v>800000</v>
      </c>
      <c r="V230" s="2">
        <f t="shared" si="28"/>
        <v>68239492.025974676</v>
      </c>
      <c r="W230" s="2">
        <f t="shared" si="20"/>
        <v>792960.42857143283</v>
      </c>
      <c r="X230" s="2">
        <f t="shared" si="6"/>
        <v>7039.5714285671711</v>
      </c>
      <c r="Y230" s="2">
        <f t="shared" si="7"/>
        <v>68168789.413960129</v>
      </c>
      <c r="Z230" s="2" t="str">
        <f t="shared" si="8"/>
        <v>MEEP</v>
      </c>
      <c r="AA230" s="2">
        <f>IF(Z230="HERE",Y230,AA229+Graph!$G$1*1000)</f>
        <v>68961749.842531562</v>
      </c>
      <c r="AB230" s="2">
        <f t="shared" si="21"/>
        <v>800000</v>
      </c>
      <c r="AC230" s="2">
        <f t="shared" si="9"/>
        <v>66653571.16883181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6"/>
        <v>50102345.725227825</v>
      </c>
      <c r="AH230" s="3" t="e">
        <f t="shared" si="3"/>
        <v>#N/A</v>
      </c>
      <c r="AM230" s="6">
        <v>14600000</v>
      </c>
      <c r="AN230" s="6">
        <v>31800000</v>
      </c>
      <c r="AO230" s="6">
        <v>52800000</v>
      </c>
    </row>
    <row r="231" spans="1:41" ht="15.75" customHeight="1" x14ac:dyDescent="0.25">
      <c r="A231" s="1">
        <v>44407</v>
      </c>
      <c r="B231" s="2">
        <f t="shared" si="0"/>
        <v>163</v>
      </c>
      <c r="C231" s="7"/>
      <c r="D231" s="2" t="e">
        <f t="shared" si="12"/>
        <v>#N/A</v>
      </c>
      <c r="E231" s="2" t="e">
        <f t="shared" si="22"/>
        <v>#N/A</v>
      </c>
      <c r="F231" s="2">
        <v>1322889.1130603254</v>
      </c>
      <c r="G231" s="2">
        <f t="shared" si="23"/>
        <v>792960.42857142852</v>
      </c>
      <c r="H231" s="2">
        <f t="shared" si="13"/>
        <v>135641128.45454645</v>
      </c>
      <c r="I231" s="7"/>
      <c r="J231" s="2" t="e">
        <f t="shared" si="14"/>
        <v>#N/A</v>
      </c>
      <c r="K231" s="2" t="e">
        <f t="shared" si="24"/>
        <v>#N/A</v>
      </c>
      <c r="L231" s="2">
        <f t="array" ref="L231">IF(COUNT($C232)=0,IF(COUNT($C231)=1,I231,SUM(L230+LOOKUP(2,1/(ISNUMBER($K$1:$K$194)),$K$1:$K$194))),I231)</f>
        <v>1721174.1428571399</v>
      </c>
      <c r="M231" s="8" t="e">
        <f t="shared" si="27"/>
        <v>#N/A</v>
      </c>
      <c r="N231" s="2" t="e">
        <f t="shared" si="15"/>
        <v>#N/A</v>
      </c>
      <c r="O231" s="2" t="e">
        <f t="shared" si="25"/>
        <v>#N/A</v>
      </c>
      <c r="P231" s="2">
        <v>1330316.6688835323</v>
      </c>
      <c r="Q231" s="2">
        <f>IF(P231&gt;Graph!$G$1*1000,Graph!$G$1*1000,P231)</f>
        <v>800000</v>
      </c>
      <c r="R231" s="2">
        <f t="shared" si="16"/>
        <v>137208281.43993491</v>
      </c>
      <c r="S231" s="2">
        <f t="shared" si="17"/>
        <v>792960.42857143283</v>
      </c>
      <c r="T231" s="2">
        <f t="shared" si="18"/>
        <v>7039.571428571362</v>
      </c>
      <c r="U231" s="2">
        <f t="shared" si="19"/>
        <v>800000</v>
      </c>
      <c r="V231" s="2">
        <f t="shared" si="28"/>
        <v>69032452.454546109</v>
      </c>
      <c r="W231" s="2">
        <f t="shared" si="20"/>
        <v>792960.42857143283</v>
      </c>
      <c r="X231" s="2">
        <f t="shared" si="6"/>
        <v>7039.5714285671711</v>
      </c>
      <c r="Y231" s="2">
        <f t="shared" si="7"/>
        <v>68175828.985388696</v>
      </c>
      <c r="Z231" s="2" t="str">
        <f t="shared" si="8"/>
        <v>MEEP</v>
      </c>
      <c r="AA231" s="2">
        <f>IF(Z231="HERE",Y231,AA230+Graph!$G$1*1000)</f>
        <v>69761749.842531562</v>
      </c>
      <c r="AB231" s="2">
        <f t="shared" si="21"/>
        <v>800000</v>
      </c>
      <c r="AC231" s="2">
        <f t="shared" si="9"/>
        <v>66653571.16883181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6"/>
        <v>50140871.766841255</v>
      </c>
      <c r="AH231" s="3" t="e">
        <f t="shared" si="3"/>
        <v>#N/A</v>
      </c>
      <c r="AM231" s="6">
        <v>14600000</v>
      </c>
      <c r="AN231" s="6">
        <v>31800000</v>
      </c>
      <c r="AO231" s="6">
        <v>52800000</v>
      </c>
    </row>
    <row r="232" spans="1:41" ht="15.75" customHeight="1" x14ac:dyDescent="0.25">
      <c r="A232" s="1">
        <v>44408</v>
      </c>
      <c r="B232" s="2">
        <f t="shared" si="0"/>
        <v>164</v>
      </c>
      <c r="C232" s="7"/>
      <c r="D232" s="2" t="e">
        <f t="shared" si="12"/>
        <v>#N/A</v>
      </c>
      <c r="E232" s="2" t="e">
        <f t="shared" si="22"/>
        <v>#N/A</v>
      </c>
      <c r="F232" s="2">
        <v>1328149.7633535862</v>
      </c>
      <c r="G232" s="2">
        <f t="shared" si="23"/>
        <v>792960.42857142852</v>
      </c>
      <c r="H232" s="2">
        <f t="shared" si="13"/>
        <v>136434088.88311788</v>
      </c>
      <c r="I232" s="7"/>
      <c r="J232" s="2" t="e">
        <f t="shared" si="14"/>
        <v>#N/A</v>
      </c>
      <c r="K232" s="2" t="e">
        <f t="shared" si="24"/>
        <v>#N/A</v>
      </c>
      <c r="L232" s="2">
        <f t="array" ref="L232">IF(COUNT($C233)=0,IF(COUNT($C232)=1,I232,SUM(L231+LOOKUP(2,1/(ISNUMBER($K$1:$K$194)),$K$1:$K$194))),I232)</f>
        <v>1728213.7142857113</v>
      </c>
      <c r="M232" s="8" t="e">
        <f t="shared" si="27"/>
        <v>#N/A</v>
      </c>
      <c r="N232" s="2" t="e">
        <f t="shared" si="15"/>
        <v>#N/A</v>
      </c>
      <c r="O232" s="2" t="e">
        <f t="shared" si="25"/>
        <v>#N/A</v>
      </c>
      <c r="P232" s="2">
        <v>1335599.1609761119</v>
      </c>
      <c r="Q232" s="2">
        <f>IF(P232&gt;Graph!$G$1*1000,Graph!$G$1*1000,P232)</f>
        <v>800000</v>
      </c>
      <c r="R232" s="2">
        <f t="shared" si="16"/>
        <v>138008281.43993491</v>
      </c>
      <c r="S232" s="2">
        <f t="shared" si="17"/>
        <v>792960.42857143283</v>
      </c>
      <c r="T232" s="2">
        <f t="shared" si="18"/>
        <v>7039.571428571362</v>
      </c>
      <c r="U232" s="2">
        <f t="shared" si="19"/>
        <v>800000</v>
      </c>
      <c r="V232" s="2">
        <f t="shared" si="28"/>
        <v>69825412.883117542</v>
      </c>
      <c r="W232" s="2">
        <f t="shared" si="20"/>
        <v>792960.42857143283</v>
      </c>
      <c r="X232" s="2">
        <f t="shared" si="6"/>
        <v>7039.5714285671711</v>
      </c>
      <c r="Y232" s="2">
        <f t="shared" si="7"/>
        <v>68182868.556817263</v>
      </c>
      <c r="Z232" s="2" t="str">
        <f t="shared" si="8"/>
        <v>MEEP</v>
      </c>
      <c r="AA232" s="2">
        <f>IF(Z232="HERE",Y232,AA231+Graph!$G$1*1000)</f>
        <v>70561749.842531562</v>
      </c>
      <c r="AB232" s="2">
        <f t="shared" si="21"/>
        <v>800000</v>
      </c>
      <c r="AC232" s="2">
        <f t="shared" si="9"/>
        <v>66653571.16883181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6"/>
        <v>50160000</v>
      </c>
      <c r="AH232" s="3" t="e">
        <f t="shared" si="3"/>
        <v>#N/A</v>
      </c>
      <c r="AM232" s="6">
        <v>14600000</v>
      </c>
      <c r="AN232" s="6">
        <v>31800000</v>
      </c>
      <c r="AO232" s="6">
        <v>52800000</v>
      </c>
    </row>
    <row r="233" spans="1:41" ht="15.75" customHeight="1" x14ac:dyDescent="0.25">
      <c r="A233" s="1">
        <v>44409</v>
      </c>
      <c r="B233" s="2">
        <f t="shared" si="0"/>
        <v>165</v>
      </c>
      <c r="C233" s="7"/>
      <c r="D233" s="2" t="e">
        <f t="shared" si="12"/>
        <v>#N/A</v>
      </c>
      <c r="E233" s="2" t="e">
        <f t="shared" si="22"/>
        <v>#N/A</v>
      </c>
      <c r="F233" s="2">
        <v>1333410.413646847</v>
      </c>
      <c r="G233" s="2">
        <f t="shared" si="23"/>
        <v>792960.42857142852</v>
      </c>
      <c r="H233" s="2">
        <f t="shared" si="13"/>
        <v>137227049.31168932</v>
      </c>
      <c r="I233" s="7"/>
      <c r="J233" s="2" t="e">
        <f t="shared" si="14"/>
        <v>#N/A</v>
      </c>
      <c r="K233" s="2" t="e">
        <f t="shared" si="24"/>
        <v>#N/A</v>
      </c>
      <c r="L233" s="2">
        <f t="array" ref="L233">IF(COUNT($C234)=0,IF(COUNT($C233)=1,I233,SUM(L232+LOOKUP(2,1/(ISNUMBER($K$1:$K$194)),$K$1:$K$194))),I233)</f>
        <v>1735253.2857142827</v>
      </c>
      <c r="M233" s="8" t="e">
        <f t="shared" si="27"/>
        <v>#N/A</v>
      </c>
      <c r="N233" s="2" t="e">
        <f t="shared" si="15"/>
        <v>#N/A</v>
      </c>
      <c r="O233" s="2" t="e">
        <f t="shared" si="25"/>
        <v>#N/A</v>
      </c>
      <c r="P233" s="2">
        <v>1340881.6530686915</v>
      </c>
      <c r="Q233" s="2">
        <f>IF(P233&gt;Graph!$G$1*1000,Graph!$G$1*1000,P233)</f>
        <v>800000</v>
      </c>
      <c r="R233" s="2">
        <f t="shared" si="16"/>
        <v>138808281.43993491</v>
      </c>
      <c r="S233" s="2">
        <f t="shared" si="17"/>
        <v>792960.42857143283</v>
      </c>
      <c r="T233" s="2">
        <f t="shared" si="18"/>
        <v>7039.571428571362</v>
      </c>
      <c r="U233" s="2">
        <f t="shared" si="19"/>
        <v>800000</v>
      </c>
      <c r="V233" s="2">
        <f t="shared" si="28"/>
        <v>70618373.311688974</v>
      </c>
      <c r="W233" s="2">
        <f t="shared" si="20"/>
        <v>792960.42857143283</v>
      </c>
      <c r="X233" s="2">
        <f t="shared" si="6"/>
        <v>7039.5714285671711</v>
      </c>
      <c r="Y233" s="2">
        <f t="shared" si="7"/>
        <v>68189908.128245831</v>
      </c>
      <c r="Z233" s="2" t="str">
        <f t="shared" si="8"/>
        <v>MEEP</v>
      </c>
      <c r="AA233" s="2">
        <f>IF(Z233="HERE",Y233,AA232+Graph!$G$1*1000)</f>
        <v>71361749.842531562</v>
      </c>
      <c r="AB233" s="2">
        <f t="shared" si="21"/>
        <v>800000</v>
      </c>
      <c r="AC233" s="2">
        <f t="shared" si="9"/>
        <v>66653571.16883181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6"/>
        <v>50160000</v>
      </c>
      <c r="AH233" s="3" t="e">
        <f t="shared" si="3"/>
        <v>#N/A</v>
      </c>
      <c r="AM233" s="6">
        <v>14600000</v>
      </c>
      <c r="AN233" s="6">
        <v>31800000</v>
      </c>
      <c r="AO233" s="6">
        <v>52800000</v>
      </c>
    </row>
    <row r="234" spans="1:41" ht="15.75" customHeight="1" x14ac:dyDescent="0.25">
      <c r="A234" s="1">
        <v>44410</v>
      </c>
      <c r="B234" s="2">
        <f t="shared" si="0"/>
        <v>166</v>
      </c>
      <c r="C234" s="7"/>
      <c r="D234" s="2" t="e">
        <f t="shared" si="12"/>
        <v>#N/A</v>
      </c>
      <c r="E234" s="2" t="e">
        <f t="shared" si="22"/>
        <v>#N/A</v>
      </c>
      <c r="F234" s="2">
        <v>1338671.0639401078</v>
      </c>
      <c r="G234" s="2">
        <f t="shared" si="23"/>
        <v>792960.42857142852</v>
      </c>
      <c r="H234" s="2">
        <f t="shared" si="13"/>
        <v>138020009.74026075</v>
      </c>
      <c r="I234" s="7"/>
      <c r="J234" s="2" t="e">
        <f t="shared" si="14"/>
        <v>#N/A</v>
      </c>
      <c r="K234" s="2" t="e">
        <f t="shared" si="24"/>
        <v>#N/A</v>
      </c>
      <c r="L234" s="2">
        <f t="array" ref="L234">IF(COUNT($C235)=0,IF(COUNT($C234)=1,I234,SUM(L233+LOOKUP(2,1/(ISNUMBER($K$1:$K$194)),$K$1:$K$194))),I234)</f>
        <v>1742292.857142854</v>
      </c>
      <c r="M234" s="8" t="e">
        <f t="shared" si="27"/>
        <v>#N/A</v>
      </c>
      <c r="N234" s="2" t="e">
        <f t="shared" si="15"/>
        <v>#N/A</v>
      </c>
      <c r="O234" s="2" t="e">
        <f t="shared" si="25"/>
        <v>#N/A</v>
      </c>
      <c r="P234" s="2">
        <v>1346164.1451613009</v>
      </c>
      <c r="Q234" s="2">
        <f>IF(P234&gt;Graph!$G$1*1000,Graph!$G$1*1000,P234)</f>
        <v>800000</v>
      </c>
      <c r="R234" s="2">
        <f t="shared" si="16"/>
        <v>139608281.43993491</v>
      </c>
      <c r="S234" s="2">
        <f t="shared" si="17"/>
        <v>792960.42857143283</v>
      </c>
      <c r="T234" s="2">
        <f t="shared" si="18"/>
        <v>7039.571428571362</v>
      </c>
      <c r="U234" s="2">
        <f t="shared" si="19"/>
        <v>800000</v>
      </c>
      <c r="V234" s="2">
        <f t="shared" si="28"/>
        <v>71411333.740260407</v>
      </c>
      <c r="W234" s="2">
        <f t="shared" si="20"/>
        <v>792960.42857143283</v>
      </c>
      <c r="X234" s="2">
        <f t="shared" si="6"/>
        <v>7039.5714285671711</v>
      </c>
      <c r="Y234" s="2">
        <f t="shared" si="7"/>
        <v>68196947.699674398</v>
      </c>
      <c r="Z234" s="2" t="str">
        <f t="shared" si="8"/>
        <v>MEEP</v>
      </c>
      <c r="AA234" s="2">
        <f>IF(Z234="HERE",Y234,AA233+Graph!$G$1*1000)</f>
        <v>72161749.842531562</v>
      </c>
      <c r="AB234" s="2">
        <f t="shared" si="21"/>
        <v>800000</v>
      </c>
      <c r="AC234" s="2">
        <f t="shared" si="9"/>
        <v>66653571.16883181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6"/>
        <v>50160000</v>
      </c>
      <c r="AH234" s="3" t="e">
        <f t="shared" si="3"/>
        <v>#N/A</v>
      </c>
      <c r="AM234" s="6">
        <v>14600000</v>
      </c>
      <c r="AN234" s="6">
        <v>31800000</v>
      </c>
      <c r="AO234" s="6">
        <v>52800000</v>
      </c>
    </row>
    <row r="235" spans="1:41" ht="15.75" customHeight="1" x14ac:dyDescent="0.25">
      <c r="A235" s="1">
        <v>44411</v>
      </c>
      <c r="B235" s="2">
        <f t="shared" si="0"/>
        <v>167</v>
      </c>
      <c r="C235" s="7"/>
      <c r="D235" s="2" t="e">
        <f t="shared" si="12"/>
        <v>#N/A</v>
      </c>
      <c r="E235" s="2" t="e">
        <f t="shared" si="22"/>
        <v>#N/A</v>
      </c>
      <c r="F235" s="2">
        <v>1343931.7142333686</v>
      </c>
      <c r="G235" s="2">
        <f t="shared" si="23"/>
        <v>792960.42857142852</v>
      </c>
      <c r="H235" s="2">
        <f t="shared" si="13"/>
        <v>138812970.16883218</v>
      </c>
      <c r="I235" s="7"/>
      <c r="J235" s="2" t="e">
        <f t="shared" si="14"/>
        <v>#N/A</v>
      </c>
      <c r="K235" s="2" t="e">
        <f t="shared" si="24"/>
        <v>#N/A</v>
      </c>
      <c r="L235" s="2">
        <f t="array" ref="L235">IF(COUNT($C236)=0,IF(COUNT($C235)=1,I235,SUM(L234+LOOKUP(2,1/(ISNUMBER($K$1:$K$194)),$K$1:$K$194))),I235)</f>
        <v>1749332.4285714254</v>
      </c>
      <c r="M235" s="8" t="e">
        <f t="shared" si="27"/>
        <v>#N/A</v>
      </c>
      <c r="N235" s="2" t="e">
        <f t="shared" si="15"/>
        <v>#N/A</v>
      </c>
      <c r="O235" s="2" t="e">
        <f t="shared" si="25"/>
        <v>#N/A</v>
      </c>
      <c r="P235" s="2">
        <v>1351446.6372538805</v>
      </c>
      <c r="Q235" s="2">
        <f>IF(P235&gt;Graph!$G$1*1000,Graph!$G$1*1000,P235)</f>
        <v>800000</v>
      </c>
      <c r="R235" s="2">
        <f t="shared" si="16"/>
        <v>140408281.43993491</v>
      </c>
      <c r="S235" s="2">
        <f t="shared" si="17"/>
        <v>792960.42857143283</v>
      </c>
      <c r="T235" s="2">
        <f t="shared" si="18"/>
        <v>7039.571428571362</v>
      </c>
      <c r="U235" s="2">
        <f t="shared" si="19"/>
        <v>800000</v>
      </c>
      <c r="V235" s="2">
        <f t="shared" si="28"/>
        <v>72204294.16883184</v>
      </c>
      <c r="W235" s="2">
        <f t="shared" si="20"/>
        <v>792960.42857143283</v>
      </c>
      <c r="X235" s="2">
        <f t="shared" si="6"/>
        <v>7039.5714285671711</v>
      </c>
      <c r="Y235" s="2">
        <f t="shared" si="7"/>
        <v>68203987.271102965</v>
      </c>
      <c r="Z235" s="2" t="str">
        <f t="shared" si="8"/>
        <v>MEEP</v>
      </c>
      <c r="AA235" s="2">
        <f>IF(Z235="HERE",Y235,AA234+Graph!$G$1*1000)</f>
        <v>72961749.842531562</v>
      </c>
      <c r="AB235" s="2">
        <f t="shared" si="21"/>
        <v>800000</v>
      </c>
      <c r="AC235" s="2">
        <f t="shared" si="9"/>
        <v>66653571.16883181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6"/>
        <v>50160000</v>
      </c>
      <c r="AH235" s="3" t="e">
        <f t="shared" si="3"/>
        <v>#N/A</v>
      </c>
      <c r="AM235" s="6">
        <v>14600000</v>
      </c>
      <c r="AN235" s="6">
        <v>31800000</v>
      </c>
      <c r="AO235" s="6">
        <v>52800000</v>
      </c>
    </row>
    <row r="236" spans="1:41" ht="15.75" customHeight="1" x14ac:dyDescent="0.25">
      <c r="A236" s="1">
        <v>44412</v>
      </c>
      <c r="B236" s="2">
        <f t="shared" si="0"/>
        <v>168</v>
      </c>
      <c r="C236" s="7"/>
      <c r="D236" s="2" t="e">
        <f t="shared" si="12"/>
        <v>#N/A</v>
      </c>
      <c r="E236" s="2" t="e">
        <f t="shared" si="22"/>
        <v>#N/A</v>
      </c>
      <c r="F236" s="2">
        <v>1349192.3645265996</v>
      </c>
      <c r="G236" s="2">
        <f t="shared" si="23"/>
        <v>792960.42857142852</v>
      </c>
      <c r="H236" s="2">
        <f t="shared" si="13"/>
        <v>139605930.59740362</v>
      </c>
      <c r="I236" s="7"/>
      <c r="J236" s="2" t="e">
        <f t="shared" si="14"/>
        <v>#N/A</v>
      </c>
      <c r="K236" s="2" t="e">
        <f t="shared" si="24"/>
        <v>#N/A</v>
      </c>
      <c r="L236" s="2">
        <f t="array" ref="L236">IF(COUNT($C237)=0,IF(COUNT($C236)=1,I236,SUM(L235+LOOKUP(2,1/(ISNUMBER($K$1:$K$194)),$K$1:$K$194))),I236)</f>
        <v>1756371.9999999967</v>
      </c>
      <c r="M236" s="8" t="e">
        <f t="shared" si="27"/>
        <v>#N/A</v>
      </c>
      <c r="N236" s="2" t="e">
        <f t="shared" si="15"/>
        <v>#N/A</v>
      </c>
      <c r="O236" s="2" t="e">
        <f t="shared" si="25"/>
        <v>#N/A</v>
      </c>
      <c r="P236" s="2">
        <v>1356729.1293464601</v>
      </c>
      <c r="Q236" s="2">
        <f>IF(P236&gt;Graph!$G$1*1000,Graph!$G$1*1000,P236)</f>
        <v>800000</v>
      </c>
      <c r="R236" s="2">
        <f t="shared" si="16"/>
        <v>141208281.43993491</v>
      </c>
      <c r="S236" s="2">
        <f t="shared" si="17"/>
        <v>792960.42857143283</v>
      </c>
      <c r="T236" s="2">
        <f t="shared" si="18"/>
        <v>7039.571428571362</v>
      </c>
      <c r="U236" s="2">
        <f t="shared" si="19"/>
        <v>800000</v>
      </c>
      <c r="V236" s="2">
        <f t="shared" si="28"/>
        <v>72997254.597403273</v>
      </c>
      <c r="W236" s="2">
        <f t="shared" si="20"/>
        <v>792960.42857143283</v>
      </c>
      <c r="X236" s="2">
        <f t="shared" si="6"/>
        <v>7039.5714285671711</v>
      </c>
      <c r="Y236" s="2">
        <f t="shared" si="7"/>
        <v>68211026.842531532</v>
      </c>
      <c r="Z236" s="2" t="str">
        <f t="shared" si="8"/>
        <v>MEEP</v>
      </c>
      <c r="AA236" s="2">
        <f>IF(Z236="HERE",Y236,AA235+Graph!$G$1*1000)</f>
        <v>73761749.842531562</v>
      </c>
      <c r="AB236" s="2">
        <f t="shared" si="21"/>
        <v>800000</v>
      </c>
      <c r="AC236" s="2">
        <f t="shared" si="9"/>
        <v>66653571.16883181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6"/>
        <v>50160000</v>
      </c>
      <c r="AH236" s="3" t="e">
        <f t="shared" si="3"/>
        <v>#N/A</v>
      </c>
      <c r="AM236" s="6">
        <v>14600000</v>
      </c>
      <c r="AN236" s="6">
        <v>31800000</v>
      </c>
      <c r="AO236" s="6">
        <v>52800000</v>
      </c>
    </row>
    <row r="237" spans="1:41" ht="15.75" customHeight="1" x14ac:dyDescent="0.25">
      <c r="A237" s="1">
        <v>44413</v>
      </c>
      <c r="B237" s="2">
        <f t="shared" si="0"/>
        <v>169</v>
      </c>
      <c r="C237" s="7"/>
      <c r="D237" s="2" t="e">
        <f t="shared" si="12"/>
        <v>#N/A</v>
      </c>
      <c r="E237" s="2" t="e">
        <f t="shared" si="22"/>
        <v>#N/A</v>
      </c>
      <c r="F237" s="2">
        <v>1354453.0148198605</v>
      </c>
      <c r="G237" s="2">
        <f t="shared" si="23"/>
        <v>792960.42857142852</v>
      </c>
      <c r="H237" s="2">
        <f t="shared" si="13"/>
        <v>140398891.02597505</v>
      </c>
      <c r="I237" s="7"/>
      <c r="J237" s="2" t="e">
        <f t="shared" si="14"/>
        <v>#N/A</v>
      </c>
      <c r="K237" s="2" t="e">
        <f t="shared" si="24"/>
        <v>#N/A</v>
      </c>
      <c r="L237" s="2">
        <f t="array" ref="L237">IF(COUNT($C238)=0,IF(COUNT($C237)=1,I237,SUM(L236+LOOKUP(2,1/(ISNUMBER($K$1:$K$194)),$K$1:$K$194))),I237)</f>
        <v>1763411.5714285681</v>
      </c>
      <c r="M237" s="8" t="e">
        <f t="shared" si="27"/>
        <v>#N/A</v>
      </c>
      <c r="N237" s="2" t="e">
        <f t="shared" si="15"/>
        <v>#N/A</v>
      </c>
      <c r="O237" s="2" t="e">
        <f t="shared" si="25"/>
        <v>#N/A</v>
      </c>
      <c r="P237" s="2">
        <v>1362011.6214390397</v>
      </c>
      <c r="Q237" s="2">
        <f>IF(P237&gt;Graph!$G$1*1000,Graph!$G$1*1000,P237)</f>
        <v>800000</v>
      </c>
      <c r="R237" s="2">
        <f t="shared" si="16"/>
        <v>142008281.43993491</v>
      </c>
      <c r="S237" s="2">
        <f t="shared" si="17"/>
        <v>792960.42857143283</v>
      </c>
      <c r="T237" s="2">
        <f t="shared" si="18"/>
        <v>7039.571428571362</v>
      </c>
      <c r="U237" s="2">
        <f t="shared" si="19"/>
        <v>800000</v>
      </c>
      <c r="V237" s="2">
        <f t="shared" si="28"/>
        <v>73790215.025974706</v>
      </c>
      <c r="W237" s="2">
        <f t="shared" si="20"/>
        <v>792960.42857143283</v>
      </c>
      <c r="X237" s="2">
        <f t="shared" si="6"/>
        <v>7039.5714285671711</v>
      </c>
      <c r="Y237" s="2">
        <f t="shared" si="7"/>
        <v>68218066.413960099</v>
      </c>
      <c r="Z237" s="2" t="str">
        <f t="shared" si="8"/>
        <v>MEEP</v>
      </c>
      <c r="AA237" s="2">
        <f>IF(Z237="HERE",Y237,AA236+Graph!$G$1*1000)</f>
        <v>74561749.842531562</v>
      </c>
      <c r="AB237" s="2">
        <f t="shared" si="21"/>
        <v>800000</v>
      </c>
      <c r="AC237" s="2">
        <f t="shared" si="9"/>
        <v>66653571.16883181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6"/>
        <v>50160000</v>
      </c>
      <c r="AH237" s="3" t="e">
        <f t="shared" si="3"/>
        <v>#N/A</v>
      </c>
      <c r="AM237" s="6">
        <v>14600000</v>
      </c>
      <c r="AN237" s="6">
        <v>31800000</v>
      </c>
      <c r="AO237" s="6">
        <v>52800000</v>
      </c>
    </row>
    <row r="238" spans="1:41" ht="15.75" customHeight="1" x14ac:dyDescent="0.25">
      <c r="A238" s="1">
        <v>44414</v>
      </c>
      <c r="B238" s="2">
        <f t="shared" si="0"/>
        <v>170</v>
      </c>
      <c r="C238" s="7"/>
      <c r="D238" s="2" t="e">
        <f t="shared" si="12"/>
        <v>#N/A</v>
      </c>
      <c r="E238" s="2" t="e">
        <f t="shared" si="22"/>
        <v>#N/A</v>
      </c>
      <c r="F238" s="2">
        <v>1359713.6651131213</v>
      </c>
      <c r="G238" s="2">
        <f t="shared" si="23"/>
        <v>792960.42857142852</v>
      </c>
      <c r="H238" s="2">
        <f t="shared" si="13"/>
        <v>141191851.45454648</v>
      </c>
      <c r="I238" s="7"/>
      <c r="J238" s="2" t="e">
        <f t="shared" si="14"/>
        <v>#N/A</v>
      </c>
      <c r="K238" s="2" t="e">
        <f t="shared" si="24"/>
        <v>#N/A</v>
      </c>
      <c r="L238" s="2">
        <f t="array" ref="L238">IF(COUNT($C239)=0,IF(COUNT($C238)=1,I238,SUM(L237+LOOKUP(2,1/(ISNUMBER($K$1:$K$194)),$K$1:$K$194))),I238)</f>
        <v>1770451.1428571395</v>
      </c>
      <c r="M238" s="8" t="e">
        <f t="shared" si="27"/>
        <v>#N/A</v>
      </c>
      <c r="N238" s="2" t="e">
        <f t="shared" si="15"/>
        <v>#N/A</v>
      </c>
      <c r="O238" s="2" t="e">
        <f t="shared" si="25"/>
        <v>#N/A</v>
      </c>
      <c r="P238" s="2">
        <v>1367294.1135316193</v>
      </c>
      <c r="Q238" s="2">
        <f>IF(P238&gt;Graph!$G$1*1000,Graph!$G$1*1000,P238)</f>
        <v>800000</v>
      </c>
      <c r="R238" s="2">
        <f t="shared" si="16"/>
        <v>142808281.43993491</v>
      </c>
      <c r="S238" s="2">
        <f t="shared" si="17"/>
        <v>792960.42857143283</v>
      </c>
      <c r="T238" s="2">
        <f t="shared" si="18"/>
        <v>7039.571428571362</v>
      </c>
      <c r="U238" s="2">
        <f t="shared" si="19"/>
        <v>800000</v>
      </c>
      <c r="V238" s="2">
        <f t="shared" si="28"/>
        <v>74583175.454546139</v>
      </c>
      <c r="W238" s="2">
        <f t="shared" si="20"/>
        <v>792960.42857143283</v>
      </c>
      <c r="X238" s="2">
        <f t="shared" si="6"/>
        <v>7039.5714285671711</v>
      </c>
      <c r="Y238" s="2">
        <f t="shared" si="7"/>
        <v>68225105.985388666</v>
      </c>
      <c r="Z238" s="2" t="str">
        <f t="shared" si="8"/>
        <v>MEEP</v>
      </c>
      <c r="AA238" s="2">
        <f>IF(Z238="HERE",Y238,AA237+Graph!$G$1*1000)</f>
        <v>75361749.842531562</v>
      </c>
      <c r="AB238" s="2">
        <f t="shared" si="21"/>
        <v>800000</v>
      </c>
      <c r="AC238" s="2">
        <f t="shared" si="9"/>
        <v>66653571.16883181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6"/>
        <v>50160000</v>
      </c>
      <c r="AH238" s="3" t="e">
        <f t="shared" si="3"/>
        <v>#N/A</v>
      </c>
      <c r="AM238" s="6">
        <v>14600000</v>
      </c>
      <c r="AN238" s="6">
        <v>31800000</v>
      </c>
      <c r="AO238" s="6">
        <v>52800000</v>
      </c>
    </row>
    <row r="239" spans="1:41" ht="15.75" customHeight="1" x14ac:dyDescent="0.25">
      <c r="A239" s="1">
        <v>44415</v>
      </c>
      <c r="B239" s="2">
        <f t="shared" si="0"/>
        <v>171</v>
      </c>
      <c r="C239" s="7"/>
      <c r="D239" s="2" t="e">
        <f t="shared" si="12"/>
        <v>#N/A</v>
      </c>
      <c r="E239" s="2" t="e">
        <f t="shared" si="22"/>
        <v>#N/A</v>
      </c>
      <c r="F239" s="2">
        <v>1364974.3154063821</v>
      </c>
      <c r="G239" s="2">
        <f t="shared" si="23"/>
        <v>792960.42857142852</v>
      </c>
      <c r="H239" s="2">
        <f t="shared" si="13"/>
        <v>141984811.88311791</v>
      </c>
      <c r="I239" s="7"/>
      <c r="J239" s="2" t="e">
        <f t="shared" si="14"/>
        <v>#N/A</v>
      </c>
      <c r="K239" s="2" t="e">
        <f t="shared" si="24"/>
        <v>#N/A</v>
      </c>
      <c r="L239" s="2">
        <f t="array" ref="L239">IF(COUNT($C240)=0,IF(COUNT($C239)=1,I239,SUM(L238+LOOKUP(2,1/(ISNUMBER($K$1:$K$194)),$K$1:$K$194))),I239)</f>
        <v>1777490.7142857108</v>
      </c>
      <c r="M239" s="8" t="e">
        <f t="shared" si="27"/>
        <v>#N/A</v>
      </c>
      <c r="N239" s="2" t="e">
        <f t="shared" si="15"/>
        <v>#N/A</v>
      </c>
      <c r="O239" s="2" t="e">
        <f t="shared" si="25"/>
        <v>#N/A</v>
      </c>
      <c r="P239" s="2">
        <v>1372576.6056241989</v>
      </c>
      <c r="Q239" s="2">
        <f>IF(P239&gt;Graph!$G$1*1000,Graph!$G$1*1000,P239)</f>
        <v>800000</v>
      </c>
      <c r="R239" s="2">
        <f t="shared" si="16"/>
        <v>143608281.43993491</v>
      </c>
      <c r="S239" s="2">
        <f t="shared" si="17"/>
        <v>792960.42857143283</v>
      </c>
      <c r="T239" s="2">
        <f t="shared" si="18"/>
        <v>7039.571428571362</v>
      </c>
      <c r="U239" s="2">
        <f t="shared" si="19"/>
        <v>800000</v>
      </c>
      <c r="V239" s="2">
        <f t="shared" si="28"/>
        <v>75376135.883117571</v>
      </c>
      <c r="W239" s="2">
        <f t="shared" si="20"/>
        <v>792960.42857143283</v>
      </c>
      <c r="X239" s="2">
        <f t="shared" si="6"/>
        <v>7039.5714285671711</v>
      </c>
      <c r="Y239" s="2">
        <f t="shared" si="7"/>
        <v>68232145.556817234</v>
      </c>
      <c r="Z239" s="2" t="str">
        <f t="shared" si="8"/>
        <v>MEEP</v>
      </c>
      <c r="AA239" s="2">
        <f>IF(Z239="HERE",Y239,AA238+Graph!$G$1*1000)</f>
        <v>76161749.842531562</v>
      </c>
      <c r="AB239" s="2">
        <f t="shared" si="21"/>
        <v>800000</v>
      </c>
      <c r="AC239" s="2">
        <f t="shared" si="9"/>
        <v>66653571.16883181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6"/>
        <v>50160000</v>
      </c>
      <c r="AH239" s="3" t="e">
        <f t="shared" si="3"/>
        <v>#N/A</v>
      </c>
      <c r="AM239" s="6">
        <v>14600000</v>
      </c>
      <c r="AN239" s="6">
        <v>31800000</v>
      </c>
      <c r="AO239" s="6">
        <v>52800000</v>
      </c>
    </row>
    <row r="240" spans="1:41" ht="15.75" customHeight="1" x14ac:dyDescent="0.25">
      <c r="A240" s="1">
        <v>44416</v>
      </c>
      <c r="B240" s="2">
        <f t="shared" si="0"/>
        <v>172</v>
      </c>
      <c r="C240" s="7"/>
      <c r="D240" s="2" t="e">
        <f t="shared" si="12"/>
        <v>#N/A</v>
      </c>
      <c r="E240" s="2" t="e">
        <f t="shared" si="22"/>
        <v>#N/A</v>
      </c>
      <c r="F240" s="2">
        <v>1370234.9656996429</v>
      </c>
      <c r="G240" s="2">
        <f t="shared" si="23"/>
        <v>792960.42857142852</v>
      </c>
      <c r="H240" s="2">
        <f t="shared" si="13"/>
        <v>142777772.31168935</v>
      </c>
      <c r="I240" s="7"/>
      <c r="J240" s="2" t="e">
        <f t="shared" si="14"/>
        <v>#N/A</v>
      </c>
      <c r="K240" s="2" t="e">
        <f t="shared" si="24"/>
        <v>#N/A</v>
      </c>
      <c r="L240" s="2">
        <f t="array" ref="L240">IF(COUNT($C241)=0,IF(COUNT($C240)=1,I240,SUM(L239+LOOKUP(2,1/(ISNUMBER($K$1:$K$194)),$K$1:$K$194))),I240)</f>
        <v>1784530.2857142822</v>
      </c>
      <c r="M240" s="8" t="e">
        <f t="shared" si="27"/>
        <v>#N/A</v>
      </c>
      <c r="N240" s="2" t="e">
        <f t="shared" si="15"/>
        <v>#N/A</v>
      </c>
      <c r="O240" s="2" t="e">
        <f t="shared" si="25"/>
        <v>#N/A</v>
      </c>
      <c r="P240" s="2">
        <v>1377859.0977168083</v>
      </c>
      <c r="Q240" s="2">
        <f>IF(P240&gt;Graph!$G$1*1000,Graph!$G$1*1000,P240)</f>
        <v>800000</v>
      </c>
      <c r="R240" s="2">
        <f t="shared" si="16"/>
        <v>144408281.43993491</v>
      </c>
      <c r="S240" s="2">
        <f t="shared" si="17"/>
        <v>792960.42857143283</v>
      </c>
      <c r="T240" s="2">
        <f t="shared" si="18"/>
        <v>7039.571428571362</v>
      </c>
      <c r="U240" s="2">
        <f t="shared" si="19"/>
        <v>800000</v>
      </c>
      <c r="V240" s="2">
        <f t="shared" si="28"/>
        <v>76169096.311689004</v>
      </c>
      <c r="W240" s="2">
        <f t="shared" si="20"/>
        <v>792960.42857143283</v>
      </c>
      <c r="X240" s="2">
        <f t="shared" si="6"/>
        <v>7039.5714285671711</v>
      </c>
      <c r="Y240" s="2">
        <f t="shared" si="7"/>
        <v>68239185.128245801</v>
      </c>
      <c r="Z240" s="2" t="str">
        <f t="shared" si="8"/>
        <v>MEEP</v>
      </c>
      <c r="AA240" s="2">
        <f>IF(Z240="HERE",Y240,AA239+Graph!$G$1*1000)</f>
        <v>76961749.842531562</v>
      </c>
      <c r="AB240" s="2">
        <f t="shared" si="21"/>
        <v>800000</v>
      </c>
      <c r="AC240" s="2">
        <f t="shared" si="9"/>
        <v>66653571.16883181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6"/>
        <v>50160000</v>
      </c>
      <c r="AH240" s="3" t="e">
        <f t="shared" si="3"/>
        <v>#N/A</v>
      </c>
      <c r="AM240" s="6">
        <v>14600000</v>
      </c>
      <c r="AN240" s="6">
        <v>31800000</v>
      </c>
      <c r="AO240" s="6">
        <v>52800000</v>
      </c>
    </row>
    <row r="241" spans="1:41" ht="15.75" customHeight="1" x14ac:dyDescent="0.25">
      <c r="A241" s="1">
        <v>44417</v>
      </c>
      <c r="B241" s="2">
        <f t="shared" si="0"/>
        <v>173</v>
      </c>
      <c r="C241" s="7"/>
      <c r="D241" s="2" t="e">
        <f t="shared" si="12"/>
        <v>#N/A</v>
      </c>
      <c r="E241" s="2" t="e">
        <f t="shared" si="22"/>
        <v>#N/A</v>
      </c>
      <c r="F241" s="2">
        <v>1375495.6159928739</v>
      </c>
      <c r="G241" s="2">
        <f t="shared" si="23"/>
        <v>792960.42857142852</v>
      </c>
      <c r="H241" s="2">
        <f t="shared" si="13"/>
        <v>143570732.74026078</v>
      </c>
      <c r="I241" s="7"/>
      <c r="J241" s="2" t="e">
        <f t="shared" si="14"/>
        <v>#N/A</v>
      </c>
      <c r="K241" s="2" t="e">
        <f t="shared" si="24"/>
        <v>#N/A</v>
      </c>
      <c r="L241" s="2">
        <f t="array" ref="L241">IF(COUNT($C242)=0,IF(COUNT($C241)=1,I241,SUM(L240+LOOKUP(2,1/(ISNUMBER($K$1:$K$194)),$K$1:$K$194))),I241)</f>
        <v>1791569.8571428536</v>
      </c>
      <c r="M241" s="8" t="e">
        <f t="shared" si="27"/>
        <v>#N/A</v>
      </c>
      <c r="N241" s="2" t="e">
        <f t="shared" si="15"/>
        <v>#N/A</v>
      </c>
      <c r="O241" s="2" t="e">
        <f t="shared" si="25"/>
        <v>#N/A</v>
      </c>
      <c r="P241" s="2">
        <v>1383141.5898093879</v>
      </c>
      <c r="Q241" s="2">
        <f>IF(P241&gt;Graph!$G$1*1000,Graph!$G$1*1000,P241)</f>
        <v>800000</v>
      </c>
      <c r="R241" s="2">
        <f t="shared" si="16"/>
        <v>145208281.43993491</v>
      </c>
      <c r="S241" s="2">
        <f t="shared" si="17"/>
        <v>792960.42857143283</v>
      </c>
      <c r="T241" s="2">
        <f t="shared" si="18"/>
        <v>7039.571428571362</v>
      </c>
      <c r="U241" s="2">
        <f t="shared" si="19"/>
        <v>800000</v>
      </c>
      <c r="V241" s="2">
        <f t="shared" si="28"/>
        <v>76962056.740260437</v>
      </c>
      <c r="W241" s="2">
        <f t="shared" si="20"/>
        <v>792960.42857143283</v>
      </c>
      <c r="X241" s="2">
        <f t="shared" si="6"/>
        <v>7039.5714285671711</v>
      </c>
      <c r="Y241" s="2">
        <f t="shared" si="7"/>
        <v>68246224.699674368</v>
      </c>
      <c r="Z241" s="2" t="str">
        <f t="shared" si="8"/>
        <v>MEEP</v>
      </c>
      <c r="AA241" s="2">
        <f>IF(Z241="HERE",Y241,AA240+Graph!$G$1*1000)</f>
        <v>77761749.842531562</v>
      </c>
      <c r="AB241" s="2">
        <f t="shared" si="21"/>
        <v>800000</v>
      </c>
      <c r="AC241" s="2">
        <f t="shared" si="9"/>
        <v>66653571.16883181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6"/>
        <v>50160000</v>
      </c>
      <c r="AH241" s="3" t="e">
        <f t="shared" si="3"/>
        <v>#N/A</v>
      </c>
      <c r="AM241" s="6">
        <v>14600000</v>
      </c>
      <c r="AN241" s="6">
        <v>31800000</v>
      </c>
      <c r="AO241" s="6">
        <v>52800000</v>
      </c>
    </row>
    <row r="242" spans="1:41" ht="15.75" customHeight="1" x14ac:dyDescent="0.25">
      <c r="A242" s="1">
        <v>44418</v>
      </c>
      <c r="B242" s="2">
        <f t="shared" si="0"/>
        <v>174</v>
      </c>
      <c r="C242" s="7"/>
      <c r="D242" s="2" t="e">
        <f t="shared" si="12"/>
        <v>#N/A</v>
      </c>
      <c r="E242" s="2" t="e">
        <f t="shared" si="22"/>
        <v>#N/A</v>
      </c>
      <c r="F242" s="2">
        <v>1380756.2662861347</v>
      </c>
      <c r="G242" s="2">
        <f t="shared" si="23"/>
        <v>792960.42857142852</v>
      </c>
      <c r="H242" s="2">
        <f t="shared" si="13"/>
        <v>144363693.16883221</v>
      </c>
      <c r="I242" s="7"/>
      <c r="J242" s="2" t="e">
        <f t="shared" si="14"/>
        <v>#N/A</v>
      </c>
      <c r="K242" s="2" t="e">
        <f t="shared" si="24"/>
        <v>#N/A</v>
      </c>
      <c r="L242" s="2">
        <f t="array" ref="L242">IF(COUNT($C243)=0,IF(COUNT($C242)=1,I242,SUM(L241+LOOKUP(2,1/(ISNUMBER($K$1:$K$194)),$K$1:$K$194))),I242)</f>
        <v>1798609.4285714249</v>
      </c>
      <c r="M242" s="8" t="e">
        <f t="shared" si="27"/>
        <v>#N/A</v>
      </c>
      <c r="N242" s="2" t="e">
        <f t="shared" si="15"/>
        <v>#N/A</v>
      </c>
      <c r="O242" s="2" t="e">
        <f t="shared" si="25"/>
        <v>#N/A</v>
      </c>
      <c r="P242" s="2">
        <v>1388424.0819019675</v>
      </c>
      <c r="Q242" s="2">
        <f>IF(P242&gt;Graph!$G$1*1000,Graph!$G$1*1000,P242)</f>
        <v>800000</v>
      </c>
      <c r="R242" s="2">
        <f t="shared" si="16"/>
        <v>146008281.43993491</v>
      </c>
      <c r="S242" s="2">
        <f t="shared" si="17"/>
        <v>792960.42857143283</v>
      </c>
      <c r="T242" s="2">
        <f t="shared" si="18"/>
        <v>7039.571428571362</v>
      </c>
      <c r="U242" s="2">
        <f t="shared" si="19"/>
        <v>800000</v>
      </c>
      <c r="V242" s="2">
        <f t="shared" si="28"/>
        <v>77755017.16883187</v>
      </c>
      <c r="W242" s="2">
        <f t="shared" si="20"/>
        <v>792960.42857143283</v>
      </c>
      <c r="X242" s="2">
        <f t="shared" si="6"/>
        <v>7039.5714285671711</v>
      </c>
      <c r="Y242" s="2">
        <f t="shared" si="7"/>
        <v>68253264.271102935</v>
      </c>
      <c r="Z242" s="2" t="str">
        <f t="shared" si="8"/>
        <v>MEEP</v>
      </c>
      <c r="AA242" s="2">
        <f>IF(Z242="HERE",Y242,AA241+Graph!$G$1*1000)</f>
        <v>78561749.842531562</v>
      </c>
      <c r="AB242" s="2">
        <f t="shared" si="21"/>
        <v>800000</v>
      </c>
      <c r="AC242" s="2">
        <f t="shared" si="9"/>
        <v>66653571.16883181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6"/>
        <v>50160000</v>
      </c>
      <c r="AH242" s="3" t="e">
        <f t="shared" si="3"/>
        <v>#N/A</v>
      </c>
      <c r="AM242" s="6">
        <v>14600000</v>
      </c>
      <c r="AN242" s="6">
        <v>31800000</v>
      </c>
      <c r="AO242" s="6">
        <v>52800000</v>
      </c>
    </row>
    <row r="243" spans="1:41" ht="15.75" customHeight="1" x14ac:dyDescent="0.25">
      <c r="A243" s="1">
        <v>44419</v>
      </c>
      <c r="B243" s="2">
        <f t="shared" si="0"/>
        <v>175</v>
      </c>
      <c r="C243" s="7"/>
      <c r="D243" s="2" t="e">
        <f t="shared" si="12"/>
        <v>#N/A</v>
      </c>
      <c r="E243" s="2" t="e">
        <f t="shared" si="22"/>
        <v>#N/A</v>
      </c>
      <c r="F243" s="2">
        <v>1386016.9165793955</v>
      </c>
      <c r="G243" s="2">
        <f t="shared" si="23"/>
        <v>792960.42857142852</v>
      </c>
      <c r="H243" s="2">
        <f t="shared" si="13"/>
        <v>145156653.59740365</v>
      </c>
      <c r="I243" s="7"/>
      <c r="J243" s="2" t="e">
        <f t="shared" si="14"/>
        <v>#N/A</v>
      </c>
      <c r="K243" s="2" t="e">
        <f t="shared" si="24"/>
        <v>#N/A</v>
      </c>
      <c r="L243" s="2">
        <f t="array" ref="L243">IF(COUNT($C244)=0,IF(COUNT($C243)=1,I243,SUM(L242+LOOKUP(2,1/(ISNUMBER($K$1:$K$194)),$K$1:$K$194))),I243)</f>
        <v>1805648.9999999963</v>
      </c>
      <c r="M243" s="8" t="e">
        <f t="shared" si="27"/>
        <v>#N/A</v>
      </c>
      <c r="N243" s="2" t="e">
        <f t="shared" si="15"/>
        <v>#N/A</v>
      </c>
      <c r="O243" s="2" t="e">
        <f t="shared" si="25"/>
        <v>#N/A</v>
      </c>
      <c r="P243" s="2">
        <v>1393706.5739945471</v>
      </c>
      <c r="Q243" s="2">
        <f>IF(P243&gt;Graph!$G$1*1000,Graph!$G$1*1000,P243)</f>
        <v>800000</v>
      </c>
      <c r="R243" s="2">
        <f t="shared" si="16"/>
        <v>146808281.43993491</v>
      </c>
      <c r="S243" s="2">
        <f t="shared" si="17"/>
        <v>792960.42857143283</v>
      </c>
      <c r="T243" s="2">
        <f t="shared" si="18"/>
        <v>7039.571428571362</v>
      </c>
      <c r="U243" s="2">
        <f t="shared" si="19"/>
        <v>800000</v>
      </c>
      <c r="V243" s="2">
        <f t="shared" si="28"/>
        <v>78547977.597403303</v>
      </c>
      <c r="W243" s="2">
        <f t="shared" si="20"/>
        <v>792960.42857143283</v>
      </c>
      <c r="X243" s="2">
        <f t="shared" si="6"/>
        <v>7039.5714285671711</v>
      </c>
      <c r="Y243" s="2">
        <f t="shared" si="7"/>
        <v>68260303.842531502</v>
      </c>
      <c r="Z243" s="2" t="str">
        <f t="shared" si="8"/>
        <v>MEEP</v>
      </c>
      <c r="AA243" s="2">
        <f>IF(Z243="HERE",Y243,AA242+Graph!$G$1*1000)</f>
        <v>79361749.842531562</v>
      </c>
      <c r="AB243" s="2">
        <f t="shared" si="21"/>
        <v>800000</v>
      </c>
      <c r="AC243" s="2">
        <f t="shared" si="9"/>
        <v>66653571.16883181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6"/>
        <v>50160000</v>
      </c>
      <c r="AH243" s="3" t="e">
        <f t="shared" si="3"/>
        <v>#N/A</v>
      </c>
      <c r="AM243" s="6">
        <v>14600000</v>
      </c>
      <c r="AN243" s="6">
        <v>31800000</v>
      </c>
      <c r="AO243" s="6">
        <v>52800000</v>
      </c>
    </row>
    <row r="244" spans="1:41" ht="15.75" customHeight="1" x14ac:dyDescent="0.25">
      <c r="A244" s="1">
        <v>44420</v>
      </c>
      <c r="B244" s="2">
        <f t="shared" si="0"/>
        <v>176</v>
      </c>
      <c r="C244" s="7"/>
      <c r="D244" s="2" t="e">
        <f t="shared" si="12"/>
        <v>#N/A</v>
      </c>
      <c r="E244" s="2" t="e">
        <f t="shared" si="22"/>
        <v>#N/A</v>
      </c>
      <c r="F244" s="2">
        <v>1391277.5668726563</v>
      </c>
      <c r="G244" s="2">
        <f t="shared" si="23"/>
        <v>792960.42857142852</v>
      </c>
      <c r="H244" s="2">
        <f t="shared" si="13"/>
        <v>145949614.02597508</v>
      </c>
      <c r="I244" s="7"/>
      <c r="J244" s="2" t="e">
        <f t="shared" si="14"/>
        <v>#N/A</v>
      </c>
      <c r="K244" s="2" t="e">
        <f t="shared" si="24"/>
        <v>#N/A</v>
      </c>
      <c r="L244" s="2">
        <f t="array" ref="L244">IF(COUNT($C245)=0,IF(COUNT($C244)=1,I244,SUM(L243+LOOKUP(2,1/(ISNUMBER($K$1:$K$194)),$K$1:$K$194))),I244)</f>
        <v>1812688.5714285676</v>
      </c>
      <c r="M244" s="8" t="e">
        <f t="shared" si="27"/>
        <v>#N/A</v>
      </c>
      <c r="N244" s="2" t="e">
        <f t="shared" si="15"/>
        <v>#N/A</v>
      </c>
      <c r="O244" s="2" t="e">
        <f t="shared" si="25"/>
        <v>#N/A</v>
      </c>
      <c r="P244" s="2">
        <v>1398989.0660871267</v>
      </c>
      <c r="Q244" s="2">
        <f>IF(P244&gt;Graph!$G$1*1000,Graph!$G$1*1000,P244)</f>
        <v>800000</v>
      </c>
      <c r="R244" s="2">
        <f t="shared" si="16"/>
        <v>147608281.43993491</v>
      </c>
      <c r="S244" s="2">
        <f t="shared" si="17"/>
        <v>792960.42857143283</v>
      </c>
      <c r="T244" s="2">
        <f t="shared" si="18"/>
        <v>7039.571428571362</v>
      </c>
      <c r="U244" s="2">
        <f t="shared" si="19"/>
        <v>800000</v>
      </c>
      <c r="V244" s="2">
        <f t="shared" si="28"/>
        <v>79340938.025974736</v>
      </c>
      <c r="W244" s="2">
        <f t="shared" si="20"/>
        <v>792960.42857143283</v>
      </c>
      <c r="X244" s="2">
        <f t="shared" si="6"/>
        <v>7039.5714285671711</v>
      </c>
      <c r="Y244" s="2">
        <f t="shared" si="7"/>
        <v>68267343.413960069</v>
      </c>
      <c r="Z244" s="2" t="str">
        <f t="shared" si="8"/>
        <v>MEEP</v>
      </c>
      <c r="AA244" s="2">
        <f>IF(Z244="HERE",Y244,AA243+Graph!$G$1*1000)</f>
        <v>80161749.842531562</v>
      </c>
      <c r="AB244" s="2">
        <f t="shared" si="21"/>
        <v>800000</v>
      </c>
      <c r="AC244" s="2">
        <f t="shared" si="9"/>
        <v>66653571.16883181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6"/>
        <v>50160000</v>
      </c>
      <c r="AH244" s="3" t="e">
        <f t="shared" si="3"/>
        <v>#N/A</v>
      </c>
      <c r="AM244" s="6">
        <v>14600000</v>
      </c>
      <c r="AN244" s="6">
        <v>31800000</v>
      </c>
      <c r="AO244" s="6">
        <v>52800000</v>
      </c>
    </row>
    <row r="245" spans="1:41" ht="15.75" customHeight="1" x14ac:dyDescent="0.25">
      <c r="A245" s="1">
        <v>44421</v>
      </c>
      <c r="B245" s="2">
        <f t="shared" si="0"/>
        <v>177</v>
      </c>
      <c r="C245" s="7"/>
      <c r="D245" s="2" t="e">
        <f t="shared" si="12"/>
        <v>#N/A</v>
      </c>
      <c r="E245" s="2" t="e">
        <f t="shared" si="22"/>
        <v>#N/A</v>
      </c>
      <c r="F245" s="2">
        <v>1396538.2171659172</v>
      </c>
      <c r="G245" s="2">
        <f t="shared" si="23"/>
        <v>792960.42857142852</v>
      </c>
      <c r="H245" s="2">
        <f t="shared" si="13"/>
        <v>146742574.45454651</v>
      </c>
      <c r="I245" s="7"/>
      <c r="J245" s="2" t="e">
        <f t="shared" si="14"/>
        <v>#N/A</v>
      </c>
      <c r="K245" s="2" t="e">
        <f t="shared" si="24"/>
        <v>#N/A</v>
      </c>
      <c r="L245" s="2">
        <f t="array" ref="L245">IF(COUNT($C246)=0,IF(COUNT($C245)=1,I245,SUM(L244+LOOKUP(2,1/(ISNUMBER($K$1:$K$194)),$K$1:$K$194))),I245)</f>
        <v>1819728.142857139</v>
      </c>
      <c r="M245" s="8" t="e">
        <f t="shared" si="27"/>
        <v>#N/A</v>
      </c>
      <c r="N245" s="2" t="e">
        <f t="shared" si="15"/>
        <v>#N/A</v>
      </c>
      <c r="O245" s="2" t="e">
        <f t="shared" si="25"/>
        <v>#N/A</v>
      </c>
      <c r="P245" s="2">
        <v>1404271.5581797063</v>
      </c>
      <c r="Q245" s="2">
        <f>IF(P245&gt;Graph!$G$1*1000,Graph!$G$1*1000,P245)</f>
        <v>800000</v>
      </c>
      <c r="R245" s="2">
        <f t="shared" si="16"/>
        <v>148408281.43993491</v>
      </c>
      <c r="S245" s="2">
        <f t="shared" si="17"/>
        <v>792960.42857143283</v>
      </c>
      <c r="T245" s="2">
        <f t="shared" si="18"/>
        <v>7039.571428571362</v>
      </c>
      <c r="U245" s="2">
        <f t="shared" si="19"/>
        <v>800000</v>
      </c>
      <c r="V245" s="2">
        <f t="shared" si="28"/>
        <v>80133898.454546168</v>
      </c>
      <c r="W245" s="2">
        <f t="shared" si="20"/>
        <v>792960.42857143283</v>
      </c>
      <c r="X245" s="2">
        <f t="shared" si="6"/>
        <v>7039.5714285671711</v>
      </c>
      <c r="Y245" s="2">
        <f t="shared" si="7"/>
        <v>68274382.985388637</v>
      </c>
      <c r="Z245" s="2" t="str">
        <f t="shared" si="8"/>
        <v>MEEP</v>
      </c>
      <c r="AA245" s="2">
        <f>IF(Z245="HERE",Y245,AA244+Graph!$G$1*1000)</f>
        <v>80961749.842531562</v>
      </c>
      <c r="AB245" s="2">
        <f t="shared" si="21"/>
        <v>800000</v>
      </c>
      <c r="AC245" s="2">
        <f t="shared" si="9"/>
        <v>66653571.16883181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6"/>
        <v>50160000</v>
      </c>
      <c r="AH245" s="3" t="e">
        <f t="shared" si="3"/>
        <v>#N/A</v>
      </c>
      <c r="AM245" s="6">
        <v>14600000</v>
      </c>
      <c r="AN245" s="6">
        <v>31800000</v>
      </c>
      <c r="AO245" s="6">
        <v>52800000</v>
      </c>
    </row>
    <row r="246" spans="1:41" ht="15.75" customHeight="1" x14ac:dyDescent="0.25">
      <c r="A246" s="1">
        <v>44422</v>
      </c>
      <c r="B246" s="2">
        <f t="shared" si="0"/>
        <v>178</v>
      </c>
      <c r="C246" s="7"/>
      <c r="D246" s="2" t="e">
        <f t="shared" si="12"/>
        <v>#N/A</v>
      </c>
      <c r="E246" s="2" t="e">
        <f t="shared" si="22"/>
        <v>#N/A</v>
      </c>
      <c r="F246" s="2">
        <v>1401798.867459178</v>
      </c>
      <c r="G246" s="2">
        <f t="shared" si="23"/>
        <v>792960.42857142852</v>
      </c>
      <c r="H246" s="2">
        <f t="shared" si="13"/>
        <v>147535534.88311794</v>
      </c>
      <c r="I246" s="7"/>
      <c r="J246" s="2" t="e">
        <f t="shared" si="14"/>
        <v>#N/A</v>
      </c>
      <c r="K246" s="2" t="e">
        <f t="shared" si="24"/>
        <v>#N/A</v>
      </c>
      <c r="L246" s="2">
        <f t="array" ref="L246">IF(COUNT($C247)=0,IF(COUNT($C246)=1,I246,SUM(L245+LOOKUP(2,1/(ISNUMBER($K$1:$K$194)),$K$1:$K$194))),I246)</f>
        <v>1826767.7142857104</v>
      </c>
      <c r="M246" s="8" t="e">
        <f t="shared" si="27"/>
        <v>#N/A</v>
      </c>
      <c r="N246" s="2" t="e">
        <f t="shared" si="15"/>
        <v>#N/A</v>
      </c>
      <c r="O246" s="2" t="e">
        <f t="shared" si="25"/>
        <v>#N/A</v>
      </c>
      <c r="P246" s="2">
        <v>1409554.0502723157</v>
      </c>
      <c r="Q246" s="2">
        <f>IF(P246&gt;Graph!$G$1*1000,Graph!$G$1*1000,P246)</f>
        <v>800000</v>
      </c>
      <c r="R246" s="2">
        <f t="shared" si="16"/>
        <v>149208281.43993491</v>
      </c>
      <c r="S246" s="2">
        <f t="shared" si="17"/>
        <v>792960.42857143283</v>
      </c>
      <c r="T246" s="2">
        <f t="shared" si="18"/>
        <v>7039.571428571362</v>
      </c>
      <c r="U246" s="2">
        <f t="shared" si="19"/>
        <v>800000</v>
      </c>
      <c r="V246" s="2">
        <f t="shared" si="28"/>
        <v>80926858.883117601</v>
      </c>
      <c r="W246" s="2">
        <f t="shared" si="20"/>
        <v>792960.42857143283</v>
      </c>
      <c r="X246" s="2">
        <f t="shared" si="6"/>
        <v>7039.5714285671711</v>
      </c>
      <c r="Y246" s="2">
        <f t="shared" si="7"/>
        <v>68281422.556817204</v>
      </c>
      <c r="Z246" s="2" t="str">
        <f t="shared" si="8"/>
        <v>MEEP</v>
      </c>
      <c r="AA246" s="2">
        <f>IF(Z246="HERE",Y246,AA245+Graph!$G$1*1000)</f>
        <v>81761749.842531562</v>
      </c>
      <c r="AB246" s="2">
        <f t="shared" si="21"/>
        <v>800000</v>
      </c>
      <c r="AC246" s="2">
        <f t="shared" si="9"/>
        <v>66653571.16883181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6"/>
        <v>50160000</v>
      </c>
      <c r="AH246" s="3" t="e">
        <f t="shared" si="3"/>
        <v>#N/A</v>
      </c>
      <c r="AM246" s="6">
        <v>14600000</v>
      </c>
      <c r="AN246" s="6">
        <v>31800000</v>
      </c>
      <c r="AO246" s="6">
        <v>52800000</v>
      </c>
    </row>
    <row r="247" spans="1:41" ht="15.75" customHeight="1" x14ac:dyDescent="0.25">
      <c r="A247" s="1">
        <v>44423</v>
      </c>
      <c r="B247" s="2">
        <f t="shared" si="0"/>
        <v>179</v>
      </c>
      <c r="C247" s="7"/>
      <c r="D247" s="2" t="e">
        <f t="shared" si="12"/>
        <v>#N/A</v>
      </c>
      <c r="E247" s="2" t="e">
        <f t="shared" si="22"/>
        <v>#N/A</v>
      </c>
      <c r="F247" s="2">
        <v>1407059.517752409</v>
      </c>
      <c r="G247" s="2">
        <f t="shared" si="23"/>
        <v>792960.42857142852</v>
      </c>
      <c r="H247" s="2">
        <f t="shared" si="13"/>
        <v>148328495.31168938</v>
      </c>
      <c r="I247" s="7"/>
      <c r="J247" s="2" t="e">
        <f t="shared" si="14"/>
        <v>#N/A</v>
      </c>
      <c r="K247" s="2" t="e">
        <f t="shared" si="24"/>
        <v>#N/A</v>
      </c>
      <c r="L247" s="2">
        <f t="array" ref="L247">IF(COUNT($C248)=0,IF(COUNT($C247)=1,I247,SUM(L246+LOOKUP(2,1/(ISNUMBER($K$1:$K$194)),$K$1:$K$194))),I247)</f>
        <v>1833807.2857142817</v>
      </c>
      <c r="M247" s="8" t="e">
        <f t="shared" si="27"/>
        <v>#N/A</v>
      </c>
      <c r="N247" s="2" t="e">
        <f t="shared" si="15"/>
        <v>#N/A</v>
      </c>
      <c r="O247" s="2" t="e">
        <f t="shared" si="25"/>
        <v>#N/A</v>
      </c>
      <c r="P247" s="2">
        <v>1414836.5423648953</v>
      </c>
      <c r="Q247" s="2">
        <f>IF(P247&gt;Graph!$G$1*1000,Graph!$G$1*1000,P247)</f>
        <v>800000</v>
      </c>
      <c r="R247" s="2">
        <f t="shared" si="16"/>
        <v>150008281.43993491</v>
      </c>
      <c r="S247" s="2">
        <f t="shared" si="17"/>
        <v>792960.42857143283</v>
      </c>
      <c r="T247" s="2">
        <f t="shared" si="18"/>
        <v>7039.571428571362</v>
      </c>
      <c r="U247" s="2">
        <f t="shared" si="19"/>
        <v>800000</v>
      </c>
      <c r="V247" s="2">
        <f t="shared" si="28"/>
        <v>81719819.311689034</v>
      </c>
      <c r="W247" s="2">
        <f t="shared" si="20"/>
        <v>792960.42857143283</v>
      </c>
      <c r="X247" s="2">
        <f t="shared" si="6"/>
        <v>7039.5714285671711</v>
      </c>
      <c r="Y247" s="2">
        <f t="shared" si="7"/>
        <v>68288462.128245771</v>
      </c>
      <c r="Z247" s="2" t="str">
        <f t="shared" si="8"/>
        <v>MEEP</v>
      </c>
      <c r="AA247" s="2">
        <f>IF(Z247="HERE",Y247,AA246+Graph!$G$1*1000)</f>
        <v>82561749.842531562</v>
      </c>
      <c r="AB247" s="2">
        <f t="shared" si="21"/>
        <v>800000</v>
      </c>
      <c r="AC247" s="2">
        <f t="shared" si="9"/>
        <v>66653571.16883181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6"/>
        <v>50160000</v>
      </c>
      <c r="AH247" s="3" t="e">
        <f t="shared" si="3"/>
        <v>#N/A</v>
      </c>
      <c r="AM247" s="6">
        <v>14600000</v>
      </c>
      <c r="AN247" s="6">
        <v>31800000</v>
      </c>
      <c r="AO247" s="6">
        <v>52800000</v>
      </c>
    </row>
    <row r="248" spans="1:41" ht="15.75" customHeight="1" x14ac:dyDescent="0.25">
      <c r="A248" s="1">
        <v>44424</v>
      </c>
      <c r="B248" s="2">
        <f t="shared" si="0"/>
        <v>180</v>
      </c>
      <c r="C248" s="7"/>
      <c r="D248" s="2" t="e">
        <f t="shared" si="12"/>
        <v>#N/A</v>
      </c>
      <c r="E248" s="2" t="e">
        <f t="shared" si="22"/>
        <v>#N/A</v>
      </c>
      <c r="F248" s="2">
        <v>1412320.1680456698</v>
      </c>
      <c r="G248" s="2">
        <f t="shared" si="23"/>
        <v>792960.42857142852</v>
      </c>
      <c r="H248" s="2">
        <f t="shared" si="13"/>
        <v>149121455.74026081</v>
      </c>
      <c r="I248" s="7"/>
      <c r="J248" s="2" t="e">
        <f t="shared" si="14"/>
        <v>#N/A</v>
      </c>
      <c r="K248" s="2" t="e">
        <f t="shared" si="24"/>
        <v>#N/A</v>
      </c>
      <c r="L248" s="2">
        <f t="array" ref="L248">IF(COUNT($C249)=0,IF(COUNT($C248)=1,I248,SUM(L247+LOOKUP(2,1/(ISNUMBER($K$1:$K$194)),$K$1:$K$194))),I248)</f>
        <v>1840846.8571428531</v>
      </c>
      <c r="M248" s="8" t="e">
        <f t="shared" si="27"/>
        <v>#N/A</v>
      </c>
      <c r="N248" s="2" t="e">
        <f t="shared" si="15"/>
        <v>#N/A</v>
      </c>
      <c r="O248" s="2" t="e">
        <f t="shared" si="25"/>
        <v>#N/A</v>
      </c>
      <c r="P248" s="2">
        <v>1420119.0344574749</v>
      </c>
      <c r="Q248" s="2">
        <f>IF(P248&gt;Graph!$G$1*1000,Graph!$G$1*1000,P248)</f>
        <v>800000</v>
      </c>
      <c r="R248" s="2">
        <f t="shared" si="16"/>
        <v>150808281.43993491</v>
      </c>
      <c r="S248" s="2">
        <f t="shared" si="17"/>
        <v>792960.42857143283</v>
      </c>
      <c r="T248" s="2">
        <f t="shared" si="18"/>
        <v>7039.571428571362</v>
      </c>
      <c r="U248" s="2">
        <f t="shared" si="19"/>
        <v>800000</v>
      </c>
      <c r="V248" s="2">
        <f t="shared" si="28"/>
        <v>82512779.740260467</v>
      </c>
      <c r="W248" s="2">
        <f t="shared" si="20"/>
        <v>792960.42857143283</v>
      </c>
      <c r="X248" s="2">
        <f t="shared" si="6"/>
        <v>7039.5714285671711</v>
      </c>
      <c r="Y248" s="2">
        <f t="shared" si="7"/>
        <v>68295501.699674338</v>
      </c>
      <c r="Z248" s="2" t="str">
        <f t="shared" si="8"/>
        <v>MEEP</v>
      </c>
      <c r="AA248" s="2">
        <f>IF(Z248="HERE",Y248,AA247+Graph!$G$1*1000)</f>
        <v>83361749.842531562</v>
      </c>
      <c r="AB248" s="2">
        <f t="shared" si="21"/>
        <v>800000</v>
      </c>
      <c r="AC248" s="2">
        <f t="shared" si="9"/>
        <v>66653571.16883181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6"/>
        <v>50160000</v>
      </c>
      <c r="AH248" s="3" t="e">
        <f t="shared" si="3"/>
        <v>#N/A</v>
      </c>
      <c r="AM248" s="6">
        <v>14600000</v>
      </c>
      <c r="AN248" s="6">
        <v>31800000</v>
      </c>
      <c r="AO248" s="6">
        <v>52800000</v>
      </c>
    </row>
    <row r="249" spans="1:41" ht="15.75" customHeight="1" x14ac:dyDescent="0.25">
      <c r="A249" s="1">
        <v>44425</v>
      </c>
      <c r="B249" s="2">
        <f t="shared" si="0"/>
        <v>181</v>
      </c>
      <c r="C249" s="7"/>
      <c r="D249" s="2" t="e">
        <f t="shared" si="12"/>
        <v>#N/A</v>
      </c>
      <c r="E249" s="2" t="e">
        <f t="shared" si="22"/>
        <v>#N/A</v>
      </c>
      <c r="F249" s="2">
        <v>1417580.8183389306</v>
      </c>
      <c r="G249" s="2">
        <f t="shared" si="23"/>
        <v>792960.42857142852</v>
      </c>
      <c r="H249" s="2">
        <f t="shared" si="13"/>
        <v>149914416.16883224</v>
      </c>
      <c r="I249" s="7"/>
      <c r="J249" s="2" t="e">
        <f t="shared" si="14"/>
        <v>#N/A</v>
      </c>
      <c r="K249" s="2" t="e">
        <f t="shared" si="24"/>
        <v>#N/A</v>
      </c>
      <c r="L249" s="2">
        <f t="array" ref="L249">IF(COUNT($C250)=0,IF(COUNT($C249)=1,I249,SUM(L248+LOOKUP(2,1/(ISNUMBER($K$1:$K$194)),$K$1:$K$194))),I249)</f>
        <v>1847886.4285714244</v>
      </c>
      <c r="M249" s="8" t="e">
        <f t="shared" si="27"/>
        <v>#N/A</v>
      </c>
      <c r="N249" s="2" t="e">
        <f t="shared" si="15"/>
        <v>#N/A</v>
      </c>
      <c r="O249" s="2" t="e">
        <f t="shared" si="25"/>
        <v>#N/A</v>
      </c>
      <c r="P249" s="2">
        <v>1425401.5265500546</v>
      </c>
      <c r="Q249" s="2">
        <f>IF(P249&gt;Graph!$G$1*1000,Graph!$G$1*1000,P249)</f>
        <v>800000</v>
      </c>
      <c r="R249" s="2">
        <f t="shared" si="16"/>
        <v>151608281.43993491</v>
      </c>
      <c r="S249" s="2">
        <f t="shared" si="17"/>
        <v>792960.42857143283</v>
      </c>
      <c r="T249" s="2">
        <f t="shared" si="18"/>
        <v>7039.571428571362</v>
      </c>
      <c r="U249" s="2">
        <f t="shared" si="19"/>
        <v>800000</v>
      </c>
      <c r="V249" s="2">
        <f t="shared" si="28"/>
        <v>83305740.1688319</v>
      </c>
      <c r="W249" s="2">
        <f t="shared" si="20"/>
        <v>792960.42857143283</v>
      </c>
      <c r="X249" s="2">
        <f t="shared" si="6"/>
        <v>7039.5714285671711</v>
      </c>
      <c r="Y249" s="2">
        <f t="shared" si="7"/>
        <v>68302541.271102905</v>
      </c>
      <c r="Z249" s="2" t="str">
        <f t="shared" si="8"/>
        <v>MEEP</v>
      </c>
      <c r="AA249" s="2">
        <f>IF(Z249="HERE",Y249,AA248+Graph!$G$1*1000)</f>
        <v>84161749.842531562</v>
      </c>
      <c r="AB249" s="2">
        <f t="shared" si="21"/>
        <v>800000</v>
      </c>
      <c r="AC249" s="2">
        <f t="shared" si="9"/>
        <v>66653571.16883181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6"/>
        <v>50160000</v>
      </c>
      <c r="AH249" s="3" t="e">
        <f t="shared" si="3"/>
        <v>#N/A</v>
      </c>
      <c r="AM249" s="6">
        <v>14600000</v>
      </c>
      <c r="AN249" s="6">
        <v>31800000</v>
      </c>
      <c r="AO249" s="6">
        <v>52800000</v>
      </c>
    </row>
    <row r="250" spans="1:41" ht="15.75" customHeight="1" x14ac:dyDescent="0.25">
      <c r="A250" s="1">
        <v>44426</v>
      </c>
      <c r="B250" s="2">
        <f t="shared" si="0"/>
        <v>182</v>
      </c>
      <c r="C250" s="7"/>
      <c r="D250" s="2" t="e">
        <f t="shared" si="12"/>
        <v>#N/A</v>
      </c>
      <c r="E250" s="2" t="e">
        <f t="shared" si="22"/>
        <v>#N/A</v>
      </c>
      <c r="F250" s="2">
        <v>1422841.4686321914</v>
      </c>
      <c r="G250" s="2">
        <f t="shared" si="23"/>
        <v>792960.42857142852</v>
      </c>
      <c r="H250" s="2">
        <f t="shared" si="13"/>
        <v>150707376.59740368</v>
      </c>
      <c r="I250" s="7"/>
      <c r="J250" s="2" t="e">
        <f t="shared" si="14"/>
        <v>#N/A</v>
      </c>
      <c r="K250" s="2" t="e">
        <f t="shared" si="24"/>
        <v>#N/A</v>
      </c>
      <c r="L250" s="2">
        <f t="array" ref="L250">IF(COUNT($C251)=0,IF(COUNT($C250)=1,I250,SUM(L249+LOOKUP(2,1/(ISNUMBER($K$1:$K$194)),$K$1:$K$194))),I250)</f>
        <v>1854925.9999999958</v>
      </c>
      <c r="M250" s="8" t="e">
        <f t="shared" si="27"/>
        <v>#N/A</v>
      </c>
      <c r="N250" s="2" t="e">
        <f t="shared" si="15"/>
        <v>#N/A</v>
      </c>
      <c r="O250" s="2" t="e">
        <f t="shared" si="25"/>
        <v>#N/A</v>
      </c>
      <c r="P250" s="2">
        <v>1430684.0186426342</v>
      </c>
      <c r="Q250" s="2">
        <f>IF(P250&gt;Graph!$G$1*1000,Graph!$G$1*1000,P250)</f>
        <v>800000</v>
      </c>
      <c r="R250" s="2">
        <f t="shared" si="16"/>
        <v>152408281.43993491</v>
      </c>
      <c r="S250" s="2">
        <f t="shared" si="17"/>
        <v>792960.42857143283</v>
      </c>
      <c r="T250" s="2">
        <f t="shared" si="18"/>
        <v>7039.571428571362</v>
      </c>
      <c r="U250" s="2">
        <f t="shared" si="19"/>
        <v>800000</v>
      </c>
      <c r="V250" s="2">
        <f t="shared" si="28"/>
        <v>84098700.597403333</v>
      </c>
      <c r="W250" s="2">
        <f t="shared" si="20"/>
        <v>792960.42857143283</v>
      </c>
      <c r="X250" s="2">
        <f t="shared" si="6"/>
        <v>7039.5714285671711</v>
      </c>
      <c r="Y250" s="2">
        <f t="shared" si="7"/>
        <v>68309580.842531472</v>
      </c>
      <c r="Z250" s="2" t="str">
        <f t="shared" si="8"/>
        <v>MEEP</v>
      </c>
      <c r="AA250" s="2">
        <f>IF(Z250="HERE",Y250,AA249+Graph!$G$1*1000)</f>
        <v>84961749.842531562</v>
      </c>
      <c r="AB250" s="2">
        <f t="shared" si="21"/>
        <v>800000</v>
      </c>
      <c r="AC250" s="2">
        <f t="shared" si="9"/>
        <v>66653571.16883181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6"/>
        <v>50160000</v>
      </c>
      <c r="AH250" s="3" t="e">
        <f t="shared" si="3"/>
        <v>#N/A</v>
      </c>
      <c r="AM250" s="6">
        <v>14600000</v>
      </c>
      <c r="AN250" s="6">
        <v>31800000</v>
      </c>
      <c r="AO250" s="6">
        <v>52800000</v>
      </c>
    </row>
    <row r="251" spans="1:41" ht="15.75" customHeight="1" x14ac:dyDescent="0.25">
      <c r="A251" s="1">
        <v>44427</v>
      </c>
      <c r="B251" s="2">
        <f t="shared" si="0"/>
        <v>183</v>
      </c>
      <c r="C251" s="7"/>
      <c r="D251" s="2" t="e">
        <f t="shared" si="12"/>
        <v>#N/A</v>
      </c>
      <c r="E251" s="2" t="e">
        <f t="shared" si="22"/>
        <v>#N/A</v>
      </c>
      <c r="F251" s="2">
        <v>1428102.1189254522</v>
      </c>
      <c r="G251" s="2">
        <f t="shared" si="23"/>
        <v>792960.42857142852</v>
      </c>
      <c r="H251" s="2">
        <f t="shared" si="13"/>
        <v>151500337.02597511</v>
      </c>
      <c r="I251" s="7"/>
      <c r="J251" s="2" t="e">
        <f t="shared" si="14"/>
        <v>#N/A</v>
      </c>
      <c r="K251" s="2" t="e">
        <f t="shared" si="24"/>
        <v>#N/A</v>
      </c>
      <c r="L251" s="2">
        <f t="array" ref="L251">IF(COUNT($C252)=0,IF(COUNT($C251)=1,I251,SUM(L250+LOOKUP(2,1/(ISNUMBER($K$1:$K$194)),$K$1:$K$194))),I251)</f>
        <v>1861965.5714285672</v>
      </c>
      <c r="M251" s="8" t="e">
        <f t="shared" si="27"/>
        <v>#N/A</v>
      </c>
      <c r="N251" s="2" t="e">
        <f t="shared" si="15"/>
        <v>#N/A</v>
      </c>
      <c r="O251" s="2" t="e">
        <f t="shared" si="25"/>
        <v>#N/A</v>
      </c>
      <c r="P251" s="2">
        <v>1435966.5107352436</v>
      </c>
      <c r="Q251" s="2">
        <f>IF(P251&gt;Graph!$G$1*1000,Graph!$G$1*1000,P251)</f>
        <v>800000</v>
      </c>
      <c r="R251" s="2">
        <f t="shared" si="16"/>
        <v>153208281.43993491</v>
      </c>
      <c r="S251" s="2">
        <f t="shared" si="17"/>
        <v>792960.42857143283</v>
      </c>
      <c r="T251" s="2">
        <f t="shared" si="18"/>
        <v>7039.571428571362</v>
      </c>
      <c r="U251" s="2">
        <f t="shared" si="19"/>
        <v>800000</v>
      </c>
      <c r="V251" s="2">
        <f t="shared" si="28"/>
        <v>84891661.025974765</v>
      </c>
      <c r="W251" s="2">
        <f t="shared" si="20"/>
        <v>792960.42857143283</v>
      </c>
      <c r="X251" s="2">
        <f t="shared" si="6"/>
        <v>7039.5714285671711</v>
      </c>
      <c r="Y251" s="2">
        <f t="shared" si="7"/>
        <v>68316620.41396004</v>
      </c>
      <c r="Z251" s="2" t="str">
        <f t="shared" si="8"/>
        <v>MEEP</v>
      </c>
      <c r="AA251" s="2">
        <f>IF(Z251="HERE",Y251,AA250+Graph!$G$1*1000)</f>
        <v>85761749.842531562</v>
      </c>
      <c r="AB251" s="2">
        <f t="shared" si="21"/>
        <v>800000</v>
      </c>
      <c r="AC251" s="2">
        <f t="shared" si="9"/>
        <v>66653571.16883181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6"/>
        <v>50160000</v>
      </c>
      <c r="AH251" s="3" t="e">
        <f t="shared" si="3"/>
        <v>#N/A</v>
      </c>
      <c r="AM251" s="6">
        <v>14600000</v>
      </c>
      <c r="AN251" s="6">
        <v>31800000</v>
      </c>
      <c r="AO251" s="6">
        <v>52800000</v>
      </c>
    </row>
    <row r="252" spans="1:41" ht="15.75" customHeight="1" x14ac:dyDescent="0.25">
      <c r="A252" s="1">
        <v>44428</v>
      </c>
      <c r="B252" s="2">
        <f t="shared" si="0"/>
        <v>184</v>
      </c>
      <c r="C252" s="7"/>
      <c r="D252" s="2" t="e">
        <f t="shared" si="12"/>
        <v>#N/A</v>
      </c>
      <c r="E252" s="2" t="e">
        <f t="shared" si="22"/>
        <v>#N/A</v>
      </c>
      <c r="F252" s="2">
        <v>1433362.7692186832</v>
      </c>
      <c r="G252" s="2">
        <f t="shared" si="23"/>
        <v>792960.42857142852</v>
      </c>
      <c r="H252" s="2">
        <f t="shared" si="13"/>
        <v>152293297.45454654</v>
      </c>
      <c r="I252" s="7"/>
      <c r="J252" s="2" t="e">
        <f t="shared" si="14"/>
        <v>#N/A</v>
      </c>
      <c r="K252" s="2" t="e">
        <f t="shared" si="24"/>
        <v>#N/A</v>
      </c>
      <c r="L252" s="2">
        <f t="array" ref="L252">IF(COUNT($C253)=0,IF(COUNT($C252)=1,I252,SUM(L251+LOOKUP(2,1/(ISNUMBER($K$1:$K$194)),$K$1:$K$194))),I252)</f>
        <v>1869005.1428571385</v>
      </c>
      <c r="M252" s="8" t="e">
        <f t="shared" si="27"/>
        <v>#N/A</v>
      </c>
      <c r="N252" s="2" t="e">
        <f t="shared" si="15"/>
        <v>#N/A</v>
      </c>
      <c r="O252" s="2" t="e">
        <f t="shared" si="25"/>
        <v>#N/A</v>
      </c>
      <c r="P252" s="2">
        <v>1441249.0028278232</v>
      </c>
      <c r="Q252" s="2">
        <f>IF(P252&gt;Graph!$G$1*1000,Graph!$G$1*1000,P252)</f>
        <v>800000</v>
      </c>
      <c r="R252" s="2">
        <f t="shared" si="16"/>
        <v>154008281.43993491</v>
      </c>
      <c r="S252" s="2">
        <f t="shared" si="17"/>
        <v>792960.42857143283</v>
      </c>
      <c r="T252" s="2">
        <f t="shared" si="18"/>
        <v>7039.571428571362</v>
      </c>
      <c r="U252" s="2">
        <f t="shared" si="19"/>
        <v>800000</v>
      </c>
      <c r="V252" s="2">
        <f t="shared" si="28"/>
        <v>85684621.454546198</v>
      </c>
      <c r="W252" s="2">
        <f t="shared" si="20"/>
        <v>792960.42857143283</v>
      </c>
      <c r="X252" s="2">
        <f t="shared" si="6"/>
        <v>7039.5714285671711</v>
      </c>
      <c r="Y252" s="2">
        <f t="shared" si="7"/>
        <v>68323659.985388607</v>
      </c>
      <c r="Z252" s="2" t="str">
        <f t="shared" si="8"/>
        <v>MEEP</v>
      </c>
      <c r="AA252" s="2">
        <f>IF(Z252="HERE",Y252,AA251+Graph!$G$1*1000)</f>
        <v>86561749.842531562</v>
      </c>
      <c r="AB252" s="2">
        <f t="shared" si="21"/>
        <v>800000</v>
      </c>
      <c r="AC252" s="2">
        <f t="shared" si="9"/>
        <v>66653571.16883181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6"/>
        <v>50160000</v>
      </c>
      <c r="AH252" s="3" t="e">
        <f t="shared" si="3"/>
        <v>#N/A</v>
      </c>
      <c r="AM252" s="6">
        <v>14600000</v>
      </c>
      <c r="AN252" s="6">
        <v>31800000</v>
      </c>
      <c r="AO252" s="6">
        <v>52800000</v>
      </c>
    </row>
    <row r="253" spans="1:41" ht="15.75" customHeight="1" x14ac:dyDescent="0.25">
      <c r="A253" s="1">
        <v>44429</v>
      </c>
      <c r="B253" s="2">
        <f t="shared" si="0"/>
        <v>185</v>
      </c>
      <c r="C253" s="7"/>
      <c r="D253" s="2" t="e">
        <f t="shared" si="12"/>
        <v>#N/A</v>
      </c>
      <c r="E253" s="2" t="e">
        <f t="shared" si="22"/>
        <v>#N/A</v>
      </c>
      <c r="F253" s="2">
        <v>1438623.4195119441</v>
      </c>
      <c r="G253" s="2">
        <f t="shared" si="23"/>
        <v>792960.42857142852</v>
      </c>
      <c r="H253" s="2">
        <f t="shared" si="13"/>
        <v>153086257.88311797</v>
      </c>
      <c r="I253" s="7"/>
      <c r="J253" s="2" t="e">
        <f t="shared" si="14"/>
        <v>#N/A</v>
      </c>
      <c r="K253" s="2" t="e">
        <f t="shared" si="24"/>
        <v>#N/A</v>
      </c>
      <c r="L253" s="2">
        <f t="array" ref="L253">IF(COUNT($C254)=0,IF(COUNT($C253)=1,I253,SUM(L252+LOOKUP(2,1/(ISNUMBER($K$1:$K$194)),$K$1:$K$194))),I253)</f>
        <v>1876044.7142857099</v>
      </c>
      <c r="M253" s="8" t="e">
        <f t="shared" si="27"/>
        <v>#N/A</v>
      </c>
      <c r="N253" s="2" t="e">
        <f t="shared" si="15"/>
        <v>#N/A</v>
      </c>
      <c r="O253" s="2" t="e">
        <f t="shared" si="25"/>
        <v>#N/A</v>
      </c>
      <c r="P253" s="2">
        <v>1446531.4949204028</v>
      </c>
      <c r="Q253" s="2">
        <f>IF(P253&gt;Graph!$G$1*1000,Graph!$G$1*1000,P253)</f>
        <v>800000</v>
      </c>
      <c r="R253" s="2">
        <f t="shared" si="16"/>
        <v>154808281.43993491</v>
      </c>
      <c r="S253" s="2">
        <f t="shared" si="17"/>
        <v>792960.42857143283</v>
      </c>
      <c r="T253" s="2">
        <f t="shared" si="18"/>
        <v>7039.571428571362</v>
      </c>
      <c r="U253" s="2">
        <f t="shared" si="19"/>
        <v>800000</v>
      </c>
      <c r="V253" s="2">
        <f t="shared" si="28"/>
        <v>86477581.883117631</v>
      </c>
      <c r="W253" s="2">
        <f t="shared" si="20"/>
        <v>792960.42857143283</v>
      </c>
      <c r="X253" s="2">
        <f t="shared" si="6"/>
        <v>7039.5714285671711</v>
      </c>
      <c r="Y253" s="2">
        <f t="shared" si="7"/>
        <v>68330699.556817174</v>
      </c>
      <c r="Z253" s="2" t="str">
        <f t="shared" si="8"/>
        <v>MEEP</v>
      </c>
      <c r="AA253" s="2">
        <f>IF(Z253="HERE",Y253,AA252+Graph!$G$1*1000)</f>
        <v>87361749.842531562</v>
      </c>
      <c r="AB253" s="2">
        <f t="shared" si="21"/>
        <v>800000</v>
      </c>
      <c r="AC253" s="2">
        <f t="shared" si="9"/>
        <v>66653571.16883181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6"/>
        <v>50160000</v>
      </c>
      <c r="AH253" s="3" t="e">
        <f t="shared" si="3"/>
        <v>#N/A</v>
      </c>
      <c r="AM253" s="6">
        <v>14600000</v>
      </c>
      <c r="AN253" s="6">
        <v>31800000</v>
      </c>
      <c r="AO253" s="6">
        <v>52800000</v>
      </c>
    </row>
    <row r="254" spans="1:41" ht="15.75" customHeight="1" x14ac:dyDescent="0.25">
      <c r="A254" s="1">
        <v>44430</v>
      </c>
      <c r="B254" s="2">
        <f t="shared" si="0"/>
        <v>186</v>
      </c>
      <c r="C254" s="7"/>
      <c r="D254" s="2" t="e">
        <f t="shared" si="12"/>
        <v>#N/A</v>
      </c>
      <c r="E254" s="2" t="e">
        <f t="shared" si="22"/>
        <v>#N/A</v>
      </c>
      <c r="F254" s="2">
        <v>1443884.0698052049</v>
      </c>
      <c r="G254" s="2">
        <f t="shared" si="23"/>
        <v>792960.42857142852</v>
      </c>
      <c r="H254" s="2">
        <f t="shared" si="13"/>
        <v>153879218.31168941</v>
      </c>
      <c r="I254" s="7"/>
      <c r="J254" s="2" t="e">
        <f t="shared" si="14"/>
        <v>#N/A</v>
      </c>
      <c r="K254" s="2" t="e">
        <f t="shared" si="24"/>
        <v>#N/A</v>
      </c>
      <c r="L254" s="2">
        <f t="array" ref="L254">IF(COUNT($C255)=0,IF(COUNT($C254)=1,I254,SUM(L253+LOOKUP(2,1/(ISNUMBER($K$1:$K$194)),$K$1:$K$194))),I254)</f>
        <v>1883084.2857142813</v>
      </c>
      <c r="M254" s="8" t="e">
        <f t="shared" si="27"/>
        <v>#N/A</v>
      </c>
      <c r="N254" s="2" t="e">
        <f t="shared" si="15"/>
        <v>#N/A</v>
      </c>
      <c r="O254" s="2" t="e">
        <f t="shared" si="25"/>
        <v>#N/A</v>
      </c>
      <c r="P254" s="2">
        <v>1451813.9870129824</v>
      </c>
      <c r="Q254" s="2">
        <f>IF(P254&gt;Graph!$G$1*1000,Graph!$G$1*1000,P254)</f>
        <v>800000</v>
      </c>
      <c r="R254" s="2">
        <f t="shared" si="16"/>
        <v>155608281.43993491</v>
      </c>
      <c r="S254" s="2">
        <f t="shared" si="17"/>
        <v>792960.42857143283</v>
      </c>
      <c r="T254" s="2">
        <f t="shared" si="18"/>
        <v>7039.571428571362</v>
      </c>
      <c r="U254" s="2">
        <f t="shared" si="19"/>
        <v>800000</v>
      </c>
      <c r="V254" s="2">
        <f t="shared" si="28"/>
        <v>87270542.311689064</v>
      </c>
      <c r="W254" s="2">
        <f t="shared" si="20"/>
        <v>792960.42857143283</v>
      </c>
      <c r="X254" s="2">
        <f t="shared" si="6"/>
        <v>7039.5714285671711</v>
      </c>
      <c r="Y254" s="2">
        <f t="shared" si="7"/>
        <v>68337739.128245741</v>
      </c>
      <c r="Z254" s="2" t="str">
        <f t="shared" si="8"/>
        <v>MEEP</v>
      </c>
      <c r="AA254" s="2">
        <f>IF(Z254="HERE",Y254,AA253+Graph!$G$1*1000)</f>
        <v>88161749.842531562</v>
      </c>
      <c r="AB254" s="2">
        <f t="shared" si="21"/>
        <v>800000</v>
      </c>
      <c r="AC254" s="2">
        <f t="shared" si="9"/>
        <v>66653571.16883181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6"/>
        <v>50160000</v>
      </c>
      <c r="AH254" s="3" t="e">
        <f t="shared" si="3"/>
        <v>#N/A</v>
      </c>
      <c r="AM254" s="6">
        <v>14600000</v>
      </c>
      <c r="AN254" s="6">
        <v>31800000</v>
      </c>
      <c r="AO254" s="6">
        <v>52800000</v>
      </c>
    </row>
    <row r="255" spans="1:41" ht="15.75" customHeight="1" x14ac:dyDescent="0.25">
      <c r="A255" s="1">
        <v>44431</v>
      </c>
      <c r="B255" s="2">
        <f t="shared" si="0"/>
        <v>187</v>
      </c>
      <c r="C255" s="7"/>
      <c r="D255" s="2" t="e">
        <f t="shared" si="12"/>
        <v>#N/A</v>
      </c>
      <c r="E255" s="2" t="e">
        <f t="shared" si="22"/>
        <v>#N/A</v>
      </c>
      <c r="F255" s="2">
        <v>1449144.7200984657</v>
      </c>
      <c r="G255" s="2">
        <f t="shared" si="23"/>
        <v>792960.42857142852</v>
      </c>
      <c r="H255" s="2">
        <f t="shared" si="13"/>
        <v>154672178.74026084</v>
      </c>
      <c r="I255" s="7"/>
      <c r="J255" s="2" t="e">
        <f t="shared" si="14"/>
        <v>#N/A</v>
      </c>
      <c r="K255" s="2" t="e">
        <f t="shared" si="24"/>
        <v>#N/A</v>
      </c>
      <c r="L255" s="2">
        <f t="array" ref="L255">IF(COUNT($C256)=0,IF(COUNT($C255)=1,I255,SUM(L254+LOOKUP(2,1/(ISNUMBER($K$1:$K$194)),$K$1:$K$194))),I255)</f>
        <v>1890123.8571428526</v>
      </c>
      <c r="M255" s="8" t="e">
        <f t="shared" si="27"/>
        <v>#N/A</v>
      </c>
      <c r="N255" s="2" t="e">
        <f t="shared" si="15"/>
        <v>#N/A</v>
      </c>
      <c r="O255" s="2" t="e">
        <f t="shared" si="25"/>
        <v>#N/A</v>
      </c>
      <c r="P255" s="2">
        <v>1457096.479105562</v>
      </c>
      <c r="Q255" s="2">
        <f>IF(P255&gt;Graph!$G$1*1000,Graph!$G$1*1000,P255)</f>
        <v>800000</v>
      </c>
      <c r="R255" s="2">
        <f t="shared" si="16"/>
        <v>156408281.43993491</v>
      </c>
      <c r="S255" s="2">
        <f t="shared" si="17"/>
        <v>792960.42857143283</v>
      </c>
      <c r="T255" s="2">
        <f t="shared" si="18"/>
        <v>7039.571428571362</v>
      </c>
      <c r="U255" s="2">
        <f t="shared" si="19"/>
        <v>800000</v>
      </c>
      <c r="V255" s="2">
        <f t="shared" si="28"/>
        <v>88063502.740260497</v>
      </c>
      <c r="W255" s="2">
        <f t="shared" si="20"/>
        <v>792960.42857143283</v>
      </c>
      <c r="X255" s="2">
        <f t="shared" si="6"/>
        <v>7039.5714285671711</v>
      </c>
      <c r="Y255" s="2">
        <f t="shared" si="7"/>
        <v>68344778.699674308</v>
      </c>
      <c r="Z255" s="2" t="str">
        <f t="shared" si="8"/>
        <v>MEEP</v>
      </c>
      <c r="AA255" s="2">
        <f>IF(Z255="HERE",Y255,AA254+Graph!$G$1*1000)</f>
        <v>88961749.842531562</v>
      </c>
      <c r="AB255" s="2">
        <f t="shared" si="21"/>
        <v>800000</v>
      </c>
      <c r="AC255" s="2">
        <f t="shared" si="9"/>
        <v>66653571.16883181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6"/>
        <v>50160000</v>
      </c>
      <c r="AH255" s="3" t="e">
        <f t="shared" si="3"/>
        <v>#N/A</v>
      </c>
      <c r="AM255" s="6">
        <v>14600000</v>
      </c>
      <c r="AN255" s="6">
        <v>31800000</v>
      </c>
      <c r="AO255" s="6">
        <v>52800000</v>
      </c>
    </row>
    <row r="256" spans="1:41" ht="15.75" customHeight="1" x14ac:dyDescent="0.25">
      <c r="A256" s="1">
        <v>44432</v>
      </c>
      <c r="B256" s="2">
        <f t="shared" si="0"/>
        <v>188</v>
      </c>
      <c r="C256" s="7"/>
      <c r="D256" s="2" t="e">
        <f t="shared" si="12"/>
        <v>#N/A</v>
      </c>
      <c r="E256" s="2" t="e">
        <f t="shared" si="22"/>
        <v>#N/A</v>
      </c>
      <c r="F256" s="2">
        <v>1454405.3703917265</v>
      </c>
      <c r="G256" s="2">
        <f t="shared" si="23"/>
        <v>792960.42857142852</v>
      </c>
      <c r="H256" s="2">
        <f t="shared" si="13"/>
        <v>155465139.16883227</v>
      </c>
      <c r="I256" s="7"/>
      <c r="J256" s="2" t="e">
        <f t="shared" si="14"/>
        <v>#N/A</v>
      </c>
      <c r="K256" s="2" t="e">
        <f t="shared" si="24"/>
        <v>#N/A</v>
      </c>
      <c r="L256" s="2">
        <f t="array" ref="L256">IF(COUNT($C257)=0,IF(COUNT($C256)=1,I256,SUM(L255+LOOKUP(2,1/(ISNUMBER($K$1:$K$194)),$K$1:$K$194))),I256)</f>
        <v>1897163.428571424</v>
      </c>
      <c r="M256" s="8" t="e">
        <f t="shared" si="27"/>
        <v>#N/A</v>
      </c>
      <c r="N256" s="2" t="e">
        <f t="shared" si="15"/>
        <v>#N/A</v>
      </c>
      <c r="O256" s="2" t="e">
        <f t="shared" si="25"/>
        <v>#N/A</v>
      </c>
      <c r="P256" s="2">
        <v>1462378.9711981416</v>
      </c>
      <c r="Q256" s="2">
        <f>IF(P256&gt;Graph!$G$1*1000,Graph!$G$1*1000,P256)</f>
        <v>800000</v>
      </c>
      <c r="R256" s="2">
        <f t="shared" si="16"/>
        <v>157208281.43993491</v>
      </c>
      <c r="S256" s="2">
        <f t="shared" si="17"/>
        <v>792960.42857143283</v>
      </c>
      <c r="T256" s="2">
        <f t="shared" si="18"/>
        <v>7039.571428571362</v>
      </c>
      <c r="U256" s="2">
        <f t="shared" si="19"/>
        <v>800000</v>
      </c>
      <c r="V256" s="2">
        <f t="shared" si="28"/>
        <v>88856463.16883193</v>
      </c>
      <c r="W256" s="2">
        <f t="shared" si="20"/>
        <v>792960.42857143283</v>
      </c>
      <c r="X256" s="2">
        <f t="shared" si="6"/>
        <v>7039.5714285671711</v>
      </c>
      <c r="Y256" s="2">
        <f t="shared" si="7"/>
        <v>68351818.271102875</v>
      </c>
      <c r="Z256" s="2" t="str">
        <f t="shared" si="8"/>
        <v>MEEP</v>
      </c>
      <c r="AA256" s="2">
        <f>IF(Z256="HERE",Y256,AA255+Graph!$G$1*1000)</f>
        <v>89761749.842531562</v>
      </c>
      <c r="AB256" s="2">
        <f t="shared" si="21"/>
        <v>800000</v>
      </c>
      <c r="AC256" s="2">
        <f t="shared" si="9"/>
        <v>66653571.16883181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6"/>
        <v>50160000</v>
      </c>
      <c r="AH256" s="3" t="e">
        <f t="shared" si="3"/>
        <v>#N/A</v>
      </c>
      <c r="AM256" s="6">
        <v>14600000</v>
      </c>
      <c r="AN256" s="6">
        <v>31800000</v>
      </c>
      <c r="AO256" s="6">
        <v>52800000</v>
      </c>
    </row>
    <row r="257" spans="1:41" ht="15.75" customHeight="1" x14ac:dyDescent="0.25">
      <c r="A257" s="1">
        <v>44433</v>
      </c>
      <c r="B257" s="2">
        <f t="shared" si="0"/>
        <v>189</v>
      </c>
      <c r="C257" s="7"/>
      <c r="D257" s="2" t="e">
        <f t="shared" si="12"/>
        <v>#N/A</v>
      </c>
      <c r="E257" s="2" t="e">
        <f t="shared" si="22"/>
        <v>#N/A</v>
      </c>
      <c r="F257" s="2">
        <v>1459666.0206849575</v>
      </c>
      <c r="G257" s="2">
        <f t="shared" si="23"/>
        <v>792960.42857142852</v>
      </c>
      <c r="H257" s="2">
        <f t="shared" si="13"/>
        <v>156258099.59740371</v>
      </c>
      <c r="I257" s="7"/>
      <c r="J257" s="2" t="e">
        <f t="shared" si="14"/>
        <v>#N/A</v>
      </c>
      <c r="K257" s="2" t="e">
        <f t="shared" si="24"/>
        <v>#N/A</v>
      </c>
      <c r="L257" s="2">
        <f t="array" ref="L257">IF(COUNT($C258)=0,IF(COUNT($C257)=1,I257,SUM(L256+LOOKUP(2,1/(ISNUMBER($K$1:$K$194)),$K$1:$K$194))),I257)</f>
        <v>1904202.9999999953</v>
      </c>
      <c r="M257" s="8" t="e">
        <f t="shared" si="27"/>
        <v>#N/A</v>
      </c>
      <c r="N257" s="2" t="e">
        <f t="shared" si="15"/>
        <v>#N/A</v>
      </c>
      <c r="O257" s="2" t="e">
        <f t="shared" si="25"/>
        <v>#N/A</v>
      </c>
      <c r="P257" s="2">
        <v>1467661.463290751</v>
      </c>
      <c r="Q257" s="2">
        <f>IF(P257&gt;Graph!$G$1*1000,Graph!$G$1*1000,P257)</f>
        <v>800000</v>
      </c>
      <c r="R257" s="2">
        <f t="shared" si="16"/>
        <v>158008281.43993491</v>
      </c>
      <c r="S257" s="2">
        <f t="shared" si="17"/>
        <v>792960.42857143283</v>
      </c>
      <c r="T257" s="2">
        <f t="shared" si="18"/>
        <v>7039.571428571362</v>
      </c>
      <c r="U257" s="2">
        <f t="shared" si="19"/>
        <v>800000</v>
      </c>
      <c r="V257" s="2">
        <f t="shared" si="28"/>
        <v>89649423.597403362</v>
      </c>
      <c r="W257" s="2">
        <f t="shared" si="20"/>
        <v>792960.42857143283</v>
      </c>
      <c r="X257" s="2">
        <f t="shared" si="6"/>
        <v>7039.5714285671711</v>
      </c>
      <c r="Y257" s="2">
        <f t="shared" si="7"/>
        <v>68358857.842531443</v>
      </c>
      <c r="Z257" s="2" t="str">
        <f t="shared" si="8"/>
        <v>MEEP</v>
      </c>
      <c r="AA257" s="2">
        <f>IF(Z257="HERE",Y257,AA256+Graph!$G$1*1000)</f>
        <v>90561749.842531562</v>
      </c>
      <c r="AB257" s="2">
        <f t="shared" si="21"/>
        <v>800000</v>
      </c>
      <c r="AC257" s="2">
        <f t="shared" si="9"/>
        <v>66653571.16883181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6"/>
        <v>50160000</v>
      </c>
      <c r="AH257" s="3" t="e">
        <f t="shared" si="3"/>
        <v>#N/A</v>
      </c>
      <c r="AM257" s="6">
        <v>14600000</v>
      </c>
      <c r="AN257" s="6">
        <v>31800000</v>
      </c>
      <c r="AO257" s="6">
        <v>52800000</v>
      </c>
    </row>
    <row r="258" spans="1:41" ht="15.75" customHeight="1" x14ac:dyDescent="0.25">
      <c r="A258" s="1">
        <v>44434</v>
      </c>
      <c r="B258" s="2">
        <f t="shared" si="0"/>
        <v>190</v>
      </c>
      <c r="C258" s="7"/>
      <c r="D258" s="2" t="e">
        <f t="shared" si="12"/>
        <v>#N/A</v>
      </c>
      <c r="E258" s="2" t="e">
        <f t="shared" si="22"/>
        <v>#N/A</v>
      </c>
      <c r="F258" s="2">
        <v>1464926.6709782183</v>
      </c>
      <c r="G258" s="2">
        <f t="shared" si="23"/>
        <v>792960.42857142852</v>
      </c>
      <c r="H258" s="2">
        <f t="shared" si="13"/>
        <v>157051060.02597514</v>
      </c>
      <c r="I258" s="7"/>
      <c r="J258" s="2" t="e">
        <f t="shared" si="14"/>
        <v>#N/A</v>
      </c>
      <c r="K258" s="2" t="e">
        <f t="shared" si="24"/>
        <v>#N/A</v>
      </c>
      <c r="L258" s="2">
        <f t="array" ref="L258">IF(COUNT($C259)=0,IF(COUNT($C258)=1,I258,SUM(L257+LOOKUP(2,1/(ISNUMBER($K$1:$K$194)),$K$1:$K$194))),I258)</f>
        <v>1911242.5714285667</v>
      </c>
      <c r="M258" s="8" t="e">
        <f t="shared" si="27"/>
        <v>#N/A</v>
      </c>
      <c r="N258" s="2" t="e">
        <f t="shared" si="15"/>
        <v>#N/A</v>
      </c>
      <c r="O258" s="2" t="e">
        <f t="shared" si="25"/>
        <v>#N/A</v>
      </c>
      <c r="P258" s="2">
        <v>1472943.9553833306</v>
      </c>
      <c r="Q258" s="2">
        <f>IF(P258&gt;Graph!$G$1*1000,Graph!$G$1*1000,P258)</f>
        <v>800000</v>
      </c>
      <c r="R258" s="2">
        <f t="shared" si="16"/>
        <v>158808281.43993491</v>
      </c>
      <c r="S258" s="2">
        <f t="shared" si="17"/>
        <v>792960.42857143283</v>
      </c>
      <c r="T258" s="2">
        <f t="shared" si="18"/>
        <v>7039.571428571362</v>
      </c>
      <c r="U258" s="2">
        <f t="shared" si="19"/>
        <v>800000</v>
      </c>
      <c r="V258" s="2">
        <f t="shared" si="28"/>
        <v>90442384.025974795</v>
      </c>
      <c r="W258" s="2">
        <f t="shared" si="20"/>
        <v>792960.42857143283</v>
      </c>
      <c r="X258" s="2">
        <f t="shared" si="6"/>
        <v>7039.5714285671711</v>
      </c>
      <c r="Y258" s="2">
        <f t="shared" si="7"/>
        <v>68365897.41396001</v>
      </c>
      <c r="Z258" s="2" t="str">
        <f t="shared" si="8"/>
        <v>MEEP</v>
      </c>
      <c r="AA258" s="2">
        <f>IF(Z258="HERE",Y258,AA257+Graph!$G$1*1000)</f>
        <v>91361749.842531562</v>
      </c>
      <c r="AB258" s="2">
        <f t="shared" si="21"/>
        <v>800000</v>
      </c>
      <c r="AC258" s="2">
        <f t="shared" si="9"/>
        <v>66653571.16883181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6"/>
        <v>50160000</v>
      </c>
      <c r="AH258" s="3" t="e">
        <f t="shared" si="3"/>
        <v>#N/A</v>
      </c>
      <c r="AM258" s="6">
        <v>14600000</v>
      </c>
      <c r="AN258" s="6">
        <v>31800000</v>
      </c>
      <c r="AO258" s="6">
        <v>52800000</v>
      </c>
    </row>
    <row r="259" spans="1:41" ht="15.75" customHeight="1" x14ac:dyDescent="0.25">
      <c r="A259" s="1">
        <v>44435</v>
      </c>
      <c r="B259" s="2">
        <f t="shared" si="0"/>
        <v>191</v>
      </c>
      <c r="C259" s="7"/>
      <c r="D259" s="2" t="e">
        <f t="shared" si="12"/>
        <v>#N/A</v>
      </c>
      <c r="E259" s="2" t="e">
        <f t="shared" si="22"/>
        <v>#N/A</v>
      </c>
      <c r="F259" s="2">
        <v>1470187.3212714791</v>
      </c>
      <c r="G259" s="2">
        <f t="shared" si="23"/>
        <v>792960.42857142852</v>
      </c>
      <c r="H259" s="2">
        <f t="shared" si="13"/>
        <v>157844020.45454657</v>
      </c>
      <c r="I259" s="7"/>
      <c r="J259" s="2" t="e">
        <f t="shared" si="14"/>
        <v>#N/A</v>
      </c>
      <c r="K259" s="2" t="e">
        <f t="shared" si="24"/>
        <v>#N/A</v>
      </c>
      <c r="L259" s="2">
        <f t="array" ref="L259">IF(COUNT($C260)=0,IF(COUNT($C259)=1,I259,SUM(L258+LOOKUP(2,1/(ISNUMBER($K$1:$K$194)),$K$1:$K$194))),I259)</f>
        <v>1918282.1428571381</v>
      </c>
      <c r="M259" s="8" t="e">
        <f t="shared" si="27"/>
        <v>#N/A</v>
      </c>
      <c r="N259" s="2" t="e">
        <f t="shared" si="15"/>
        <v>#N/A</v>
      </c>
      <c r="O259" s="2" t="e">
        <f t="shared" si="25"/>
        <v>#N/A</v>
      </c>
      <c r="P259" s="2">
        <v>1478226.4474759102</v>
      </c>
      <c r="Q259" s="2">
        <f>IF(P259&gt;Graph!$G$1*1000,Graph!$G$1*1000,P259)</f>
        <v>800000</v>
      </c>
      <c r="R259" s="2">
        <f t="shared" si="16"/>
        <v>159608281.43993491</v>
      </c>
      <c r="S259" s="2">
        <f t="shared" si="17"/>
        <v>792960.42857143283</v>
      </c>
      <c r="T259" s="2">
        <f t="shared" si="18"/>
        <v>7039.571428571362</v>
      </c>
      <c r="U259" s="2">
        <f t="shared" si="19"/>
        <v>800000</v>
      </c>
      <c r="V259" s="2">
        <f t="shared" si="28"/>
        <v>91235344.454546228</v>
      </c>
      <c r="W259" s="2">
        <f t="shared" si="20"/>
        <v>792960.42857143283</v>
      </c>
      <c r="X259" s="2">
        <f t="shared" si="6"/>
        <v>7039.5714285671711</v>
      </c>
      <c r="Y259" s="2">
        <f t="shared" si="7"/>
        <v>68372936.985388577</v>
      </c>
      <c r="Z259" s="2" t="str">
        <f t="shared" si="8"/>
        <v>MEEP</v>
      </c>
      <c r="AA259" s="2">
        <f>IF(Z259="HERE",Y259,AA258+Graph!$G$1*1000)</f>
        <v>92161749.842531562</v>
      </c>
      <c r="AB259" s="2">
        <f t="shared" si="21"/>
        <v>800000</v>
      </c>
      <c r="AC259" s="2">
        <f t="shared" si="9"/>
        <v>66653571.16883181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6"/>
        <v>50160000</v>
      </c>
      <c r="AH259" s="3" t="e">
        <f t="shared" si="3"/>
        <v>#N/A</v>
      </c>
      <c r="AM259" s="6">
        <v>14600000</v>
      </c>
      <c r="AN259" s="6">
        <v>31800000</v>
      </c>
      <c r="AO259" s="6">
        <v>52800000</v>
      </c>
    </row>
    <row r="260" spans="1:41" ht="15.75" customHeight="1" x14ac:dyDescent="0.25">
      <c r="A260" s="1">
        <v>44436</v>
      </c>
      <c r="B260" s="2">
        <f t="shared" si="0"/>
        <v>192</v>
      </c>
      <c r="C260" s="7"/>
      <c r="D260" s="2" t="e">
        <f t="shared" si="12"/>
        <v>#N/A</v>
      </c>
      <c r="E260" s="2" t="e">
        <f t="shared" si="22"/>
        <v>#N/A</v>
      </c>
      <c r="F260" s="2">
        <v>1475447.9715647399</v>
      </c>
      <c r="G260" s="2">
        <f t="shared" si="23"/>
        <v>792960.42857142852</v>
      </c>
      <c r="H260" s="2">
        <f t="shared" si="13"/>
        <v>158636980.883118</v>
      </c>
      <c r="I260" s="7"/>
      <c r="J260" s="2" t="e">
        <f t="shared" si="14"/>
        <v>#N/A</v>
      </c>
      <c r="K260" s="2" t="e">
        <f t="shared" si="24"/>
        <v>#N/A</v>
      </c>
      <c r="L260" s="2">
        <f t="array" ref="L260">IF(COUNT($C261)=0,IF(COUNT($C260)=1,I260,SUM(L259+LOOKUP(2,1/(ISNUMBER($K$1:$K$194)),$K$1:$K$194))),I260)</f>
        <v>1925321.7142857094</v>
      </c>
      <c r="M260" s="8" t="e">
        <f t="shared" si="27"/>
        <v>#N/A</v>
      </c>
      <c r="N260" s="2" t="e">
        <f t="shared" si="15"/>
        <v>#N/A</v>
      </c>
      <c r="O260" s="2" t="e">
        <f t="shared" si="25"/>
        <v>#N/A</v>
      </c>
      <c r="P260" s="2">
        <v>1483508.9395684898</v>
      </c>
      <c r="Q260" s="2">
        <f>IF(P260&gt;Graph!$G$1*1000,Graph!$G$1*1000,P260)</f>
        <v>800000</v>
      </c>
      <c r="R260" s="2">
        <f t="shared" si="16"/>
        <v>160408281.43993491</v>
      </c>
      <c r="S260" s="2">
        <f t="shared" si="17"/>
        <v>792960.42857143283</v>
      </c>
      <c r="T260" s="2">
        <f t="shared" si="18"/>
        <v>7039.571428571362</v>
      </c>
      <c r="U260" s="2">
        <f t="shared" si="19"/>
        <v>800000</v>
      </c>
      <c r="V260" s="2">
        <f t="shared" si="28"/>
        <v>92028304.883117661</v>
      </c>
      <c r="W260" s="2">
        <f t="shared" si="20"/>
        <v>792960.42857143283</v>
      </c>
      <c r="X260" s="2">
        <f t="shared" si="6"/>
        <v>7039.5714285671711</v>
      </c>
      <c r="Y260" s="2">
        <f t="shared" si="7"/>
        <v>68379976.556817144</v>
      </c>
      <c r="Z260" s="2" t="str">
        <f t="shared" si="8"/>
        <v>MEEP</v>
      </c>
      <c r="AA260" s="2">
        <f>IF(Z260="HERE",Y260,AA259+Graph!$G$1*1000)</f>
        <v>92961749.842531562</v>
      </c>
      <c r="AB260" s="2">
        <f t="shared" si="21"/>
        <v>800000</v>
      </c>
      <c r="AC260" s="2">
        <f t="shared" si="9"/>
        <v>66653571.16883181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6"/>
        <v>50160000</v>
      </c>
      <c r="AH260" s="3" t="e">
        <f t="shared" si="3"/>
        <v>#N/A</v>
      </c>
      <c r="AM260" s="6">
        <v>14600000</v>
      </c>
      <c r="AN260" s="6">
        <v>31800000</v>
      </c>
      <c r="AO260" s="6">
        <v>52800000</v>
      </c>
    </row>
    <row r="261" spans="1:41" ht="15.75" customHeight="1" x14ac:dyDescent="0.25">
      <c r="A261" s="1">
        <v>44437</v>
      </c>
      <c r="B261" s="2">
        <f t="shared" si="0"/>
        <v>193</v>
      </c>
      <c r="C261" s="7"/>
      <c r="D261" s="2" t="e">
        <f t="shared" si="12"/>
        <v>#N/A</v>
      </c>
      <c r="E261" s="2" t="e">
        <f t="shared" si="22"/>
        <v>#N/A</v>
      </c>
      <c r="F261" s="2">
        <v>1480708.6218580008</v>
      </c>
      <c r="G261" s="2">
        <f t="shared" si="23"/>
        <v>792960.42857142852</v>
      </c>
      <c r="H261" s="2">
        <f t="shared" si="13"/>
        <v>159429941.31168944</v>
      </c>
      <c r="I261" s="7"/>
      <c r="J261" s="2" t="e">
        <f t="shared" si="14"/>
        <v>#N/A</v>
      </c>
      <c r="K261" s="2" t="e">
        <f t="shared" si="24"/>
        <v>#N/A</v>
      </c>
      <c r="L261" s="2">
        <f t="array" ref="L261">IF(COUNT($C262)=0,IF(COUNT($C261)=1,I261,SUM(L260+LOOKUP(2,1/(ISNUMBER($K$1:$K$194)),$K$1:$K$194))),I261)</f>
        <v>1932361.2857142808</v>
      </c>
      <c r="M261" s="8" t="e">
        <f t="shared" si="27"/>
        <v>#N/A</v>
      </c>
      <c r="N261" s="2" t="e">
        <f t="shared" si="15"/>
        <v>#N/A</v>
      </c>
      <c r="O261" s="2" t="e">
        <f t="shared" si="25"/>
        <v>#N/A</v>
      </c>
      <c r="P261" s="2">
        <v>1488791.4316610694</v>
      </c>
      <c r="Q261" s="2">
        <f>IF(P261&gt;Graph!$G$1*1000,Graph!$G$1*1000,P261)</f>
        <v>800000</v>
      </c>
      <c r="R261" s="2">
        <f t="shared" si="16"/>
        <v>161208281.43993491</v>
      </c>
      <c r="S261" s="2">
        <f t="shared" si="17"/>
        <v>792960.42857143283</v>
      </c>
      <c r="T261" s="2">
        <f t="shared" si="18"/>
        <v>7039.571428571362</v>
      </c>
      <c r="U261" s="2">
        <f t="shared" si="19"/>
        <v>800000</v>
      </c>
      <c r="V261" s="2">
        <f t="shared" si="28"/>
        <v>92821265.311689094</v>
      </c>
      <c r="W261" s="2">
        <f t="shared" si="20"/>
        <v>792960.42857143283</v>
      </c>
      <c r="X261" s="2">
        <f t="shared" si="6"/>
        <v>7039.5714285671711</v>
      </c>
      <c r="Y261" s="2">
        <f t="shared" si="7"/>
        <v>68387016.128245711</v>
      </c>
      <c r="Z261" s="2" t="str">
        <f t="shared" si="8"/>
        <v>MEEP</v>
      </c>
      <c r="AA261" s="2">
        <f>IF(Z261="HERE",Y261,AA260+Graph!$G$1*1000)</f>
        <v>93761749.842531562</v>
      </c>
      <c r="AB261" s="2">
        <f t="shared" si="21"/>
        <v>800000</v>
      </c>
      <c r="AC261" s="2">
        <f t="shared" si="9"/>
        <v>66653571.16883181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6"/>
        <v>50160000</v>
      </c>
      <c r="AH261" s="3" t="e">
        <f t="shared" si="3"/>
        <v>#N/A</v>
      </c>
      <c r="AM261" s="6">
        <v>14600000</v>
      </c>
      <c r="AN261" s="6">
        <v>31800000</v>
      </c>
      <c r="AO261" s="6">
        <v>52800000</v>
      </c>
    </row>
    <row r="262" spans="1:41" ht="15.75" customHeight="1" x14ac:dyDescent="0.25">
      <c r="A262" s="1">
        <v>44438</v>
      </c>
      <c r="B262" s="2">
        <f t="shared" si="0"/>
        <v>194</v>
      </c>
      <c r="C262" s="7"/>
      <c r="D262" s="2" t="e">
        <f t="shared" si="12"/>
        <v>#N/A</v>
      </c>
      <c r="E262" s="2" t="e">
        <f t="shared" si="22"/>
        <v>#N/A</v>
      </c>
      <c r="F262" s="2">
        <v>1485969.2721512318</v>
      </c>
      <c r="G262" s="2">
        <f t="shared" si="23"/>
        <v>792960.42857142852</v>
      </c>
      <c r="H262" s="2">
        <f t="shared" si="13"/>
        <v>160222901.74026087</v>
      </c>
      <c r="I262" s="7"/>
      <c r="J262" s="2" t="e">
        <f t="shared" si="14"/>
        <v>#N/A</v>
      </c>
      <c r="K262" s="2" t="e">
        <f t="shared" si="24"/>
        <v>#N/A</v>
      </c>
      <c r="L262" s="2">
        <f t="array" ref="L262">IF(COUNT($C263)=0,IF(COUNT($C262)=1,I262,SUM(L261+LOOKUP(2,1/(ISNUMBER($K$1:$K$194)),$K$1:$K$194))),I262)</f>
        <v>1939400.8571428522</v>
      </c>
      <c r="M262" s="8" t="e">
        <f t="shared" si="27"/>
        <v>#N/A</v>
      </c>
      <c r="N262" s="2" t="e">
        <f t="shared" si="15"/>
        <v>#N/A</v>
      </c>
      <c r="O262" s="2" t="e">
        <f t="shared" si="25"/>
        <v>#N/A</v>
      </c>
      <c r="P262" s="2">
        <v>1494073.923753649</v>
      </c>
      <c r="Q262" s="2">
        <f>IF(P262&gt;Graph!$G$1*1000,Graph!$G$1*1000,P262)</f>
        <v>800000</v>
      </c>
      <c r="R262" s="2">
        <f t="shared" si="16"/>
        <v>162008281.43993491</v>
      </c>
      <c r="S262" s="2">
        <f t="shared" si="17"/>
        <v>792960.42857143283</v>
      </c>
      <c r="T262" s="2">
        <f t="shared" si="18"/>
        <v>7039.571428571362</v>
      </c>
      <c r="U262" s="2">
        <f t="shared" si="19"/>
        <v>800000</v>
      </c>
      <c r="V262" s="2">
        <f t="shared" si="28"/>
        <v>93614225.740260527</v>
      </c>
      <c r="W262" s="2">
        <f t="shared" si="20"/>
        <v>792960.42857143283</v>
      </c>
      <c r="X262" s="2">
        <f t="shared" si="6"/>
        <v>7039.5714285671711</v>
      </c>
      <c r="Y262" s="2">
        <f t="shared" si="7"/>
        <v>68394055.699674278</v>
      </c>
      <c r="Z262" s="2" t="str">
        <f t="shared" si="8"/>
        <v>MEEP</v>
      </c>
      <c r="AA262" s="2">
        <f>IF(Z262="HERE",Y262,AA261+Graph!$G$1*1000)</f>
        <v>94561749.842531562</v>
      </c>
      <c r="AB262" s="2">
        <f t="shared" si="21"/>
        <v>800000</v>
      </c>
      <c r="AC262" s="2">
        <f t="shared" si="9"/>
        <v>66653571.16883181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6"/>
        <v>50160000</v>
      </c>
      <c r="AH262" s="3" t="e">
        <f t="shared" si="3"/>
        <v>#N/A</v>
      </c>
      <c r="AM262" s="6">
        <v>14600000</v>
      </c>
      <c r="AN262" s="6">
        <v>31800000</v>
      </c>
      <c r="AO262" s="6">
        <v>52800000</v>
      </c>
    </row>
    <row r="263" spans="1:41" ht="15.75" customHeight="1" x14ac:dyDescent="0.25">
      <c r="A263" s="1">
        <v>44439</v>
      </c>
      <c r="B263" s="2">
        <f t="shared" si="0"/>
        <v>195</v>
      </c>
      <c r="C263" s="7"/>
      <c r="D263" s="2" t="e">
        <f t="shared" si="12"/>
        <v>#N/A</v>
      </c>
      <c r="E263" s="2" t="e">
        <f t="shared" si="22"/>
        <v>#N/A</v>
      </c>
      <c r="F263" s="2">
        <v>1491229.9224444926</v>
      </c>
      <c r="G263" s="2">
        <f t="shared" si="23"/>
        <v>792960.42857142852</v>
      </c>
      <c r="H263" s="2">
        <f t="shared" si="13"/>
        <v>161015862.1688323</v>
      </c>
      <c r="I263" s="7"/>
      <c r="J263" s="2" t="e">
        <f t="shared" si="14"/>
        <v>#N/A</v>
      </c>
      <c r="K263" s="2" t="e">
        <f t="shared" si="24"/>
        <v>#N/A</v>
      </c>
      <c r="L263" s="2">
        <f t="array" ref="L263">IF(COUNT($C264)=0,IF(COUNT($C263)=1,I263,SUM(L262+LOOKUP(2,1/(ISNUMBER($K$1:$K$194)),$K$1:$K$194))),I263)</f>
        <v>1946440.4285714235</v>
      </c>
      <c r="M263" s="8" t="e">
        <f t="shared" si="27"/>
        <v>#N/A</v>
      </c>
      <c r="N263" s="2" t="e">
        <f t="shared" si="15"/>
        <v>#N/A</v>
      </c>
      <c r="O263" s="2" t="e">
        <f t="shared" si="25"/>
        <v>#N/A</v>
      </c>
      <c r="P263" s="2">
        <v>1499356.4158462584</v>
      </c>
      <c r="Q263" s="2">
        <f>IF(P263&gt;Graph!$G$1*1000,Graph!$G$1*1000,P263)</f>
        <v>800000</v>
      </c>
      <c r="R263" s="2">
        <f t="shared" si="16"/>
        <v>162808281.43993491</v>
      </c>
      <c r="S263" s="2">
        <f t="shared" si="17"/>
        <v>792960.42857143283</v>
      </c>
      <c r="T263" s="2">
        <f t="shared" si="18"/>
        <v>7039.571428571362</v>
      </c>
      <c r="U263" s="2">
        <f t="shared" si="19"/>
        <v>800000</v>
      </c>
      <c r="V263" s="2">
        <f t="shared" si="28"/>
        <v>94407186.168831959</v>
      </c>
      <c r="W263" s="2">
        <f t="shared" si="20"/>
        <v>792960.42857143283</v>
      </c>
      <c r="X263" s="2">
        <f t="shared" si="6"/>
        <v>7039.5714285671711</v>
      </c>
      <c r="Y263" s="2">
        <f t="shared" si="7"/>
        <v>68401095.271102846</v>
      </c>
      <c r="Z263" s="2" t="str">
        <f t="shared" si="8"/>
        <v>MEEP</v>
      </c>
      <c r="AA263" s="2">
        <f>IF(Z263="HERE",Y263,AA262+Graph!$G$1*1000)</f>
        <v>95361749.842531562</v>
      </c>
      <c r="AB263" s="2">
        <f t="shared" si="21"/>
        <v>800000</v>
      </c>
      <c r="AC263" s="2">
        <f t="shared" si="9"/>
        <v>66653571.16883181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6"/>
        <v>50160000</v>
      </c>
      <c r="AH263" s="3" t="e">
        <f t="shared" si="3"/>
        <v>#N/A</v>
      </c>
      <c r="AM263" s="6">
        <v>14600000</v>
      </c>
      <c r="AN263" s="6">
        <v>31800000</v>
      </c>
      <c r="AO263" s="6">
        <v>52800000</v>
      </c>
    </row>
    <row r="264" spans="1:41" ht="15.75" customHeight="1" x14ac:dyDescent="0.25">
      <c r="A264" s="1">
        <v>44440</v>
      </c>
      <c r="B264" s="2">
        <f t="shared" si="0"/>
        <v>196</v>
      </c>
      <c r="C264" s="7"/>
      <c r="D264" s="2" t="e">
        <f t="shared" si="12"/>
        <v>#N/A</v>
      </c>
      <c r="E264" s="2" t="e">
        <f t="shared" si="22"/>
        <v>#N/A</v>
      </c>
      <c r="F264" s="2">
        <v>1496490.5727377534</v>
      </c>
      <c r="G264" s="2">
        <f t="shared" si="23"/>
        <v>792960.42857142852</v>
      </c>
      <c r="H264" s="2">
        <f t="shared" si="13"/>
        <v>161808822.59740373</v>
      </c>
      <c r="I264" s="7"/>
      <c r="J264" s="2" t="e">
        <f t="shared" si="14"/>
        <v>#N/A</v>
      </c>
      <c r="K264" s="2" t="e">
        <f t="shared" si="24"/>
        <v>#N/A</v>
      </c>
      <c r="L264" s="2">
        <f t="array" ref="L264">IF(COUNT($C265)=0,IF(COUNT($C264)=1,I264,SUM(L263+LOOKUP(2,1/(ISNUMBER($K$1:$K$194)),$K$1:$K$194))),I264)</f>
        <v>1953479.9999999949</v>
      </c>
      <c r="M264" s="8" t="e">
        <f t="shared" si="27"/>
        <v>#N/A</v>
      </c>
      <c r="N264" s="2" t="e">
        <f t="shared" si="15"/>
        <v>#N/A</v>
      </c>
      <c r="O264" s="2" t="e">
        <f t="shared" si="25"/>
        <v>#N/A</v>
      </c>
      <c r="P264" s="2">
        <v>1504638.907938838</v>
      </c>
      <c r="Q264" s="2">
        <f>IF(P264&gt;Graph!$G$1*1000,Graph!$G$1*1000,P264)</f>
        <v>800000</v>
      </c>
      <c r="R264" s="2">
        <f t="shared" si="16"/>
        <v>163608281.43993491</v>
      </c>
      <c r="S264" s="2">
        <f t="shared" si="17"/>
        <v>792960.42857143283</v>
      </c>
      <c r="T264" s="2">
        <f t="shared" si="18"/>
        <v>7039.571428571362</v>
      </c>
      <c r="U264" s="2">
        <f t="shared" si="19"/>
        <v>800000</v>
      </c>
      <c r="V264" s="2">
        <f t="shared" si="28"/>
        <v>95200146.597403392</v>
      </c>
      <c r="W264" s="2">
        <f t="shared" si="20"/>
        <v>792960.42857143283</v>
      </c>
      <c r="X264" s="2">
        <f t="shared" si="6"/>
        <v>7039.5714285671711</v>
      </c>
      <c r="Y264" s="2">
        <f t="shared" si="7"/>
        <v>68408134.842531413</v>
      </c>
      <c r="Z264" s="2" t="str">
        <f t="shared" si="8"/>
        <v>MEEP</v>
      </c>
      <c r="AA264" s="2">
        <f>IF(Z264="HERE",Y264,AA263+Graph!$G$1*1000)</f>
        <v>96161749.842531562</v>
      </c>
      <c r="AB264" s="2">
        <f t="shared" si="21"/>
        <v>800000</v>
      </c>
      <c r="AC264" s="2">
        <f t="shared" si="9"/>
        <v>66653571.16883181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6"/>
        <v>50160000</v>
      </c>
      <c r="AH264" s="3" t="e">
        <f t="shared" si="3"/>
        <v>#N/A</v>
      </c>
      <c r="AM264" s="6">
        <v>14600000</v>
      </c>
      <c r="AN264" s="6">
        <v>31800000</v>
      </c>
      <c r="AO264" s="6">
        <v>52800000</v>
      </c>
    </row>
    <row r="265" spans="1:41" ht="15.75" customHeight="1" x14ac:dyDescent="0.25">
      <c r="A265" s="1">
        <v>44441</v>
      </c>
      <c r="B265" s="2">
        <f t="shared" si="0"/>
        <v>197</v>
      </c>
      <c r="C265" s="7"/>
      <c r="D265" s="2" t="e">
        <f t="shared" si="12"/>
        <v>#N/A</v>
      </c>
      <c r="E265" s="2" t="e">
        <f t="shared" si="22"/>
        <v>#N/A</v>
      </c>
      <c r="F265" s="2">
        <v>1501751.2230310142</v>
      </c>
      <c r="G265" s="2">
        <f t="shared" si="23"/>
        <v>792960.42857142852</v>
      </c>
      <c r="H265" s="2">
        <f t="shared" si="13"/>
        <v>162601783.02597517</v>
      </c>
      <c r="I265" s="7"/>
      <c r="J265" s="2" t="e">
        <f t="shared" si="14"/>
        <v>#N/A</v>
      </c>
      <c r="K265" s="2" t="e">
        <f t="shared" si="24"/>
        <v>#N/A</v>
      </c>
      <c r="L265" s="2">
        <f t="array" ref="L265">IF(COUNT($C266)=0,IF(COUNT($C265)=1,I265,SUM(L264+LOOKUP(2,1/(ISNUMBER($K$1:$K$194)),$K$1:$K$194))),I265)</f>
        <v>1960519.5714285662</v>
      </c>
      <c r="M265" s="8" t="e">
        <f t="shared" si="27"/>
        <v>#N/A</v>
      </c>
      <c r="N265" s="2" t="e">
        <f t="shared" si="15"/>
        <v>#N/A</v>
      </c>
      <c r="O265" s="2" t="e">
        <f t="shared" si="25"/>
        <v>#N/A</v>
      </c>
      <c r="P265" s="2">
        <v>1509921.4000314176</v>
      </c>
      <c r="Q265" s="2">
        <f>IF(P265&gt;Graph!$G$1*1000,Graph!$G$1*1000,P265)</f>
        <v>800000</v>
      </c>
      <c r="R265" s="2">
        <f t="shared" si="16"/>
        <v>164408281.43993491</v>
      </c>
      <c r="S265" s="2">
        <f t="shared" si="17"/>
        <v>792960.42857143283</v>
      </c>
      <c r="T265" s="2">
        <f t="shared" si="18"/>
        <v>7039.571428571362</v>
      </c>
      <c r="U265" s="2">
        <f t="shared" si="19"/>
        <v>800000</v>
      </c>
      <c r="V265" s="2">
        <f t="shared" si="28"/>
        <v>95993107.025974825</v>
      </c>
      <c r="W265" s="2">
        <f t="shared" si="20"/>
        <v>792960.42857143283</v>
      </c>
      <c r="X265" s="2">
        <f t="shared" si="6"/>
        <v>7039.5714285671711</v>
      </c>
      <c r="Y265" s="2">
        <f t="shared" si="7"/>
        <v>68415174.41395998</v>
      </c>
      <c r="Z265" s="2" t="str">
        <f t="shared" si="8"/>
        <v>MEEP</v>
      </c>
      <c r="AA265" s="2">
        <f>IF(Z265="HERE",Y265,AA264+Graph!$G$1*1000)</f>
        <v>96961749.842531562</v>
      </c>
      <c r="AB265" s="2">
        <f t="shared" si="21"/>
        <v>800000</v>
      </c>
      <c r="AC265" s="2">
        <f t="shared" si="9"/>
        <v>66653571.16883181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6"/>
        <v>50160000</v>
      </c>
      <c r="AH265" s="3" t="e">
        <f t="shared" si="3"/>
        <v>#N/A</v>
      </c>
      <c r="AM265" s="6">
        <v>14600000</v>
      </c>
      <c r="AN265" s="6">
        <v>31800000</v>
      </c>
      <c r="AO265" s="6">
        <v>52800000</v>
      </c>
    </row>
    <row r="266" spans="1:41" ht="15.75" customHeight="1" x14ac:dyDescent="0.25">
      <c r="A266" s="1">
        <v>44442</v>
      </c>
      <c r="B266" s="2">
        <f t="shared" si="0"/>
        <v>198</v>
      </c>
      <c r="C266" s="7"/>
      <c r="D266" s="2" t="e">
        <f t="shared" si="12"/>
        <v>#N/A</v>
      </c>
      <c r="E266" s="2" t="e">
        <f t="shared" si="22"/>
        <v>#N/A</v>
      </c>
      <c r="F266" s="2">
        <v>1507011.873324275</v>
      </c>
      <c r="G266" s="2">
        <f t="shared" si="23"/>
        <v>792960.42857142852</v>
      </c>
      <c r="H266" s="2">
        <f t="shared" si="13"/>
        <v>163394743.4545466</v>
      </c>
      <c r="I266" s="7"/>
      <c r="J266" s="2" t="e">
        <f t="shared" si="14"/>
        <v>#N/A</v>
      </c>
      <c r="K266" s="2" t="e">
        <f t="shared" si="24"/>
        <v>#N/A</v>
      </c>
      <c r="L266" s="2">
        <f t="array" ref="L266">IF(COUNT($C267)=0,IF(COUNT($C266)=1,I266,SUM(L265+LOOKUP(2,1/(ISNUMBER($K$1:$K$194)),$K$1:$K$194))),I266)</f>
        <v>1967559.1428571376</v>
      </c>
      <c r="M266" s="8" t="e">
        <f t="shared" si="27"/>
        <v>#N/A</v>
      </c>
      <c r="N266" s="2" t="e">
        <f t="shared" si="15"/>
        <v>#N/A</v>
      </c>
      <c r="O266" s="2" t="e">
        <f t="shared" si="25"/>
        <v>#N/A</v>
      </c>
      <c r="P266" s="2">
        <v>1515203.8921239972</v>
      </c>
      <c r="Q266" s="2">
        <f>IF(P266&gt;Graph!$G$1*1000,Graph!$G$1*1000,P266)</f>
        <v>800000</v>
      </c>
      <c r="R266" s="2">
        <f t="shared" si="16"/>
        <v>165208281.43993491</v>
      </c>
      <c r="S266" s="2">
        <f t="shared" si="17"/>
        <v>792960.42857143283</v>
      </c>
      <c r="T266" s="2">
        <f t="shared" si="18"/>
        <v>7039.571428571362</v>
      </c>
      <c r="U266" s="2">
        <f t="shared" si="19"/>
        <v>800000</v>
      </c>
      <c r="V266" s="2">
        <f t="shared" si="28"/>
        <v>96786067.454546258</v>
      </c>
      <c r="W266" s="2">
        <f t="shared" si="20"/>
        <v>792960.42857143283</v>
      </c>
      <c r="X266" s="2">
        <f t="shared" si="6"/>
        <v>7039.5714285671711</v>
      </c>
      <c r="Y266" s="2">
        <f t="shared" si="7"/>
        <v>68422213.985388547</v>
      </c>
      <c r="Z266" s="2" t="str">
        <f t="shared" si="8"/>
        <v>MEEP</v>
      </c>
      <c r="AA266" s="2">
        <f>IF(Z266="HERE",Y266,AA265+Graph!$G$1*1000)</f>
        <v>97761749.842531562</v>
      </c>
      <c r="AB266" s="2">
        <f t="shared" si="21"/>
        <v>800000</v>
      </c>
      <c r="AC266" s="2">
        <f t="shared" si="9"/>
        <v>66653571.16883181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6"/>
        <v>50160000</v>
      </c>
      <c r="AH266" s="3" t="e">
        <f t="shared" si="3"/>
        <v>#N/A</v>
      </c>
      <c r="AM266" s="6">
        <v>14600000</v>
      </c>
      <c r="AN266" s="6">
        <v>31800000</v>
      </c>
      <c r="AO266" s="6">
        <v>52800000</v>
      </c>
    </row>
    <row r="267" spans="1:41" ht="15.75" customHeight="1" x14ac:dyDescent="0.25">
      <c r="A267" s="1">
        <v>44443</v>
      </c>
      <c r="B267" s="2">
        <f t="shared" si="0"/>
        <v>199</v>
      </c>
      <c r="C267" s="7"/>
      <c r="D267" s="2" t="e">
        <f t="shared" si="12"/>
        <v>#N/A</v>
      </c>
      <c r="E267" s="2" t="e">
        <f t="shared" si="22"/>
        <v>#N/A</v>
      </c>
      <c r="F267" s="2">
        <v>1512272.5236175358</v>
      </c>
      <c r="G267" s="2">
        <f t="shared" si="23"/>
        <v>792960.42857142852</v>
      </c>
      <c r="H267" s="2">
        <f t="shared" si="13"/>
        <v>164187703.88311803</v>
      </c>
      <c r="I267" s="7"/>
      <c r="J267" s="2" t="e">
        <f t="shared" si="14"/>
        <v>#N/A</v>
      </c>
      <c r="K267" s="2" t="e">
        <f t="shared" si="24"/>
        <v>#N/A</v>
      </c>
      <c r="L267" s="2">
        <f t="array" ref="L267">IF(COUNT($C268)=0,IF(COUNT($C267)=1,I267,SUM(L266+LOOKUP(2,1/(ISNUMBER($K$1:$K$194)),$K$1:$K$194))),I267)</f>
        <v>1974598.714285709</v>
      </c>
      <c r="M267" s="8" t="e">
        <f t="shared" si="27"/>
        <v>#N/A</v>
      </c>
      <c r="N267" s="2" t="e">
        <f t="shared" si="15"/>
        <v>#N/A</v>
      </c>
      <c r="O267" s="2" t="e">
        <f t="shared" si="25"/>
        <v>#N/A</v>
      </c>
      <c r="P267" s="2">
        <v>1520486.3842165768</v>
      </c>
      <c r="Q267" s="2">
        <f>IF(P267&gt;Graph!$G$1*1000,Graph!$G$1*1000,P267)</f>
        <v>800000</v>
      </c>
      <c r="R267" s="2">
        <f t="shared" si="16"/>
        <v>166008281.43993491</v>
      </c>
      <c r="S267" s="2">
        <f t="shared" si="17"/>
        <v>792960.42857143283</v>
      </c>
      <c r="T267" s="2">
        <f t="shared" si="18"/>
        <v>7039.571428571362</v>
      </c>
      <c r="U267" s="2">
        <f t="shared" si="19"/>
        <v>800000</v>
      </c>
      <c r="V267" s="2">
        <f t="shared" si="28"/>
        <v>97579027.883117691</v>
      </c>
      <c r="W267" s="2">
        <f t="shared" si="20"/>
        <v>792960.42857143283</v>
      </c>
      <c r="X267" s="2">
        <f t="shared" si="6"/>
        <v>7039.5714285671711</v>
      </c>
      <c r="Y267" s="2">
        <f t="shared" si="7"/>
        <v>68429253.556817114</v>
      </c>
      <c r="Z267" s="2" t="str">
        <f t="shared" si="8"/>
        <v>MEEP</v>
      </c>
      <c r="AA267" s="2">
        <f>IF(Z267="HERE",Y267,AA266+Graph!$G$1*1000)</f>
        <v>98561749.842531562</v>
      </c>
      <c r="AB267" s="2">
        <f t="shared" si="21"/>
        <v>800000</v>
      </c>
      <c r="AC267" s="2">
        <f t="shared" si="9"/>
        <v>66653571.16883181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6"/>
        <v>50160000</v>
      </c>
      <c r="AH267" s="3" t="e">
        <f t="shared" si="3"/>
        <v>#N/A</v>
      </c>
      <c r="AM267" s="6">
        <v>14600000</v>
      </c>
      <c r="AN267" s="6">
        <v>31800000</v>
      </c>
      <c r="AO267" s="6">
        <v>52800000</v>
      </c>
    </row>
    <row r="268" spans="1:41" ht="15.75" customHeight="1" x14ac:dyDescent="0.25">
      <c r="A268" s="1">
        <v>44444</v>
      </c>
      <c r="B268" s="2">
        <f t="shared" si="0"/>
        <v>200</v>
      </c>
      <c r="C268" s="7"/>
      <c r="D268" s="2" t="e">
        <f t="shared" si="12"/>
        <v>#N/A</v>
      </c>
      <c r="E268" s="2" t="e">
        <f t="shared" si="22"/>
        <v>#N/A</v>
      </c>
      <c r="F268" s="2">
        <v>1517533.1739107668</v>
      </c>
      <c r="G268" s="2">
        <f t="shared" si="23"/>
        <v>792960.42857142852</v>
      </c>
      <c r="H268" s="2">
        <f t="shared" si="13"/>
        <v>164980664.31168947</v>
      </c>
      <c r="I268" s="7"/>
      <c r="J268" s="2" t="e">
        <f t="shared" si="14"/>
        <v>#N/A</v>
      </c>
      <c r="K268" s="2" t="e">
        <f t="shared" si="24"/>
        <v>#N/A</v>
      </c>
      <c r="L268" s="2">
        <f t="array" ref="L268">IF(COUNT($C269)=0,IF(COUNT($C268)=1,I268,SUM(L267+LOOKUP(2,1/(ISNUMBER($K$1:$K$194)),$K$1:$K$194))),I268)</f>
        <v>1981638.2857142803</v>
      </c>
      <c r="M268" s="8" t="e">
        <f t="shared" si="27"/>
        <v>#N/A</v>
      </c>
      <c r="N268" s="2" t="e">
        <f t="shared" si="15"/>
        <v>#N/A</v>
      </c>
      <c r="O268" s="2" t="e">
        <f t="shared" si="25"/>
        <v>#N/A</v>
      </c>
      <c r="P268" s="2">
        <v>1525768.8763091862</v>
      </c>
      <c r="Q268" s="2">
        <f>IF(P268&gt;Graph!$G$1*1000,Graph!$G$1*1000,P268)</f>
        <v>800000</v>
      </c>
      <c r="R268" s="2">
        <f t="shared" si="16"/>
        <v>166808281.43993491</v>
      </c>
      <c r="S268" s="2">
        <f t="shared" si="17"/>
        <v>792960.42857143283</v>
      </c>
      <c r="T268" s="2">
        <f t="shared" si="18"/>
        <v>7039.571428571362</v>
      </c>
      <c r="U268" s="2">
        <f t="shared" si="19"/>
        <v>800000</v>
      </c>
      <c r="V268" s="2">
        <f t="shared" si="28"/>
        <v>98371988.311689124</v>
      </c>
      <c r="W268" s="2">
        <f t="shared" si="20"/>
        <v>792960.42857143283</v>
      </c>
      <c r="X268" s="2">
        <f t="shared" si="6"/>
        <v>7039.5714285671711</v>
      </c>
      <c r="Y268" s="2">
        <f t="shared" si="7"/>
        <v>68436293.128245682</v>
      </c>
      <c r="Z268" s="2" t="str">
        <f t="shared" si="8"/>
        <v>MEEP</v>
      </c>
      <c r="AA268" s="2">
        <f>IF(Z268="HERE",Y268,AA267+Graph!$G$1*1000)</f>
        <v>99361749.842531562</v>
      </c>
      <c r="AB268" s="2">
        <f t="shared" si="21"/>
        <v>800000</v>
      </c>
      <c r="AC268" s="2">
        <f t="shared" si="9"/>
        <v>66653571.16883181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6"/>
        <v>50160000</v>
      </c>
      <c r="AH268" s="3" t="e">
        <f t="shared" si="3"/>
        <v>#N/A</v>
      </c>
      <c r="AM268" s="6">
        <v>14600000</v>
      </c>
      <c r="AN268" s="6">
        <v>31800000</v>
      </c>
      <c r="AO268" s="6">
        <v>52800000</v>
      </c>
    </row>
    <row r="269" spans="1:41" ht="15.75" customHeight="1" x14ac:dyDescent="0.25">
      <c r="A269" s="1">
        <v>44445</v>
      </c>
      <c r="B269" s="2">
        <f t="shared" si="0"/>
        <v>201</v>
      </c>
      <c r="C269" s="7"/>
      <c r="D269" s="2" t="e">
        <f t="shared" si="12"/>
        <v>#N/A</v>
      </c>
      <c r="E269" s="2" t="e">
        <f t="shared" si="22"/>
        <v>#N/A</v>
      </c>
      <c r="F269" s="2">
        <v>1522793.8242040277</v>
      </c>
      <c r="G269" s="2">
        <f t="shared" si="23"/>
        <v>792960.42857142852</v>
      </c>
      <c r="H269" s="2">
        <f t="shared" si="13"/>
        <v>165773624.7402609</v>
      </c>
      <c r="I269" s="7"/>
      <c r="J269" s="2" t="e">
        <f t="shared" si="14"/>
        <v>#N/A</v>
      </c>
      <c r="K269" s="2" t="e">
        <f t="shared" si="24"/>
        <v>#N/A</v>
      </c>
      <c r="L269" s="2">
        <f t="array" ref="L269">IF(COUNT($C270)=0,IF(COUNT($C269)=1,I269,SUM(L268+LOOKUP(2,1/(ISNUMBER($K$1:$K$194)),$K$1:$K$194))),I269)</f>
        <v>1988677.8571428517</v>
      </c>
      <c r="M269" s="8" t="e">
        <f t="shared" si="27"/>
        <v>#N/A</v>
      </c>
      <c r="N269" s="2" t="e">
        <f t="shared" si="15"/>
        <v>#N/A</v>
      </c>
      <c r="O269" s="2" t="e">
        <f t="shared" si="25"/>
        <v>#N/A</v>
      </c>
      <c r="P269" s="2">
        <v>1531051.3684017658</v>
      </c>
      <c r="Q269" s="2">
        <f>IF(P269&gt;Graph!$G$1*1000,Graph!$G$1*1000,P269)</f>
        <v>800000</v>
      </c>
      <c r="R269" s="2">
        <f t="shared" si="16"/>
        <v>167608281.43993491</v>
      </c>
      <c r="S269" s="2">
        <f t="shared" si="17"/>
        <v>792960.42857143283</v>
      </c>
      <c r="T269" s="2">
        <f t="shared" si="18"/>
        <v>7039.571428571362</v>
      </c>
      <c r="U269" s="2">
        <f t="shared" si="19"/>
        <v>800000</v>
      </c>
      <c r="V269" s="2">
        <f t="shared" si="28"/>
        <v>99164948.740260556</v>
      </c>
      <c r="W269" s="2">
        <f t="shared" si="20"/>
        <v>792960.42857143283</v>
      </c>
      <c r="X269" s="2">
        <f t="shared" si="6"/>
        <v>7039.5714285671711</v>
      </c>
      <c r="Y269" s="2">
        <f t="shared" si="7"/>
        <v>68443332.699674249</v>
      </c>
      <c r="Z269" s="2" t="str">
        <f t="shared" si="8"/>
        <v>MEEP</v>
      </c>
      <c r="AA269" s="2">
        <f>IF(Z269="HERE",Y269,AA268+Graph!$G$1*1000)</f>
        <v>100161749.84253156</v>
      </c>
      <c r="AB269" s="2">
        <f t="shared" si="21"/>
        <v>800000</v>
      </c>
      <c r="AC269" s="2">
        <f t="shared" si="9"/>
        <v>66653571.16883181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6"/>
        <v>50160000</v>
      </c>
      <c r="AH269" s="3" t="e">
        <f t="shared" si="3"/>
        <v>#N/A</v>
      </c>
      <c r="AM269" s="6">
        <v>14600000</v>
      </c>
      <c r="AN269" s="6">
        <v>31800000</v>
      </c>
      <c r="AO269" s="6">
        <v>52800000</v>
      </c>
    </row>
    <row r="270" spans="1:41" ht="15.75" customHeight="1" x14ac:dyDescent="0.25">
      <c r="A270" s="1">
        <v>44446</v>
      </c>
      <c r="B270" s="2">
        <f t="shared" si="0"/>
        <v>202</v>
      </c>
      <c r="C270" s="7"/>
      <c r="D270" s="2" t="e">
        <f t="shared" si="12"/>
        <v>#N/A</v>
      </c>
      <c r="E270" s="2" t="e">
        <f t="shared" si="22"/>
        <v>#N/A</v>
      </c>
      <c r="F270" s="2">
        <v>1528054.4744972885</v>
      </c>
      <c r="G270" s="2">
        <f t="shared" si="23"/>
        <v>792960.42857142852</v>
      </c>
      <c r="H270" s="2">
        <f t="shared" si="13"/>
        <v>166566585.16883233</v>
      </c>
      <c r="I270" s="7"/>
      <c r="J270" s="2" t="e">
        <f t="shared" si="14"/>
        <v>#N/A</v>
      </c>
      <c r="K270" s="2" t="e">
        <f t="shared" si="24"/>
        <v>#N/A</v>
      </c>
      <c r="L270" s="2">
        <f t="array" ref="L270">IF(COUNT($C271)=0,IF(COUNT($C270)=1,I270,SUM(L269+LOOKUP(2,1/(ISNUMBER($K$1:$K$194)),$K$1:$K$194))),I270)</f>
        <v>1995717.4285714231</v>
      </c>
      <c r="M270" s="8" t="e">
        <f t="shared" si="27"/>
        <v>#N/A</v>
      </c>
      <c r="N270" s="2" t="e">
        <f t="shared" si="15"/>
        <v>#N/A</v>
      </c>
      <c r="O270" s="2" t="e">
        <f t="shared" si="25"/>
        <v>#N/A</v>
      </c>
      <c r="P270" s="2">
        <v>1536333.8604943454</v>
      </c>
      <c r="Q270" s="2">
        <f>IF(P270&gt;Graph!$G$1*1000,Graph!$G$1*1000,P270)</f>
        <v>800000</v>
      </c>
      <c r="R270" s="2">
        <f t="shared" si="16"/>
        <v>168408281.43993491</v>
      </c>
      <c r="S270" s="2">
        <f t="shared" si="17"/>
        <v>792960.42857143283</v>
      </c>
      <c r="T270" s="2">
        <f t="shared" si="18"/>
        <v>7039.571428571362</v>
      </c>
      <c r="U270" s="2">
        <f t="shared" si="19"/>
        <v>800000</v>
      </c>
      <c r="V270" s="2">
        <f t="shared" si="28"/>
        <v>99957909.168831989</v>
      </c>
      <c r="W270" s="2">
        <f t="shared" si="20"/>
        <v>792960.42857143283</v>
      </c>
      <c r="X270" s="2">
        <f t="shared" si="6"/>
        <v>7039.5714285671711</v>
      </c>
      <c r="Y270" s="2">
        <f t="shared" si="7"/>
        <v>68450372.271102816</v>
      </c>
      <c r="Z270" s="2" t="str">
        <f t="shared" si="8"/>
        <v>MEEP</v>
      </c>
      <c r="AA270" s="2">
        <f>IF(Z270="HERE",Y270,AA269+Graph!$G$1*1000)</f>
        <v>100961749.84253156</v>
      </c>
      <c r="AB270" s="2">
        <f t="shared" si="21"/>
        <v>800000</v>
      </c>
      <c r="AC270" s="2">
        <f t="shared" si="9"/>
        <v>66653571.16883181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6"/>
        <v>50160000</v>
      </c>
      <c r="AH270" s="3" t="e">
        <f t="shared" si="3"/>
        <v>#N/A</v>
      </c>
      <c r="AM270" s="6">
        <v>14600000</v>
      </c>
      <c r="AN270" s="6">
        <v>31800000</v>
      </c>
      <c r="AO270" s="6">
        <v>52800000</v>
      </c>
    </row>
    <row r="271" spans="1:41" ht="15.75" customHeight="1" x14ac:dyDescent="0.25">
      <c r="A271" s="1">
        <v>44447</v>
      </c>
      <c r="B271" s="2">
        <f t="shared" si="0"/>
        <v>203</v>
      </c>
      <c r="C271" s="7"/>
      <c r="D271" s="2" t="e">
        <f t="shared" si="12"/>
        <v>#N/A</v>
      </c>
      <c r="E271" s="2" t="e">
        <f t="shared" si="22"/>
        <v>#N/A</v>
      </c>
      <c r="F271" s="2">
        <v>1533315.1247905493</v>
      </c>
      <c r="G271" s="2">
        <f t="shared" si="23"/>
        <v>792960.42857142852</v>
      </c>
      <c r="H271" s="2">
        <f t="shared" si="13"/>
        <v>167359545.59740376</v>
      </c>
      <c r="I271" s="7"/>
      <c r="J271" s="2" t="e">
        <f t="shared" si="14"/>
        <v>#N/A</v>
      </c>
      <c r="K271" s="2" t="e">
        <f t="shared" si="24"/>
        <v>#N/A</v>
      </c>
      <c r="L271" s="2">
        <f t="array" ref="L271">IF(COUNT($C272)=0,IF(COUNT($C271)=1,I271,SUM(L270+LOOKUP(2,1/(ISNUMBER($K$1:$K$194)),$K$1:$K$194))),I271)</f>
        <v>2002756.9999999944</v>
      </c>
      <c r="M271" s="8" t="e">
        <f t="shared" si="27"/>
        <v>#N/A</v>
      </c>
      <c r="N271" s="2" t="e">
        <f t="shared" si="15"/>
        <v>#N/A</v>
      </c>
      <c r="O271" s="2" t="e">
        <f t="shared" si="25"/>
        <v>#N/A</v>
      </c>
      <c r="P271" s="2">
        <v>1541616.352586925</v>
      </c>
      <c r="Q271" s="2">
        <f>IF(P271&gt;Graph!$G$1*1000,Graph!$G$1*1000,P271)</f>
        <v>800000</v>
      </c>
      <c r="R271" s="2">
        <f t="shared" si="16"/>
        <v>169208281.43993491</v>
      </c>
      <c r="S271" s="2">
        <f t="shared" si="17"/>
        <v>792960.42857143283</v>
      </c>
      <c r="T271" s="2">
        <f t="shared" si="18"/>
        <v>7039.571428571362</v>
      </c>
      <c r="U271" s="2">
        <f t="shared" si="19"/>
        <v>800000</v>
      </c>
      <c r="V271" s="2">
        <f t="shared" si="28"/>
        <v>100750869.59740342</v>
      </c>
      <c r="W271" s="2">
        <f t="shared" si="20"/>
        <v>792960.42857143283</v>
      </c>
      <c r="X271" s="2">
        <f t="shared" si="6"/>
        <v>7039.5714285671711</v>
      </c>
      <c r="Y271" s="2">
        <f t="shared" si="7"/>
        <v>68457411.842531383</v>
      </c>
      <c r="Z271" s="2" t="str">
        <f t="shared" si="8"/>
        <v>MEEP</v>
      </c>
      <c r="AA271" s="2">
        <f>IF(Z271="HERE",Y271,AA270+Graph!$G$1*1000)</f>
        <v>101761749.84253156</v>
      </c>
      <c r="AB271" s="2">
        <f t="shared" si="21"/>
        <v>800000</v>
      </c>
      <c r="AC271" s="2">
        <f t="shared" si="9"/>
        <v>66653571.16883181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6"/>
        <v>50160000</v>
      </c>
      <c r="AH271" s="3" t="e">
        <f t="shared" si="3"/>
        <v>#N/A</v>
      </c>
      <c r="AM271" s="6">
        <v>14600000</v>
      </c>
      <c r="AN271" s="6">
        <v>31800000</v>
      </c>
      <c r="AO271" s="6">
        <v>52800000</v>
      </c>
    </row>
    <row r="272" spans="1:41" ht="15.75" customHeight="1" x14ac:dyDescent="0.25">
      <c r="A272" s="1">
        <v>44448</v>
      </c>
      <c r="B272" s="2">
        <f t="shared" si="0"/>
        <v>204</v>
      </c>
      <c r="C272" s="7"/>
      <c r="D272" s="2" t="e">
        <f t="shared" si="12"/>
        <v>#N/A</v>
      </c>
      <c r="E272" s="2" t="e">
        <f t="shared" si="22"/>
        <v>#N/A</v>
      </c>
      <c r="F272" s="2">
        <v>1538575.7750838101</v>
      </c>
      <c r="G272" s="2">
        <f t="shared" si="23"/>
        <v>792960.42857142852</v>
      </c>
      <c r="H272" s="2">
        <f t="shared" si="13"/>
        <v>168152506.0259752</v>
      </c>
      <c r="I272" s="7"/>
      <c r="J272" s="2" t="e">
        <f t="shared" si="14"/>
        <v>#N/A</v>
      </c>
      <c r="K272" s="2" t="e">
        <f t="shared" si="24"/>
        <v>#N/A</v>
      </c>
      <c r="L272" s="2">
        <f t="array" ref="L272">IF(COUNT($C273)=0,IF(COUNT($C272)=1,I272,SUM(L271+LOOKUP(2,1/(ISNUMBER($K$1:$K$194)),$K$1:$K$194))),I272)</f>
        <v>2009796.5714285658</v>
      </c>
      <c r="M272" s="8" t="e">
        <f t="shared" si="27"/>
        <v>#N/A</v>
      </c>
      <c r="N272" s="2" t="e">
        <f t="shared" si="15"/>
        <v>#N/A</v>
      </c>
      <c r="O272" s="2" t="e">
        <f t="shared" si="25"/>
        <v>#N/A</v>
      </c>
      <c r="P272" s="2">
        <v>1546898.8446795046</v>
      </c>
      <c r="Q272" s="2">
        <f>IF(P272&gt;Graph!$G$1*1000,Graph!$G$1*1000,P272)</f>
        <v>800000</v>
      </c>
      <c r="R272" s="2">
        <f t="shared" si="16"/>
        <v>170008281.43993491</v>
      </c>
      <c r="S272" s="2">
        <f t="shared" si="17"/>
        <v>792960.42857143283</v>
      </c>
      <c r="T272" s="2">
        <f t="shared" si="18"/>
        <v>7039.571428571362</v>
      </c>
      <c r="U272" s="2">
        <f t="shared" si="19"/>
        <v>800000</v>
      </c>
      <c r="V272" s="2">
        <f t="shared" si="28"/>
        <v>101543830.02597485</v>
      </c>
      <c r="W272" s="2">
        <f t="shared" si="20"/>
        <v>792960.42857143283</v>
      </c>
      <c r="X272" s="2">
        <f t="shared" si="6"/>
        <v>7039.5714285671711</v>
      </c>
      <c r="Y272" s="2">
        <f t="shared" si="7"/>
        <v>68464451.41395995</v>
      </c>
      <c r="Z272" s="2" t="str">
        <f t="shared" si="8"/>
        <v>MEEP</v>
      </c>
      <c r="AA272" s="2">
        <f>IF(Z272="HERE",Y272,AA271+Graph!$G$1*1000)</f>
        <v>102561749.84253156</v>
      </c>
      <c r="AB272" s="2">
        <f t="shared" si="21"/>
        <v>800000</v>
      </c>
      <c r="AC272" s="2">
        <f t="shared" si="9"/>
        <v>66653571.16883181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6"/>
        <v>50160000</v>
      </c>
      <c r="AH272" s="3" t="e">
        <f t="shared" si="3"/>
        <v>#N/A</v>
      </c>
      <c r="AM272" s="6">
        <v>14600000</v>
      </c>
      <c r="AN272" s="6">
        <v>31800000</v>
      </c>
      <c r="AO272" s="6">
        <v>52800000</v>
      </c>
    </row>
    <row r="273" spans="1:41" ht="15.75" customHeight="1" x14ac:dyDescent="0.25">
      <c r="A273" s="1">
        <v>44449</v>
      </c>
      <c r="B273" s="2">
        <f t="shared" si="0"/>
        <v>205</v>
      </c>
      <c r="C273" s="7"/>
      <c r="D273" s="2" t="e">
        <f t="shared" si="12"/>
        <v>#N/A</v>
      </c>
      <c r="E273" s="2" t="e">
        <f t="shared" si="22"/>
        <v>#N/A</v>
      </c>
      <c r="F273" s="2">
        <v>1543836.4253770411</v>
      </c>
      <c r="G273" s="2">
        <f t="shared" si="23"/>
        <v>792960.42857142852</v>
      </c>
      <c r="H273" s="2">
        <f t="shared" si="13"/>
        <v>168945466.45454663</v>
      </c>
      <c r="I273" s="7"/>
      <c r="J273" s="2" t="e">
        <f t="shared" si="14"/>
        <v>#N/A</v>
      </c>
      <c r="K273" s="2" t="e">
        <f t="shared" si="24"/>
        <v>#N/A</v>
      </c>
      <c r="L273" s="2">
        <f t="array" ref="L273">IF(COUNT($C274)=0,IF(COUNT($C273)=1,I273,SUM(L272+LOOKUP(2,1/(ISNUMBER($K$1:$K$194)),$K$1:$K$194))),I273)</f>
        <v>2016836.1428571371</v>
      </c>
      <c r="M273" s="8" t="e">
        <f t="shared" si="27"/>
        <v>#N/A</v>
      </c>
      <c r="N273" s="2" t="e">
        <f t="shared" si="15"/>
        <v>#N/A</v>
      </c>
      <c r="O273" s="2" t="e">
        <f t="shared" si="25"/>
        <v>#N/A</v>
      </c>
      <c r="P273" s="2">
        <v>1552181.3367720842</v>
      </c>
      <c r="Q273" s="2">
        <f>IF(P273&gt;Graph!$G$1*1000,Graph!$G$1*1000,P273)</f>
        <v>800000</v>
      </c>
      <c r="R273" s="2">
        <f t="shared" si="16"/>
        <v>170808281.43993491</v>
      </c>
      <c r="S273" s="2">
        <f t="shared" si="17"/>
        <v>792960.42857143283</v>
      </c>
      <c r="T273" s="2">
        <f t="shared" si="18"/>
        <v>7039.571428571362</v>
      </c>
      <c r="U273" s="2">
        <f t="shared" si="19"/>
        <v>800000</v>
      </c>
      <c r="V273" s="2">
        <f t="shared" si="28"/>
        <v>102336790.45454629</v>
      </c>
      <c r="W273" s="2">
        <f t="shared" si="20"/>
        <v>792960.42857143283</v>
      </c>
      <c r="X273" s="2">
        <f t="shared" si="6"/>
        <v>7039.5714285671711</v>
      </c>
      <c r="Y273" s="2">
        <f t="shared" si="7"/>
        <v>68471490.985388517</v>
      </c>
      <c r="Z273" s="2" t="str">
        <f t="shared" si="8"/>
        <v>MEEP</v>
      </c>
      <c r="AA273" s="2">
        <f>IF(Z273="HERE",Y273,AA272+Graph!$G$1*1000)</f>
        <v>103361749.84253156</v>
      </c>
      <c r="AB273" s="2">
        <f t="shared" si="21"/>
        <v>800000</v>
      </c>
      <c r="AC273" s="2">
        <f t="shared" si="9"/>
        <v>66653571.16883181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6"/>
        <v>50160000</v>
      </c>
      <c r="AH273" s="3" t="e">
        <f t="shared" si="3"/>
        <v>#N/A</v>
      </c>
      <c r="AM273" s="6">
        <v>14600000</v>
      </c>
      <c r="AN273" s="6">
        <v>31800000</v>
      </c>
      <c r="AO273" s="6">
        <v>52800000</v>
      </c>
    </row>
    <row r="274" spans="1:41" ht="15.75" customHeight="1" x14ac:dyDescent="0.25">
      <c r="A274" s="1">
        <v>44450</v>
      </c>
      <c r="B274" s="2">
        <f t="shared" si="0"/>
        <v>206</v>
      </c>
      <c r="C274" s="7"/>
      <c r="D274" s="2" t="e">
        <f t="shared" si="12"/>
        <v>#N/A</v>
      </c>
      <c r="E274" s="2" t="e">
        <f t="shared" si="22"/>
        <v>#N/A</v>
      </c>
      <c r="F274" s="2">
        <v>1549097.0756703019</v>
      </c>
      <c r="G274" s="2">
        <f t="shared" si="23"/>
        <v>792960.42857142852</v>
      </c>
      <c r="H274" s="2">
        <f t="shared" si="13"/>
        <v>169738426.88311806</v>
      </c>
      <c r="I274" s="7"/>
      <c r="J274" s="2" t="e">
        <f t="shared" si="14"/>
        <v>#N/A</v>
      </c>
      <c r="K274" s="2" t="e">
        <f t="shared" si="24"/>
        <v>#N/A</v>
      </c>
      <c r="L274" s="2">
        <f t="array" ref="L274">IF(COUNT($C275)=0,IF(COUNT($C274)=1,I274,SUM(L273+LOOKUP(2,1/(ISNUMBER($K$1:$K$194)),$K$1:$K$194))),I274)</f>
        <v>2023875.7142857085</v>
      </c>
      <c r="M274" s="8" t="e">
        <f t="shared" si="27"/>
        <v>#N/A</v>
      </c>
      <c r="N274" s="2" t="e">
        <f t="shared" si="15"/>
        <v>#N/A</v>
      </c>
      <c r="O274" s="2" t="e">
        <f t="shared" si="25"/>
        <v>#N/A</v>
      </c>
      <c r="P274" s="2">
        <v>1557463.8288646936</v>
      </c>
      <c r="Q274" s="2">
        <f>IF(P274&gt;Graph!$G$1*1000,Graph!$G$1*1000,P274)</f>
        <v>800000</v>
      </c>
      <c r="R274" s="2">
        <f t="shared" si="16"/>
        <v>171608281.43993491</v>
      </c>
      <c r="S274" s="2">
        <f t="shared" si="17"/>
        <v>792960.42857143283</v>
      </c>
      <c r="T274" s="2">
        <f t="shared" si="18"/>
        <v>7039.571428571362</v>
      </c>
      <c r="U274" s="2">
        <f t="shared" si="19"/>
        <v>800000</v>
      </c>
      <c r="V274" s="2">
        <f t="shared" si="28"/>
        <v>103129750.88311772</v>
      </c>
      <c r="W274" s="2">
        <f t="shared" si="20"/>
        <v>792960.42857143283</v>
      </c>
      <c r="X274" s="2">
        <f t="shared" si="6"/>
        <v>7039.5714285671711</v>
      </c>
      <c r="Y274" s="2">
        <f t="shared" si="7"/>
        <v>68478530.556817085</v>
      </c>
      <c r="Z274" s="2" t="str">
        <f t="shared" si="8"/>
        <v>MEEP</v>
      </c>
      <c r="AA274" s="2">
        <f>IF(Z274="HERE",Y274,AA273+Graph!$G$1*1000)</f>
        <v>104161749.84253156</v>
      </c>
      <c r="AB274" s="2">
        <f t="shared" si="21"/>
        <v>800000</v>
      </c>
      <c r="AC274" s="2">
        <f t="shared" si="9"/>
        <v>66653571.16883181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6"/>
        <v>50160000</v>
      </c>
      <c r="AH274" s="3" t="e">
        <f t="shared" si="3"/>
        <v>#N/A</v>
      </c>
      <c r="AM274" s="6">
        <v>14600000</v>
      </c>
      <c r="AN274" s="6">
        <v>31800000</v>
      </c>
      <c r="AO274" s="6">
        <v>52800000</v>
      </c>
    </row>
    <row r="275" spans="1:41" ht="15.75" customHeight="1" x14ac:dyDescent="0.25">
      <c r="A275" s="1">
        <v>44451</v>
      </c>
      <c r="B275" s="2">
        <f t="shared" si="0"/>
        <v>207</v>
      </c>
      <c r="C275" s="7"/>
      <c r="D275" s="2" t="e">
        <f t="shared" si="12"/>
        <v>#N/A</v>
      </c>
      <c r="E275" s="2" t="e">
        <f t="shared" si="22"/>
        <v>#N/A</v>
      </c>
      <c r="F275" s="2">
        <v>1554357.7259635627</v>
      </c>
      <c r="G275" s="2">
        <f t="shared" si="23"/>
        <v>792960.42857142852</v>
      </c>
      <c r="H275" s="2">
        <f t="shared" si="13"/>
        <v>170531387.3116895</v>
      </c>
      <c r="I275" s="7"/>
      <c r="J275" s="2" t="e">
        <f t="shared" si="14"/>
        <v>#N/A</v>
      </c>
      <c r="K275" s="2" t="e">
        <f t="shared" si="24"/>
        <v>#N/A</v>
      </c>
      <c r="L275" s="2">
        <f t="array" ref="L275">IF(COUNT($C276)=0,IF(COUNT($C275)=1,I275,SUM(L274+LOOKUP(2,1/(ISNUMBER($K$1:$K$194)),$K$1:$K$194))),I275)</f>
        <v>2030915.2857142799</v>
      </c>
      <c r="M275" s="8" t="e">
        <f t="shared" si="27"/>
        <v>#N/A</v>
      </c>
      <c r="N275" s="2" t="e">
        <f t="shared" si="15"/>
        <v>#N/A</v>
      </c>
      <c r="O275" s="2" t="e">
        <f t="shared" si="25"/>
        <v>#N/A</v>
      </c>
      <c r="P275" s="2">
        <v>1562746.3209572732</v>
      </c>
      <c r="Q275" s="2">
        <f>IF(P275&gt;Graph!$G$1*1000,Graph!$G$1*1000,P275)</f>
        <v>800000</v>
      </c>
      <c r="R275" s="2">
        <f t="shared" si="16"/>
        <v>172408281.43993491</v>
      </c>
      <c r="S275" s="2">
        <f t="shared" si="17"/>
        <v>792960.42857143283</v>
      </c>
      <c r="T275" s="2">
        <f t="shared" si="18"/>
        <v>7039.571428571362</v>
      </c>
      <c r="U275" s="2">
        <f t="shared" si="19"/>
        <v>800000</v>
      </c>
      <c r="V275" s="2">
        <f t="shared" si="28"/>
        <v>103922711.31168915</v>
      </c>
      <c r="W275" s="2">
        <f t="shared" si="20"/>
        <v>792960.42857143283</v>
      </c>
      <c r="X275" s="2">
        <f t="shared" si="6"/>
        <v>7039.5714285671711</v>
      </c>
      <c r="Y275" s="2">
        <f t="shared" si="7"/>
        <v>68485570.128245652</v>
      </c>
      <c r="Z275" s="2" t="str">
        <f t="shared" si="8"/>
        <v>MEEP</v>
      </c>
      <c r="AA275" s="2">
        <f>IF(Z275="HERE",Y275,AA274+Graph!$G$1*1000)</f>
        <v>104961749.84253156</v>
      </c>
      <c r="AB275" s="2">
        <f t="shared" si="21"/>
        <v>800000</v>
      </c>
      <c r="AC275" s="2">
        <f t="shared" si="9"/>
        <v>66653571.16883181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6"/>
        <v>50160000</v>
      </c>
      <c r="AH275" s="3" t="e">
        <f t="shared" si="3"/>
        <v>#N/A</v>
      </c>
      <c r="AM275" s="6">
        <v>14600000</v>
      </c>
      <c r="AN275" s="6">
        <v>31800000</v>
      </c>
      <c r="AO275" s="6">
        <v>52800000</v>
      </c>
    </row>
    <row r="276" spans="1:41" ht="15.75" customHeight="1" x14ac:dyDescent="0.25">
      <c r="A276" s="1">
        <v>44452</v>
      </c>
      <c r="B276" s="2">
        <f t="shared" si="0"/>
        <v>208</v>
      </c>
      <c r="C276" s="7"/>
      <c r="D276" s="2" t="e">
        <f t="shared" si="12"/>
        <v>#N/A</v>
      </c>
      <c r="E276" s="2" t="e">
        <f t="shared" si="22"/>
        <v>#N/A</v>
      </c>
      <c r="F276" s="2">
        <v>1559618.3762568235</v>
      </c>
      <c r="G276" s="2">
        <f t="shared" si="23"/>
        <v>792960.42857142852</v>
      </c>
      <c r="H276" s="2">
        <f t="shared" si="13"/>
        <v>171324347.74026093</v>
      </c>
      <c r="I276" s="7"/>
      <c r="J276" s="2" t="e">
        <f t="shared" si="14"/>
        <v>#N/A</v>
      </c>
      <c r="K276" s="2" t="e">
        <f t="shared" si="24"/>
        <v>#N/A</v>
      </c>
      <c r="L276" s="2">
        <f t="array" ref="L276">IF(COUNT($C277)=0,IF(COUNT($C276)=1,I276,SUM(L275+LOOKUP(2,1/(ISNUMBER($K$1:$K$194)),$K$1:$K$194))),I276)</f>
        <v>2037954.8571428512</v>
      </c>
      <c r="M276" s="8" t="e">
        <f t="shared" si="27"/>
        <v>#N/A</v>
      </c>
      <c r="N276" s="2" t="e">
        <f t="shared" si="15"/>
        <v>#N/A</v>
      </c>
      <c r="O276" s="2" t="e">
        <f t="shared" si="25"/>
        <v>#N/A</v>
      </c>
      <c r="P276" s="2">
        <v>1568028.8130498528</v>
      </c>
      <c r="Q276" s="2">
        <f>IF(P276&gt;Graph!$G$1*1000,Graph!$G$1*1000,P276)</f>
        <v>800000</v>
      </c>
      <c r="R276" s="2">
        <f t="shared" si="16"/>
        <v>173208281.43993491</v>
      </c>
      <c r="S276" s="2">
        <f t="shared" si="17"/>
        <v>792960.42857143283</v>
      </c>
      <c r="T276" s="2">
        <f t="shared" si="18"/>
        <v>7039.571428571362</v>
      </c>
      <c r="U276" s="2">
        <f t="shared" si="19"/>
        <v>800000</v>
      </c>
      <c r="V276" s="2">
        <f t="shared" si="28"/>
        <v>104715671.74026059</v>
      </c>
      <c r="W276" s="2">
        <f t="shared" si="20"/>
        <v>792960.42857143283</v>
      </c>
      <c r="X276" s="2">
        <f t="shared" si="6"/>
        <v>7039.5714285671711</v>
      </c>
      <c r="Y276" s="2">
        <f t="shared" si="7"/>
        <v>68492609.699674219</v>
      </c>
      <c r="Z276" s="2" t="str">
        <f t="shared" si="8"/>
        <v>MEEP</v>
      </c>
      <c r="AA276" s="2">
        <f>IF(Z276="HERE",Y276,AA275+Graph!$G$1*1000)</f>
        <v>105761749.84253156</v>
      </c>
      <c r="AB276" s="2">
        <f t="shared" si="21"/>
        <v>800000</v>
      </c>
      <c r="AC276" s="2">
        <f t="shared" si="9"/>
        <v>66653571.16883181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6"/>
        <v>50160000</v>
      </c>
      <c r="AH276" s="3" t="e">
        <f t="shared" si="3"/>
        <v>#N/A</v>
      </c>
      <c r="AM276" s="6">
        <v>14600000</v>
      </c>
      <c r="AN276" s="6">
        <v>31800000</v>
      </c>
      <c r="AO276" s="6">
        <v>52800000</v>
      </c>
    </row>
    <row r="277" spans="1:41" ht="15.75" customHeight="1" x14ac:dyDescent="0.25">
      <c r="A277" s="1">
        <v>44453</v>
      </c>
      <c r="B277" s="2">
        <f t="shared" si="0"/>
        <v>209</v>
      </c>
      <c r="C277" s="7"/>
      <c r="D277" s="2" t="e">
        <f t="shared" si="12"/>
        <v>#N/A</v>
      </c>
      <c r="E277" s="2" t="e">
        <f t="shared" si="22"/>
        <v>#N/A</v>
      </c>
      <c r="F277" s="2">
        <v>1564879.0265500844</v>
      </c>
      <c r="G277" s="2">
        <f t="shared" si="23"/>
        <v>792960.42857142852</v>
      </c>
      <c r="H277" s="2">
        <f t="shared" si="13"/>
        <v>172117308.16883236</v>
      </c>
      <c r="I277" s="7"/>
      <c r="J277" s="2" t="e">
        <f t="shared" si="14"/>
        <v>#N/A</v>
      </c>
      <c r="K277" s="2" t="e">
        <f t="shared" si="24"/>
        <v>#N/A</v>
      </c>
      <c r="L277" s="2">
        <f t="array" ref="L277">IF(COUNT($C278)=0,IF(COUNT($C277)=1,I277,SUM(L276+LOOKUP(2,1/(ISNUMBER($K$1:$K$194)),$K$1:$K$194))),I277)</f>
        <v>2044994.4285714226</v>
      </c>
      <c r="M277" s="8" t="e">
        <f t="shared" si="27"/>
        <v>#N/A</v>
      </c>
      <c r="N277" s="2" t="e">
        <f t="shared" si="15"/>
        <v>#N/A</v>
      </c>
      <c r="O277" s="2" t="e">
        <f t="shared" si="25"/>
        <v>#N/A</v>
      </c>
      <c r="P277" s="2">
        <v>1573311.3051424325</v>
      </c>
      <c r="Q277" s="2">
        <f>IF(P277&gt;Graph!$G$1*1000,Graph!$G$1*1000,P277)</f>
        <v>800000</v>
      </c>
      <c r="R277" s="2">
        <f t="shared" si="16"/>
        <v>174008281.43993491</v>
      </c>
      <c r="S277" s="2">
        <f t="shared" si="17"/>
        <v>792960.42857143283</v>
      </c>
      <c r="T277" s="2">
        <f t="shared" si="18"/>
        <v>7039.571428571362</v>
      </c>
      <c r="U277" s="2">
        <f t="shared" si="19"/>
        <v>800000</v>
      </c>
      <c r="V277" s="2">
        <f t="shared" si="28"/>
        <v>105508632.16883202</v>
      </c>
      <c r="W277" s="2">
        <f t="shared" si="20"/>
        <v>792960.42857143283</v>
      </c>
      <c r="X277" s="2">
        <f t="shared" si="6"/>
        <v>7039.5714285671711</v>
      </c>
      <c r="Y277" s="2">
        <f t="shared" si="7"/>
        <v>68499649.271102786</v>
      </c>
      <c r="Z277" s="2" t="str">
        <f t="shared" si="8"/>
        <v>MEEP</v>
      </c>
      <c r="AA277" s="2">
        <f>IF(Z277="HERE",Y277,AA276+Graph!$G$1*1000)</f>
        <v>106561749.84253156</v>
      </c>
      <c r="AB277" s="2">
        <f t="shared" si="21"/>
        <v>800000</v>
      </c>
      <c r="AC277" s="2">
        <f t="shared" si="9"/>
        <v>66653571.16883181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6"/>
        <v>50160000</v>
      </c>
      <c r="AH277" s="3" t="e">
        <f t="shared" si="3"/>
        <v>#N/A</v>
      </c>
      <c r="AM277" s="6">
        <v>14600000</v>
      </c>
      <c r="AN277" s="6">
        <v>31800000</v>
      </c>
      <c r="AO277" s="6">
        <v>52800000</v>
      </c>
    </row>
    <row r="278" spans="1:41" ht="15.75" customHeight="1" x14ac:dyDescent="0.25">
      <c r="A278" s="1">
        <v>44454</v>
      </c>
      <c r="B278" s="2">
        <f t="shared" si="0"/>
        <v>210</v>
      </c>
      <c r="C278" s="7"/>
      <c r="D278" s="2" t="e">
        <f t="shared" si="12"/>
        <v>#N/A</v>
      </c>
      <c r="E278" s="2" t="e">
        <f t="shared" si="22"/>
        <v>#N/A</v>
      </c>
      <c r="F278" s="2">
        <v>1570139.6768433154</v>
      </c>
      <c r="G278" s="2">
        <f t="shared" si="23"/>
        <v>792960.42857142852</v>
      </c>
      <c r="H278" s="2">
        <f t="shared" si="13"/>
        <v>172910268.59740379</v>
      </c>
      <c r="I278" s="7"/>
      <c r="J278" s="2" t="e">
        <f t="shared" si="14"/>
        <v>#N/A</v>
      </c>
      <c r="K278" s="2" t="e">
        <f t="shared" si="24"/>
        <v>#N/A</v>
      </c>
      <c r="L278" s="2">
        <f t="array" ref="L278">IF(COUNT($C279)=0,IF(COUNT($C278)=1,I278,SUM(L277+LOOKUP(2,1/(ISNUMBER($K$1:$K$194)),$K$1:$K$194))),I278)</f>
        <v>2052033.9999999939</v>
      </c>
      <c r="M278" s="8" t="e">
        <f t="shared" si="27"/>
        <v>#N/A</v>
      </c>
      <c r="N278" s="2" t="e">
        <f t="shared" si="15"/>
        <v>#N/A</v>
      </c>
      <c r="O278" s="2" t="e">
        <f t="shared" si="25"/>
        <v>#N/A</v>
      </c>
      <c r="P278" s="2">
        <v>1578593.7972350121</v>
      </c>
      <c r="Q278" s="2">
        <f>IF(P278&gt;Graph!$G$1*1000,Graph!$G$1*1000,P278)</f>
        <v>800000</v>
      </c>
      <c r="R278" s="2">
        <f t="shared" si="16"/>
        <v>174808281.43993491</v>
      </c>
      <c r="S278" s="2">
        <f t="shared" si="17"/>
        <v>792960.42857143283</v>
      </c>
      <c r="T278" s="2">
        <f t="shared" si="18"/>
        <v>7039.571428571362</v>
      </c>
      <c r="U278" s="2">
        <f t="shared" si="19"/>
        <v>800000</v>
      </c>
      <c r="V278" s="2">
        <f t="shared" si="28"/>
        <v>106301592.59740345</v>
      </c>
      <c r="W278" s="2">
        <f t="shared" si="20"/>
        <v>792960.42857143283</v>
      </c>
      <c r="X278" s="2">
        <f t="shared" si="6"/>
        <v>7039.5714285671711</v>
      </c>
      <c r="Y278" s="2">
        <f t="shared" si="7"/>
        <v>68506688.842531353</v>
      </c>
      <c r="Z278" s="2" t="str">
        <f t="shared" si="8"/>
        <v>MEEP</v>
      </c>
      <c r="AA278" s="2">
        <f>IF(Z278="HERE",Y278,AA277+Graph!$G$1*1000)</f>
        <v>107361749.84253156</v>
      </c>
      <c r="AB278" s="2">
        <f t="shared" si="21"/>
        <v>800000</v>
      </c>
      <c r="AC278" s="2">
        <f t="shared" si="9"/>
        <v>66653571.16883181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6"/>
        <v>50160000</v>
      </c>
      <c r="AH278" s="3" t="e">
        <f t="shared" si="3"/>
        <v>#N/A</v>
      </c>
      <c r="AM278" s="6">
        <v>14600000</v>
      </c>
      <c r="AN278" s="6">
        <v>31800000</v>
      </c>
      <c r="AO278" s="6">
        <v>52800000</v>
      </c>
    </row>
    <row r="279" spans="1:41" ht="15.75" customHeight="1" x14ac:dyDescent="0.25">
      <c r="A279" s="1">
        <v>44455</v>
      </c>
      <c r="B279" s="2">
        <f t="shared" si="0"/>
        <v>211</v>
      </c>
      <c r="C279" s="7"/>
      <c r="D279" s="2" t="e">
        <f t="shared" si="12"/>
        <v>#N/A</v>
      </c>
      <c r="E279" s="2" t="e">
        <f t="shared" si="22"/>
        <v>#N/A</v>
      </c>
      <c r="F279" s="2">
        <v>1575400.3271365762</v>
      </c>
      <c r="G279" s="2">
        <f t="shared" si="23"/>
        <v>792960.42857142852</v>
      </c>
      <c r="H279" s="2">
        <f t="shared" si="13"/>
        <v>173703229.02597523</v>
      </c>
      <c r="I279" s="7"/>
      <c r="J279" s="2" t="e">
        <f t="shared" si="14"/>
        <v>#N/A</v>
      </c>
      <c r="K279" s="2" t="e">
        <f t="shared" si="24"/>
        <v>#N/A</v>
      </c>
      <c r="L279" s="2">
        <f t="array" ref="L279">IF(COUNT($C280)=0,IF(COUNT($C279)=1,I279,SUM(L278+LOOKUP(2,1/(ISNUMBER($K$1:$K$194)),$K$1:$K$194))),I279)</f>
        <v>2059073.5714285653</v>
      </c>
      <c r="M279" s="8" t="e">
        <f t="shared" si="27"/>
        <v>#N/A</v>
      </c>
      <c r="N279" s="2" t="e">
        <f t="shared" si="15"/>
        <v>#N/A</v>
      </c>
      <c r="O279" s="2" t="e">
        <f t="shared" si="25"/>
        <v>#N/A</v>
      </c>
      <c r="P279" s="2">
        <v>1583876.2893275917</v>
      </c>
      <c r="Q279" s="2">
        <f>IF(P279&gt;Graph!$G$1*1000,Graph!$G$1*1000,P279)</f>
        <v>800000</v>
      </c>
      <c r="R279" s="2">
        <f t="shared" si="16"/>
        <v>175608281.43993491</v>
      </c>
      <c r="S279" s="2">
        <f t="shared" si="17"/>
        <v>792960.42857143283</v>
      </c>
      <c r="T279" s="2">
        <f t="shared" si="18"/>
        <v>7039.571428571362</v>
      </c>
      <c r="U279" s="2">
        <f t="shared" si="19"/>
        <v>800000</v>
      </c>
      <c r="V279" s="2">
        <f t="shared" si="28"/>
        <v>107094553.02597488</v>
      </c>
      <c r="W279" s="2">
        <f t="shared" si="20"/>
        <v>792960.42857143283</v>
      </c>
      <c r="X279" s="2">
        <f t="shared" si="6"/>
        <v>7039.5714285671711</v>
      </c>
      <c r="Y279" s="2">
        <f t="shared" si="7"/>
        <v>68513728.41395992</v>
      </c>
      <c r="Z279" s="2" t="str">
        <f t="shared" si="8"/>
        <v>MEEP</v>
      </c>
      <c r="AA279" s="2">
        <f>IF(Z279="HERE",Y279,AA278+Graph!$G$1*1000)</f>
        <v>108161749.84253156</v>
      </c>
      <c r="AB279" s="2">
        <f t="shared" si="21"/>
        <v>800000</v>
      </c>
      <c r="AC279" s="2">
        <f t="shared" si="9"/>
        <v>66653571.16883181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6"/>
        <v>50160000</v>
      </c>
      <c r="AH279" s="3" t="e">
        <f t="shared" si="3"/>
        <v>#N/A</v>
      </c>
      <c r="AM279" s="6">
        <v>14600000</v>
      </c>
      <c r="AN279" s="6">
        <v>31800000</v>
      </c>
      <c r="AO279" s="6">
        <v>52800000</v>
      </c>
    </row>
    <row r="280" spans="1:41" ht="15.75" customHeight="1" x14ac:dyDescent="0.25">
      <c r="A280" s="1">
        <v>44456</v>
      </c>
      <c r="B280" s="2">
        <f t="shared" si="0"/>
        <v>212</v>
      </c>
      <c r="C280" s="7"/>
      <c r="D280" s="2" t="e">
        <f t="shared" si="12"/>
        <v>#N/A</v>
      </c>
      <c r="E280" s="2" t="e">
        <f t="shared" si="22"/>
        <v>#N/A</v>
      </c>
      <c r="F280" s="2">
        <v>1580660.977429837</v>
      </c>
      <c r="G280" s="2">
        <f t="shared" si="23"/>
        <v>792960.42857142852</v>
      </c>
      <c r="H280" s="2">
        <f t="shared" si="13"/>
        <v>174496189.45454666</v>
      </c>
      <c r="I280" s="7"/>
      <c r="J280" s="2" t="e">
        <f t="shared" si="14"/>
        <v>#N/A</v>
      </c>
      <c r="K280" s="2" t="e">
        <f t="shared" si="24"/>
        <v>#N/A</v>
      </c>
      <c r="L280" s="2">
        <f t="array" ref="L280">IF(COUNT($C281)=0,IF(COUNT($C280)=1,I280,SUM(L279+LOOKUP(2,1/(ISNUMBER($K$1:$K$194)),$K$1:$K$194))),I280)</f>
        <v>2066113.1428571367</v>
      </c>
      <c r="M280" s="8" t="e">
        <f t="shared" si="27"/>
        <v>#N/A</v>
      </c>
      <c r="N280" s="2" t="e">
        <f t="shared" si="15"/>
        <v>#N/A</v>
      </c>
      <c r="O280" s="2" t="e">
        <f t="shared" si="25"/>
        <v>#N/A</v>
      </c>
      <c r="P280" s="2">
        <v>1589158.7814202011</v>
      </c>
      <c r="Q280" s="2">
        <f>IF(P280&gt;Graph!$G$1*1000,Graph!$G$1*1000,P280)</f>
        <v>800000</v>
      </c>
      <c r="R280" s="2">
        <f t="shared" si="16"/>
        <v>176408281.43993491</v>
      </c>
      <c r="S280" s="2">
        <f t="shared" si="17"/>
        <v>792960.42857143283</v>
      </c>
      <c r="T280" s="2">
        <f t="shared" si="18"/>
        <v>7039.571428571362</v>
      </c>
      <c r="U280" s="2">
        <f t="shared" si="19"/>
        <v>800000</v>
      </c>
      <c r="V280" s="2">
        <f t="shared" si="28"/>
        <v>107887513.45454632</v>
      </c>
      <c r="W280" s="2">
        <f t="shared" si="20"/>
        <v>792960.42857143283</v>
      </c>
      <c r="X280" s="2">
        <f t="shared" si="6"/>
        <v>7039.5714285671711</v>
      </c>
      <c r="Y280" s="2">
        <f t="shared" si="7"/>
        <v>68520767.985388488</v>
      </c>
      <c r="Z280" s="2" t="str">
        <f t="shared" si="8"/>
        <v>MEEP</v>
      </c>
      <c r="AA280" s="2">
        <f>IF(Z280="HERE",Y280,AA279+Graph!$G$1*1000)</f>
        <v>108961749.84253156</v>
      </c>
      <c r="AB280" s="2">
        <f t="shared" si="21"/>
        <v>800000</v>
      </c>
      <c r="AC280" s="2">
        <f t="shared" si="9"/>
        <v>66653571.16883181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6"/>
        <v>50160000</v>
      </c>
      <c r="AH280" s="3" t="e">
        <f t="shared" si="3"/>
        <v>#N/A</v>
      </c>
      <c r="AM280" s="6">
        <v>14600000</v>
      </c>
      <c r="AN280" s="6">
        <v>31800000</v>
      </c>
      <c r="AO280" s="6">
        <v>52800000</v>
      </c>
    </row>
    <row r="281" spans="1:41" ht="15.75" customHeight="1" x14ac:dyDescent="0.25">
      <c r="A281" s="1">
        <v>44457</v>
      </c>
      <c r="B281" s="2">
        <f t="shared" si="0"/>
        <v>213</v>
      </c>
      <c r="C281" s="7"/>
      <c r="D281" s="2" t="e">
        <f t="shared" si="12"/>
        <v>#N/A</v>
      </c>
      <c r="E281" s="2" t="e">
        <f t="shared" si="22"/>
        <v>#N/A</v>
      </c>
      <c r="F281" s="2">
        <v>1585921.6277230978</v>
      </c>
      <c r="G281" s="2">
        <f t="shared" si="23"/>
        <v>792960.42857142852</v>
      </c>
      <c r="H281" s="2">
        <f t="shared" si="13"/>
        <v>175289149.88311809</v>
      </c>
      <c r="I281" s="7"/>
      <c r="J281" s="2" t="e">
        <f t="shared" si="14"/>
        <v>#N/A</v>
      </c>
      <c r="K281" s="2" t="e">
        <f t="shared" si="24"/>
        <v>#N/A</v>
      </c>
      <c r="L281" s="2">
        <f t="array" ref="L281">IF(COUNT($C282)=0,IF(COUNT($C281)=1,I281,SUM(L280+LOOKUP(2,1/(ISNUMBER($K$1:$K$194)),$K$1:$K$194))),I281)</f>
        <v>2073152.714285708</v>
      </c>
      <c r="M281" s="8" t="e">
        <f t="shared" si="27"/>
        <v>#N/A</v>
      </c>
      <c r="N281" s="2" t="e">
        <f t="shared" si="15"/>
        <v>#N/A</v>
      </c>
      <c r="O281" s="2" t="e">
        <f t="shared" si="25"/>
        <v>#N/A</v>
      </c>
      <c r="P281" s="2">
        <v>1594441.2735127807</v>
      </c>
      <c r="Q281" s="2">
        <f>IF(P281&gt;Graph!$G$1*1000,Graph!$G$1*1000,P281)</f>
        <v>800000</v>
      </c>
      <c r="R281" s="2">
        <f t="shared" si="16"/>
        <v>177208281.43993491</v>
      </c>
      <c r="S281" s="2">
        <f t="shared" si="17"/>
        <v>792960.42857143283</v>
      </c>
      <c r="T281" s="2">
        <f t="shared" si="18"/>
        <v>7039.571428571362</v>
      </c>
      <c r="U281" s="2">
        <f t="shared" si="19"/>
        <v>800000</v>
      </c>
      <c r="V281" s="2">
        <f t="shared" si="28"/>
        <v>108680473.88311775</v>
      </c>
      <c r="W281" s="2">
        <f t="shared" si="20"/>
        <v>792960.42857143283</v>
      </c>
      <c r="X281" s="2">
        <f t="shared" si="6"/>
        <v>7039.5714285671711</v>
      </c>
      <c r="Y281" s="2">
        <f t="shared" si="7"/>
        <v>68527807.556817055</v>
      </c>
      <c r="Z281" s="2" t="str">
        <f t="shared" si="8"/>
        <v>MEEP</v>
      </c>
      <c r="AA281" s="2">
        <f>IF(Z281="HERE",Y281,AA280+Graph!$G$1*1000)</f>
        <v>109761749.84253156</v>
      </c>
      <c r="AB281" s="2">
        <f t="shared" si="21"/>
        <v>800000</v>
      </c>
      <c r="AC281" s="2">
        <f t="shared" si="9"/>
        <v>66653571.16883181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6"/>
        <v>50160000</v>
      </c>
      <c r="AH281" s="3" t="e">
        <f t="shared" si="3"/>
        <v>#N/A</v>
      </c>
      <c r="AM281" s="6">
        <v>14600000</v>
      </c>
      <c r="AN281" s="6">
        <v>31800000</v>
      </c>
      <c r="AO281" s="6">
        <v>52800000</v>
      </c>
    </row>
    <row r="282" spans="1:41" ht="15.75" customHeight="1" x14ac:dyDescent="0.25">
      <c r="A282" s="1">
        <v>44458</v>
      </c>
      <c r="B282" s="2">
        <f t="shared" si="0"/>
        <v>214</v>
      </c>
      <c r="C282" s="7"/>
      <c r="D282" s="2" t="e">
        <f t="shared" si="12"/>
        <v>#N/A</v>
      </c>
      <c r="E282" s="2" t="e">
        <f t="shared" si="22"/>
        <v>#N/A</v>
      </c>
      <c r="F282" s="2">
        <v>1591182.2780163586</v>
      </c>
      <c r="G282" s="2">
        <f t="shared" si="23"/>
        <v>792960.42857142852</v>
      </c>
      <c r="H282" s="2">
        <f t="shared" si="13"/>
        <v>176082110.31168953</v>
      </c>
      <c r="I282" s="7"/>
      <c r="J282" s="2" t="e">
        <f t="shared" si="14"/>
        <v>#N/A</v>
      </c>
      <c r="K282" s="2" t="e">
        <f t="shared" si="24"/>
        <v>#N/A</v>
      </c>
      <c r="L282" s="2">
        <f t="array" ref="L282">IF(COUNT($C283)=0,IF(COUNT($C282)=1,I282,SUM(L281+LOOKUP(2,1/(ISNUMBER($K$1:$K$194)),$K$1:$K$194))),I282)</f>
        <v>2080192.2857142794</v>
      </c>
      <c r="M282" s="8" t="e">
        <f t="shared" si="27"/>
        <v>#N/A</v>
      </c>
      <c r="N282" s="2" t="e">
        <f t="shared" si="15"/>
        <v>#N/A</v>
      </c>
      <c r="O282" s="2" t="e">
        <f t="shared" si="25"/>
        <v>#N/A</v>
      </c>
      <c r="P282" s="2">
        <v>1599723.7656053603</v>
      </c>
      <c r="Q282" s="2">
        <f>IF(P282&gt;Graph!$G$1*1000,Graph!$G$1*1000,P282)</f>
        <v>800000</v>
      </c>
      <c r="R282" s="2">
        <f t="shared" si="16"/>
        <v>178008281.43993491</v>
      </c>
      <c r="S282" s="2">
        <f t="shared" si="17"/>
        <v>792960.42857143283</v>
      </c>
      <c r="T282" s="2">
        <f t="shared" si="18"/>
        <v>7039.571428571362</v>
      </c>
      <c r="U282" s="2">
        <f t="shared" si="19"/>
        <v>800000</v>
      </c>
      <c r="V282" s="2">
        <f t="shared" si="28"/>
        <v>109473434.31168918</v>
      </c>
      <c r="W282" s="2">
        <f t="shared" si="20"/>
        <v>792960.42857143283</v>
      </c>
      <c r="X282" s="2">
        <f t="shared" si="6"/>
        <v>7039.5714285671711</v>
      </c>
      <c r="Y282" s="2">
        <f t="shared" si="7"/>
        <v>68534847.128245622</v>
      </c>
      <c r="Z282" s="2" t="str">
        <f t="shared" si="8"/>
        <v>MEEP</v>
      </c>
      <c r="AA282" s="2">
        <f>IF(Z282="HERE",Y282,AA281+Graph!$G$1*1000)</f>
        <v>110561749.84253156</v>
      </c>
      <c r="AB282" s="2">
        <f t="shared" si="21"/>
        <v>800000</v>
      </c>
      <c r="AC282" s="2">
        <f t="shared" si="9"/>
        <v>66653571.16883181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6"/>
        <v>50160000</v>
      </c>
      <c r="AH282" s="3" t="e">
        <f t="shared" si="3"/>
        <v>#N/A</v>
      </c>
      <c r="AM282" s="6">
        <v>14600000</v>
      </c>
      <c r="AN282" s="6">
        <v>31800000</v>
      </c>
      <c r="AO282" s="6">
        <v>52800000</v>
      </c>
    </row>
    <row r="283" spans="1:41" ht="15.75" customHeight="1" x14ac:dyDescent="0.25">
      <c r="A283" s="1">
        <v>44459</v>
      </c>
      <c r="B283" s="2">
        <f t="shared" si="0"/>
        <v>215</v>
      </c>
      <c r="C283" s="7"/>
      <c r="D283" s="2" t="e">
        <f t="shared" si="12"/>
        <v>#N/A</v>
      </c>
      <c r="E283" s="2" t="e">
        <f t="shared" si="22"/>
        <v>#N/A</v>
      </c>
      <c r="F283" s="2">
        <v>1596442.9283095896</v>
      </c>
      <c r="G283" s="2">
        <f t="shared" si="23"/>
        <v>792960.42857142852</v>
      </c>
      <c r="H283" s="2">
        <f t="shared" si="13"/>
        <v>176875070.74026096</v>
      </c>
      <c r="I283" s="7"/>
      <c r="J283" s="2" t="e">
        <f t="shared" si="14"/>
        <v>#N/A</v>
      </c>
      <c r="K283" s="2" t="e">
        <f t="shared" si="24"/>
        <v>#N/A</v>
      </c>
      <c r="L283" s="2">
        <f t="array" ref="L283">IF(COUNT($C284)=0,IF(COUNT($C283)=1,I283,SUM(L282+LOOKUP(2,1/(ISNUMBER($K$1:$K$194)),$K$1:$K$194))),I283)</f>
        <v>2087231.8571428508</v>
      </c>
      <c r="M283" s="8" t="e">
        <f t="shared" si="27"/>
        <v>#N/A</v>
      </c>
      <c r="N283" s="2" t="e">
        <f t="shared" si="15"/>
        <v>#N/A</v>
      </c>
      <c r="O283" s="2" t="e">
        <f t="shared" si="25"/>
        <v>#N/A</v>
      </c>
      <c r="P283" s="2">
        <v>1605006.2576979399</v>
      </c>
      <c r="Q283" s="2">
        <f>IF(P283&gt;Graph!$G$1*1000,Graph!$G$1*1000,P283)</f>
        <v>800000</v>
      </c>
      <c r="R283" s="2">
        <f t="shared" si="16"/>
        <v>178808281.43993491</v>
      </c>
      <c r="S283" s="2">
        <f t="shared" si="17"/>
        <v>792960.42857143283</v>
      </c>
      <c r="T283" s="2">
        <f t="shared" si="18"/>
        <v>7039.571428571362</v>
      </c>
      <c r="U283" s="2">
        <f t="shared" si="19"/>
        <v>800000</v>
      </c>
      <c r="V283" s="2">
        <f t="shared" si="28"/>
        <v>110266394.74026062</v>
      </c>
      <c r="W283" s="2">
        <f t="shared" si="20"/>
        <v>792960.42857143283</v>
      </c>
      <c r="X283" s="2">
        <f t="shared" si="6"/>
        <v>7039.5714285671711</v>
      </c>
      <c r="Y283" s="2">
        <f t="shared" si="7"/>
        <v>68541886.699674189</v>
      </c>
      <c r="Z283" s="2" t="str">
        <f t="shared" si="8"/>
        <v>MEEP</v>
      </c>
      <c r="AA283" s="2">
        <f>IF(Z283="HERE",Y283,AA282+Graph!$G$1*1000)</f>
        <v>111361749.84253156</v>
      </c>
      <c r="AB283" s="2">
        <f t="shared" si="21"/>
        <v>800000</v>
      </c>
      <c r="AC283" s="2">
        <f t="shared" si="9"/>
        <v>66653571.16883181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6"/>
        <v>50160000</v>
      </c>
      <c r="AH283" s="3" t="e">
        <f t="shared" si="3"/>
        <v>#N/A</v>
      </c>
      <c r="AM283" s="6">
        <v>14600000</v>
      </c>
      <c r="AN283" s="6">
        <v>31800000</v>
      </c>
      <c r="AO283" s="6">
        <v>52800000</v>
      </c>
    </row>
    <row r="284" spans="1:41" ht="15.75" customHeight="1" x14ac:dyDescent="0.25">
      <c r="A284" s="1">
        <v>44460</v>
      </c>
      <c r="B284" s="2">
        <f t="shared" si="0"/>
        <v>216</v>
      </c>
      <c r="C284" s="7"/>
      <c r="D284" s="2" t="e">
        <f t="shared" si="12"/>
        <v>#N/A</v>
      </c>
      <c r="E284" s="2" t="e">
        <f t="shared" si="22"/>
        <v>#N/A</v>
      </c>
      <c r="F284" s="2">
        <v>1601703.5786028504</v>
      </c>
      <c r="G284" s="2">
        <f t="shared" si="23"/>
        <v>792960.42857142852</v>
      </c>
      <c r="H284" s="2">
        <f t="shared" si="13"/>
        <v>177668031.16883239</v>
      </c>
      <c r="I284" s="7"/>
      <c r="J284" s="2" t="e">
        <f t="shared" si="14"/>
        <v>#N/A</v>
      </c>
      <c r="K284" s="2" t="e">
        <f t="shared" si="24"/>
        <v>#N/A</v>
      </c>
      <c r="L284" s="2">
        <f t="array" ref="L284">IF(COUNT($C285)=0,IF(COUNT($C284)=1,I284,SUM(L283+LOOKUP(2,1/(ISNUMBER($K$1:$K$194)),$K$1:$K$194))),I284)</f>
        <v>2094271.4285714221</v>
      </c>
      <c r="M284" s="8" t="e">
        <f t="shared" si="27"/>
        <v>#N/A</v>
      </c>
      <c r="N284" s="2" t="e">
        <f t="shared" si="15"/>
        <v>#N/A</v>
      </c>
      <c r="O284" s="2" t="e">
        <f t="shared" si="25"/>
        <v>#N/A</v>
      </c>
      <c r="P284" s="2">
        <v>1610288.7497905195</v>
      </c>
      <c r="Q284" s="2">
        <f>IF(P284&gt;Graph!$G$1*1000,Graph!$G$1*1000,P284)</f>
        <v>800000</v>
      </c>
      <c r="R284" s="2">
        <f t="shared" si="16"/>
        <v>179608281.43993491</v>
      </c>
      <c r="S284" s="2">
        <f t="shared" si="17"/>
        <v>792960.42857143283</v>
      </c>
      <c r="T284" s="2">
        <f t="shared" si="18"/>
        <v>7039.571428571362</v>
      </c>
      <c r="U284" s="2">
        <f t="shared" si="19"/>
        <v>800000</v>
      </c>
      <c r="V284" s="2">
        <f t="shared" si="28"/>
        <v>111059355.16883205</v>
      </c>
      <c r="W284" s="2">
        <f t="shared" si="20"/>
        <v>792960.42857143283</v>
      </c>
      <c r="X284" s="2">
        <f t="shared" si="6"/>
        <v>7039.5714285671711</v>
      </c>
      <c r="Y284" s="2">
        <f t="shared" si="7"/>
        <v>68548926.271102756</v>
      </c>
      <c r="Z284" s="2" t="str">
        <f t="shared" si="8"/>
        <v>MEEP</v>
      </c>
      <c r="AA284" s="2">
        <f>IF(Z284="HERE",Y284,AA283+Graph!$G$1*1000)</f>
        <v>112161749.84253156</v>
      </c>
      <c r="AB284" s="2">
        <f t="shared" si="21"/>
        <v>800000</v>
      </c>
      <c r="AC284" s="2">
        <f t="shared" si="9"/>
        <v>66653571.16883181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6"/>
        <v>50160000</v>
      </c>
      <c r="AH284" s="3" t="e">
        <f t="shared" si="3"/>
        <v>#N/A</v>
      </c>
      <c r="AM284" s="6">
        <v>14600000</v>
      </c>
      <c r="AN284" s="6">
        <v>31800000</v>
      </c>
      <c r="AO284" s="6">
        <v>52800000</v>
      </c>
    </row>
    <row r="285" spans="1:41" ht="15.75" customHeight="1" x14ac:dyDescent="0.25">
      <c r="A285" s="1">
        <v>44461</v>
      </c>
      <c r="B285" s="2">
        <f t="shared" si="0"/>
        <v>217</v>
      </c>
      <c r="C285" s="7"/>
      <c r="D285" s="2" t="e">
        <f t="shared" si="12"/>
        <v>#N/A</v>
      </c>
      <c r="E285" s="2" t="e">
        <f t="shared" si="22"/>
        <v>#N/A</v>
      </c>
      <c r="F285" s="2">
        <v>1606964.2288961112</v>
      </c>
      <c r="G285" s="2">
        <f t="shared" si="23"/>
        <v>792960.42857142852</v>
      </c>
      <c r="H285" s="2">
        <f t="shared" si="13"/>
        <v>178460991.59740382</v>
      </c>
      <c r="I285" s="7"/>
      <c r="J285" s="2" t="e">
        <f t="shared" si="14"/>
        <v>#N/A</v>
      </c>
      <c r="K285" s="2" t="e">
        <f t="shared" si="24"/>
        <v>#N/A</v>
      </c>
      <c r="L285" s="2">
        <f t="array" ref="L285">IF(COUNT($C286)=0,IF(COUNT($C285)=1,I285,SUM(L284+LOOKUP(2,1/(ISNUMBER($K$1:$K$194)),$K$1:$K$194))),I285)</f>
        <v>2101310.9999999935</v>
      </c>
      <c r="M285" s="8" t="e">
        <f t="shared" si="27"/>
        <v>#N/A</v>
      </c>
      <c r="N285" s="2" t="e">
        <f t="shared" si="15"/>
        <v>#N/A</v>
      </c>
      <c r="O285" s="2" t="e">
        <f t="shared" si="25"/>
        <v>#N/A</v>
      </c>
      <c r="P285" s="2">
        <v>1615571.2418830991</v>
      </c>
      <c r="Q285" s="2">
        <f>IF(P285&gt;Graph!$G$1*1000,Graph!$G$1*1000,P285)</f>
        <v>800000</v>
      </c>
      <c r="R285" s="2">
        <f t="shared" si="16"/>
        <v>180408281.43993491</v>
      </c>
      <c r="S285" s="2">
        <f t="shared" si="17"/>
        <v>792960.42857143283</v>
      </c>
      <c r="T285" s="2">
        <f t="shared" si="18"/>
        <v>7039.571428571362</v>
      </c>
      <c r="U285" s="2">
        <f t="shared" si="19"/>
        <v>800000</v>
      </c>
      <c r="V285" s="2">
        <f t="shared" si="28"/>
        <v>111852315.59740348</v>
      </c>
      <c r="W285" s="2">
        <f t="shared" si="20"/>
        <v>792960.42857143283</v>
      </c>
      <c r="X285" s="2">
        <f t="shared" si="6"/>
        <v>7039.5714285671711</v>
      </c>
      <c r="Y285" s="2">
        <f t="shared" si="7"/>
        <v>68555965.842531323</v>
      </c>
      <c r="Z285" s="2" t="str">
        <f t="shared" si="8"/>
        <v>MEEP</v>
      </c>
      <c r="AA285" s="2">
        <f>IF(Z285="HERE",Y285,AA284+Graph!$G$1*1000)</f>
        <v>112961749.84253156</v>
      </c>
      <c r="AB285" s="2">
        <f t="shared" si="21"/>
        <v>800000</v>
      </c>
      <c r="AC285" s="2">
        <f t="shared" si="9"/>
        <v>66653571.16883181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6"/>
        <v>50160000</v>
      </c>
      <c r="AH285" s="3" t="e">
        <f t="shared" si="3"/>
        <v>#N/A</v>
      </c>
      <c r="AM285" s="6">
        <v>14600000</v>
      </c>
      <c r="AN285" s="6">
        <v>31800000</v>
      </c>
      <c r="AO285" s="6">
        <v>52800000</v>
      </c>
    </row>
    <row r="286" spans="1:41" ht="15.75" customHeight="1" x14ac:dyDescent="0.25">
      <c r="A286" s="1">
        <v>44462</v>
      </c>
      <c r="B286" s="2">
        <f t="shared" si="0"/>
        <v>218</v>
      </c>
      <c r="C286" s="7"/>
      <c r="D286" s="2" t="e">
        <f t="shared" si="12"/>
        <v>#N/A</v>
      </c>
      <c r="E286" s="2" t="e">
        <f t="shared" si="22"/>
        <v>#N/A</v>
      </c>
      <c r="F286" s="2">
        <v>1612224.8791893721</v>
      </c>
      <c r="G286" s="2">
        <f t="shared" si="23"/>
        <v>792960.42857142852</v>
      </c>
      <c r="H286" s="2">
        <f t="shared" si="13"/>
        <v>179253952.02597526</v>
      </c>
      <c r="I286" s="7"/>
      <c r="J286" s="2" t="e">
        <f t="shared" si="14"/>
        <v>#N/A</v>
      </c>
      <c r="K286" s="2" t="e">
        <f t="shared" si="24"/>
        <v>#N/A</v>
      </c>
      <c r="L286" s="2">
        <f t="array" ref="L286">IF(COUNT($C287)=0,IF(COUNT($C286)=1,I286,SUM(L285+LOOKUP(2,1/(ISNUMBER($K$1:$K$194)),$K$1:$K$194))),I286)</f>
        <v>2108350.5714285648</v>
      </c>
      <c r="M286" s="8" t="e">
        <f t="shared" si="27"/>
        <v>#N/A</v>
      </c>
      <c r="N286" s="2" t="e">
        <f t="shared" si="15"/>
        <v>#N/A</v>
      </c>
      <c r="O286" s="2" t="e">
        <f t="shared" si="25"/>
        <v>#N/A</v>
      </c>
      <c r="P286" s="2">
        <v>1620853.7339757085</v>
      </c>
      <c r="Q286" s="2">
        <f>IF(P286&gt;Graph!$G$1*1000,Graph!$G$1*1000,P286)</f>
        <v>800000</v>
      </c>
      <c r="R286" s="2">
        <f t="shared" si="16"/>
        <v>181208281.43993491</v>
      </c>
      <c r="S286" s="2">
        <f t="shared" si="17"/>
        <v>792960.42857143283</v>
      </c>
      <c r="T286" s="2">
        <f t="shared" si="18"/>
        <v>7039.571428571362</v>
      </c>
      <c r="U286" s="2">
        <f t="shared" si="19"/>
        <v>800000</v>
      </c>
      <c r="V286" s="2">
        <f t="shared" si="28"/>
        <v>112645276.02597491</v>
      </c>
      <c r="W286" s="2">
        <f t="shared" si="20"/>
        <v>792960.42857143283</v>
      </c>
      <c r="X286" s="2">
        <f t="shared" si="6"/>
        <v>7039.5714285671711</v>
      </c>
      <c r="Y286" s="2">
        <f t="shared" si="7"/>
        <v>68563005.413959891</v>
      </c>
      <c r="Z286" s="2" t="str">
        <f t="shared" si="8"/>
        <v>MEEP</v>
      </c>
      <c r="AA286" s="2">
        <f>IF(Z286="HERE",Y286,AA285+Graph!$G$1*1000)</f>
        <v>113761749.84253156</v>
      </c>
      <c r="AB286" s="2">
        <f t="shared" si="21"/>
        <v>800000</v>
      </c>
      <c r="AC286" s="2">
        <f t="shared" si="9"/>
        <v>66653571.16883181</v>
      </c>
      <c r="AD286" s="3">
        <f t="shared" si="10"/>
        <v>52800000</v>
      </c>
      <c r="AE286" s="2">
        <f>IF(AE284&gt;=52800000,52800000,IF(AB265=Graph!G$1*1000,AE285+Graph!G$1*1000,AC286))</f>
        <v>52800000</v>
      </c>
      <c r="AF286" s="3">
        <f t="shared" si="11"/>
        <v>52800000</v>
      </c>
      <c r="AG286" s="3">
        <f t="shared" si="26"/>
        <v>50160000</v>
      </c>
      <c r="AH286" s="3" t="e">
        <f t="shared" si="3"/>
        <v>#N/A</v>
      </c>
      <c r="AM286" s="6">
        <v>14600000</v>
      </c>
      <c r="AN286" s="6">
        <v>31800000</v>
      </c>
      <c r="AO286" s="6">
        <v>52800000</v>
      </c>
    </row>
    <row r="287" spans="1:41" ht="15.75" customHeight="1" x14ac:dyDescent="0.25">
      <c r="A287" s="1">
        <v>44463</v>
      </c>
      <c r="B287" s="2">
        <f t="shared" si="0"/>
        <v>219</v>
      </c>
      <c r="C287" s="7"/>
      <c r="D287" s="2" t="e">
        <f t="shared" si="12"/>
        <v>#N/A</v>
      </c>
      <c r="E287" s="2" t="e">
        <f t="shared" si="22"/>
        <v>#N/A</v>
      </c>
      <c r="F287" s="2">
        <v>1617485.5294826329</v>
      </c>
      <c r="G287" s="2">
        <f t="shared" si="23"/>
        <v>792960.42857142852</v>
      </c>
      <c r="H287" s="2">
        <f t="shared" si="13"/>
        <v>180046912.45454669</v>
      </c>
      <c r="I287" s="7"/>
      <c r="J287" s="2" t="e">
        <f t="shared" si="14"/>
        <v>#N/A</v>
      </c>
      <c r="K287" s="2" t="e">
        <f t="shared" si="24"/>
        <v>#N/A</v>
      </c>
      <c r="L287" s="2">
        <f t="array" ref="L287">IF(COUNT($C288)=0,IF(COUNT($C287)=1,I287,SUM(L286+LOOKUP(2,1/(ISNUMBER($K$1:$K$194)),$K$1:$K$194))),I287)</f>
        <v>2115390.1428571362</v>
      </c>
      <c r="M287" s="8" t="e">
        <f t="shared" si="27"/>
        <v>#N/A</v>
      </c>
      <c r="N287" s="2" t="e">
        <f t="shared" si="15"/>
        <v>#N/A</v>
      </c>
      <c r="O287" s="2" t="e">
        <f t="shared" si="25"/>
        <v>#N/A</v>
      </c>
      <c r="P287" s="2">
        <v>1626136.2260682881</v>
      </c>
      <c r="Q287" s="2">
        <f>IF(P287&gt;Graph!$G$1*1000,Graph!$G$1*1000,P287)</f>
        <v>800000</v>
      </c>
      <c r="R287" s="2">
        <f t="shared" si="16"/>
        <v>182008281.43993491</v>
      </c>
      <c r="S287" s="2">
        <f t="shared" si="17"/>
        <v>792960.42857143283</v>
      </c>
      <c r="T287" s="2">
        <f t="shared" si="18"/>
        <v>7039.571428571362</v>
      </c>
      <c r="U287" s="2">
        <f t="shared" si="19"/>
        <v>800000</v>
      </c>
      <c r="V287" s="2">
        <f t="shared" si="28"/>
        <v>113438236.45454635</v>
      </c>
      <c r="W287" s="2">
        <f t="shared" si="20"/>
        <v>792960.42857143283</v>
      </c>
      <c r="X287" s="2">
        <f t="shared" si="6"/>
        <v>7039.5714285671711</v>
      </c>
      <c r="Y287" s="2">
        <f t="shared" si="7"/>
        <v>68570044.985388458</v>
      </c>
      <c r="Z287" s="2" t="str">
        <f t="shared" si="8"/>
        <v>MEEP</v>
      </c>
      <c r="AA287" s="2">
        <f>IF(Z287="HERE",Y287,AA286+Graph!$G$1*1000)</f>
        <v>114561749.84253156</v>
      </c>
      <c r="AB287" s="2">
        <f t="shared" si="21"/>
        <v>800000</v>
      </c>
      <c r="AC287" s="2">
        <f t="shared" si="9"/>
        <v>66653571.16883181</v>
      </c>
      <c r="AD287" s="3">
        <f t="shared" si="10"/>
        <v>52800000</v>
      </c>
      <c r="AE287" s="2">
        <f>IF(AE285&gt;=52800000,52800000,IF(AB266=Graph!G$1*1000,AE286+Graph!G$1*1000,AC287))</f>
        <v>52800000</v>
      </c>
      <c r="AF287" s="3">
        <f t="shared" si="11"/>
        <v>52800000</v>
      </c>
      <c r="AG287" s="3">
        <f t="shared" si="26"/>
        <v>50160000</v>
      </c>
      <c r="AH287" s="3" t="e">
        <f t="shared" si="3"/>
        <v>#N/A</v>
      </c>
      <c r="AM287" s="6">
        <v>14600000</v>
      </c>
      <c r="AN287" s="6">
        <v>31800000</v>
      </c>
      <c r="AO287" s="6">
        <v>52800000</v>
      </c>
    </row>
    <row r="288" spans="1:41" ht="15.75" customHeight="1" x14ac:dyDescent="0.25">
      <c r="A288" s="1">
        <v>44464</v>
      </c>
      <c r="B288" s="2">
        <f t="shared" si="0"/>
        <v>220</v>
      </c>
      <c r="C288" s="7"/>
      <c r="D288" s="2" t="e">
        <f t="shared" si="12"/>
        <v>#N/A</v>
      </c>
      <c r="E288" s="2" t="e">
        <f t="shared" si="22"/>
        <v>#N/A</v>
      </c>
      <c r="F288" s="2">
        <v>1622746.1797758937</v>
      </c>
      <c r="G288" s="2">
        <f t="shared" si="23"/>
        <v>792960.42857142852</v>
      </c>
      <c r="H288" s="2">
        <f t="shared" si="13"/>
        <v>180839872.88311812</v>
      </c>
      <c r="I288" s="7"/>
      <c r="J288" s="2" t="e">
        <f t="shared" si="14"/>
        <v>#N/A</v>
      </c>
      <c r="K288" s="2" t="e">
        <f t="shared" si="24"/>
        <v>#N/A</v>
      </c>
      <c r="L288" s="2">
        <f t="array" ref="L288">IF(COUNT($C289)=0,IF(COUNT($C288)=1,I288,SUM(L287+LOOKUP(2,1/(ISNUMBER($K$1:$K$194)),$K$1:$K$194))),I288)</f>
        <v>2122429.7142857076</v>
      </c>
      <c r="M288" s="8" t="e">
        <f t="shared" si="27"/>
        <v>#N/A</v>
      </c>
      <c r="N288" s="2" t="e">
        <f t="shared" si="15"/>
        <v>#N/A</v>
      </c>
      <c r="O288" s="2" t="e">
        <f t="shared" si="25"/>
        <v>#N/A</v>
      </c>
      <c r="P288" s="2">
        <v>1631418.7181608677</v>
      </c>
      <c r="Q288" s="2">
        <f>IF(P288&gt;Graph!$G$1*1000,Graph!$G$1*1000,P288)</f>
        <v>800000</v>
      </c>
      <c r="R288" s="2">
        <f t="shared" si="16"/>
        <v>182808281.43993491</v>
      </c>
      <c r="S288" s="2">
        <f t="shared" si="17"/>
        <v>792960.42857143283</v>
      </c>
      <c r="T288" s="2">
        <f t="shared" si="18"/>
        <v>7039.571428571362</v>
      </c>
      <c r="U288" s="2">
        <f t="shared" si="19"/>
        <v>800000</v>
      </c>
      <c r="V288" s="2">
        <f t="shared" si="28"/>
        <v>114231196.88311778</v>
      </c>
      <c r="W288" s="2">
        <f t="shared" si="20"/>
        <v>792960.42857143283</v>
      </c>
      <c r="X288" s="2">
        <f t="shared" si="6"/>
        <v>7039.5714285671711</v>
      </c>
      <c r="Y288" s="2">
        <f t="shared" si="7"/>
        <v>68577084.556817025</v>
      </c>
      <c r="Z288" s="2" t="str">
        <f t="shared" si="8"/>
        <v>MEEP</v>
      </c>
      <c r="AA288" s="2">
        <f>IF(Z288="HERE",Y288,AA287+Graph!$G$1*1000)</f>
        <v>115361749.84253156</v>
      </c>
      <c r="AB288" s="2">
        <f t="shared" si="21"/>
        <v>800000</v>
      </c>
      <c r="AC288" s="2">
        <f t="shared" si="9"/>
        <v>66653571.16883181</v>
      </c>
      <c r="AD288" s="3">
        <f t="shared" si="10"/>
        <v>52800000</v>
      </c>
      <c r="AE288" s="2">
        <f>IF(AE286&gt;=52800000,52800000,IF(AB267=Graph!G$1*1000,AE287+Graph!G$1*1000,AC288))</f>
        <v>52800000</v>
      </c>
      <c r="AF288" s="3">
        <f t="shared" si="11"/>
        <v>52800000</v>
      </c>
      <c r="AG288" s="3">
        <f t="shared" si="26"/>
        <v>50160000</v>
      </c>
      <c r="AH288" s="3" t="e">
        <f t="shared" si="3"/>
        <v>#N/A</v>
      </c>
      <c r="AM288" s="6">
        <v>14600000</v>
      </c>
      <c r="AN288" s="6">
        <v>31800000</v>
      </c>
      <c r="AO288" s="6">
        <v>52800000</v>
      </c>
    </row>
    <row r="289" spans="1:41" ht="15.75" customHeight="1" x14ac:dyDescent="0.25">
      <c r="A289" s="1">
        <v>44465</v>
      </c>
      <c r="B289" s="2">
        <f t="shared" si="0"/>
        <v>221</v>
      </c>
      <c r="C289" s="7"/>
      <c r="D289" s="2" t="e">
        <f t="shared" si="12"/>
        <v>#N/A</v>
      </c>
      <c r="E289" s="2" t="e">
        <f t="shared" si="22"/>
        <v>#N/A</v>
      </c>
      <c r="F289" s="2">
        <v>1628006.8300691247</v>
      </c>
      <c r="G289" s="2">
        <f t="shared" si="23"/>
        <v>792960.42857142852</v>
      </c>
      <c r="H289" s="2">
        <f t="shared" si="13"/>
        <v>181632833.31168956</v>
      </c>
      <c r="I289" s="7"/>
      <c r="J289" s="2" t="e">
        <f t="shared" si="14"/>
        <v>#N/A</v>
      </c>
      <c r="K289" s="2" t="e">
        <f t="shared" si="24"/>
        <v>#N/A</v>
      </c>
      <c r="L289" s="2">
        <f t="array" ref="L289">IF(COUNT($C290)=0,IF(COUNT($C289)=1,I289,SUM(L288+LOOKUP(2,1/(ISNUMBER($K$1:$K$194)),$K$1:$K$194))),I289)</f>
        <v>2129469.2857142789</v>
      </c>
      <c r="M289" s="8" t="e">
        <f t="shared" si="27"/>
        <v>#N/A</v>
      </c>
      <c r="N289" s="2" t="e">
        <f t="shared" si="15"/>
        <v>#N/A</v>
      </c>
      <c r="O289" s="2" t="e">
        <f t="shared" si="25"/>
        <v>#N/A</v>
      </c>
      <c r="P289" s="2">
        <v>1636701.2102534473</v>
      </c>
      <c r="Q289" s="2">
        <f>IF(P289&gt;Graph!$G$1*1000,Graph!$G$1*1000,P289)</f>
        <v>800000</v>
      </c>
      <c r="R289" s="2">
        <f t="shared" si="16"/>
        <v>183608281.43993491</v>
      </c>
      <c r="S289" s="2">
        <f t="shared" si="17"/>
        <v>792960.42857143283</v>
      </c>
      <c r="T289" s="2">
        <f t="shared" si="18"/>
        <v>7039.571428571362</v>
      </c>
      <c r="U289" s="2">
        <f t="shared" si="19"/>
        <v>800000</v>
      </c>
      <c r="V289" s="2">
        <f t="shared" si="28"/>
        <v>115024157.31168921</v>
      </c>
      <c r="W289" s="2">
        <f t="shared" si="20"/>
        <v>792960.42857143283</v>
      </c>
      <c r="X289" s="2">
        <f t="shared" si="6"/>
        <v>7039.5714285671711</v>
      </c>
      <c r="Y289" s="2">
        <f t="shared" si="7"/>
        <v>68584124.128245592</v>
      </c>
      <c r="Z289" s="2" t="str">
        <f t="shared" si="8"/>
        <v>MEEP</v>
      </c>
      <c r="AA289" s="2">
        <f>IF(Z289="HERE",Y289,AA288+Graph!$G$1*1000)</f>
        <v>116161749.84253156</v>
      </c>
      <c r="AB289" s="2">
        <f t="shared" si="21"/>
        <v>800000</v>
      </c>
      <c r="AC289" s="2">
        <f t="shared" si="9"/>
        <v>66653571.16883181</v>
      </c>
      <c r="AD289" s="3">
        <f t="shared" si="10"/>
        <v>52800000</v>
      </c>
      <c r="AE289" s="2">
        <f>IF(AE287&gt;=52800000,52800000,IF(AB268=Graph!G$1*1000,AE288+Graph!G$1*1000,AC289))</f>
        <v>52800000</v>
      </c>
      <c r="AF289" s="3">
        <f t="shared" si="11"/>
        <v>52800000</v>
      </c>
      <c r="AG289" s="3">
        <f t="shared" si="26"/>
        <v>50160000</v>
      </c>
      <c r="AH289" s="3" t="e">
        <f t="shared" si="3"/>
        <v>#N/A</v>
      </c>
      <c r="AM289" s="6">
        <v>14600000</v>
      </c>
      <c r="AN289" s="6">
        <v>31800000</v>
      </c>
      <c r="AO289" s="6">
        <v>52800000</v>
      </c>
    </row>
    <row r="290" spans="1:41" ht="15.75" customHeight="1" x14ac:dyDescent="0.25">
      <c r="A290" s="1">
        <v>44466</v>
      </c>
      <c r="B290" s="2">
        <f t="shared" si="0"/>
        <v>222</v>
      </c>
      <c r="C290" s="7"/>
      <c r="D290" s="2" t="e">
        <f t="shared" si="12"/>
        <v>#N/A</v>
      </c>
      <c r="E290" s="2" t="e">
        <f t="shared" si="22"/>
        <v>#N/A</v>
      </c>
      <c r="F290" s="2">
        <v>1633267.4803623855</v>
      </c>
      <c r="G290" s="2">
        <f t="shared" si="23"/>
        <v>792960.42857142852</v>
      </c>
      <c r="H290" s="2">
        <f t="shared" si="13"/>
        <v>182425793.74026099</v>
      </c>
      <c r="I290" s="7"/>
      <c r="J290" s="2" t="e">
        <f t="shared" si="14"/>
        <v>#N/A</v>
      </c>
      <c r="K290" s="2" t="e">
        <f t="shared" si="24"/>
        <v>#N/A</v>
      </c>
      <c r="L290" s="2">
        <f t="array" ref="L290">IF(COUNT($C291)=0,IF(COUNT($C290)=1,I290,SUM(L289+LOOKUP(2,1/(ISNUMBER($K$1:$K$194)),$K$1:$K$194))),I290)</f>
        <v>2136508.8571428503</v>
      </c>
      <c r="M290" s="8" t="e">
        <f t="shared" si="27"/>
        <v>#N/A</v>
      </c>
      <c r="N290" s="2" t="e">
        <f t="shared" si="15"/>
        <v>#N/A</v>
      </c>
      <c r="O290" s="2" t="e">
        <f t="shared" si="25"/>
        <v>#N/A</v>
      </c>
      <c r="P290" s="2">
        <v>1641983.7023460269</v>
      </c>
      <c r="Q290" s="2">
        <f>IF(P290&gt;Graph!$G$1*1000,Graph!$G$1*1000,P290)</f>
        <v>800000</v>
      </c>
      <c r="R290" s="2">
        <f t="shared" si="16"/>
        <v>184408281.43993491</v>
      </c>
      <c r="S290" s="2">
        <f t="shared" si="17"/>
        <v>792960.42857143283</v>
      </c>
      <c r="T290" s="2">
        <f t="shared" si="18"/>
        <v>7039.571428571362</v>
      </c>
      <c r="U290" s="2">
        <f t="shared" si="19"/>
        <v>800000</v>
      </c>
      <c r="V290" s="2">
        <f t="shared" si="28"/>
        <v>115817117.74026065</v>
      </c>
      <c r="W290" s="2">
        <f t="shared" si="20"/>
        <v>792960.42857143283</v>
      </c>
      <c r="X290" s="2">
        <f t="shared" si="6"/>
        <v>7039.5714285671711</v>
      </c>
      <c r="Y290" s="2">
        <f t="shared" si="7"/>
        <v>68591163.699674159</v>
      </c>
      <c r="Z290" s="2" t="str">
        <f t="shared" si="8"/>
        <v>MEEP</v>
      </c>
      <c r="AA290" s="2">
        <f>IF(Z290="HERE",Y290,AA289+Graph!$G$1*1000)</f>
        <v>116961749.84253156</v>
      </c>
      <c r="AB290" s="2">
        <f t="shared" si="21"/>
        <v>800000</v>
      </c>
      <c r="AC290" s="2">
        <f t="shared" si="9"/>
        <v>66653571.16883181</v>
      </c>
      <c r="AD290" s="3">
        <f t="shared" si="10"/>
        <v>52800000</v>
      </c>
      <c r="AE290" s="2">
        <f>IF(AE288&gt;=52800000,52800000,IF(AB269=Graph!G$1*1000,AE289+Graph!G$1*1000,AC290))</f>
        <v>52800000</v>
      </c>
      <c r="AF290" s="3">
        <f t="shared" si="11"/>
        <v>52800000</v>
      </c>
      <c r="AG290" s="3">
        <f t="shared" si="26"/>
        <v>50160000</v>
      </c>
      <c r="AH290" s="3" t="e">
        <f t="shared" si="3"/>
        <v>#N/A</v>
      </c>
      <c r="AM290" s="6">
        <v>14600000</v>
      </c>
      <c r="AN290" s="6">
        <v>31800000</v>
      </c>
      <c r="AO290" s="6">
        <v>52800000</v>
      </c>
    </row>
    <row r="291" spans="1:41" ht="15.75" customHeight="1" x14ac:dyDescent="0.25">
      <c r="A291" s="1">
        <v>44467</v>
      </c>
      <c r="B291" s="2">
        <f t="shared" si="0"/>
        <v>223</v>
      </c>
      <c r="C291" s="7"/>
      <c r="D291" s="2" t="e">
        <f t="shared" si="12"/>
        <v>#N/A</v>
      </c>
      <c r="E291" s="2" t="e">
        <f t="shared" si="22"/>
        <v>#N/A</v>
      </c>
      <c r="F291" s="2">
        <v>1638528.1306556463</v>
      </c>
      <c r="G291" s="2">
        <f t="shared" si="23"/>
        <v>792960.42857142852</v>
      </c>
      <c r="H291" s="2">
        <f t="shared" si="13"/>
        <v>183218754.16883242</v>
      </c>
      <c r="I291" s="7"/>
      <c r="J291" s="2" t="e">
        <f t="shared" si="14"/>
        <v>#N/A</v>
      </c>
      <c r="K291" s="2" t="e">
        <f t="shared" si="24"/>
        <v>#N/A</v>
      </c>
      <c r="L291" s="2">
        <f t="array" ref="L291">IF(COUNT($C292)=0,IF(COUNT($C291)=1,I291,SUM(L290+LOOKUP(2,1/(ISNUMBER($K$1:$K$194)),$K$1:$K$194))),I291)</f>
        <v>2143548.4285714217</v>
      </c>
      <c r="M291" s="8" t="e">
        <f t="shared" si="27"/>
        <v>#N/A</v>
      </c>
      <c r="N291" s="2" t="e">
        <f t="shared" si="15"/>
        <v>#N/A</v>
      </c>
      <c r="O291" s="2" t="e">
        <f t="shared" si="25"/>
        <v>#N/A</v>
      </c>
      <c r="P291" s="2">
        <v>1647266.1944386363</v>
      </c>
      <c r="Q291" s="2">
        <f>IF(P291&gt;Graph!$G$1*1000,Graph!$G$1*1000,P291)</f>
        <v>800000</v>
      </c>
      <c r="R291" s="2">
        <f t="shared" si="16"/>
        <v>185208281.43993491</v>
      </c>
      <c r="S291" s="2">
        <f t="shared" si="17"/>
        <v>792960.42857143283</v>
      </c>
      <c r="T291" s="2">
        <f t="shared" si="18"/>
        <v>7039.571428571362</v>
      </c>
      <c r="U291" s="2">
        <f t="shared" si="19"/>
        <v>800000</v>
      </c>
      <c r="V291" s="2">
        <f t="shared" si="28"/>
        <v>116610078.16883208</v>
      </c>
      <c r="W291" s="2">
        <f t="shared" si="20"/>
        <v>792960.42857143283</v>
      </c>
      <c r="X291" s="2">
        <f t="shared" si="6"/>
        <v>7039.5714285671711</v>
      </c>
      <c r="Y291" s="2">
        <f t="shared" si="7"/>
        <v>68598203.271102726</v>
      </c>
      <c r="Z291" s="2" t="str">
        <f t="shared" si="8"/>
        <v>MEEP</v>
      </c>
      <c r="AA291" s="2">
        <f>IF(Z291="HERE",Y291,AA290+Graph!$G$1*1000)</f>
        <v>117761749.84253156</v>
      </c>
      <c r="AB291" s="2">
        <f t="shared" si="21"/>
        <v>800000</v>
      </c>
      <c r="AC291" s="2">
        <f t="shared" si="9"/>
        <v>66653571.16883181</v>
      </c>
      <c r="AD291" s="3">
        <f t="shared" si="10"/>
        <v>52800000</v>
      </c>
      <c r="AE291" s="2">
        <f>IF(AE289&gt;=52800000,52800000,IF(AB270=Graph!G$1*1000,AE290+Graph!G$1*1000,AC291))</f>
        <v>52800000</v>
      </c>
      <c r="AF291" s="3">
        <f t="shared" si="11"/>
        <v>52800000</v>
      </c>
      <c r="AG291" s="3">
        <f t="shared" si="26"/>
        <v>50160000</v>
      </c>
      <c r="AH291" s="3" t="e">
        <f t="shared" si="3"/>
        <v>#N/A</v>
      </c>
      <c r="AM291" s="6">
        <v>14600000</v>
      </c>
      <c r="AN291" s="6">
        <v>31800000</v>
      </c>
      <c r="AO291" s="6">
        <v>52800000</v>
      </c>
    </row>
    <row r="292" spans="1:41" ht="15.75" customHeight="1" x14ac:dyDescent="0.25">
      <c r="A292" s="1">
        <v>44468</v>
      </c>
      <c r="B292" s="2">
        <f t="shared" si="0"/>
        <v>224</v>
      </c>
      <c r="C292" s="7"/>
      <c r="D292" s="2" t="e">
        <f t="shared" si="12"/>
        <v>#N/A</v>
      </c>
      <c r="E292" s="2" t="e">
        <f t="shared" si="22"/>
        <v>#N/A</v>
      </c>
      <c r="F292" s="2">
        <v>1643788.7809489071</v>
      </c>
      <c r="G292" s="2">
        <f t="shared" si="23"/>
        <v>792960.42857142852</v>
      </c>
      <c r="H292" s="2">
        <f t="shared" si="13"/>
        <v>184011714.59740385</v>
      </c>
      <c r="I292" s="7"/>
      <c r="J292" s="2" t="e">
        <f t="shared" si="14"/>
        <v>#N/A</v>
      </c>
      <c r="K292" s="2" t="e">
        <f t="shared" si="24"/>
        <v>#N/A</v>
      </c>
      <c r="L292" s="2">
        <f t="array" ref="L292">IF(COUNT($C293)=0,IF(COUNT($C292)=1,I292,SUM(L291+LOOKUP(2,1/(ISNUMBER($K$1:$K$194)),$K$1:$K$194))),I292)</f>
        <v>2150587.999999993</v>
      </c>
      <c r="M292" s="8" t="e">
        <f t="shared" si="27"/>
        <v>#N/A</v>
      </c>
      <c r="N292" s="2" t="e">
        <f t="shared" si="15"/>
        <v>#N/A</v>
      </c>
      <c r="O292" s="2" t="e">
        <f t="shared" si="25"/>
        <v>#N/A</v>
      </c>
      <c r="P292" s="2">
        <v>1652548.6865312159</v>
      </c>
      <c r="Q292" s="2">
        <f>IF(P292&gt;Graph!$G$1*1000,Graph!$G$1*1000,P292)</f>
        <v>800000</v>
      </c>
      <c r="R292" s="2">
        <f t="shared" si="16"/>
        <v>186008281.43993491</v>
      </c>
      <c r="S292" s="2">
        <f t="shared" si="17"/>
        <v>792960.42857143283</v>
      </c>
      <c r="T292" s="2">
        <f t="shared" si="18"/>
        <v>7039.571428571362</v>
      </c>
      <c r="U292" s="2">
        <f t="shared" si="19"/>
        <v>800000</v>
      </c>
      <c r="V292" s="2">
        <f t="shared" si="28"/>
        <v>117403038.59740351</v>
      </c>
      <c r="W292" s="2">
        <f t="shared" si="20"/>
        <v>792960.42857143283</v>
      </c>
      <c r="X292" s="2">
        <f t="shared" si="6"/>
        <v>7039.5714285671711</v>
      </c>
      <c r="Y292" s="2">
        <f t="shared" si="7"/>
        <v>68605242.842531294</v>
      </c>
      <c r="Z292" s="2" t="str">
        <f t="shared" si="8"/>
        <v>MEEP</v>
      </c>
      <c r="AA292" s="2">
        <f>IF(Z292="HERE",Y292,AA291+Graph!$G$1*1000)</f>
        <v>118561749.84253156</v>
      </c>
      <c r="AB292" s="2">
        <f t="shared" si="21"/>
        <v>800000</v>
      </c>
      <c r="AC292" s="2">
        <f t="shared" si="9"/>
        <v>66653571.16883181</v>
      </c>
      <c r="AD292" s="3">
        <f t="shared" si="10"/>
        <v>52800000</v>
      </c>
      <c r="AE292" s="2">
        <f>IF(AE290&gt;=52800000,52800000,IF(AB271=Graph!G$1*1000,AE291+Graph!G$1*1000,AC292))</f>
        <v>52800000</v>
      </c>
      <c r="AF292" s="3">
        <f t="shared" si="11"/>
        <v>52800000</v>
      </c>
      <c r="AG292" s="3">
        <f t="shared" si="26"/>
        <v>50160000</v>
      </c>
      <c r="AH292" s="3" t="e">
        <f t="shared" si="3"/>
        <v>#N/A</v>
      </c>
      <c r="AM292" s="6">
        <v>14600000</v>
      </c>
      <c r="AN292" s="6">
        <v>31800000</v>
      </c>
      <c r="AO292" s="6">
        <v>52800000</v>
      </c>
    </row>
    <row r="293" spans="1:41" ht="15.75" customHeight="1" x14ac:dyDescent="0.25">
      <c r="A293" s="1">
        <v>44469</v>
      </c>
      <c r="B293" s="2">
        <f t="shared" si="0"/>
        <v>225</v>
      </c>
      <c r="C293" s="7"/>
      <c r="D293" s="2" t="e">
        <f t="shared" si="12"/>
        <v>#N/A</v>
      </c>
      <c r="E293" s="2" t="e">
        <f t="shared" si="22"/>
        <v>#N/A</v>
      </c>
      <c r="F293" s="2">
        <v>1649049.4312421679</v>
      </c>
      <c r="G293" s="2">
        <f t="shared" si="23"/>
        <v>792960.42857142852</v>
      </c>
      <c r="H293" s="2">
        <f t="shared" si="13"/>
        <v>184804675.02597529</v>
      </c>
      <c r="I293" s="7"/>
      <c r="J293" s="2" t="e">
        <f t="shared" si="14"/>
        <v>#N/A</v>
      </c>
      <c r="K293" s="2" t="e">
        <f t="shared" si="24"/>
        <v>#N/A</v>
      </c>
      <c r="L293" s="2">
        <f t="array" ref="L293">IF(COUNT($C294)=0,IF(COUNT($C293)=1,I293,SUM(L292+LOOKUP(2,1/(ISNUMBER($K$1:$K$194)),$K$1:$K$194))),I293)</f>
        <v>2157627.5714285644</v>
      </c>
      <c r="M293" s="8" t="e">
        <f t="shared" si="27"/>
        <v>#N/A</v>
      </c>
      <c r="N293" s="2" t="e">
        <f t="shared" si="15"/>
        <v>#N/A</v>
      </c>
      <c r="O293" s="2" t="e">
        <f t="shared" si="25"/>
        <v>#N/A</v>
      </c>
      <c r="P293" s="2">
        <v>1657831.1786237955</v>
      </c>
      <c r="Q293" s="2">
        <f>IF(P293&gt;Graph!$G$1*1000,Graph!$G$1*1000,P293)</f>
        <v>800000</v>
      </c>
      <c r="R293" s="2">
        <f t="shared" si="16"/>
        <v>186808281.43993491</v>
      </c>
      <c r="S293" s="2">
        <f t="shared" si="17"/>
        <v>792960.42857143283</v>
      </c>
      <c r="T293" s="2">
        <f t="shared" si="18"/>
        <v>7039.571428571362</v>
      </c>
      <c r="U293" s="2">
        <f t="shared" si="19"/>
        <v>800000</v>
      </c>
      <c r="V293" s="2">
        <f t="shared" si="28"/>
        <v>118195999.02597494</v>
      </c>
      <c r="W293" s="2">
        <f t="shared" si="20"/>
        <v>792960.42857143283</v>
      </c>
      <c r="X293" s="2">
        <f t="shared" si="6"/>
        <v>7039.5714285671711</v>
      </c>
      <c r="Y293" s="2">
        <f t="shared" si="7"/>
        <v>68612282.413959861</v>
      </c>
      <c r="Z293" s="2" t="str">
        <f t="shared" si="8"/>
        <v>MEEP</v>
      </c>
      <c r="AA293" s="2">
        <f>IF(Z293="HERE",Y293,AA292+Graph!$G$1*1000)</f>
        <v>119361749.84253156</v>
      </c>
      <c r="AB293" s="2">
        <f t="shared" si="21"/>
        <v>800000</v>
      </c>
      <c r="AC293" s="2">
        <f t="shared" si="9"/>
        <v>66653571.16883181</v>
      </c>
      <c r="AD293" s="3">
        <f t="shared" si="10"/>
        <v>52800000</v>
      </c>
      <c r="AE293" s="2">
        <f>IF(AE291&gt;=52800000,52800000,IF(AB272=Graph!G$1*1000,AE292+Graph!G$1*1000,AC293))</f>
        <v>52800000</v>
      </c>
      <c r="AF293" s="3">
        <f t="shared" si="11"/>
        <v>52800000</v>
      </c>
      <c r="AG293" s="3">
        <f t="shared" si="26"/>
        <v>50160000</v>
      </c>
      <c r="AH293" s="3" t="e">
        <f t="shared" si="3"/>
        <v>#N/A</v>
      </c>
      <c r="AM293" s="6">
        <v>14600000</v>
      </c>
      <c r="AN293" s="6">
        <v>31800000</v>
      </c>
      <c r="AO293" s="6">
        <v>52800000</v>
      </c>
    </row>
    <row r="294" spans="1:41" ht="15.75" customHeight="1" x14ac:dyDescent="0.25">
      <c r="A294" s="1">
        <v>44470</v>
      </c>
      <c r="B294" s="2">
        <f t="shared" si="0"/>
        <v>226</v>
      </c>
      <c r="C294" s="7"/>
      <c r="D294" s="2" t="e">
        <f t="shared" si="12"/>
        <v>#N/A</v>
      </c>
      <c r="E294" s="2" t="e">
        <f t="shared" si="22"/>
        <v>#N/A</v>
      </c>
      <c r="F294" s="2">
        <v>1654310.081535399</v>
      </c>
      <c r="G294" s="2">
        <f t="shared" si="23"/>
        <v>792960.42857142852</v>
      </c>
      <c r="H294" s="2">
        <f t="shared" si="13"/>
        <v>185597635.45454672</v>
      </c>
      <c r="I294" s="7"/>
      <c r="J294" s="2" t="e">
        <f t="shared" si="14"/>
        <v>#N/A</v>
      </c>
      <c r="K294" s="2" t="e">
        <f t="shared" si="24"/>
        <v>#N/A</v>
      </c>
      <c r="L294" s="2">
        <f t="array" ref="L294">IF(COUNT($C295)=0,IF(COUNT($C294)=1,I294,SUM(L293+LOOKUP(2,1/(ISNUMBER($K$1:$K$194)),$K$1:$K$194))),I294)</f>
        <v>2164667.1428571357</v>
      </c>
      <c r="M294" s="8" t="e">
        <f t="shared" si="27"/>
        <v>#N/A</v>
      </c>
      <c r="N294" s="2" t="e">
        <f t="shared" si="15"/>
        <v>#N/A</v>
      </c>
      <c r="O294" s="2" t="e">
        <f t="shared" si="25"/>
        <v>#N/A</v>
      </c>
      <c r="P294" s="2">
        <v>1663113.6707163751</v>
      </c>
      <c r="Q294" s="2">
        <f>IF(P294&gt;Graph!$G$1*1000,Graph!$G$1*1000,P294)</f>
        <v>800000</v>
      </c>
      <c r="R294" s="2">
        <f t="shared" si="16"/>
        <v>187608281.43993491</v>
      </c>
      <c r="S294" s="2">
        <f t="shared" si="17"/>
        <v>792960.42857143283</v>
      </c>
      <c r="T294" s="2">
        <f t="shared" si="18"/>
        <v>7039.571428571362</v>
      </c>
      <c r="U294" s="2">
        <f t="shared" si="19"/>
        <v>800000</v>
      </c>
      <c r="V294" s="2">
        <f t="shared" si="28"/>
        <v>118988959.45454638</v>
      </c>
      <c r="W294" s="2">
        <f t="shared" si="20"/>
        <v>792960.42857143283</v>
      </c>
      <c r="X294" s="2">
        <f t="shared" si="6"/>
        <v>7039.5714285671711</v>
      </c>
      <c r="Y294" s="2">
        <f t="shared" si="7"/>
        <v>68619321.985388428</v>
      </c>
      <c r="Z294" s="2" t="str">
        <f t="shared" si="8"/>
        <v>MEEP</v>
      </c>
      <c r="AA294" s="2">
        <f>IF(Z294="HERE",Y294,AA293+Graph!$G$1*1000)</f>
        <v>120161749.84253156</v>
      </c>
      <c r="AB294" s="2">
        <f t="shared" si="21"/>
        <v>800000</v>
      </c>
      <c r="AC294" s="2">
        <f t="shared" si="9"/>
        <v>66653571.16883181</v>
      </c>
      <c r="AD294" s="3">
        <f t="shared" si="10"/>
        <v>52800000</v>
      </c>
      <c r="AE294" s="2">
        <f>IF(AE292&gt;=52800000,52800000,IF(AB273=Graph!G$1*1000,AE293+Graph!G$1*1000,AC294))</f>
        <v>52800000</v>
      </c>
      <c r="AF294" s="3">
        <f t="shared" si="11"/>
        <v>52800000</v>
      </c>
      <c r="AG294" s="3">
        <f t="shared" si="26"/>
        <v>50160000</v>
      </c>
      <c r="AH294" s="3" t="e">
        <f t="shared" si="3"/>
        <v>#N/A</v>
      </c>
      <c r="AM294" s="6">
        <v>14600000</v>
      </c>
      <c r="AN294" s="6">
        <v>31800000</v>
      </c>
      <c r="AO294" s="6">
        <v>52800000</v>
      </c>
    </row>
    <row r="295" spans="1:41" ht="15.75" customHeight="1" x14ac:dyDescent="0.25">
      <c r="A295" s="1">
        <v>44471</v>
      </c>
      <c r="B295" s="2">
        <f t="shared" si="0"/>
        <v>227</v>
      </c>
      <c r="C295" s="7"/>
      <c r="D295" s="2" t="e">
        <f t="shared" si="12"/>
        <v>#N/A</v>
      </c>
      <c r="E295" s="2" t="e">
        <f t="shared" si="22"/>
        <v>#N/A</v>
      </c>
      <c r="F295" s="2">
        <v>1659570.7318286598</v>
      </c>
      <c r="G295" s="2">
        <f t="shared" si="23"/>
        <v>792960.42857142852</v>
      </c>
      <c r="H295" s="2">
        <f t="shared" si="13"/>
        <v>186390595.88311815</v>
      </c>
      <c r="I295" s="7"/>
      <c r="J295" s="2" t="e">
        <f t="shared" si="14"/>
        <v>#N/A</v>
      </c>
      <c r="K295" s="2" t="e">
        <f t="shared" si="24"/>
        <v>#N/A</v>
      </c>
      <c r="L295" s="2">
        <f t="array" ref="L295">IF(COUNT($C296)=0,IF(COUNT($C295)=1,I295,SUM(L294+LOOKUP(2,1/(ISNUMBER($K$1:$K$194)),$K$1:$K$194))),I295)</f>
        <v>2171706.7142857071</v>
      </c>
      <c r="M295" s="8" t="e">
        <f t="shared" si="27"/>
        <v>#N/A</v>
      </c>
      <c r="N295" s="2" t="e">
        <f t="shared" si="15"/>
        <v>#N/A</v>
      </c>
      <c r="O295" s="2" t="e">
        <f t="shared" si="25"/>
        <v>#N/A</v>
      </c>
      <c r="P295" s="2">
        <v>1668396.1628089547</v>
      </c>
      <c r="Q295" s="2">
        <f>IF(P295&gt;Graph!$G$1*1000,Graph!$G$1*1000,P295)</f>
        <v>800000</v>
      </c>
      <c r="R295" s="2">
        <f t="shared" si="16"/>
        <v>188408281.43993491</v>
      </c>
      <c r="S295" s="2">
        <f t="shared" si="17"/>
        <v>792960.42857143283</v>
      </c>
      <c r="T295" s="2">
        <f t="shared" si="18"/>
        <v>7039.571428571362</v>
      </c>
      <c r="U295" s="2">
        <f t="shared" si="19"/>
        <v>800000</v>
      </c>
      <c r="V295" s="2">
        <f t="shared" si="28"/>
        <v>119781919.88311781</v>
      </c>
      <c r="W295" s="2">
        <f t="shared" si="20"/>
        <v>792960.42857143283</v>
      </c>
      <c r="X295" s="2">
        <f t="shared" si="6"/>
        <v>7039.5714285671711</v>
      </c>
      <c r="Y295" s="2">
        <f t="shared" si="7"/>
        <v>68626361.556816995</v>
      </c>
      <c r="Z295" s="2" t="str">
        <f t="shared" si="8"/>
        <v>MEEP</v>
      </c>
      <c r="AA295" s="2">
        <f>IF(Z295="HERE",Y295,AA294+Graph!$G$1*1000)</f>
        <v>120961749.84253156</v>
      </c>
      <c r="AB295" s="2">
        <f t="shared" si="21"/>
        <v>800000</v>
      </c>
      <c r="AC295" s="2">
        <f t="shared" si="9"/>
        <v>66653571.16883181</v>
      </c>
      <c r="AD295" s="3">
        <f t="shared" si="10"/>
        <v>52800000</v>
      </c>
      <c r="AE295" s="2">
        <f>IF(AE293&gt;=52800000,52800000,IF(AB274=Graph!G$1*1000,AE294+Graph!G$1*1000,AC295))</f>
        <v>52800000</v>
      </c>
      <c r="AF295" s="3">
        <f t="shared" si="11"/>
        <v>52800000</v>
      </c>
      <c r="AG295" s="3">
        <f t="shared" si="26"/>
        <v>50160000</v>
      </c>
      <c r="AH295" s="3" t="e">
        <f t="shared" si="3"/>
        <v>#N/A</v>
      </c>
      <c r="AM295" s="6">
        <v>14600000</v>
      </c>
      <c r="AN295" s="6">
        <v>31800000</v>
      </c>
      <c r="AO295" s="6">
        <v>52800000</v>
      </c>
    </row>
    <row r="296" spans="1:41" ht="15.75" customHeight="1" x14ac:dyDescent="0.25">
      <c r="A296" s="1">
        <v>44472</v>
      </c>
      <c r="B296" s="2">
        <f t="shared" si="0"/>
        <v>228</v>
      </c>
      <c r="C296" s="7"/>
      <c r="D296" s="2" t="e">
        <f t="shared" si="12"/>
        <v>#N/A</v>
      </c>
      <c r="E296" s="2" t="e">
        <f t="shared" si="22"/>
        <v>#N/A</v>
      </c>
      <c r="F296" s="2">
        <v>1664831.3821219206</v>
      </c>
      <c r="G296" s="2">
        <f t="shared" si="23"/>
        <v>792960.42857142852</v>
      </c>
      <c r="H296" s="2">
        <f t="shared" si="13"/>
        <v>187183556.31168959</v>
      </c>
      <c r="I296" s="7"/>
      <c r="J296" s="2" t="e">
        <f t="shared" si="14"/>
        <v>#N/A</v>
      </c>
      <c r="K296" s="2" t="e">
        <f t="shared" si="24"/>
        <v>#N/A</v>
      </c>
      <c r="L296" s="2">
        <f t="array" ref="L296">IF(COUNT($C297)=0,IF(COUNT($C296)=1,I296,SUM(L295+LOOKUP(2,1/(ISNUMBER($K$1:$K$194)),$K$1:$K$194))),I296)</f>
        <v>2178746.2857142785</v>
      </c>
      <c r="M296" s="8" t="e">
        <f t="shared" si="27"/>
        <v>#N/A</v>
      </c>
      <c r="N296" s="2" t="e">
        <f t="shared" si="15"/>
        <v>#N/A</v>
      </c>
      <c r="O296" s="2" t="e">
        <f t="shared" si="25"/>
        <v>#N/A</v>
      </c>
      <c r="P296" s="2">
        <v>1673678.6549015343</v>
      </c>
      <c r="Q296" s="2">
        <f>IF(P296&gt;Graph!$G$1*1000,Graph!$G$1*1000,P296)</f>
        <v>800000</v>
      </c>
      <c r="R296" s="2">
        <f t="shared" si="16"/>
        <v>189208281.43993491</v>
      </c>
      <c r="S296" s="2">
        <f t="shared" si="17"/>
        <v>792960.42857143283</v>
      </c>
      <c r="T296" s="2">
        <f t="shared" si="18"/>
        <v>7039.571428571362</v>
      </c>
      <c r="U296" s="2">
        <f t="shared" si="19"/>
        <v>800000</v>
      </c>
      <c r="V296" s="2">
        <f t="shared" si="28"/>
        <v>120574880.31168924</v>
      </c>
      <c r="W296" s="2">
        <f t="shared" si="20"/>
        <v>792960.42857143283</v>
      </c>
      <c r="X296" s="2">
        <f t="shared" si="6"/>
        <v>7039.5714285671711</v>
      </c>
      <c r="Y296" s="2">
        <f t="shared" si="7"/>
        <v>68633401.128245562</v>
      </c>
      <c r="Z296" s="2" t="str">
        <f t="shared" si="8"/>
        <v>MEEP</v>
      </c>
      <c r="AA296" s="2">
        <f>IF(Z296="HERE",Y296,AA295+Graph!$G$1*1000)</f>
        <v>121761749.84253156</v>
      </c>
      <c r="AB296" s="2">
        <f t="shared" si="21"/>
        <v>800000</v>
      </c>
      <c r="AC296" s="2">
        <f t="shared" si="9"/>
        <v>66653571.16883181</v>
      </c>
      <c r="AD296" s="3">
        <f t="shared" si="10"/>
        <v>52800000</v>
      </c>
      <c r="AE296" s="2">
        <f>IF(AE294&gt;=52800000,52800000,IF(AB275=Graph!G$1*1000,AE295+Graph!G$1*1000,AC296))</f>
        <v>52800000</v>
      </c>
      <c r="AF296" s="3">
        <f t="shared" si="11"/>
        <v>52800000</v>
      </c>
      <c r="AG296" s="3">
        <f t="shared" si="26"/>
        <v>50160000</v>
      </c>
      <c r="AH296" s="3" t="e">
        <f t="shared" si="3"/>
        <v>#N/A</v>
      </c>
      <c r="AM296" s="6">
        <v>14600000</v>
      </c>
      <c r="AN296" s="6">
        <v>31800000</v>
      </c>
      <c r="AO296" s="6">
        <v>52800000</v>
      </c>
    </row>
    <row r="297" spans="1:41" ht="15.75" customHeight="1" x14ac:dyDescent="0.25">
      <c r="A297" s="1">
        <v>44473</v>
      </c>
      <c r="B297" s="2">
        <f t="shared" si="0"/>
        <v>229</v>
      </c>
      <c r="C297" s="7"/>
      <c r="D297" s="2" t="e">
        <f t="shared" si="12"/>
        <v>#N/A</v>
      </c>
      <c r="E297" s="2" t="e">
        <f t="shared" si="22"/>
        <v>#N/A</v>
      </c>
      <c r="F297" s="2">
        <v>1670092.0324151814</v>
      </c>
      <c r="G297" s="2">
        <f t="shared" si="23"/>
        <v>792960.42857142852</v>
      </c>
      <c r="H297" s="2">
        <f t="shared" si="13"/>
        <v>187976516.74026102</v>
      </c>
      <c r="I297" s="7"/>
      <c r="J297" s="2" t="e">
        <f t="shared" si="14"/>
        <v>#N/A</v>
      </c>
      <c r="K297" s="2" t="e">
        <f t="shared" si="24"/>
        <v>#N/A</v>
      </c>
      <c r="L297" s="2">
        <f t="array" ref="L297">IF(COUNT($C298)=0,IF(COUNT($C297)=1,I297,SUM(L296+LOOKUP(2,1/(ISNUMBER($K$1:$K$194)),$K$1:$K$194))),I297)</f>
        <v>2185785.8571428498</v>
      </c>
      <c r="M297" s="8" t="e">
        <f t="shared" si="27"/>
        <v>#N/A</v>
      </c>
      <c r="N297" s="2" t="e">
        <f t="shared" si="15"/>
        <v>#N/A</v>
      </c>
      <c r="O297" s="2" t="e">
        <f t="shared" si="25"/>
        <v>#N/A</v>
      </c>
      <c r="P297" s="2">
        <v>1678961.1469941437</v>
      </c>
      <c r="Q297" s="2">
        <f>IF(P297&gt;Graph!$G$1*1000,Graph!$G$1*1000,P297)</f>
        <v>800000</v>
      </c>
      <c r="R297" s="2">
        <f t="shared" si="16"/>
        <v>190008281.43993491</v>
      </c>
      <c r="S297" s="2">
        <f t="shared" si="17"/>
        <v>792960.42857143283</v>
      </c>
      <c r="T297" s="2">
        <f t="shared" si="18"/>
        <v>7039.571428571362</v>
      </c>
      <c r="U297" s="2">
        <f t="shared" si="19"/>
        <v>800000</v>
      </c>
      <c r="V297" s="2">
        <f t="shared" si="28"/>
        <v>121367840.74026068</v>
      </c>
      <c r="W297" s="2">
        <f t="shared" si="20"/>
        <v>792960.42857143283</v>
      </c>
      <c r="X297" s="2">
        <f t="shared" si="6"/>
        <v>7039.5714285671711</v>
      </c>
      <c r="Y297" s="2">
        <f t="shared" si="7"/>
        <v>68640440.699674129</v>
      </c>
      <c r="Z297" s="2" t="str">
        <f t="shared" si="8"/>
        <v>MEEP</v>
      </c>
      <c r="AA297" s="2">
        <f>IF(Z297="HERE",Y297,AA296+Graph!$G$1*1000)</f>
        <v>122561749.84253156</v>
      </c>
      <c r="AB297" s="2">
        <f t="shared" si="21"/>
        <v>800000</v>
      </c>
      <c r="AC297" s="2">
        <f t="shared" si="9"/>
        <v>66653571.16883181</v>
      </c>
      <c r="AD297" s="3">
        <f t="shared" si="10"/>
        <v>52800000</v>
      </c>
      <c r="AE297" s="2">
        <f>IF(AE295&gt;=52800000,52800000,IF(AB276=Graph!G$1*1000,AE296+Graph!G$1*1000,AC297))</f>
        <v>52800000</v>
      </c>
      <c r="AF297" s="3">
        <f t="shared" si="11"/>
        <v>52800000</v>
      </c>
      <c r="AG297" s="3">
        <f t="shared" si="26"/>
        <v>50160000</v>
      </c>
      <c r="AH297" s="3" t="e">
        <f t="shared" si="3"/>
        <v>#N/A</v>
      </c>
      <c r="AM297" s="6">
        <v>14600000</v>
      </c>
      <c r="AN297" s="6">
        <v>31800000</v>
      </c>
      <c r="AO297" s="6">
        <v>52800000</v>
      </c>
    </row>
    <row r="298" spans="1:41" ht="15.75" customHeight="1" x14ac:dyDescent="0.25">
      <c r="A298" s="1">
        <v>44474</v>
      </c>
      <c r="B298" s="2">
        <f t="shared" si="0"/>
        <v>230</v>
      </c>
      <c r="C298" s="7"/>
      <c r="D298" s="2" t="e">
        <f t="shared" si="12"/>
        <v>#N/A</v>
      </c>
      <c r="E298" s="2" t="e">
        <f t="shared" si="22"/>
        <v>#N/A</v>
      </c>
      <c r="F298" s="2">
        <v>1675352.6827084422</v>
      </c>
      <c r="G298" s="2">
        <f t="shared" si="23"/>
        <v>792960.42857142852</v>
      </c>
      <c r="H298" s="2">
        <f t="shared" si="13"/>
        <v>188769477.16883245</v>
      </c>
      <c r="I298" s="7"/>
      <c r="J298" s="2" t="e">
        <f t="shared" si="14"/>
        <v>#N/A</v>
      </c>
      <c r="K298" s="2" t="e">
        <f t="shared" si="24"/>
        <v>#N/A</v>
      </c>
      <c r="L298" s="2">
        <f t="array" ref="L298">IF(COUNT($C299)=0,IF(COUNT($C298)=1,I298,SUM(L297+LOOKUP(2,1/(ISNUMBER($K$1:$K$194)),$K$1:$K$194))),I298)</f>
        <v>2192825.4285714212</v>
      </c>
      <c r="M298" s="8" t="e">
        <f t="shared" si="27"/>
        <v>#N/A</v>
      </c>
      <c r="N298" s="2" t="e">
        <f t="shared" si="15"/>
        <v>#N/A</v>
      </c>
      <c r="O298" s="2" t="e">
        <f t="shared" si="25"/>
        <v>#N/A</v>
      </c>
      <c r="P298" s="2">
        <v>1684243.6390867233</v>
      </c>
      <c r="Q298" s="2">
        <f>IF(P298&gt;Graph!$G$1*1000,Graph!$G$1*1000,P298)</f>
        <v>800000</v>
      </c>
      <c r="R298" s="2">
        <f t="shared" si="16"/>
        <v>190808281.43993491</v>
      </c>
      <c r="S298" s="2">
        <f t="shared" si="17"/>
        <v>792960.42857143283</v>
      </c>
      <c r="T298" s="2">
        <f t="shared" si="18"/>
        <v>7039.571428571362</v>
      </c>
      <c r="U298" s="2">
        <f t="shared" si="19"/>
        <v>800000</v>
      </c>
      <c r="V298" s="2">
        <f t="shared" si="28"/>
        <v>122160801.16883211</v>
      </c>
      <c r="W298" s="2">
        <f t="shared" si="20"/>
        <v>792960.42857143283</v>
      </c>
      <c r="X298" s="2">
        <f t="shared" si="6"/>
        <v>7039.5714285671711</v>
      </c>
      <c r="Y298" s="2">
        <f t="shared" si="7"/>
        <v>68647480.271102697</v>
      </c>
      <c r="Z298" s="2" t="str">
        <f t="shared" si="8"/>
        <v>MEEP</v>
      </c>
      <c r="AA298" s="2">
        <f>IF(Z298="HERE",Y298,AA297+Graph!$G$1*1000)</f>
        <v>123361749.84253156</v>
      </c>
      <c r="AB298" s="2">
        <f t="shared" si="21"/>
        <v>800000</v>
      </c>
      <c r="AC298" s="2">
        <f t="shared" si="9"/>
        <v>66653571.16883181</v>
      </c>
      <c r="AD298" s="3">
        <f t="shared" si="10"/>
        <v>52800000</v>
      </c>
      <c r="AE298" s="2">
        <f>IF(AE296&gt;=52800000,52800000,IF(AB277=Graph!G$1*1000,AE297+Graph!G$1*1000,AC298))</f>
        <v>52800000</v>
      </c>
      <c r="AF298" s="3">
        <f t="shared" si="11"/>
        <v>52800000</v>
      </c>
      <c r="AG298" s="3">
        <f t="shared" si="26"/>
        <v>50160000</v>
      </c>
      <c r="AH298" s="3" t="e">
        <f t="shared" si="3"/>
        <v>#N/A</v>
      </c>
      <c r="AM298" s="6">
        <v>14600000</v>
      </c>
      <c r="AN298" s="6">
        <v>31800000</v>
      </c>
      <c r="AO298" s="6">
        <v>52800000</v>
      </c>
    </row>
    <row r="299" spans="1:41" ht="15.75" customHeight="1" x14ac:dyDescent="0.25">
      <c r="A299" s="1">
        <v>44475</v>
      </c>
      <c r="B299" s="2">
        <f t="shared" si="0"/>
        <v>231</v>
      </c>
      <c r="C299" s="7"/>
      <c r="D299" s="2" t="e">
        <f t="shared" si="12"/>
        <v>#N/A</v>
      </c>
      <c r="E299" s="2" t="e">
        <f t="shared" si="22"/>
        <v>#N/A</v>
      </c>
      <c r="F299" s="2">
        <v>1680613.3330016732</v>
      </c>
      <c r="G299" s="2">
        <f t="shared" si="23"/>
        <v>792960.42857142852</v>
      </c>
      <c r="H299" s="2">
        <f t="shared" si="13"/>
        <v>189562437.59740388</v>
      </c>
      <c r="I299" s="7"/>
      <c r="J299" s="2" t="e">
        <f t="shared" si="14"/>
        <v>#N/A</v>
      </c>
      <c r="K299" s="2" t="e">
        <f t="shared" si="24"/>
        <v>#N/A</v>
      </c>
      <c r="L299" s="2">
        <f t="array" ref="L299">IF(COUNT($C300)=0,IF(COUNT($C299)=1,I299,SUM(L298+LOOKUP(2,1/(ISNUMBER($K$1:$K$194)),$K$1:$K$194))),I299)</f>
        <v>2199864.9999999925</v>
      </c>
      <c r="M299" s="8" t="e">
        <f t="shared" si="27"/>
        <v>#N/A</v>
      </c>
      <c r="N299" s="2" t="e">
        <f t="shared" si="15"/>
        <v>#N/A</v>
      </c>
      <c r="O299" s="2" t="e">
        <f t="shared" si="25"/>
        <v>#N/A</v>
      </c>
      <c r="P299" s="2">
        <v>1689526.1311793029</v>
      </c>
      <c r="Q299" s="2">
        <f>IF(P299&gt;Graph!$G$1*1000,Graph!$G$1*1000,P299)</f>
        <v>800000</v>
      </c>
      <c r="R299" s="2">
        <f t="shared" si="16"/>
        <v>191608281.43993491</v>
      </c>
      <c r="S299" s="2">
        <f t="shared" si="17"/>
        <v>792960.42857143283</v>
      </c>
      <c r="T299" s="2">
        <f t="shared" si="18"/>
        <v>7039.571428571362</v>
      </c>
      <c r="U299" s="2">
        <f t="shared" si="19"/>
        <v>800000</v>
      </c>
      <c r="V299" s="2">
        <f t="shared" si="28"/>
        <v>122953761.59740354</v>
      </c>
      <c r="W299" s="2">
        <f t="shared" si="20"/>
        <v>792960.42857143283</v>
      </c>
      <c r="X299" s="2">
        <f t="shared" si="6"/>
        <v>7039.5714285671711</v>
      </c>
      <c r="Y299" s="2">
        <f t="shared" si="7"/>
        <v>68654519.842531264</v>
      </c>
      <c r="Z299" s="2" t="str">
        <f t="shared" si="8"/>
        <v>MEEP</v>
      </c>
      <c r="AA299" s="2">
        <f>IF(Z299="HERE",Y299,AA298+Graph!$G$1*1000)</f>
        <v>124161749.84253156</v>
      </c>
      <c r="AB299" s="2">
        <f t="shared" si="21"/>
        <v>800000</v>
      </c>
      <c r="AC299" s="2">
        <f t="shared" si="9"/>
        <v>66653571.16883181</v>
      </c>
      <c r="AD299" s="3">
        <f t="shared" si="10"/>
        <v>52800000</v>
      </c>
      <c r="AE299" s="2">
        <f>IF(AE297&gt;=52800000,52800000,IF(AB278=Graph!G$1*1000,AE298+Graph!G$1*1000,AC299))</f>
        <v>52800000</v>
      </c>
      <c r="AF299" s="3">
        <f t="shared" si="11"/>
        <v>52800000</v>
      </c>
      <c r="AG299" s="3">
        <f t="shared" si="26"/>
        <v>50160000</v>
      </c>
      <c r="AH299" s="3" t="e">
        <f t="shared" si="3"/>
        <v>#N/A</v>
      </c>
      <c r="AM299" s="6">
        <v>14600000</v>
      </c>
      <c r="AN299" s="6">
        <v>31800000</v>
      </c>
      <c r="AO299" s="6">
        <v>52800000</v>
      </c>
    </row>
    <row r="300" spans="1:41" ht="15.75" customHeight="1" x14ac:dyDescent="0.25">
      <c r="A300" s="1">
        <v>44476</v>
      </c>
      <c r="B300" s="2">
        <f t="shared" si="0"/>
        <v>232</v>
      </c>
      <c r="C300" s="7"/>
      <c r="D300" s="2" t="e">
        <f t="shared" si="12"/>
        <v>#N/A</v>
      </c>
      <c r="E300" s="2" t="e">
        <f t="shared" si="22"/>
        <v>#N/A</v>
      </c>
      <c r="F300" s="2">
        <v>1685873.983294934</v>
      </c>
      <c r="G300" s="2">
        <f t="shared" si="23"/>
        <v>792960.42857142852</v>
      </c>
      <c r="H300" s="2">
        <f t="shared" si="13"/>
        <v>190355398.02597532</v>
      </c>
      <c r="I300" s="7"/>
      <c r="J300" s="2" t="e">
        <f t="shared" si="14"/>
        <v>#N/A</v>
      </c>
      <c r="K300" s="2" t="e">
        <f t="shared" si="24"/>
        <v>#N/A</v>
      </c>
      <c r="L300" s="2">
        <f t="array" ref="L300">IF(COUNT($C301)=0,IF(COUNT($C300)=1,I300,SUM(L299+LOOKUP(2,1/(ISNUMBER($K$1:$K$194)),$K$1:$K$194))),I300)</f>
        <v>2206904.5714285639</v>
      </c>
      <c r="M300" s="8" t="e">
        <f t="shared" si="27"/>
        <v>#N/A</v>
      </c>
      <c r="N300" s="2" t="e">
        <f t="shared" si="15"/>
        <v>#N/A</v>
      </c>
      <c r="O300" s="2" t="e">
        <f t="shared" si="25"/>
        <v>#N/A</v>
      </c>
      <c r="P300" s="2">
        <v>1694808.6232718825</v>
      </c>
      <c r="Q300" s="2">
        <f>IF(P300&gt;Graph!$G$1*1000,Graph!$G$1*1000,P300)</f>
        <v>800000</v>
      </c>
      <c r="R300" s="2">
        <f t="shared" si="16"/>
        <v>192408281.43993491</v>
      </c>
      <c r="S300" s="2">
        <f t="shared" si="17"/>
        <v>792960.42857143283</v>
      </c>
      <c r="T300" s="2">
        <f t="shared" si="18"/>
        <v>7039.571428571362</v>
      </c>
      <c r="U300" s="2">
        <f t="shared" si="19"/>
        <v>800000</v>
      </c>
      <c r="V300" s="2">
        <f t="shared" si="28"/>
        <v>123746722.02597497</v>
      </c>
      <c r="W300" s="2">
        <f t="shared" si="20"/>
        <v>792960.42857143283</v>
      </c>
      <c r="X300" s="2">
        <f t="shared" si="6"/>
        <v>7039.5714285671711</v>
      </c>
      <c r="Y300" s="2">
        <f t="shared" si="7"/>
        <v>68661559.413959831</v>
      </c>
      <c r="Z300" s="2" t="str">
        <f t="shared" si="8"/>
        <v>MEEP</v>
      </c>
      <c r="AA300" s="2">
        <f>IF(Z300="HERE",Y300,AA299+Graph!$G$1*1000)</f>
        <v>124961749.84253156</v>
      </c>
      <c r="AB300" s="2">
        <f t="shared" si="21"/>
        <v>800000</v>
      </c>
      <c r="AC300" s="2">
        <f t="shared" si="9"/>
        <v>66653571.16883181</v>
      </c>
      <c r="AD300" s="3">
        <f t="shared" si="10"/>
        <v>52800000</v>
      </c>
      <c r="AE300" s="2">
        <f>IF(AE298&gt;=52800000,52800000,IF(AB279=Graph!G$1*1000,AE299+Graph!G$1*1000,AC300))</f>
        <v>52800000</v>
      </c>
      <c r="AF300" s="3">
        <f t="shared" si="11"/>
        <v>52800000</v>
      </c>
      <c r="AG300" s="3">
        <f t="shared" si="26"/>
        <v>50160000</v>
      </c>
      <c r="AH300" s="3" t="e">
        <f t="shared" si="3"/>
        <v>#N/A</v>
      </c>
      <c r="AM300" s="6">
        <v>14600000</v>
      </c>
      <c r="AN300" s="6">
        <v>31800000</v>
      </c>
      <c r="AO300" s="6">
        <v>52800000</v>
      </c>
    </row>
    <row r="301" spans="1:41" ht="15.75" customHeight="1" x14ac:dyDescent="0.25">
      <c r="A301" s="1">
        <v>44477</v>
      </c>
      <c r="B301" s="2">
        <f t="shared" si="0"/>
        <v>233</v>
      </c>
      <c r="C301" s="7"/>
      <c r="D301" s="2" t="e">
        <f t="shared" si="12"/>
        <v>#N/A</v>
      </c>
      <c r="E301" s="2" t="e">
        <f t="shared" si="22"/>
        <v>#N/A</v>
      </c>
      <c r="F301" s="2">
        <v>1691134.6335881948</v>
      </c>
      <c r="G301" s="2">
        <f t="shared" si="23"/>
        <v>792960.42857142852</v>
      </c>
      <c r="H301" s="2">
        <f t="shared" si="13"/>
        <v>191148358.45454675</v>
      </c>
      <c r="I301" s="7"/>
      <c r="J301" s="2" t="e">
        <f t="shared" si="14"/>
        <v>#N/A</v>
      </c>
      <c r="K301" s="2" t="e">
        <f t="shared" si="24"/>
        <v>#N/A</v>
      </c>
      <c r="L301" s="2">
        <f t="array" ref="L301">IF(COUNT($C302)=0,IF(COUNT($C301)=1,I301,SUM(L300+LOOKUP(2,1/(ISNUMBER($K$1:$K$194)),$K$1:$K$194))),I301)</f>
        <v>2213944.1428571353</v>
      </c>
      <c r="M301" s="8" t="e">
        <f t="shared" si="27"/>
        <v>#N/A</v>
      </c>
      <c r="N301" s="2" t="e">
        <f t="shared" si="15"/>
        <v>#N/A</v>
      </c>
      <c r="O301" s="2" t="e">
        <f t="shared" si="25"/>
        <v>#N/A</v>
      </c>
      <c r="P301" s="2">
        <v>1700091.1153644621</v>
      </c>
      <c r="Q301" s="2">
        <f>IF(P301&gt;Graph!$G$1*1000,Graph!$G$1*1000,P301)</f>
        <v>800000</v>
      </c>
      <c r="R301" s="2">
        <f t="shared" si="16"/>
        <v>193208281.43993491</v>
      </c>
      <c r="S301" s="2">
        <f t="shared" si="17"/>
        <v>792960.42857143283</v>
      </c>
      <c r="T301" s="2">
        <f t="shared" si="18"/>
        <v>7039.571428571362</v>
      </c>
      <c r="U301" s="2">
        <f t="shared" si="19"/>
        <v>800000</v>
      </c>
      <c r="V301" s="2">
        <f t="shared" si="28"/>
        <v>124539682.45454641</v>
      </c>
      <c r="W301" s="2">
        <f t="shared" si="20"/>
        <v>792960.42857143283</v>
      </c>
      <c r="X301" s="2">
        <f t="shared" si="6"/>
        <v>7039.5714285671711</v>
      </c>
      <c r="Y301" s="2">
        <f t="shared" si="7"/>
        <v>68668598.985388398</v>
      </c>
      <c r="Z301" s="2" t="str">
        <f t="shared" si="8"/>
        <v>MEEP</v>
      </c>
      <c r="AA301" s="2">
        <f>IF(Z301="HERE",Y301,AA300+Graph!$G$1*1000)</f>
        <v>125761749.84253156</v>
      </c>
      <c r="AB301" s="2">
        <f t="shared" si="21"/>
        <v>800000</v>
      </c>
      <c r="AC301" s="2">
        <f t="shared" si="9"/>
        <v>66653571.16883181</v>
      </c>
      <c r="AD301" s="3">
        <f t="shared" si="10"/>
        <v>52800000</v>
      </c>
      <c r="AE301" s="2">
        <f>IF(AE299&gt;=52800000,52800000,IF(AB280=Graph!G$1*1000,AE300+Graph!G$1*1000,AC301))</f>
        <v>52800000</v>
      </c>
      <c r="AF301" s="3">
        <f t="shared" si="11"/>
        <v>52800000</v>
      </c>
      <c r="AG301" s="3">
        <f t="shared" si="26"/>
        <v>50160000</v>
      </c>
      <c r="AH301" s="3" t="e">
        <f t="shared" si="3"/>
        <v>#N/A</v>
      </c>
      <c r="AM301" s="6">
        <v>14600000</v>
      </c>
      <c r="AN301" s="6">
        <v>31800000</v>
      </c>
      <c r="AO301" s="6">
        <v>52800000</v>
      </c>
    </row>
    <row r="302" spans="1:41" ht="15.75" customHeight="1" x14ac:dyDescent="0.25">
      <c r="A302" s="1">
        <v>44478</v>
      </c>
      <c r="B302" s="2">
        <f t="shared" si="0"/>
        <v>234</v>
      </c>
      <c r="C302" s="7"/>
      <c r="D302" s="2" t="e">
        <f t="shared" si="12"/>
        <v>#N/A</v>
      </c>
      <c r="E302" s="2" t="e">
        <f t="shared" si="22"/>
        <v>#N/A</v>
      </c>
      <c r="F302" s="2">
        <v>1696395.2838814557</v>
      </c>
      <c r="G302" s="2">
        <f t="shared" si="23"/>
        <v>792960.42857142852</v>
      </c>
      <c r="H302" s="2">
        <f t="shared" si="13"/>
        <v>191941318.88311818</v>
      </c>
      <c r="I302" s="7"/>
      <c r="J302" s="2" t="e">
        <f t="shared" si="14"/>
        <v>#N/A</v>
      </c>
      <c r="K302" s="2" t="e">
        <f t="shared" si="24"/>
        <v>#N/A</v>
      </c>
      <c r="L302" s="2">
        <f t="array" ref="L302">IF(COUNT($C303)=0,IF(COUNT($C302)=1,I302,SUM(L301+LOOKUP(2,1/(ISNUMBER($K$1:$K$194)),$K$1:$K$194))),I302)</f>
        <v>2220983.7142857066</v>
      </c>
      <c r="M302" s="8" t="e">
        <f t="shared" si="27"/>
        <v>#N/A</v>
      </c>
      <c r="N302" s="2" t="e">
        <f t="shared" si="15"/>
        <v>#N/A</v>
      </c>
      <c r="O302" s="2" t="e">
        <f t="shared" si="25"/>
        <v>#N/A</v>
      </c>
      <c r="P302" s="2">
        <v>1705373.6074570417</v>
      </c>
      <c r="Q302" s="2">
        <f>IF(P302&gt;Graph!$G$1*1000,Graph!$G$1*1000,P302)</f>
        <v>800000</v>
      </c>
      <c r="R302" s="2">
        <f t="shared" si="16"/>
        <v>194008281.43993491</v>
      </c>
      <c r="S302" s="2">
        <f t="shared" si="17"/>
        <v>792960.42857143283</v>
      </c>
      <c r="T302" s="2">
        <f t="shared" si="18"/>
        <v>7039.571428571362</v>
      </c>
      <c r="U302" s="2">
        <f t="shared" si="19"/>
        <v>800000</v>
      </c>
      <c r="V302" s="2">
        <f t="shared" si="28"/>
        <v>125332642.88311784</v>
      </c>
      <c r="W302" s="2">
        <f t="shared" si="20"/>
        <v>792960.42857143283</v>
      </c>
      <c r="X302" s="2">
        <f t="shared" si="6"/>
        <v>7039.5714285671711</v>
      </c>
      <c r="Y302" s="2">
        <f t="shared" si="7"/>
        <v>68675638.556816965</v>
      </c>
      <c r="Z302" s="2" t="str">
        <f t="shared" si="8"/>
        <v>MEEP</v>
      </c>
      <c r="AA302" s="2">
        <f>IF(Z302="HERE",Y302,AA301+Graph!$G$1*1000)</f>
        <v>126561749.84253156</v>
      </c>
      <c r="AB302" s="2">
        <f t="shared" si="21"/>
        <v>800000</v>
      </c>
      <c r="AC302" s="2">
        <f t="shared" si="9"/>
        <v>66653571.16883181</v>
      </c>
      <c r="AD302" s="3">
        <f t="shared" si="10"/>
        <v>52800000</v>
      </c>
      <c r="AE302" s="2">
        <f>IF(AE300&gt;=52800000,52800000,IF(AB281=Graph!G$1*1000,AE301+Graph!G$1*1000,AC302))</f>
        <v>52800000</v>
      </c>
      <c r="AF302" s="3">
        <f t="shared" si="11"/>
        <v>52800000</v>
      </c>
      <c r="AG302" s="3">
        <f t="shared" si="26"/>
        <v>50160000</v>
      </c>
      <c r="AH302" s="3" t="e">
        <f t="shared" si="3"/>
        <v>#N/A</v>
      </c>
      <c r="AM302" s="6">
        <v>14600000</v>
      </c>
      <c r="AN302" s="6">
        <v>31800000</v>
      </c>
      <c r="AO302" s="6">
        <v>52800000</v>
      </c>
    </row>
    <row r="303" spans="1:41" ht="15.75" customHeight="1" x14ac:dyDescent="0.25">
      <c r="A303" s="1">
        <v>44479</v>
      </c>
      <c r="B303" s="2">
        <f t="shared" si="0"/>
        <v>235</v>
      </c>
      <c r="C303" s="7"/>
      <c r="D303" s="2" t="e">
        <f t="shared" si="12"/>
        <v>#N/A</v>
      </c>
      <c r="E303" s="2" t="e">
        <f t="shared" si="22"/>
        <v>#N/A</v>
      </c>
      <c r="F303" s="2">
        <v>1701655.9341747165</v>
      </c>
      <c r="G303" s="2">
        <f t="shared" si="23"/>
        <v>792960.42857142852</v>
      </c>
      <c r="H303" s="2">
        <f t="shared" si="13"/>
        <v>192734279.31168962</v>
      </c>
      <c r="I303" s="7"/>
      <c r="J303" s="2" t="e">
        <f t="shared" si="14"/>
        <v>#N/A</v>
      </c>
      <c r="K303" s="2" t="e">
        <f t="shared" si="24"/>
        <v>#N/A</v>
      </c>
      <c r="L303" s="2">
        <f t="array" ref="L303">IF(COUNT($C304)=0,IF(COUNT($C303)=1,I303,SUM(L302+LOOKUP(2,1/(ISNUMBER($K$1:$K$194)),$K$1:$K$194))),I303)</f>
        <v>2228023.285714278</v>
      </c>
      <c r="M303" s="8" t="e">
        <f t="shared" si="27"/>
        <v>#N/A</v>
      </c>
      <c r="N303" s="2" t="e">
        <f t="shared" si="15"/>
        <v>#N/A</v>
      </c>
      <c r="O303" s="2" t="e">
        <f t="shared" si="25"/>
        <v>#N/A</v>
      </c>
      <c r="P303" s="2">
        <v>1710656.0995496511</v>
      </c>
      <c r="Q303" s="2">
        <f>IF(P303&gt;Graph!$G$1*1000,Graph!$G$1*1000,P303)</f>
        <v>800000</v>
      </c>
      <c r="R303" s="2">
        <f t="shared" si="16"/>
        <v>194808281.43993491</v>
      </c>
      <c r="S303" s="2">
        <f t="shared" si="17"/>
        <v>792960.42857143283</v>
      </c>
      <c r="T303" s="2">
        <f t="shared" si="18"/>
        <v>7039.571428571362</v>
      </c>
      <c r="U303" s="2">
        <f t="shared" si="19"/>
        <v>800000</v>
      </c>
      <c r="V303" s="2">
        <f t="shared" si="28"/>
        <v>126125603.31168927</v>
      </c>
      <c r="W303" s="2">
        <f t="shared" si="20"/>
        <v>792960.42857143283</v>
      </c>
      <c r="X303" s="2">
        <f t="shared" si="6"/>
        <v>7039.5714285671711</v>
      </c>
      <c r="Y303" s="2">
        <f t="shared" si="7"/>
        <v>68682678.128245533</v>
      </c>
      <c r="Z303" s="2" t="str">
        <f t="shared" si="8"/>
        <v>MEEP</v>
      </c>
      <c r="AA303" s="2">
        <f>IF(Z303="HERE",Y303,AA302+Graph!$G$1*1000)</f>
        <v>127361749.84253156</v>
      </c>
      <c r="AB303" s="2">
        <f t="shared" si="21"/>
        <v>800000</v>
      </c>
      <c r="AC303" s="2">
        <f t="shared" si="9"/>
        <v>66653571.16883181</v>
      </c>
      <c r="AD303" s="3">
        <f t="shared" si="10"/>
        <v>52800000</v>
      </c>
      <c r="AE303" s="2">
        <f>IF(AE301&gt;=52800000,52800000,IF(AB282=Graph!G$1*1000,AE302+Graph!G$1*1000,AC303))</f>
        <v>52800000</v>
      </c>
      <c r="AF303" s="3">
        <f t="shared" si="11"/>
        <v>52800000</v>
      </c>
      <c r="AG303" s="3">
        <f t="shared" si="26"/>
        <v>50160000</v>
      </c>
      <c r="AH303" s="3" t="e">
        <f t="shared" si="3"/>
        <v>#N/A</v>
      </c>
      <c r="AM303" s="6">
        <v>14600000</v>
      </c>
      <c r="AN303" s="6">
        <v>31800000</v>
      </c>
      <c r="AO303" s="6">
        <v>52800000</v>
      </c>
    </row>
    <row r="304" spans="1:41" ht="15.75" customHeight="1" x14ac:dyDescent="0.25">
      <c r="A304" s="1">
        <v>44480</v>
      </c>
      <c r="B304" s="2">
        <f t="shared" si="0"/>
        <v>236</v>
      </c>
      <c r="C304" s="7"/>
      <c r="D304" s="2" t="e">
        <f t="shared" si="12"/>
        <v>#N/A</v>
      </c>
      <c r="E304" s="2" t="e">
        <f t="shared" si="22"/>
        <v>#N/A</v>
      </c>
      <c r="F304" s="2">
        <v>1706916.5844679475</v>
      </c>
      <c r="G304" s="2">
        <f t="shared" si="23"/>
        <v>792960.42857142852</v>
      </c>
      <c r="H304" s="2">
        <f t="shared" si="13"/>
        <v>193527239.74026105</v>
      </c>
      <c r="I304" s="7"/>
      <c r="J304" s="2" t="e">
        <f t="shared" si="14"/>
        <v>#N/A</v>
      </c>
      <c r="K304" s="2" t="e">
        <f t="shared" si="24"/>
        <v>#N/A</v>
      </c>
      <c r="L304" s="2">
        <f t="array" ref="L304">IF(COUNT($C305)=0,IF(COUNT($C304)=1,I304,SUM(L303+LOOKUP(2,1/(ISNUMBER($K$1:$K$194)),$K$1:$K$194))),I304)</f>
        <v>2235062.8571428494</v>
      </c>
      <c r="M304" s="8" t="e">
        <f t="shared" si="27"/>
        <v>#N/A</v>
      </c>
      <c r="N304" s="2" t="e">
        <f t="shared" si="15"/>
        <v>#N/A</v>
      </c>
      <c r="O304" s="2" t="e">
        <f t="shared" si="25"/>
        <v>#N/A</v>
      </c>
      <c r="P304" s="2">
        <v>1715938.5916422307</v>
      </c>
      <c r="Q304" s="2">
        <f>IF(P304&gt;Graph!$G$1*1000,Graph!$G$1*1000,P304)</f>
        <v>800000</v>
      </c>
      <c r="R304" s="2">
        <f t="shared" si="16"/>
        <v>195608281.43993491</v>
      </c>
      <c r="S304" s="2">
        <f t="shared" si="17"/>
        <v>792960.42857143283</v>
      </c>
      <c r="T304" s="2">
        <f t="shared" si="18"/>
        <v>7039.571428571362</v>
      </c>
      <c r="U304" s="2">
        <f t="shared" si="19"/>
        <v>800000</v>
      </c>
      <c r="V304" s="2">
        <f t="shared" si="28"/>
        <v>126918563.74026071</v>
      </c>
      <c r="W304" s="2">
        <f t="shared" si="20"/>
        <v>792960.42857143283</v>
      </c>
      <c r="X304" s="2">
        <f t="shared" si="6"/>
        <v>7039.5714285671711</v>
      </c>
      <c r="Y304" s="2">
        <f t="shared" si="7"/>
        <v>68689717.6996741</v>
      </c>
      <c r="Z304" s="2" t="str">
        <f t="shared" si="8"/>
        <v>MEEP</v>
      </c>
      <c r="AA304" s="2">
        <f>IF(Z304="HERE",Y304,AA303+Graph!$G$1*1000)</f>
        <v>128161749.84253156</v>
      </c>
      <c r="AB304" s="2">
        <f t="shared" si="21"/>
        <v>800000</v>
      </c>
      <c r="AC304" s="2">
        <f t="shared" si="9"/>
        <v>66653571.16883181</v>
      </c>
      <c r="AD304" s="3">
        <f t="shared" si="10"/>
        <v>52800000</v>
      </c>
      <c r="AE304" s="2">
        <f>IF(AE302&gt;=52800000,52800000,IF(AB283=Graph!G$1*1000,AE303+Graph!G$1*1000,AC304))</f>
        <v>52800000</v>
      </c>
      <c r="AF304" s="3">
        <f t="shared" si="11"/>
        <v>52800000</v>
      </c>
      <c r="AG304" s="3">
        <f t="shared" si="26"/>
        <v>50160000</v>
      </c>
      <c r="AH304" s="3" t="e">
        <f t="shared" si="3"/>
        <v>#N/A</v>
      </c>
      <c r="AM304" s="6">
        <v>14600000</v>
      </c>
      <c r="AN304" s="6">
        <v>31800000</v>
      </c>
      <c r="AO304" s="6">
        <v>52800000</v>
      </c>
    </row>
    <row r="305" spans="1:41" ht="15.75" customHeight="1" x14ac:dyDescent="0.25">
      <c r="A305" s="1">
        <v>44481</v>
      </c>
      <c r="B305" s="2">
        <f t="shared" si="0"/>
        <v>237</v>
      </c>
      <c r="C305" s="7"/>
      <c r="D305" s="2" t="e">
        <f t="shared" si="12"/>
        <v>#N/A</v>
      </c>
      <c r="E305" s="2" t="e">
        <f t="shared" si="22"/>
        <v>#N/A</v>
      </c>
      <c r="F305" s="2">
        <v>1712177.2347612083</v>
      </c>
      <c r="G305" s="2">
        <f t="shared" si="23"/>
        <v>792960.42857142852</v>
      </c>
      <c r="H305" s="2">
        <f t="shared" si="13"/>
        <v>194320200.16883248</v>
      </c>
      <c r="I305" s="7"/>
      <c r="J305" s="2" t="e">
        <f t="shared" si="14"/>
        <v>#N/A</v>
      </c>
      <c r="K305" s="2" t="e">
        <f t="shared" si="24"/>
        <v>#N/A</v>
      </c>
      <c r="L305" s="2">
        <f t="array" ref="L305">IF(COUNT($C306)=0,IF(COUNT($C305)=1,I305,SUM(L304+LOOKUP(2,1/(ISNUMBER($K$1:$K$194)),$K$1:$K$194))),I305)</f>
        <v>2242102.4285714207</v>
      </c>
      <c r="M305" s="8" t="e">
        <f t="shared" si="27"/>
        <v>#N/A</v>
      </c>
      <c r="N305" s="2" t="e">
        <f t="shared" si="15"/>
        <v>#N/A</v>
      </c>
      <c r="O305" s="2" t="e">
        <f t="shared" si="25"/>
        <v>#N/A</v>
      </c>
      <c r="P305" s="2">
        <v>1721221.0837348104</v>
      </c>
      <c r="Q305" s="2">
        <f>IF(P305&gt;Graph!$G$1*1000,Graph!$G$1*1000,P305)</f>
        <v>800000</v>
      </c>
      <c r="R305" s="2">
        <f t="shared" si="16"/>
        <v>196408281.43993491</v>
      </c>
      <c r="S305" s="2">
        <f t="shared" si="17"/>
        <v>792960.42857143283</v>
      </c>
      <c r="T305" s="2">
        <f t="shared" si="18"/>
        <v>7039.571428571362</v>
      </c>
      <c r="U305" s="2">
        <f t="shared" si="19"/>
        <v>800000</v>
      </c>
      <c r="V305" s="2">
        <f t="shared" si="28"/>
        <v>127711524.16883214</v>
      </c>
      <c r="W305" s="2">
        <f t="shared" si="20"/>
        <v>792960.42857143283</v>
      </c>
      <c r="X305" s="2">
        <f t="shared" si="6"/>
        <v>7039.5714285671711</v>
      </c>
      <c r="Y305" s="2">
        <f t="shared" si="7"/>
        <v>68696757.271102667</v>
      </c>
      <c r="Z305" s="2" t="str">
        <f t="shared" si="8"/>
        <v>MEEP</v>
      </c>
      <c r="AA305" s="2">
        <f>IF(Z305="HERE",Y305,AA304+Graph!$G$1*1000)</f>
        <v>128961749.84253156</v>
      </c>
      <c r="AB305" s="2">
        <f t="shared" si="21"/>
        <v>800000</v>
      </c>
      <c r="AC305" s="2">
        <f t="shared" si="9"/>
        <v>66653571.16883181</v>
      </c>
      <c r="AD305" s="3">
        <f t="shared" si="10"/>
        <v>52800000</v>
      </c>
      <c r="AE305" s="2">
        <f>IF(AE303&gt;=52800000,52800000,IF(AB284=Graph!G$1*1000,AE304+Graph!G$1*1000,AC305))</f>
        <v>52800000</v>
      </c>
      <c r="AF305" s="3">
        <f t="shared" si="11"/>
        <v>52800000</v>
      </c>
      <c r="AG305" s="3">
        <f t="shared" si="26"/>
        <v>50160000</v>
      </c>
      <c r="AH305" s="3" t="e">
        <f t="shared" si="3"/>
        <v>#N/A</v>
      </c>
      <c r="AM305" s="6">
        <v>14600000</v>
      </c>
      <c r="AN305" s="6">
        <v>31800000</v>
      </c>
      <c r="AO305" s="6">
        <v>52800000</v>
      </c>
    </row>
    <row r="306" spans="1:41" ht="15.75" customHeight="1" x14ac:dyDescent="0.25">
      <c r="A306" s="1">
        <v>44482</v>
      </c>
      <c r="B306" s="2">
        <f t="shared" si="0"/>
        <v>238</v>
      </c>
      <c r="C306" s="7"/>
      <c r="D306" s="2" t="e">
        <f t="shared" si="12"/>
        <v>#N/A</v>
      </c>
      <c r="E306" s="2" t="e">
        <f t="shared" si="22"/>
        <v>#N/A</v>
      </c>
      <c r="F306" s="2">
        <v>1717437.8850544691</v>
      </c>
      <c r="G306" s="2">
        <f t="shared" si="23"/>
        <v>792960.42857142852</v>
      </c>
      <c r="H306" s="2">
        <f t="shared" si="13"/>
        <v>195113160.59740391</v>
      </c>
      <c r="I306" s="7"/>
      <c r="J306" s="2" t="e">
        <f t="shared" si="14"/>
        <v>#N/A</v>
      </c>
      <c r="K306" s="2" t="e">
        <f t="shared" si="24"/>
        <v>#N/A</v>
      </c>
      <c r="L306" s="2">
        <f t="array" ref="L306">IF(COUNT($C307)=0,IF(COUNT($C306)=1,I306,SUM(L305+LOOKUP(2,1/(ISNUMBER($K$1:$K$194)),$K$1:$K$194))),I306)</f>
        <v>2249141.9999999921</v>
      </c>
      <c r="M306" s="8" t="e">
        <f t="shared" si="27"/>
        <v>#N/A</v>
      </c>
      <c r="N306" s="2" t="e">
        <f t="shared" si="15"/>
        <v>#N/A</v>
      </c>
      <c r="O306" s="2" t="e">
        <f t="shared" si="25"/>
        <v>#N/A</v>
      </c>
      <c r="P306" s="2">
        <v>1726503.57582739</v>
      </c>
      <c r="Q306" s="2">
        <f>IF(P306&gt;Graph!$G$1*1000,Graph!$G$1*1000,P306)</f>
        <v>800000</v>
      </c>
      <c r="R306" s="2">
        <f t="shared" si="16"/>
        <v>197208281.43993491</v>
      </c>
      <c r="S306" s="2">
        <f t="shared" si="17"/>
        <v>792960.42857143283</v>
      </c>
      <c r="T306" s="2">
        <f t="shared" si="18"/>
        <v>7039.571428571362</v>
      </c>
      <c r="U306" s="2">
        <f t="shared" si="19"/>
        <v>800000</v>
      </c>
      <c r="V306" s="2">
        <f t="shared" si="28"/>
        <v>128504484.59740357</v>
      </c>
      <c r="W306" s="2">
        <f t="shared" si="20"/>
        <v>792960.42857143283</v>
      </c>
      <c r="X306" s="2">
        <f t="shared" si="6"/>
        <v>7039.5714285671711</v>
      </c>
      <c r="Y306" s="2">
        <f t="shared" si="7"/>
        <v>68703796.842531234</v>
      </c>
      <c r="Z306" s="2" t="str">
        <f t="shared" si="8"/>
        <v>MEEP</v>
      </c>
      <c r="AA306" s="2">
        <f>IF(Z306="HERE",Y306,AA305+Graph!$G$1*1000)</f>
        <v>129761749.84253156</v>
      </c>
      <c r="AB306" s="2">
        <f t="shared" si="21"/>
        <v>800000</v>
      </c>
      <c r="AC306" s="2">
        <f t="shared" si="9"/>
        <v>66653571.16883181</v>
      </c>
      <c r="AD306" s="3">
        <f t="shared" si="10"/>
        <v>52800000</v>
      </c>
      <c r="AE306" s="2">
        <f>IF(AE304&gt;=52800000,52800000,IF(AB285=Graph!G$1*1000,AE305+Graph!G$1*1000,AC306))</f>
        <v>52800000</v>
      </c>
      <c r="AF306" s="3">
        <f t="shared" si="11"/>
        <v>52800000</v>
      </c>
      <c r="AG306" s="3">
        <f t="shared" si="26"/>
        <v>50160000</v>
      </c>
      <c r="AH306" s="3" t="e">
        <f t="shared" si="3"/>
        <v>#N/A</v>
      </c>
      <c r="AM306" s="6">
        <v>14600000</v>
      </c>
      <c r="AN306" s="6">
        <v>31800000</v>
      </c>
      <c r="AO306" s="6">
        <v>52800000</v>
      </c>
    </row>
    <row r="307" spans="1:41" ht="15.75" customHeight="1" x14ac:dyDescent="0.25">
      <c r="A307" s="1">
        <v>44483</v>
      </c>
      <c r="B307" s="2">
        <f t="shared" si="0"/>
        <v>239</v>
      </c>
      <c r="C307" s="7"/>
      <c r="D307" s="2" t="e">
        <f t="shared" si="12"/>
        <v>#N/A</v>
      </c>
      <c r="E307" s="2" t="e">
        <f t="shared" si="22"/>
        <v>#N/A</v>
      </c>
      <c r="F307" s="2">
        <v>1722698.5353477299</v>
      </c>
      <c r="G307" s="2">
        <f t="shared" si="23"/>
        <v>792960.42857142852</v>
      </c>
      <c r="H307" s="2">
        <f t="shared" si="13"/>
        <v>195906121.02597535</v>
      </c>
      <c r="I307" s="7"/>
      <c r="J307" s="2" t="e">
        <f t="shared" si="14"/>
        <v>#N/A</v>
      </c>
      <c r="K307" s="2" t="e">
        <f t="shared" si="24"/>
        <v>#N/A</v>
      </c>
      <c r="L307" s="2">
        <f t="array" ref="L307">IF(COUNT($C308)=0,IF(COUNT($C307)=1,I307,SUM(L306+LOOKUP(2,1/(ISNUMBER($K$1:$K$194)),$K$1:$K$194))),I307)</f>
        <v>2256181.5714285634</v>
      </c>
      <c r="M307" s="8" t="e">
        <f t="shared" si="27"/>
        <v>#N/A</v>
      </c>
      <c r="N307" s="2" t="e">
        <f t="shared" si="15"/>
        <v>#N/A</v>
      </c>
      <c r="O307" s="2" t="e">
        <f t="shared" si="25"/>
        <v>#N/A</v>
      </c>
      <c r="P307" s="2">
        <v>1731786.0679199696</v>
      </c>
      <c r="Q307" s="2">
        <f>IF(P307&gt;Graph!$G$1*1000,Graph!$G$1*1000,P307)</f>
        <v>800000</v>
      </c>
      <c r="R307" s="2">
        <f t="shared" si="16"/>
        <v>198008281.43993491</v>
      </c>
      <c r="S307" s="2">
        <f t="shared" si="17"/>
        <v>792960.42857143283</v>
      </c>
      <c r="T307" s="2">
        <f t="shared" si="18"/>
        <v>7039.571428571362</v>
      </c>
      <c r="U307" s="2">
        <f t="shared" si="19"/>
        <v>800000</v>
      </c>
      <c r="V307" s="2">
        <f t="shared" si="28"/>
        <v>129297445.025975</v>
      </c>
      <c r="W307" s="2">
        <f t="shared" si="20"/>
        <v>792960.42857143283</v>
      </c>
      <c r="X307" s="2">
        <f t="shared" si="6"/>
        <v>7039.5714285671711</v>
      </c>
      <c r="Y307" s="2">
        <f t="shared" si="7"/>
        <v>68710836.413959801</v>
      </c>
      <c r="Z307" s="2" t="str">
        <f t="shared" si="8"/>
        <v>MEEP</v>
      </c>
      <c r="AA307" s="2">
        <f>IF(Z307="HERE",Y307,AA306+Graph!$G$1*1000)</f>
        <v>130561749.84253156</v>
      </c>
      <c r="AB307" s="2">
        <f t="shared" si="21"/>
        <v>800000</v>
      </c>
      <c r="AC307" s="2">
        <f t="shared" si="9"/>
        <v>66653571.16883181</v>
      </c>
      <c r="AD307" s="3">
        <f t="shared" si="10"/>
        <v>52800000</v>
      </c>
      <c r="AE307" s="2">
        <f>IF(AE305&gt;=52800000,52800000,IF(AB286=Graph!G$1*1000,AE306+Graph!G$1*1000,AC307))</f>
        <v>52800000</v>
      </c>
      <c r="AF307" s="3">
        <f t="shared" si="11"/>
        <v>52800000</v>
      </c>
      <c r="AG307" s="3">
        <f t="shared" si="26"/>
        <v>50160000</v>
      </c>
      <c r="AH307" s="3" t="e">
        <f t="shared" si="3"/>
        <v>#N/A</v>
      </c>
      <c r="AM307" s="6">
        <v>14600000</v>
      </c>
      <c r="AN307" s="6">
        <v>31800000</v>
      </c>
      <c r="AO307" s="6">
        <v>52800000</v>
      </c>
    </row>
    <row r="308" spans="1:41" ht="15.75" customHeight="1" x14ac:dyDescent="0.25">
      <c r="A308" s="1">
        <v>44484</v>
      </c>
      <c r="B308" s="2">
        <f t="shared" si="0"/>
        <v>240</v>
      </c>
      <c r="C308" s="7"/>
      <c r="D308" s="2" t="e">
        <f t="shared" si="12"/>
        <v>#N/A</v>
      </c>
      <c r="E308" s="2" t="e">
        <f t="shared" si="22"/>
        <v>#N/A</v>
      </c>
      <c r="F308" s="2">
        <v>1727959.1856409907</v>
      </c>
      <c r="G308" s="2">
        <f t="shared" si="23"/>
        <v>792960.42857142852</v>
      </c>
      <c r="H308" s="2">
        <f t="shared" si="13"/>
        <v>196699081.45454678</v>
      </c>
      <c r="I308" s="7"/>
      <c r="J308" s="2" t="e">
        <f t="shared" si="14"/>
        <v>#N/A</v>
      </c>
      <c r="K308" s="2" t="e">
        <f t="shared" si="24"/>
        <v>#N/A</v>
      </c>
      <c r="L308" s="2">
        <f t="array" ref="L308">IF(COUNT($C309)=0,IF(COUNT($C308)=1,I308,SUM(L307+LOOKUP(2,1/(ISNUMBER($K$1:$K$194)),$K$1:$K$194))),I308)</f>
        <v>2263221.1428571348</v>
      </c>
      <c r="M308" s="8" t="e">
        <f t="shared" si="27"/>
        <v>#N/A</v>
      </c>
      <c r="N308" s="2" t="e">
        <f t="shared" si="15"/>
        <v>#N/A</v>
      </c>
      <c r="O308" s="2" t="e">
        <f t="shared" si="25"/>
        <v>#N/A</v>
      </c>
      <c r="P308" s="2">
        <v>1737068.560012579</v>
      </c>
      <c r="Q308" s="2">
        <f>IF(P308&gt;Graph!$G$1*1000,Graph!$G$1*1000,P308)</f>
        <v>800000</v>
      </c>
      <c r="R308" s="2">
        <f t="shared" si="16"/>
        <v>198808281.43993491</v>
      </c>
      <c r="S308" s="2">
        <f t="shared" si="17"/>
        <v>792960.42857143283</v>
      </c>
      <c r="T308" s="2">
        <f t="shared" si="18"/>
        <v>7039.571428571362</v>
      </c>
      <c r="U308" s="2">
        <f t="shared" si="19"/>
        <v>800000</v>
      </c>
      <c r="V308" s="2">
        <f t="shared" si="28"/>
        <v>130090405.45454644</v>
      </c>
      <c r="W308" s="2">
        <f t="shared" si="20"/>
        <v>792960.42857143283</v>
      </c>
      <c r="X308" s="2">
        <f t="shared" si="6"/>
        <v>7039.5714285671711</v>
      </c>
      <c r="Y308" s="2">
        <f t="shared" si="7"/>
        <v>68717875.985388368</v>
      </c>
      <c r="Z308" s="2" t="str">
        <f t="shared" si="8"/>
        <v>MEEP</v>
      </c>
      <c r="AA308" s="2">
        <f>IF(Z308="HERE",Y308,AA307+Graph!$G$1*1000)</f>
        <v>131361749.84253156</v>
      </c>
      <c r="AB308" s="2">
        <f t="shared" si="21"/>
        <v>800000</v>
      </c>
      <c r="AC308" s="2">
        <f t="shared" si="9"/>
        <v>66653571.16883181</v>
      </c>
      <c r="AD308" s="3">
        <f t="shared" si="10"/>
        <v>52800000</v>
      </c>
      <c r="AE308" s="2">
        <f>IF(AE306&gt;=52800000,52800000,IF(AB287=Graph!G$1*1000,AE307+Graph!G$1*1000,AC308))</f>
        <v>52800000</v>
      </c>
      <c r="AF308" s="3">
        <f t="shared" si="11"/>
        <v>52800000</v>
      </c>
      <c r="AG308" s="3">
        <f t="shared" si="26"/>
        <v>50160000</v>
      </c>
      <c r="AH308" s="3" t="e">
        <f t="shared" si="3"/>
        <v>#N/A</v>
      </c>
      <c r="AM308" s="6">
        <v>14600000</v>
      </c>
      <c r="AN308" s="6">
        <v>31800000</v>
      </c>
      <c r="AO308" s="6">
        <v>52800000</v>
      </c>
    </row>
    <row r="309" spans="1:41" ht="15.75" customHeight="1" x14ac:dyDescent="0.25">
      <c r="A309" s="1">
        <v>44485</v>
      </c>
      <c r="B309" s="2">
        <f t="shared" si="0"/>
        <v>241</v>
      </c>
      <c r="C309" s="7"/>
      <c r="D309" s="2" t="e">
        <f t="shared" si="12"/>
        <v>#N/A</v>
      </c>
      <c r="E309" s="2" t="e">
        <f t="shared" si="22"/>
        <v>#N/A</v>
      </c>
      <c r="F309" s="2">
        <v>1733219.8359342515</v>
      </c>
      <c r="G309" s="2">
        <f t="shared" si="23"/>
        <v>792960.42857142852</v>
      </c>
      <c r="H309" s="2">
        <f t="shared" si="13"/>
        <v>197492041.88311821</v>
      </c>
      <c r="I309" s="7"/>
      <c r="J309" s="2" t="e">
        <f t="shared" si="14"/>
        <v>#N/A</v>
      </c>
      <c r="K309" s="2" t="e">
        <f t="shared" si="24"/>
        <v>#N/A</v>
      </c>
      <c r="L309" s="2">
        <f t="array" ref="L309">IF(COUNT($C310)=0,IF(COUNT($C309)=1,I309,SUM(L308+LOOKUP(2,1/(ISNUMBER($K$1:$K$194)),$K$1:$K$194))),I309)</f>
        <v>2270260.7142857062</v>
      </c>
      <c r="M309" s="8" t="e">
        <f t="shared" si="27"/>
        <v>#N/A</v>
      </c>
      <c r="N309" s="2" t="e">
        <f t="shared" si="15"/>
        <v>#N/A</v>
      </c>
      <c r="O309" s="2" t="e">
        <f t="shared" si="25"/>
        <v>#N/A</v>
      </c>
      <c r="P309" s="2">
        <v>1742351.0521051586</v>
      </c>
      <c r="Q309" s="2">
        <f>IF(P309&gt;Graph!$G$1*1000,Graph!$G$1*1000,P309)</f>
        <v>800000</v>
      </c>
      <c r="R309" s="2">
        <f t="shared" si="16"/>
        <v>199608281.43993491</v>
      </c>
      <c r="S309" s="2">
        <f t="shared" si="17"/>
        <v>792960.42857143283</v>
      </c>
      <c r="T309" s="2">
        <f t="shared" si="18"/>
        <v>7039.571428571362</v>
      </c>
      <c r="U309" s="2">
        <f t="shared" si="19"/>
        <v>800000</v>
      </c>
      <c r="V309" s="2">
        <f t="shared" si="28"/>
        <v>130883365.88311787</v>
      </c>
      <c r="W309" s="2">
        <f t="shared" si="20"/>
        <v>792960.42857143283</v>
      </c>
      <c r="X309" s="2">
        <f t="shared" si="6"/>
        <v>7039.5714285671711</v>
      </c>
      <c r="Y309" s="2">
        <f t="shared" si="7"/>
        <v>68724915.556816936</v>
      </c>
      <c r="Z309" s="2" t="str">
        <f t="shared" si="8"/>
        <v>MEEP</v>
      </c>
      <c r="AA309" s="2">
        <f>IF(Z309="HERE",Y309,AA308+Graph!$G$1*1000)</f>
        <v>132161749.84253156</v>
      </c>
      <c r="AB309" s="2">
        <f t="shared" si="21"/>
        <v>800000</v>
      </c>
      <c r="AC309" s="2">
        <f t="shared" si="9"/>
        <v>66653571.16883181</v>
      </c>
      <c r="AD309" s="3">
        <f t="shared" si="10"/>
        <v>52800000</v>
      </c>
      <c r="AE309" s="2">
        <f>IF(AE307&gt;=52800000,52800000,IF(AB288=Graph!G$1*1000,AE308+Graph!G$1*1000,AC309))</f>
        <v>52800000</v>
      </c>
      <c r="AF309" s="3">
        <f t="shared" si="11"/>
        <v>52800000</v>
      </c>
      <c r="AG309" s="3">
        <f t="shared" si="26"/>
        <v>50160000</v>
      </c>
      <c r="AH309" s="3" t="e">
        <f t="shared" si="3"/>
        <v>#N/A</v>
      </c>
      <c r="AM309" s="6">
        <v>14600000</v>
      </c>
      <c r="AN309" s="6">
        <v>31800000</v>
      </c>
      <c r="AO309" s="6">
        <v>52800000</v>
      </c>
    </row>
    <row r="310" spans="1:41" ht="15.75" customHeight="1" x14ac:dyDescent="0.25">
      <c r="A310" s="1">
        <v>44486</v>
      </c>
      <c r="B310" s="2">
        <f t="shared" si="0"/>
        <v>242</v>
      </c>
      <c r="C310" s="7"/>
      <c r="D310" s="2" t="e">
        <f t="shared" si="12"/>
        <v>#N/A</v>
      </c>
      <c r="E310" s="2" t="e">
        <f t="shared" si="22"/>
        <v>#N/A</v>
      </c>
      <c r="F310" s="2">
        <v>1738480.4862274826</v>
      </c>
      <c r="G310" s="2">
        <f t="shared" si="23"/>
        <v>792960.42857142852</v>
      </c>
      <c r="H310" s="2">
        <f t="shared" si="13"/>
        <v>198285002.31168965</v>
      </c>
      <c r="I310" s="7"/>
      <c r="J310" s="2" t="e">
        <f t="shared" si="14"/>
        <v>#N/A</v>
      </c>
      <c r="K310" s="2" t="e">
        <f t="shared" si="24"/>
        <v>#N/A</v>
      </c>
      <c r="L310" s="2">
        <f t="array" ref="L310">IF(COUNT($C311)=0,IF(COUNT($C310)=1,I310,SUM(L309+LOOKUP(2,1/(ISNUMBER($K$1:$K$194)),$K$1:$K$194))),I310)</f>
        <v>2277300.2857142775</v>
      </c>
      <c r="M310" s="8" t="e">
        <f t="shared" si="27"/>
        <v>#N/A</v>
      </c>
      <c r="N310" s="2" t="e">
        <f t="shared" si="15"/>
        <v>#N/A</v>
      </c>
      <c r="O310" s="2" t="e">
        <f t="shared" si="25"/>
        <v>#N/A</v>
      </c>
      <c r="P310" s="2">
        <v>1747633.5441977382</v>
      </c>
      <c r="Q310" s="2">
        <f>IF(P310&gt;Graph!$G$1*1000,Graph!$G$1*1000,P310)</f>
        <v>800000</v>
      </c>
      <c r="R310" s="2">
        <f t="shared" si="16"/>
        <v>200408281.43993491</v>
      </c>
      <c r="S310" s="2">
        <f t="shared" si="17"/>
        <v>792960.42857143283</v>
      </c>
      <c r="T310" s="2">
        <f t="shared" si="18"/>
        <v>7039.571428571362</v>
      </c>
      <c r="U310" s="2">
        <f t="shared" si="19"/>
        <v>800000</v>
      </c>
      <c r="V310" s="2">
        <f t="shared" si="28"/>
        <v>131676326.3116893</v>
      </c>
      <c r="W310" s="2">
        <f t="shared" si="20"/>
        <v>792960.42857143283</v>
      </c>
      <c r="X310" s="2">
        <f t="shared" si="6"/>
        <v>7039.5714285671711</v>
      </c>
      <c r="Y310" s="2">
        <f t="shared" si="7"/>
        <v>68731955.128245503</v>
      </c>
      <c r="Z310" s="2" t="str">
        <f t="shared" si="8"/>
        <v>MEEP</v>
      </c>
      <c r="AA310" s="2">
        <f>IF(Z310="HERE",Y310,AA309+Graph!$G$1*1000)</f>
        <v>132961749.84253156</v>
      </c>
      <c r="AB310" s="2">
        <f t="shared" si="21"/>
        <v>800000</v>
      </c>
      <c r="AC310" s="2">
        <f t="shared" si="9"/>
        <v>66653571.16883181</v>
      </c>
      <c r="AD310" s="3">
        <f t="shared" si="10"/>
        <v>52800000</v>
      </c>
      <c r="AE310" s="2">
        <f>IF(AE308&gt;=52800000,52800000,IF(AB289=Graph!G$1*1000,AE309+Graph!G$1*1000,AC310))</f>
        <v>52800000</v>
      </c>
      <c r="AF310" s="3">
        <f t="shared" si="11"/>
        <v>52800000</v>
      </c>
      <c r="AG310" s="3">
        <f t="shared" si="26"/>
        <v>50160000</v>
      </c>
      <c r="AH310" s="3" t="e">
        <f t="shared" si="3"/>
        <v>#N/A</v>
      </c>
      <c r="AM310" s="6">
        <v>14600000</v>
      </c>
      <c r="AN310" s="6">
        <v>31800000</v>
      </c>
      <c r="AO310" s="6">
        <v>52800000</v>
      </c>
    </row>
    <row r="311" spans="1:41" ht="15.75" customHeight="1" x14ac:dyDescent="0.25">
      <c r="A311" s="1">
        <v>44487</v>
      </c>
      <c r="B311" s="2">
        <f t="shared" si="0"/>
        <v>243</v>
      </c>
      <c r="C311" s="7"/>
      <c r="D311" s="2" t="e">
        <f t="shared" si="12"/>
        <v>#N/A</v>
      </c>
      <c r="E311" s="2" t="e">
        <f t="shared" si="22"/>
        <v>#N/A</v>
      </c>
      <c r="F311" s="2">
        <v>1743741.1365207434</v>
      </c>
      <c r="G311" s="2">
        <f t="shared" si="23"/>
        <v>792960.42857142852</v>
      </c>
      <c r="H311" s="2">
        <f t="shared" si="13"/>
        <v>199077962.74026108</v>
      </c>
      <c r="I311" s="7"/>
      <c r="J311" s="2" t="e">
        <f t="shared" si="14"/>
        <v>#N/A</v>
      </c>
      <c r="K311" s="2" t="e">
        <f t="shared" si="24"/>
        <v>#N/A</v>
      </c>
      <c r="L311" s="2">
        <f t="array" ref="L311">IF(COUNT($C312)=0,IF(COUNT($C311)=1,I311,SUM(L310+LOOKUP(2,1/(ISNUMBER($K$1:$K$194)),$K$1:$K$194))),I311)</f>
        <v>2284339.8571428489</v>
      </c>
      <c r="M311" s="8" t="e">
        <f t="shared" si="27"/>
        <v>#N/A</v>
      </c>
      <c r="N311" s="2" t="e">
        <f t="shared" si="15"/>
        <v>#N/A</v>
      </c>
      <c r="O311" s="2" t="e">
        <f t="shared" si="25"/>
        <v>#N/A</v>
      </c>
      <c r="P311" s="2">
        <v>1752916.0362903178</v>
      </c>
      <c r="Q311" s="2">
        <f>IF(P311&gt;Graph!$G$1*1000,Graph!$G$1*1000,P311)</f>
        <v>800000</v>
      </c>
      <c r="R311" s="2">
        <f t="shared" si="16"/>
        <v>201208281.43993491</v>
      </c>
      <c r="S311" s="2">
        <f t="shared" si="17"/>
        <v>792960.42857143283</v>
      </c>
      <c r="T311" s="2">
        <f t="shared" si="18"/>
        <v>7039.571428571362</v>
      </c>
      <c r="U311" s="2">
        <f t="shared" si="19"/>
        <v>800000</v>
      </c>
      <c r="V311" s="2">
        <f t="shared" si="28"/>
        <v>132469286.74026074</v>
      </c>
      <c r="W311" s="2">
        <f t="shared" si="20"/>
        <v>792960.42857143283</v>
      </c>
      <c r="X311" s="2">
        <f t="shared" si="6"/>
        <v>7039.5714285671711</v>
      </c>
      <c r="Y311" s="2">
        <f t="shared" si="7"/>
        <v>68738994.69967407</v>
      </c>
      <c r="Z311" s="2" t="str">
        <f t="shared" si="8"/>
        <v>MEEP</v>
      </c>
      <c r="AA311" s="2">
        <f>IF(Z311="HERE",Y311,AA310+Graph!$G$1*1000)</f>
        <v>133761749.84253156</v>
      </c>
      <c r="AB311" s="2">
        <f t="shared" si="21"/>
        <v>800000</v>
      </c>
      <c r="AC311" s="2">
        <f t="shared" si="9"/>
        <v>66653571.16883181</v>
      </c>
      <c r="AD311" s="3">
        <f t="shared" si="10"/>
        <v>52800000</v>
      </c>
      <c r="AE311" s="2">
        <f>IF(AE309&gt;=52800000,52800000,IF(AB290=Graph!G$1*1000,AE310+Graph!G$1*1000,AC311))</f>
        <v>52800000</v>
      </c>
      <c r="AF311" s="3">
        <f t="shared" si="11"/>
        <v>52800000</v>
      </c>
      <c r="AG311" s="3">
        <f t="shared" si="26"/>
        <v>50160000</v>
      </c>
      <c r="AH311" s="3" t="e">
        <f t="shared" si="3"/>
        <v>#N/A</v>
      </c>
      <c r="AM311" s="6">
        <v>14600000</v>
      </c>
      <c r="AN311" s="6">
        <v>31800000</v>
      </c>
      <c r="AO311" s="6">
        <v>52800000</v>
      </c>
    </row>
    <row r="312" spans="1:41" ht="15.75" customHeight="1" x14ac:dyDescent="0.25">
      <c r="A312" s="1">
        <v>44488</v>
      </c>
      <c r="B312" s="2">
        <f t="shared" si="0"/>
        <v>244</v>
      </c>
      <c r="C312" s="7"/>
      <c r="D312" s="2" t="e">
        <f t="shared" si="12"/>
        <v>#N/A</v>
      </c>
      <c r="E312" s="2" t="e">
        <f t="shared" si="22"/>
        <v>#N/A</v>
      </c>
      <c r="F312" s="2">
        <v>1749001.7868140042</v>
      </c>
      <c r="G312" s="2">
        <f t="shared" si="23"/>
        <v>792960.42857142852</v>
      </c>
      <c r="H312" s="2">
        <f t="shared" si="13"/>
        <v>199870923.16883251</v>
      </c>
      <c r="I312" s="7"/>
      <c r="J312" s="2" t="e">
        <f t="shared" si="14"/>
        <v>#N/A</v>
      </c>
      <c r="K312" s="2" t="e">
        <f t="shared" si="24"/>
        <v>#N/A</v>
      </c>
      <c r="L312" s="2">
        <f t="array" ref="L312">IF(COUNT($C313)=0,IF(COUNT($C312)=1,I312,SUM(L311+LOOKUP(2,1/(ISNUMBER($K$1:$K$194)),$K$1:$K$194))),I312)</f>
        <v>2291379.4285714203</v>
      </c>
      <c r="M312" s="8" t="e">
        <f t="shared" si="27"/>
        <v>#N/A</v>
      </c>
      <c r="N312" s="2" t="e">
        <f t="shared" si="15"/>
        <v>#N/A</v>
      </c>
      <c r="O312" s="2" t="e">
        <f t="shared" si="25"/>
        <v>#N/A</v>
      </c>
      <c r="P312" s="2">
        <v>1758198.5283828974</v>
      </c>
      <c r="Q312" s="2">
        <f>IF(P312&gt;Graph!$G$1*1000,Graph!$G$1*1000,P312)</f>
        <v>800000</v>
      </c>
      <c r="R312" s="2">
        <f t="shared" si="16"/>
        <v>202008281.43993491</v>
      </c>
      <c r="S312" s="2">
        <f t="shared" si="17"/>
        <v>792960.42857143283</v>
      </c>
      <c r="T312" s="2">
        <f t="shared" si="18"/>
        <v>7039.571428571362</v>
      </c>
      <c r="U312" s="2">
        <f t="shared" si="19"/>
        <v>800000</v>
      </c>
      <c r="V312" s="2">
        <f t="shared" si="28"/>
        <v>133262247.16883217</v>
      </c>
      <c r="W312" s="2">
        <f t="shared" si="20"/>
        <v>792960.42857143283</v>
      </c>
      <c r="X312" s="2">
        <f t="shared" si="6"/>
        <v>7039.5714285671711</v>
      </c>
      <c r="Y312" s="2">
        <f t="shared" si="7"/>
        <v>68746034.271102637</v>
      </c>
      <c r="Z312" s="2" t="str">
        <f t="shared" si="8"/>
        <v>MEEP</v>
      </c>
      <c r="AA312" s="2">
        <f>IF(Z312="HERE",Y312,AA311+Graph!$G$1*1000)</f>
        <v>134561749.84253156</v>
      </c>
      <c r="AB312" s="2">
        <f t="shared" si="21"/>
        <v>800000</v>
      </c>
      <c r="AC312" s="2">
        <f t="shared" si="9"/>
        <v>66653571.16883181</v>
      </c>
      <c r="AD312" s="3">
        <f t="shared" si="10"/>
        <v>52800000</v>
      </c>
      <c r="AE312" s="2">
        <f>IF(AE310&gt;=52800000,52800000,IF(AB291=Graph!G$1*1000,AE311+Graph!G$1*1000,AC312))</f>
        <v>52800000</v>
      </c>
      <c r="AF312" s="3">
        <f t="shared" si="11"/>
        <v>52800000</v>
      </c>
      <c r="AG312" s="3">
        <f t="shared" si="26"/>
        <v>50160000</v>
      </c>
      <c r="AH312" s="3" t="e">
        <f t="shared" si="3"/>
        <v>#N/A</v>
      </c>
      <c r="AM312" s="6">
        <v>14600000</v>
      </c>
      <c r="AN312" s="6">
        <v>31800000</v>
      </c>
      <c r="AO312" s="6">
        <v>52800000</v>
      </c>
    </row>
    <row r="313" spans="1:41" ht="15.75" customHeight="1" x14ac:dyDescent="0.25">
      <c r="A313" s="1">
        <v>44489</v>
      </c>
      <c r="B313" s="2">
        <f t="shared" si="0"/>
        <v>245</v>
      </c>
      <c r="C313" s="7"/>
      <c r="D313" s="2" t="e">
        <f t="shared" si="12"/>
        <v>#N/A</v>
      </c>
      <c r="E313" s="2" t="e">
        <f t="shared" si="22"/>
        <v>#N/A</v>
      </c>
      <c r="F313" s="2">
        <v>1754262.437107265</v>
      </c>
      <c r="G313" s="2">
        <f t="shared" si="23"/>
        <v>792960.42857142852</v>
      </c>
      <c r="H313" s="2">
        <f t="shared" si="13"/>
        <v>200663883.59740394</v>
      </c>
      <c r="I313" s="7"/>
      <c r="J313" s="2" t="e">
        <f t="shared" si="14"/>
        <v>#N/A</v>
      </c>
      <c r="K313" s="2" t="e">
        <f t="shared" si="24"/>
        <v>#N/A</v>
      </c>
      <c r="L313" s="2">
        <f t="array" ref="L313">IF(COUNT($C314)=0,IF(COUNT($C313)=1,I313,SUM(L312+LOOKUP(2,1/(ISNUMBER($K$1:$K$194)),$K$1:$K$194))),I313)</f>
        <v>2298418.9999999916</v>
      </c>
      <c r="M313" s="8" t="e">
        <f t="shared" si="27"/>
        <v>#N/A</v>
      </c>
      <c r="N313" s="2" t="e">
        <f t="shared" si="15"/>
        <v>#N/A</v>
      </c>
      <c r="O313" s="2" t="e">
        <f t="shared" si="25"/>
        <v>#N/A</v>
      </c>
      <c r="P313" s="2">
        <v>1763481.020475477</v>
      </c>
      <c r="Q313" s="2">
        <f>IF(P313&gt;Graph!$G$1*1000,Graph!$G$1*1000,P313)</f>
        <v>800000</v>
      </c>
      <c r="R313" s="2">
        <f t="shared" si="16"/>
        <v>202808281.43993491</v>
      </c>
      <c r="S313" s="2">
        <f t="shared" si="17"/>
        <v>792960.42857143283</v>
      </c>
      <c r="T313" s="2">
        <f t="shared" si="18"/>
        <v>7039.571428571362</v>
      </c>
      <c r="U313" s="2">
        <f t="shared" si="19"/>
        <v>800000</v>
      </c>
      <c r="V313" s="2">
        <f t="shared" si="28"/>
        <v>134055207.5974036</v>
      </c>
      <c r="W313" s="2">
        <f t="shared" si="20"/>
        <v>792960.42857143283</v>
      </c>
      <c r="X313" s="2">
        <f t="shared" si="6"/>
        <v>7039.5714285671711</v>
      </c>
      <c r="Y313" s="2">
        <f t="shared" si="7"/>
        <v>68753073.842531204</v>
      </c>
      <c r="Z313" s="2" t="str">
        <f t="shared" si="8"/>
        <v>MEEP</v>
      </c>
      <c r="AA313" s="2">
        <f>IF(Z313="HERE",Y313,AA312+Graph!$G$1*1000)</f>
        <v>135361749.84253156</v>
      </c>
      <c r="AB313" s="2">
        <f t="shared" si="21"/>
        <v>800000</v>
      </c>
      <c r="AC313" s="2">
        <f t="shared" si="9"/>
        <v>66653571.16883181</v>
      </c>
      <c r="AD313" s="3">
        <f t="shared" si="10"/>
        <v>52800000</v>
      </c>
      <c r="AE313" s="2">
        <f>IF(AE311&gt;=52800000,52800000,IF(AB292=Graph!G$1*1000,AE312+Graph!G$1*1000,AC313))</f>
        <v>52800000</v>
      </c>
      <c r="AF313" s="3">
        <f t="shared" si="11"/>
        <v>52800000</v>
      </c>
      <c r="AG313" s="3">
        <f t="shared" si="26"/>
        <v>50160000</v>
      </c>
      <c r="AH313" s="3" t="e">
        <f t="shared" si="3"/>
        <v>#N/A</v>
      </c>
      <c r="AM313" s="6">
        <v>14600000</v>
      </c>
      <c r="AN313" s="6">
        <v>31800000</v>
      </c>
      <c r="AO313" s="6">
        <v>52800000</v>
      </c>
    </row>
    <row r="314" spans="1:41" ht="15.75" customHeight="1" x14ac:dyDescent="0.25">
      <c r="A314" s="1">
        <v>44490</v>
      </c>
      <c r="B314" s="2">
        <f t="shared" si="0"/>
        <v>246</v>
      </c>
      <c r="C314" s="7"/>
      <c r="D314" s="2" t="e">
        <f t="shared" si="12"/>
        <v>#N/A</v>
      </c>
      <c r="E314" s="2" t="e">
        <f t="shared" si="22"/>
        <v>#N/A</v>
      </c>
      <c r="F314" s="2">
        <v>1759523.0874005258</v>
      </c>
      <c r="G314" s="2">
        <f t="shared" si="23"/>
        <v>792960.42857142852</v>
      </c>
      <c r="H314" s="2">
        <f t="shared" si="13"/>
        <v>201456844.02597538</v>
      </c>
      <c r="I314" s="7"/>
      <c r="J314" s="2" t="e">
        <f t="shared" si="14"/>
        <v>#N/A</v>
      </c>
      <c r="K314" s="2" t="e">
        <f t="shared" si="24"/>
        <v>#N/A</v>
      </c>
      <c r="L314" s="2">
        <f t="array" ref="L314">IF(COUNT($C315)=0,IF(COUNT($C314)=1,I314,SUM(L313+LOOKUP(2,1/(ISNUMBER($K$1:$K$194)),$K$1:$K$194))),I314)</f>
        <v>2305458.571428563</v>
      </c>
      <c r="M314" s="8" t="e">
        <f t="shared" si="27"/>
        <v>#N/A</v>
      </c>
      <c r="N314" s="2" t="e">
        <f t="shared" si="15"/>
        <v>#N/A</v>
      </c>
      <c r="O314" s="2" t="e">
        <f t="shared" si="25"/>
        <v>#N/A</v>
      </c>
      <c r="P314" s="2">
        <v>1768763.5125680864</v>
      </c>
      <c r="Q314" s="2">
        <f>IF(P314&gt;Graph!$G$1*1000,Graph!$G$1*1000,P314)</f>
        <v>800000</v>
      </c>
      <c r="R314" s="2">
        <f t="shared" si="16"/>
        <v>203608281.43993491</v>
      </c>
      <c r="S314" s="2">
        <f t="shared" si="17"/>
        <v>792960.42857143283</v>
      </c>
      <c r="T314" s="2">
        <f t="shared" si="18"/>
        <v>7039.571428571362</v>
      </c>
      <c r="U314" s="2">
        <f t="shared" si="19"/>
        <v>800000</v>
      </c>
      <c r="V314" s="2">
        <f t="shared" si="28"/>
        <v>134848168.02597502</v>
      </c>
      <c r="W314" s="2">
        <f t="shared" si="20"/>
        <v>792960.42857141793</v>
      </c>
      <c r="X314" s="2">
        <f t="shared" si="6"/>
        <v>7039.5714285820723</v>
      </c>
      <c r="Y314" s="2">
        <f t="shared" si="7"/>
        <v>68760113.413959786</v>
      </c>
      <c r="Z314" s="2" t="str">
        <f t="shared" si="8"/>
        <v>MEEP</v>
      </c>
      <c r="AA314" s="2">
        <f>IF(Z314="HERE",Y314,AA313+Graph!$G$1*1000)</f>
        <v>136161749.84253156</v>
      </c>
      <c r="AB314" s="2">
        <f t="shared" si="21"/>
        <v>800000</v>
      </c>
      <c r="AC314" s="2">
        <f t="shared" si="9"/>
        <v>66653571.16883181</v>
      </c>
      <c r="AD314" s="3">
        <f t="shared" si="10"/>
        <v>52800000</v>
      </c>
      <c r="AE314" s="2">
        <f>IF(AE312&gt;=52800000,52800000,IF(AB293=Graph!G$1*1000,AE313+Graph!G$1*1000,AC314))</f>
        <v>52800000</v>
      </c>
      <c r="AF314" s="3">
        <f t="shared" si="11"/>
        <v>52800000</v>
      </c>
      <c r="AG314" s="3">
        <f t="shared" si="26"/>
        <v>50160000</v>
      </c>
      <c r="AH314" s="3" t="e">
        <f t="shared" si="3"/>
        <v>#N/A</v>
      </c>
      <c r="AM314" s="6">
        <v>14600000</v>
      </c>
      <c r="AN314" s="6">
        <v>31800000</v>
      </c>
      <c r="AO314" s="6">
        <v>52800000</v>
      </c>
    </row>
    <row r="315" spans="1:41" ht="15.75" customHeight="1" x14ac:dyDescent="0.25">
      <c r="A315" s="1">
        <v>44491</v>
      </c>
      <c r="B315" s="2">
        <f t="shared" si="0"/>
        <v>247</v>
      </c>
      <c r="C315" s="7"/>
      <c r="D315" s="2" t="e">
        <f t="shared" si="12"/>
        <v>#N/A</v>
      </c>
      <c r="E315" s="2" t="e">
        <f t="shared" si="22"/>
        <v>#N/A</v>
      </c>
      <c r="F315" s="2">
        <v>1764783.7376937568</v>
      </c>
      <c r="G315" s="2">
        <f t="shared" si="23"/>
        <v>792960.42857142852</v>
      </c>
      <c r="H315" s="2">
        <f t="shared" si="13"/>
        <v>202249804.45454681</v>
      </c>
      <c r="I315" s="7"/>
      <c r="J315" s="2" t="e">
        <f t="shared" si="14"/>
        <v>#N/A</v>
      </c>
      <c r="K315" s="2" t="e">
        <f t="shared" si="24"/>
        <v>#N/A</v>
      </c>
      <c r="L315" s="2">
        <f t="array" ref="L315">IF(COUNT($C316)=0,IF(COUNT($C315)=1,I315,SUM(L314+LOOKUP(2,1/(ISNUMBER($K$1:$K$194)),$K$1:$K$194))),I315)</f>
        <v>2312498.1428571343</v>
      </c>
      <c r="M315" s="8" t="e">
        <f t="shared" si="27"/>
        <v>#N/A</v>
      </c>
      <c r="N315" s="2" t="e">
        <f t="shared" si="15"/>
        <v>#N/A</v>
      </c>
      <c r="O315" s="2" t="e">
        <f t="shared" si="25"/>
        <v>#N/A</v>
      </c>
      <c r="P315" s="2">
        <v>1774046.004660666</v>
      </c>
      <c r="Q315" s="2">
        <f>IF(P315&gt;Graph!$G$1*1000,Graph!$G$1*1000,P315)</f>
        <v>800000</v>
      </c>
      <c r="R315" s="2">
        <f t="shared" si="16"/>
        <v>204408281.43993491</v>
      </c>
      <c r="S315" s="2">
        <f t="shared" si="17"/>
        <v>792960.42857143283</v>
      </c>
      <c r="T315" s="2">
        <f t="shared" si="18"/>
        <v>7039.571428571362</v>
      </c>
      <c r="U315" s="2">
        <f t="shared" si="19"/>
        <v>800000</v>
      </c>
      <c r="V315" s="2">
        <f t="shared" si="28"/>
        <v>135641128.45454645</v>
      </c>
      <c r="W315" s="2">
        <f t="shared" si="20"/>
        <v>792960.42857143283</v>
      </c>
      <c r="X315" s="2">
        <f t="shared" si="6"/>
        <v>7039.5714285671711</v>
      </c>
      <c r="Y315" s="2">
        <f t="shared" si="7"/>
        <v>68767152.985388353</v>
      </c>
      <c r="Z315" s="2" t="str">
        <f t="shared" si="8"/>
        <v>MEEP</v>
      </c>
      <c r="AA315" s="2">
        <f>IF(Z315="HERE",Y315,AA314+Graph!$G$1*1000)</f>
        <v>136961749.84253156</v>
      </c>
      <c r="AB315" s="2">
        <f t="shared" si="21"/>
        <v>800000</v>
      </c>
      <c r="AC315" s="2">
        <f t="shared" si="9"/>
        <v>66653571.16883181</v>
      </c>
      <c r="AD315" s="3">
        <f t="shared" si="10"/>
        <v>52800000</v>
      </c>
      <c r="AE315" s="2">
        <f>IF(AE313&gt;=52800000,52800000,IF(AB294=Graph!G$1*1000,AE314+Graph!G$1*1000,AC315))</f>
        <v>52800000</v>
      </c>
      <c r="AF315" s="3">
        <f t="shared" si="11"/>
        <v>52800000</v>
      </c>
      <c r="AG315" s="3">
        <f t="shared" si="26"/>
        <v>50160000</v>
      </c>
      <c r="AH315" s="3" t="e">
        <f t="shared" si="3"/>
        <v>#N/A</v>
      </c>
      <c r="AM315" s="6">
        <v>14600000</v>
      </c>
      <c r="AN315" s="6">
        <v>31800000</v>
      </c>
      <c r="AO315" s="6">
        <v>52800000</v>
      </c>
    </row>
    <row r="316" spans="1:41" ht="15.75" customHeight="1" x14ac:dyDescent="0.25">
      <c r="A316" s="1">
        <v>44492</v>
      </c>
      <c r="B316" s="2">
        <f t="shared" si="0"/>
        <v>248</v>
      </c>
      <c r="C316" s="7"/>
      <c r="D316" s="2" t="e">
        <f t="shared" si="12"/>
        <v>#N/A</v>
      </c>
      <c r="E316" s="2" t="e">
        <f t="shared" si="22"/>
        <v>#N/A</v>
      </c>
      <c r="F316" s="2">
        <v>1770044.3879870176</v>
      </c>
      <c r="G316" s="2">
        <f t="shared" si="23"/>
        <v>792960.42857142852</v>
      </c>
      <c r="H316" s="2">
        <f t="shared" si="13"/>
        <v>203042764.88311824</v>
      </c>
      <c r="I316" s="7"/>
      <c r="J316" s="2" t="e">
        <f t="shared" si="14"/>
        <v>#N/A</v>
      </c>
      <c r="K316" s="2" t="e">
        <f t="shared" si="24"/>
        <v>#N/A</v>
      </c>
      <c r="L316" s="2">
        <f t="array" ref="L316">IF(COUNT($C317)=0,IF(COUNT($C316)=1,I316,SUM(L315+LOOKUP(2,1/(ISNUMBER($K$1:$K$194)),$K$1:$K$194))),I316)</f>
        <v>2319537.7142857057</v>
      </c>
      <c r="M316" s="8" t="e">
        <f t="shared" si="27"/>
        <v>#N/A</v>
      </c>
      <c r="N316" s="2" t="e">
        <f t="shared" si="15"/>
        <v>#N/A</v>
      </c>
      <c r="O316" s="2" t="e">
        <f t="shared" si="25"/>
        <v>#N/A</v>
      </c>
      <c r="P316" s="2">
        <v>1779328.4967532456</v>
      </c>
      <c r="Q316" s="2">
        <f>IF(P316&gt;Graph!$G$1*1000,Graph!$G$1*1000,P316)</f>
        <v>800000</v>
      </c>
      <c r="R316" s="2">
        <f t="shared" si="16"/>
        <v>205208281.43993491</v>
      </c>
      <c r="S316" s="2">
        <f t="shared" si="17"/>
        <v>792960.42857143283</v>
      </c>
      <c r="T316" s="2">
        <f t="shared" si="18"/>
        <v>7039.571428571362</v>
      </c>
      <c r="U316" s="2">
        <f t="shared" si="19"/>
        <v>800000</v>
      </c>
      <c r="V316" s="2">
        <f t="shared" si="28"/>
        <v>136434088.88311788</v>
      </c>
      <c r="W316" s="2">
        <f t="shared" si="20"/>
        <v>792960.42857143283</v>
      </c>
      <c r="X316" s="2">
        <f t="shared" si="6"/>
        <v>7039.5714285671711</v>
      </c>
      <c r="Y316" s="2">
        <f t="shared" si="7"/>
        <v>68774192.556816921</v>
      </c>
      <c r="Z316" s="2" t="str">
        <f t="shared" si="8"/>
        <v>MEEP</v>
      </c>
      <c r="AA316" s="2">
        <f>IF(Z316="HERE",Y316,AA315+Graph!$G$1*1000)</f>
        <v>137761749.84253156</v>
      </c>
      <c r="AB316" s="2">
        <f t="shared" si="21"/>
        <v>800000</v>
      </c>
      <c r="AC316" s="2">
        <f t="shared" si="9"/>
        <v>66653571.16883181</v>
      </c>
      <c r="AD316" s="3">
        <f t="shared" si="10"/>
        <v>52800000</v>
      </c>
      <c r="AE316" s="2">
        <f>IF(AE314&gt;=52800000,52800000,IF(AB295=Graph!G$1*1000,AE315+Graph!G$1*1000,AC316))</f>
        <v>52800000</v>
      </c>
      <c r="AF316" s="3">
        <f t="shared" si="11"/>
        <v>52800000</v>
      </c>
      <c r="AG316" s="3">
        <f t="shared" si="26"/>
        <v>50160000</v>
      </c>
      <c r="AH316" s="3" t="e">
        <f t="shared" si="3"/>
        <v>#N/A</v>
      </c>
      <c r="AM316" s="6">
        <v>14600000</v>
      </c>
      <c r="AN316" s="6">
        <v>31800000</v>
      </c>
      <c r="AO316" s="6">
        <v>52800000</v>
      </c>
    </row>
    <row r="317" spans="1:41" ht="15.75" customHeight="1" x14ac:dyDescent="0.25">
      <c r="A317" s="1">
        <v>44493</v>
      </c>
      <c r="B317" s="2">
        <f t="shared" si="0"/>
        <v>249</v>
      </c>
      <c r="C317" s="7"/>
      <c r="D317" s="2" t="e">
        <f t="shared" si="12"/>
        <v>#N/A</v>
      </c>
      <c r="E317" s="2" t="e">
        <f t="shared" si="22"/>
        <v>#N/A</v>
      </c>
      <c r="F317" s="2">
        <v>1775305.0382802784</v>
      </c>
      <c r="G317" s="2">
        <f t="shared" si="23"/>
        <v>792960.42857142852</v>
      </c>
      <c r="H317" s="2">
        <f t="shared" si="13"/>
        <v>203835725.31168967</v>
      </c>
      <c r="I317" s="7"/>
      <c r="J317" s="2" t="e">
        <f t="shared" si="14"/>
        <v>#N/A</v>
      </c>
      <c r="K317" s="2" t="e">
        <f t="shared" si="24"/>
        <v>#N/A</v>
      </c>
      <c r="L317" s="2">
        <f t="array" ref="L317">IF(COUNT($C318)=0,IF(COUNT($C317)=1,I317,SUM(L316+LOOKUP(2,1/(ISNUMBER($K$1:$K$194)),$K$1:$K$194))),I317)</f>
        <v>2326577.2857142771</v>
      </c>
      <c r="M317" s="8" t="e">
        <f t="shared" si="27"/>
        <v>#N/A</v>
      </c>
      <c r="N317" s="2" t="e">
        <f t="shared" si="15"/>
        <v>#N/A</v>
      </c>
      <c r="O317" s="2" t="e">
        <f t="shared" si="25"/>
        <v>#N/A</v>
      </c>
      <c r="P317" s="2">
        <v>1784610.9888458252</v>
      </c>
      <c r="Q317" s="2">
        <f>IF(P317&gt;Graph!$G$1*1000,Graph!$G$1*1000,P317)</f>
        <v>800000</v>
      </c>
      <c r="R317" s="2">
        <f t="shared" si="16"/>
        <v>206008281.43993491</v>
      </c>
      <c r="S317" s="2">
        <f t="shared" si="17"/>
        <v>792960.42857143283</v>
      </c>
      <c r="T317" s="2">
        <f t="shared" si="18"/>
        <v>7039.571428571362</v>
      </c>
      <c r="U317" s="2">
        <f t="shared" si="19"/>
        <v>800000</v>
      </c>
      <c r="V317" s="2">
        <f t="shared" si="28"/>
        <v>137227049.31168932</v>
      </c>
      <c r="W317" s="2">
        <f t="shared" si="20"/>
        <v>792960.42857143283</v>
      </c>
      <c r="X317" s="2">
        <f t="shared" si="6"/>
        <v>7039.5714285671711</v>
      </c>
      <c r="Y317" s="2">
        <f t="shared" si="7"/>
        <v>68781232.128245488</v>
      </c>
      <c r="Z317" s="2" t="str">
        <f t="shared" si="8"/>
        <v>MEEP</v>
      </c>
      <c r="AA317" s="2">
        <f>IF(Z317="HERE",Y317,AA316+Graph!$G$1*1000)</f>
        <v>138561749.84253156</v>
      </c>
      <c r="AB317" s="2">
        <f t="shared" si="21"/>
        <v>800000</v>
      </c>
      <c r="AC317" s="2">
        <f t="shared" si="9"/>
        <v>66653571.16883181</v>
      </c>
      <c r="AD317" s="3">
        <f t="shared" si="10"/>
        <v>52800000</v>
      </c>
      <c r="AE317" s="2">
        <f>IF(AE315&gt;=52800000,52800000,IF(AB296=Graph!G$1*1000,AE316+Graph!G$1*1000,AC317))</f>
        <v>52800000</v>
      </c>
      <c r="AF317" s="3">
        <f t="shared" si="11"/>
        <v>52800000</v>
      </c>
      <c r="AG317" s="3">
        <f t="shared" si="26"/>
        <v>50160000</v>
      </c>
      <c r="AH317" s="3" t="e">
        <f t="shared" si="3"/>
        <v>#N/A</v>
      </c>
      <c r="AM317" s="6">
        <v>14600000</v>
      </c>
      <c r="AN317" s="6">
        <v>31800000</v>
      </c>
      <c r="AO317" s="6">
        <v>52800000</v>
      </c>
    </row>
    <row r="318" spans="1:41" ht="15.75" customHeight="1" x14ac:dyDescent="0.25">
      <c r="A318" s="1">
        <v>44494</v>
      </c>
      <c r="B318" s="2">
        <f t="shared" si="0"/>
        <v>250</v>
      </c>
      <c r="C318" s="7"/>
      <c r="D318" s="2" t="e">
        <f t="shared" si="12"/>
        <v>#N/A</v>
      </c>
      <c r="E318" s="2" t="e">
        <f t="shared" si="22"/>
        <v>#N/A</v>
      </c>
      <c r="F318" s="2">
        <v>1780565.6885735393</v>
      </c>
      <c r="G318" s="2">
        <f t="shared" si="23"/>
        <v>792960.42857142852</v>
      </c>
      <c r="H318" s="2">
        <f t="shared" si="13"/>
        <v>204628685.74026111</v>
      </c>
      <c r="I318" s="7"/>
      <c r="J318" s="2" t="e">
        <f t="shared" si="14"/>
        <v>#N/A</v>
      </c>
      <c r="K318" s="2" t="e">
        <f t="shared" si="24"/>
        <v>#N/A</v>
      </c>
      <c r="L318" s="2">
        <f t="array" ref="L318">IF(COUNT($C319)=0,IF(COUNT($C318)=1,I318,SUM(L317+LOOKUP(2,1/(ISNUMBER($K$1:$K$194)),$K$1:$K$194))),I318)</f>
        <v>2333616.8571428484</v>
      </c>
      <c r="M318" s="8" t="e">
        <f t="shared" si="27"/>
        <v>#N/A</v>
      </c>
      <c r="N318" s="2" t="e">
        <f t="shared" si="15"/>
        <v>#N/A</v>
      </c>
      <c r="O318" s="2" t="e">
        <f t="shared" si="25"/>
        <v>#N/A</v>
      </c>
      <c r="P318" s="2">
        <v>1789893.4809384048</v>
      </c>
      <c r="Q318" s="2">
        <f>IF(P318&gt;Graph!$G$1*1000,Graph!$G$1*1000,P318)</f>
        <v>800000</v>
      </c>
      <c r="R318" s="2">
        <f t="shared" si="16"/>
        <v>206808281.43993491</v>
      </c>
      <c r="S318" s="2">
        <f t="shared" si="17"/>
        <v>792960.42857143283</v>
      </c>
      <c r="T318" s="2">
        <f t="shared" si="18"/>
        <v>7039.571428571362</v>
      </c>
      <c r="U318" s="2">
        <f t="shared" si="19"/>
        <v>800000</v>
      </c>
      <c r="V318" s="2">
        <f t="shared" si="28"/>
        <v>138020009.74026075</v>
      </c>
      <c r="W318" s="2">
        <f t="shared" si="20"/>
        <v>792960.42857143283</v>
      </c>
      <c r="X318" s="2">
        <f t="shared" si="6"/>
        <v>7039.5714285671711</v>
      </c>
      <c r="Y318" s="2">
        <f t="shared" si="7"/>
        <v>68788271.699674055</v>
      </c>
      <c r="Z318" s="2" t="str">
        <f t="shared" si="8"/>
        <v>MEEP</v>
      </c>
      <c r="AA318" s="2">
        <f>IF(Z318="HERE",Y318,AA317+Graph!$G$1*1000)</f>
        <v>139361749.84253156</v>
      </c>
      <c r="AB318" s="2">
        <f t="shared" si="21"/>
        <v>800000</v>
      </c>
      <c r="AC318" s="2">
        <f t="shared" si="9"/>
        <v>66653571.16883181</v>
      </c>
      <c r="AD318" s="3">
        <f t="shared" si="10"/>
        <v>52800000</v>
      </c>
      <c r="AE318" s="2">
        <f>IF(AE316&gt;=52800000,52800000,IF(AB297=Graph!G$1*1000,AE317+Graph!G$1*1000,AC318))</f>
        <v>52800000</v>
      </c>
      <c r="AF318" s="3">
        <f t="shared" si="11"/>
        <v>52800000</v>
      </c>
      <c r="AG318" s="3">
        <f t="shared" si="26"/>
        <v>50160000</v>
      </c>
      <c r="AH318" s="3" t="e">
        <f t="shared" si="3"/>
        <v>#N/A</v>
      </c>
      <c r="AM318" s="6">
        <v>14600000</v>
      </c>
      <c r="AN318" s="6">
        <v>31800000</v>
      </c>
      <c r="AO318" s="6">
        <v>52800000</v>
      </c>
    </row>
    <row r="319" spans="1:41" ht="15.75" customHeight="1" x14ac:dyDescent="0.25">
      <c r="A319" s="1">
        <v>44495</v>
      </c>
      <c r="B319" s="2">
        <f t="shared" si="0"/>
        <v>251</v>
      </c>
      <c r="C319" s="7"/>
      <c r="D319" s="2" t="e">
        <f t="shared" si="12"/>
        <v>#N/A</v>
      </c>
      <c r="E319" s="2" t="e">
        <f t="shared" si="22"/>
        <v>#N/A</v>
      </c>
      <c r="F319" s="2">
        <v>1785826.3388668001</v>
      </c>
      <c r="G319" s="2">
        <f t="shared" si="23"/>
        <v>792960.42857142852</v>
      </c>
      <c r="H319" s="2">
        <f t="shared" si="13"/>
        <v>205421646.16883254</v>
      </c>
      <c r="I319" s="7"/>
      <c r="J319" s="2" t="e">
        <f t="shared" si="14"/>
        <v>#N/A</v>
      </c>
      <c r="K319" s="2" t="e">
        <f t="shared" si="24"/>
        <v>#N/A</v>
      </c>
      <c r="L319" s="2">
        <f t="array" ref="L319">IF(COUNT($C320)=0,IF(COUNT($C319)=1,I319,SUM(L318+LOOKUP(2,1/(ISNUMBER($K$1:$K$194)),$K$1:$K$194))),I319)</f>
        <v>2340656.4285714198</v>
      </c>
      <c r="M319" s="8" t="e">
        <f t="shared" si="27"/>
        <v>#N/A</v>
      </c>
      <c r="N319" s="2" t="e">
        <f t="shared" si="15"/>
        <v>#N/A</v>
      </c>
      <c r="O319" s="2" t="e">
        <f t="shared" si="25"/>
        <v>#N/A</v>
      </c>
      <c r="P319" s="2">
        <v>1795175.9730309844</v>
      </c>
      <c r="Q319" s="2">
        <f>IF(P319&gt;Graph!$G$1*1000,Graph!$G$1*1000,P319)</f>
        <v>800000</v>
      </c>
      <c r="R319" s="2">
        <f t="shared" si="16"/>
        <v>207608281.43993491</v>
      </c>
      <c r="S319" s="2">
        <f t="shared" si="17"/>
        <v>792960.42857143283</v>
      </c>
      <c r="T319" s="2">
        <f t="shared" si="18"/>
        <v>7039.571428571362</v>
      </c>
      <c r="U319" s="2">
        <f t="shared" si="19"/>
        <v>800000</v>
      </c>
      <c r="V319" s="2">
        <f t="shared" si="28"/>
        <v>138812970.16883218</v>
      </c>
      <c r="W319" s="2">
        <f t="shared" si="20"/>
        <v>792960.42857143283</v>
      </c>
      <c r="X319" s="2">
        <f t="shared" si="6"/>
        <v>7039.5714285671711</v>
      </c>
      <c r="Y319" s="2">
        <f t="shared" si="7"/>
        <v>68795311.271102622</v>
      </c>
      <c r="Z319" s="2" t="str">
        <f t="shared" si="8"/>
        <v>MEEP</v>
      </c>
      <c r="AA319" s="2">
        <f>IF(Z319="HERE",Y319,AA318+Graph!$G$1*1000)</f>
        <v>140161749.84253156</v>
      </c>
      <c r="AB319" s="2">
        <f t="shared" si="21"/>
        <v>800000</v>
      </c>
      <c r="AC319" s="2">
        <f t="shared" si="9"/>
        <v>66653571.16883181</v>
      </c>
      <c r="AD319" s="3">
        <f t="shared" si="10"/>
        <v>52800000</v>
      </c>
      <c r="AE319" s="2">
        <f>IF(AE317&gt;=52800000,52800000,IF(AB298=Graph!G$1*1000,AE318+Graph!G$1*1000,AC319))</f>
        <v>52800000</v>
      </c>
      <c r="AF319" s="3">
        <f t="shared" si="11"/>
        <v>52800000</v>
      </c>
      <c r="AG319" s="3">
        <f t="shared" si="26"/>
        <v>50160000</v>
      </c>
      <c r="AH319" s="3" t="e">
        <f t="shared" si="3"/>
        <v>#N/A</v>
      </c>
      <c r="AM319" s="6">
        <v>14600000</v>
      </c>
      <c r="AN319" s="6">
        <v>31800000</v>
      </c>
      <c r="AO319" s="6">
        <v>52800000</v>
      </c>
    </row>
    <row r="320" spans="1:41" ht="15.75" customHeight="1" x14ac:dyDescent="0.25">
      <c r="A320" s="1">
        <v>44496</v>
      </c>
      <c r="B320" s="2">
        <f t="shared" si="0"/>
        <v>252</v>
      </c>
      <c r="C320" s="7"/>
      <c r="D320" s="2" t="e">
        <f t="shared" si="12"/>
        <v>#N/A</v>
      </c>
      <c r="E320" s="2" t="e">
        <f t="shared" si="22"/>
        <v>#N/A</v>
      </c>
      <c r="F320" s="2">
        <v>1791086.9891600311</v>
      </c>
      <c r="G320" s="2">
        <f t="shared" si="23"/>
        <v>792960.42857142852</v>
      </c>
      <c r="H320" s="2">
        <f t="shared" si="13"/>
        <v>206214606.59740397</v>
      </c>
      <c r="I320" s="7"/>
      <c r="J320" s="2" t="e">
        <f t="shared" si="14"/>
        <v>#N/A</v>
      </c>
      <c r="K320" s="2" t="e">
        <f t="shared" si="24"/>
        <v>#N/A</v>
      </c>
      <c r="L320" s="2">
        <f t="array" ref="L320">IF(COUNT($C321)=0,IF(COUNT($C320)=1,I320,SUM(L319+LOOKUP(2,1/(ISNUMBER($K$1:$K$194)),$K$1:$K$194))),I320)</f>
        <v>2347695.9999999912</v>
      </c>
      <c r="M320" s="8" t="e">
        <f t="shared" si="27"/>
        <v>#N/A</v>
      </c>
      <c r="N320" s="2" t="e">
        <f t="shared" si="15"/>
        <v>#N/A</v>
      </c>
      <c r="O320" s="2" t="e">
        <f t="shared" si="25"/>
        <v>#N/A</v>
      </c>
      <c r="P320" s="2">
        <v>1800458.4651235938</v>
      </c>
      <c r="Q320" s="2">
        <f>IF(P320&gt;Graph!$G$1*1000,Graph!$G$1*1000,P320)</f>
        <v>800000</v>
      </c>
      <c r="R320" s="2">
        <f t="shared" si="16"/>
        <v>208408281.43993491</v>
      </c>
      <c r="S320" s="2">
        <f t="shared" si="17"/>
        <v>792960.42857143283</v>
      </c>
      <c r="T320" s="2">
        <f t="shared" si="18"/>
        <v>7039.571428571362</v>
      </c>
      <c r="U320" s="2">
        <f t="shared" si="19"/>
        <v>800000</v>
      </c>
      <c r="V320" s="2">
        <f t="shared" si="28"/>
        <v>139605930.59740362</v>
      </c>
      <c r="W320" s="2">
        <f t="shared" si="20"/>
        <v>792960.42857143283</v>
      </c>
      <c r="X320" s="2">
        <f t="shared" si="6"/>
        <v>7039.5714285671711</v>
      </c>
      <c r="Y320" s="2">
        <f t="shared" si="7"/>
        <v>68802350.842531189</v>
      </c>
      <c r="Z320" s="2" t="str">
        <f t="shared" si="8"/>
        <v>MEEP</v>
      </c>
      <c r="AA320" s="2">
        <f>IF(Z320="HERE",Y320,AA319+Graph!$G$1*1000)</f>
        <v>140961749.84253156</v>
      </c>
      <c r="AB320" s="2">
        <f t="shared" si="21"/>
        <v>800000</v>
      </c>
      <c r="AC320" s="2">
        <f t="shared" si="9"/>
        <v>66653571.16883181</v>
      </c>
      <c r="AD320" s="3">
        <f t="shared" si="10"/>
        <v>52800000</v>
      </c>
      <c r="AE320" s="2">
        <f>IF(AE318&gt;=52800000,52800000,IF(AB299=Graph!G$1*1000,AE319+Graph!G$1*1000,AC320))</f>
        <v>52800000</v>
      </c>
      <c r="AF320" s="3">
        <f t="shared" si="11"/>
        <v>52800000</v>
      </c>
      <c r="AG320" s="3">
        <f t="shared" si="26"/>
        <v>50160000</v>
      </c>
      <c r="AH320" s="3" t="e">
        <f t="shared" si="3"/>
        <v>#N/A</v>
      </c>
      <c r="AM320" s="6">
        <v>14600000</v>
      </c>
      <c r="AN320" s="6">
        <v>31800000</v>
      </c>
      <c r="AO320" s="6">
        <v>52800000</v>
      </c>
    </row>
    <row r="321" spans="1:41" ht="15.75" customHeight="1" x14ac:dyDescent="0.25">
      <c r="A321" s="1">
        <v>44497</v>
      </c>
      <c r="B321" s="2">
        <f t="shared" si="0"/>
        <v>253</v>
      </c>
      <c r="C321" s="7"/>
      <c r="D321" s="2" t="e">
        <f t="shared" si="12"/>
        <v>#N/A</v>
      </c>
      <c r="E321" s="2" t="e">
        <f t="shared" si="22"/>
        <v>#N/A</v>
      </c>
      <c r="F321" s="2">
        <v>1796347.6394532919</v>
      </c>
      <c r="G321" s="2">
        <f t="shared" si="23"/>
        <v>792960.42857142852</v>
      </c>
      <c r="H321" s="2">
        <f t="shared" si="13"/>
        <v>207007567.02597541</v>
      </c>
      <c r="I321" s="7"/>
      <c r="J321" s="2" t="e">
        <f t="shared" si="14"/>
        <v>#N/A</v>
      </c>
      <c r="K321" s="2" t="e">
        <f t="shared" si="24"/>
        <v>#N/A</v>
      </c>
      <c r="L321" s="2">
        <f t="array" ref="L321">IF(COUNT($C322)=0,IF(COUNT($C321)=1,I321,SUM(L320+LOOKUP(2,1/(ISNUMBER($K$1:$K$194)),$K$1:$K$194))),I321)</f>
        <v>2354735.5714285625</v>
      </c>
      <c r="M321" s="8" t="e">
        <f t="shared" si="27"/>
        <v>#N/A</v>
      </c>
      <c r="N321" s="2" t="e">
        <f t="shared" si="15"/>
        <v>#N/A</v>
      </c>
      <c r="O321" s="2" t="e">
        <f t="shared" si="25"/>
        <v>#N/A</v>
      </c>
      <c r="P321" s="2">
        <v>1805740.9572161734</v>
      </c>
      <c r="Q321" s="2">
        <f>IF(P321&gt;Graph!$G$1*1000,Graph!$G$1*1000,P321)</f>
        <v>800000</v>
      </c>
      <c r="R321" s="2">
        <f t="shared" si="16"/>
        <v>209208281.43993491</v>
      </c>
      <c r="S321" s="2">
        <f t="shared" si="17"/>
        <v>792960.42857143283</v>
      </c>
      <c r="T321" s="2">
        <f t="shared" si="18"/>
        <v>7039.571428571362</v>
      </c>
      <c r="U321" s="2">
        <f t="shared" si="19"/>
        <v>800000</v>
      </c>
      <c r="V321" s="2">
        <f t="shared" si="28"/>
        <v>140398891.02597505</v>
      </c>
      <c r="W321" s="2">
        <f t="shared" si="20"/>
        <v>792960.42857143283</v>
      </c>
      <c r="X321" s="2">
        <f t="shared" si="6"/>
        <v>7039.5714285671711</v>
      </c>
      <c r="Y321" s="2">
        <f t="shared" si="7"/>
        <v>68809390.413959756</v>
      </c>
      <c r="Z321" s="2" t="str">
        <f t="shared" si="8"/>
        <v>MEEP</v>
      </c>
      <c r="AA321" s="2">
        <f>IF(Z321="HERE",Y321,AA320+Graph!$G$1*1000)</f>
        <v>141761749.84253156</v>
      </c>
      <c r="AB321" s="2">
        <f t="shared" si="21"/>
        <v>800000</v>
      </c>
      <c r="AC321" s="2">
        <f t="shared" si="9"/>
        <v>66653571.16883181</v>
      </c>
      <c r="AD321" s="3">
        <f t="shared" si="10"/>
        <v>52800000</v>
      </c>
      <c r="AE321" s="2">
        <f>IF(AE319&gt;=52800000,52800000,IF(AB300=Graph!G$1*1000,AE320+Graph!G$1*1000,AC321))</f>
        <v>52800000</v>
      </c>
      <c r="AF321" s="3">
        <f t="shared" si="11"/>
        <v>52800000</v>
      </c>
      <c r="AG321" s="3">
        <f t="shared" si="26"/>
        <v>50160000</v>
      </c>
      <c r="AH321" s="3" t="e">
        <f t="shared" si="3"/>
        <v>#N/A</v>
      </c>
      <c r="AM321" s="6">
        <v>14600000</v>
      </c>
      <c r="AN321" s="6">
        <v>31800000</v>
      </c>
      <c r="AO321" s="6">
        <v>52800000</v>
      </c>
    </row>
    <row r="322" spans="1:41" ht="15.75" customHeight="1" x14ac:dyDescent="0.25">
      <c r="A322" s="1">
        <v>44498</v>
      </c>
      <c r="B322" s="2">
        <f t="shared" si="0"/>
        <v>254</v>
      </c>
      <c r="C322" s="7"/>
      <c r="D322" s="2" t="e">
        <f t="shared" si="12"/>
        <v>#N/A</v>
      </c>
      <c r="E322" s="2" t="e">
        <f t="shared" si="22"/>
        <v>#N/A</v>
      </c>
      <c r="F322" s="2">
        <v>1801608.2897465527</v>
      </c>
      <c r="G322" s="2">
        <f t="shared" si="23"/>
        <v>792960.42857142852</v>
      </c>
      <c r="H322" s="2">
        <f t="shared" si="13"/>
        <v>207800527.45454684</v>
      </c>
      <c r="I322" s="7"/>
      <c r="J322" s="2" t="e">
        <f t="shared" si="14"/>
        <v>#N/A</v>
      </c>
      <c r="K322" s="2" t="e">
        <f t="shared" si="24"/>
        <v>#N/A</v>
      </c>
      <c r="L322" s="2">
        <f t="array" ref="L322">IF(COUNT($C323)=0,IF(COUNT($C322)=1,I322,SUM(L321+LOOKUP(2,1/(ISNUMBER($K$1:$K$194)),$K$1:$K$194))),I322)</f>
        <v>2361775.1428571339</v>
      </c>
      <c r="M322" s="8" t="e">
        <f t="shared" si="27"/>
        <v>#N/A</v>
      </c>
      <c r="N322" s="2" t="e">
        <f t="shared" si="15"/>
        <v>#N/A</v>
      </c>
      <c r="O322" s="2" t="e">
        <f t="shared" si="25"/>
        <v>#N/A</v>
      </c>
      <c r="P322" s="2">
        <v>1811023.449308753</v>
      </c>
      <c r="Q322" s="2">
        <f>IF(P322&gt;Graph!$G$1*1000,Graph!$G$1*1000,P322)</f>
        <v>800000</v>
      </c>
      <c r="R322" s="2">
        <f t="shared" si="16"/>
        <v>210008281.43993491</v>
      </c>
      <c r="S322" s="2">
        <f t="shared" si="17"/>
        <v>792960.42857143283</v>
      </c>
      <c r="T322" s="2">
        <f t="shared" si="18"/>
        <v>7039.571428571362</v>
      </c>
      <c r="U322" s="2">
        <f t="shared" si="19"/>
        <v>800000</v>
      </c>
      <c r="V322" s="2">
        <f t="shared" si="28"/>
        <v>141191851.45454648</v>
      </c>
      <c r="W322" s="2">
        <f t="shared" si="20"/>
        <v>792960.42857143283</v>
      </c>
      <c r="X322" s="2">
        <f t="shared" si="6"/>
        <v>7039.5714285671711</v>
      </c>
      <c r="Y322" s="2">
        <f t="shared" si="7"/>
        <v>68816429.985388324</v>
      </c>
      <c r="Z322" s="2" t="str">
        <f t="shared" si="8"/>
        <v>MEEP</v>
      </c>
      <c r="AA322" s="2">
        <f>IF(Z322="HERE",Y322,AA321+Graph!$G$1*1000)</f>
        <v>142561749.84253156</v>
      </c>
      <c r="AB322" s="2">
        <f t="shared" si="21"/>
        <v>800000</v>
      </c>
      <c r="AC322" s="2">
        <f t="shared" si="9"/>
        <v>66653571.16883181</v>
      </c>
      <c r="AD322" s="3">
        <f t="shared" si="10"/>
        <v>52800000</v>
      </c>
      <c r="AE322" s="2">
        <f>IF(AE320&gt;=52800000,52800000,IF(AB301=Graph!G$1*1000,AE321+Graph!G$1*1000,AC322))</f>
        <v>52800000</v>
      </c>
      <c r="AF322" s="3">
        <f t="shared" si="11"/>
        <v>52800000</v>
      </c>
      <c r="AG322" s="3">
        <f t="shared" si="26"/>
        <v>50160000</v>
      </c>
      <c r="AH322" s="3" t="e">
        <f t="shared" si="3"/>
        <v>#N/A</v>
      </c>
      <c r="AM322" s="6">
        <v>14600000</v>
      </c>
      <c r="AN322" s="6">
        <v>31800000</v>
      </c>
      <c r="AO322" s="6">
        <v>52800000</v>
      </c>
    </row>
    <row r="323" spans="1:41" ht="15.75" customHeight="1" x14ac:dyDescent="0.25">
      <c r="A323" s="1">
        <v>44499</v>
      </c>
      <c r="B323" s="2">
        <f t="shared" si="0"/>
        <v>255</v>
      </c>
      <c r="C323" s="7"/>
      <c r="D323" s="2" t="e">
        <f t="shared" si="12"/>
        <v>#N/A</v>
      </c>
      <c r="E323" s="2" t="e">
        <f t="shared" si="22"/>
        <v>#N/A</v>
      </c>
      <c r="F323" s="2">
        <v>1806868.9400398135</v>
      </c>
      <c r="G323" s="2">
        <f t="shared" si="23"/>
        <v>792960.42857142852</v>
      </c>
      <c r="H323" s="2">
        <f t="shared" si="13"/>
        <v>208593487.88311827</v>
      </c>
      <c r="I323" s="7"/>
      <c r="J323" s="2" t="e">
        <f t="shared" si="14"/>
        <v>#N/A</v>
      </c>
      <c r="K323" s="2" t="e">
        <f t="shared" si="24"/>
        <v>#N/A</v>
      </c>
      <c r="L323" s="2">
        <f t="array" ref="L323">IF(COUNT($C324)=0,IF(COUNT($C323)=1,I323,SUM(L322+LOOKUP(2,1/(ISNUMBER($K$1:$K$194)),$K$1:$K$194))),I323)</f>
        <v>2368814.7142857052</v>
      </c>
      <c r="M323" s="8" t="e">
        <f t="shared" si="27"/>
        <v>#N/A</v>
      </c>
      <c r="N323" s="2" t="e">
        <f t="shared" si="15"/>
        <v>#N/A</v>
      </c>
      <c r="O323" s="2" t="e">
        <f t="shared" si="25"/>
        <v>#N/A</v>
      </c>
      <c r="P323" s="2">
        <v>1816305.9414013326</v>
      </c>
      <c r="Q323" s="2">
        <f>IF(P323&gt;Graph!$G$1*1000,Graph!$G$1*1000,P323)</f>
        <v>800000</v>
      </c>
      <c r="R323" s="2">
        <f t="shared" si="16"/>
        <v>210808281.43993491</v>
      </c>
      <c r="S323" s="2">
        <f t="shared" si="17"/>
        <v>792960.42857143283</v>
      </c>
      <c r="T323" s="2">
        <f t="shared" si="18"/>
        <v>7039.571428571362</v>
      </c>
      <c r="U323" s="2">
        <f t="shared" si="19"/>
        <v>800000</v>
      </c>
      <c r="V323" s="2">
        <f t="shared" si="28"/>
        <v>141984811.88311791</v>
      </c>
      <c r="W323" s="2">
        <f t="shared" si="20"/>
        <v>792960.42857143283</v>
      </c>
      <c r="X323" s="2">
        <f t="shared" si="6"/>
        <v>7039.5714285671711</v>
      </c>
      <c r="Y323" s="2">
        <f t="shared" si="7"/>
        <v>68823469.556816891</v>
      </c>
      <c r="Z323" s="2" t="str">
        <f t="shared" si="8"/>
        <v>MEEP</v>
      </c>
      <c r="AA323" s="2">
        <f>IF(Z323="HERE",Y323,AA322+Graph!$G$1*1000)</f>
        <v>143361749.84253156</v>
      </c>
      <c r="AB323" s="2">
        <f t="shared" si="21"/>
        <v>800000</v>
      </c>
      <c r="AC323" s="2">
        <f t="shared" si="9"/>
        <v>66653571.16883181</v>
      </c>
      <c r="AD323" s="3">
        <f t="shared" si="10"/>
        <v>52800000</v>
      </c>
      <c r="AE323" s="2">
        <f>IF(AE321&gt;=52800000,52800000,IF(AB302=Graph!G$1*1000,AE322+Graph!G$1*1000,AC323))</f>
        <v>52800000</v>
      </c>
      <c r="AF323" s="3">
        <f t="shared" si="11"/>
        <v>52800000</v>
      </c>
      <c r="AG323" s="3">
        <f t="shared" si="26"/>
        <v>50160000</v>
      </c>
      <c r="AH323" s="3" t="e">
        <f t="shared" si="3"/>
        <v>#N/A</v>
      </c>
      <c r="AM323" s="6">
        <v>14600000</v>
      </c>
      <c r="AN323" s="6">
        <v>31800000</v>
      </c>
      <c r="AO323" s="6">
        <v>52800000</v>
      </c>
    </row>
    <row r="324" spans="1:41" ht="15.75" customHeight="1" x14ac:dyDescent="0.25">
      <c r="A324" s="1">
        <v>44500</v>
      </c>
      <c r="B324" s="2">
        <f t="shared" si="0"/>
        <v>256</v>
      </c>
      <c r="C324" s="7"/>
      <c r="D324" s="2" t="e">
        <f t="shared" si="12"/>
        <v>#N/A</v>
      </c>
      <c r="E324" s="2" t="e">
        <f t="shared" si="22"/>
        <v>#N/A</v>
      </c>
      <c r="F324" s="2">
        <v>1812129.5903330743</v>
      </c>
      <c r="G324" s="2">
        <f t="shared" si="23"/>
        <v>792960.42857142852</v>
      </c>
      <c r="H324" s="2">
        <f t="shared" si="13"/>
        <v>209386448.3116897</v>
      </c>
      <c r="I324" s="7"/>
      <c r="J324" s="2" t="e">
        <f t="shared" si="14"/>
        <v>#N/A</v>
      </c>
      <c r="K324" s="2" t="e">
        <f t="shared" si="24"/>
        <v>#N/A</v>
      </c>
      <c r="L324" s="2">
        <f t="array" ref="L324">IF(COUNT($C325)=0,IF(COUNT($C324)=1,I324,SUM(L323+LOOKUP(2,1/(ISNUMBER($K$1:$K$194)),$K$1:$K$194))),I324)</f>
        <v>2375854.2857142766</v>
      </c>
      <c r="M324" s="8" t="e">
        <f t="shared" si="27"/>
        <v>#N/A</v>
      </c>
      <c r="N324" s="2" t="e">
        <f t="shared" si="15"/>
        <v>#N/A</v>
      </c>
      <c r="O324" s="2" t="e">
        <f t="shared" si="25"/>
        <v>#N/A</v>
      </c>
      <c r="P324" s="2">
        <v>1821588.4334939122</v>
      </c>
      <c r="Q324" s="2">
        <f>IF(P324&gt;Graph!$G$1*1000,Graph!$G$1*1000,P324)</f>
        <v>800000</v>
      </c>
      <c r="R324" s="2">
        <f t="shared" si="16"/>
        <v>211608281.43993491</v>
      </c>
      <c r="S324" s="2">
        <f t="shared" si="17"/>
        <v>792960.42857143283</v>
      </c>
      <c r="T324" s="2">
        <f t="shared" si="18"/>
        <v>7039.571428571362</v>
      </c>
      <c r="U324" s="2">
        <f t="shared" si="19"/>
        <v>800000</v>
      </c>
      <c r="V324" s="2">
        <f t="shared" si="28"/>
        <v>142777772.31168935</v>
      </c>
      <c r="W324" s="2">
        <f t="shared" si="20"/>
        <v>792960.42857143283</v>
      </c>
      <c r="X324" s="2">
        <f t="shared" si="6"/>
        <v>7039.5714285671711</v>
      </c>
      <c r="Y324" s="2">
        <f t="shared" si="7"/>
        <v>68830509.128245458</v>
      </c>
      <c r="Z324" s="2" t="str">
        <f t="shared" si="8"/>
        <v>MEEP</v>
      </c>
      <c r="AA324" s="2">
        <f>IF(Z324="HERE",Y324,AA323+Graph!$G$1*1000)</f>
        <v>144161749.84253156</v>
      </c>
      <c r="AB324" s="2">
        <f t="shared" si="21"/>
        <v>800000</v>
      </c>
      <c r="AC324" s="2">
        <f t="shared" si="9"/>
        <v>66653571.16883181</v>
      </c>
      <c r="AD324" s="3">
        <f t="shared" si="10"/>
        <v>52800000</v>
      </c>
      <c r="AE324" s="2">
        <f>IF(AE322&gt;=52800000,52800000,IF(AB303=Graph!G$1*1000,AE323+Graph!G$1*1000,AC324))</f>
        <v>52800000</v>
      </c>
      <c r="AF324" s="3">
        <f t="shared" si="11"/>
        <v>52800000</v>
      </c>
      <c r="AG324" s="3">
        <f t="shared" si="26"/>
        <v>50160000</v>
      </c>
      <c r="AH324" s="3" t="e">
        <f t="shared" si="3"/>
        <v>#N/A</v>
      </c>
      <c r="AM324" s="6">
        <v>14600000</v>
      </c>
      <c r="AN324" s="6">
        <v>31800000</v>
      </c>
      <c r="AO324" s="6">
        <v>52800000</v>
      </c>
    </row>
    <row r="325" spans="1:41" ht="15.75" customHeight="1" x14ac:dyDescent="0.25">
      <c r="A325" s="1">
        <v>44501</v>
      </c>
      <c r="B325" s="2">
        <f t="shared" si="0"/>
        <v>257</v>
      </c>
      <c r="C325" s="7"/>
      <c r="D325" s="2" t="e">
        <f t="shared" si="12"/>
        <v>#N/A</v>
      </c>
      <c r="E325" s="2" t="e">
        <f t="shared" si="22"/>
        <v>#N/A</v>
      </c>
      <c r="F325" s="2">
        <v>1817390.2406263053</v>
      </c>
      <c r="G325" s="2">
        <f t="shared" si="23"/>
        <v>792960.42857142852</v>
      </c>
      <c r="H325" s="2">
        <f t="shared" si="13"/>
        <v>210179408.74026114</v>
      </c>
      <c r="I325" s="7"/>
      <c r="J325" s="2" t="e">
        <f t="shared" si="14"/>
        <v>#N/A</v>
      </c>
      <c r="K325" s="2" t="e">
        <f t="shared" si="24"/>
        <v>#N/A</v>
      </c>
      <c r="L325" s="2">
        <f t="array" ref="L325">IF(COUNT($C326)=0,IF(COUNT($C325)=1,I325,SUM(L324+LOOKUP(2,1/(ISNUMBER($K$1:$K$194)),$K$1:$K$194))),I325)</f>
        <v>2382893.857142848</v>
      </c>
      <c r="M325" s="8" t="e">
        <f t="shared" si="27"/>
        <v>#N/A</v>
      </c>
      <c r="N325" s="2" t="e">
        <f t="shared" si="15"/>
        <v>#N/A</v>
      </c>
      <c r="O325" s="2" t="e">
        <f t="shared" si="25"/>
        <v>#N/A</v>
      </c>
      <c r="P325" s="2">
        <v>1826870.9255865216</v>
      </c>
      <c r="Q325" s="2">
        <f>IF(P325&gt;Graph!$G$1*1000,Graph!$G$1*1000,P325)</f>
        <v>800000</v>
      </c>
      <c r="R325" s="2">
        <f t="shared" si="16"/>
        <v>212408281.43993491</v>
      </c>
      <c r="S325" s="2">
        <f t="shared" si="17"/>
        <v>792960.42857143283</v>
      </c>
      <c r="T325" s="2">
        <f t="shared" si="18"/>
        <v>7039.571428571362</v>
      </c>
      <c r="U325" s="2">
        <f t="shared" si="19"/>
        <v>800000</v>
      </c>
      <c r="V325" s="2">
        <f t="shared" si="28"/>
        <v>143570732.74026078</v>
      </c>
      <c r="W325" s="2">
        <f t="shared" si="20"/>
        <v>792960.42857143283</v>
      </c>
      <c r="X325" s="2">
        <f t="shared" si="6"/>
        <v>7039.5714285671711</v>
      </c>
      <c r="Y325" s="2">
        <f t="shared" si="7"/>
        <v>68837548.699674025</v>
      </c>
      <c r="Z325" s="2" t="str">
        <f t="shared" si="8"/>
        <v>MEEP</v>
      </c>
      <c r="AA325" s="2">
        <f>IF(Z325="HERE",Y325,AA324+Graph!$G$1*1000)</f>
        <v>144961749.84253156</v>
      </c>
      <c r="AB325" s="2">
        <f t="shared" si="21"/>
        <v>800000</v>
      </c>
      <c r="AC325" s="2">
        <f t="shared" si="9"/>
        <v>66653571.16883181</v>
      </c>
      <c r="AD325" s="3">
        <f t="shared" si="10"/>
        <v>52800000</v>
      </c>
      <c r="AE325" s="2">
        <f>IF(AE323&gt;=52800000,52800000,IF(AB304=Graph!G$1*1000,AE324+Graph!G$1*1000,AC325))</f>
        <v>52800000</v>
      </c>
      <c r="AF325" s="3">
        <f t="shared" si="11"/>
        <v>52800000</v>
      </c>
      <c r="AG325" s="3">
        <f t="shared" si="26"/>
        <v>50160000</v>
      </c>
      <c r="AH325" s="3" t="e">
        <f t="shared" si="3"/>
        <v>#N/A</v>
      </c>
      <c r="AM325" s="6">
        <v>14600000</v>
      </c>
      <c r="AN325" s="6">
        <v>31800000</v>
      </c>
      <c r="AO325" s="6">
        <v>52800000</v>
      </c>
    </row>
    <row r="326" spans="1:41" ht="15.75" customHeight="1" x14ac:dyDescent="0.25">
      <c r="A326" s="1">
        <v>44502</v>
      </c>
      <c r="B326" s="2">
        <f t="shared" si="0"/>
        <v>258</v>
      </c>
      <c r="C326" s="7"/>
      <c r="D326" s="2" t="e">
        <f t="shared" si="12"/>
        <v>#N/A</v>
      </c>
      <c r="E326" s="2" t="e">
        <f t="shared" si="22"/>
        <v>#N/A</v>
      </c>
      <c r="F326" s="2">
        <v>1822650.8909195662</v>
      </c>
      <c r="G326" s="2">
        <f t="shared" si="23"/>
        <v>792960.42857142852</v>
      </c>
      <c r="H326" s="2">
        <f t="shared" si="13"/>
        <v>210972369.16883257</v>
      </c>
      <c r="I326" s="7"/>
      <c r="J326" s="2" t="e">
        <f t="shared" si="14"/>
        <v>#N/A</v>
      </c>
      <c r="K326" s="2" t="e">
        <f t="shared" si="24"/>
        <v>#N/A</v>
      </c>
      <c r="L326" s="2">
        <f t="array" ref="L326">IF(COUNT($C327)=0,IF(COUNT($C326)=1,I326,SUM(L325+LOOKUP(2,1/(ISNUMBER($K$1:$K$194)),$K$1:$K$194))),I326)</f>
        <v>2389933.4285714193</v>
      </c>
      <c r="M326" s="8" t="e">
        <f t="shared" si="27"/>
        <v>#N/A</v>
      </c>
      <c r="N326" s="2" t="e">
        <f t="shared" si="15"/>
        <v>#N/A</v>
      </c>
      <c r="O326" s="2" t="e">
        <f t="shared" si="25"/>
        <v>#N/A</v>
      </c>
      <c r="P326" s="2">
        <v>1832153.4176791012</v>
      </c>
      <c r="Q326" s="2">
        <f>IF(P326&gt;Graph!$G$1*1000,Graph!$G$1*1000,P326)</f>
        <v>800000</v>
      </c>
      <c r="R326" s="2">
        <f t="shared" si="16"/>
        <v>213208281.43993491</v>
      </c>
      <c r="S326" s="2">
        <f t="shared" si="17"/>
        <v>792960.42857143283</v>
      </c>
      <c r="T326" s="2">
        <f t="shared" si="18"/>
        <v>7039.571428571362</v>
      </c>
      <c r="U326" s="2">
        <f t="shared" si="19"/>
        <v>800000</v>
      </c>
      <c r="V326" s="2">
        <f t="shared" si="28"/>
        <v>144363693.16883221</v>
      </c>
      <c r="W326" s="2">
        <f t="shared" si="20"/>
        <v>792960.42857143283</v>
      </c>
      <c r="X326" s="2">
        <f t="shared" si="6"/>
        <v>7039.5714285671711</v>
      </c>
      <c r="Y326" s="2">
        <f t="shared" si="7"/>
        <v>68844588.271102592</v>
      </c>
      <c r="Z326" s="2" t="str">
        <f t="shared" si="8"/>
        <v>MEEP</v>
      </c>
      <c r="AA326" s="2">
        <f>IF(Z326="HERE",Y326,AA325+Graph!$G$1*1000)</f>
        <v>145761749.84253156</v>
      </c>
      <c r="AB326" s="2">
        <f t="shared" si="21"/>
        <v>800000</v>
      </c>
      <c r="AC326" s="2">
        <f t="shared" si="9"/>
        <v>66653571.16883181</v>
      </c>
      <c r="AD326" s="3">
        <f t="shared" si="10"/>
        <v>52800000</v>
      </c>
      <c r="AE326" s="2">
        <f>IF(AE324&gt;=52800000,52800000,IF(AB305=Graph!G$1*1000,AE325+Graph!G$1*1000,AC326))</f>
        <v>52800000</v>
      </c>
      <c r="AF326" s="3">
        <f t="shared" si="11"/>
        <v>52800000</v>
      </c>
      <c r="AG326" s="3">
        <f t="shared" si="26"/>
        <v>50160000</v>
      </c>
      <c r="AH326" s="3" t="e">
        <f t="shared" si="3"/>
        <v>#N/A</v>
      </c>
      <c r="AM326" s="6">
        <v>14600000</v>
      </c>
      <c r="AN326" s="6">
        <v>31800000</v>
      </c>
      <c r="AO326" s="6">
        <v>52800000</v>
      </c>
    </row>
    <row r="327" spans="1:41" ht="15.75" customHeight="1" x14ac:dyDescent="0.25">
      <c r="A327" s="1">
        <v>44503</v>
      </c>
      <c r="B327" s="2">
        <f t="shared" si="0"/>
        <v>259</v>
      </c>
      <c r="C327" s="7"/>
      <c r="D327" s="2" t="e">
        <f t="shared" si="12"/>
        <v>#N/A</v>
      </c>
      <c r="E327" s="2" t="e">
        <f t="shared" si="22"/>
        <v>#N/A</v>
      </c>
      <c r="F327" s="2">
        <v>1827911.541212827</v>
      </c>
      <c r="G327" s="2">
        <f t="shared" si="23"/>
        <v>792960.42857142852</v>
      </c>
      <c r="H327" s="2">
        <f t="shared" si="13"/>
        <v>211765329.597404</v>
      </c>
      <c r="I327" s="7"/>
      <c r="J327" s="2" t="e">
        <f t="shared" si="14"/>
        <v>#N/A</v>
      </c>
      <c r="K327" s="2" t="e">
        <f t="shared" si="24"/>
        <v>#N/A</v>
      </c>
      <c r="L327" s="2">
        <f t="array" ref="L327">IF(COUNT($C328)=0,IF(COUNT($C327)=1,I327,SUM(L326+LOOKUP(2,1/(ISNUMBER($K$1:$K$194)),$K$1:$K$194))),I327)</f>
        <v>2396972.9999999907</v>
      </c>
      <c r="M327" s="8" t="e">
        <f t="shared" si="27"/>
        <v>#N/A</v>
      </c>
      <c r="N327" s="2" t="e">
        <f t="shared" si="15"/>
        <v>#N/A</v>
      </c>
      <c r="O327" s="2" t="e">
        <f t="shared" si="25"/>
        <v>#N/A</v>
      </c>
      <c r="P327" s="2">
        <v>1837435.9097716808</v>
      </c>
      <c r="Q327" s="2">
        <f>IF(P327&gt;Graph!$G$1*1000,Graph!$G$1*1000,P327)</f>
        <v>800000</v>
      </c>
      <c r="R327" s="2">
        <f t="shared" si="16"/>
        <v>214008281.43993491</v>
      </c>
      <c r="S327" s="2">
        <f t="shared" si="17"/>
        <v>792960.42857143283</v>
      </c>
      <c r="T327" s="2">
        <f t="shared" si="18"/>
        <v>7039.571428571362</v>
      </c>
      <c r="U327" s="2">
        <f t="shared" si="19"/>
        <v>800000</v>
      </c>
      <c r="V327" s="2">
        <f t="shared" si="28"/>
        <v>145156653.59740365</v>
      </c>
      <c r="W327" s="2">
        <f t="shared" si="20"/>
        <v>792960.42857143283</v>
      </c>
      <c r="X327" s="2">
        <f t="shared" si="6"/>
        <v>7039.5714285671711</v>
      </c>
      <c r="Y327" s="2">
        <f t="shared" si="7"/>
        <v>68851627.84253116</v>
      </c>
      <c r="Z327" s="2" t="str">
        <f t="shared" si="8"/>
        <v>MEEP</v>
      </c>
      <c r="AA327" s="2">
        <f>IF(Z327="HERE",Y327,AA326+Graph!$G$1*1000)</f>
        <v>146561749.84253156</v>
      </c>
      <c r="AB327" s="2">
        <f t="shared" si="21"/>
        <v>800000</v>
      </c>
      <c r="AC327" s="2">
        <f t="shared" si="9"/>
        <v>66653571.16883181</v>
      </c>
      <c r="AD327" s="3">
        <f t="shared" si="10"/>
        <v>52800000</v>
      </c>
      <c r="AE327" s="2">
        <f>IF(AE325&gt;=52800000,52800000,IF(AB306=Graph!G$1*1000,AE326+Graph!G$1*1000,AC327))</f>
        <v>52800000</v>
      </c>
      <c r="AF327" s="3">
        <f t="shared" si="11"/>
        <v>52800000</v>
      </c>
      <c r="AG327" s="3">
        <f t="shared" si="26"/>
        <v>50160000</v>
      </c>
      <c r="AH327" s="3" t="e">
        <f t="shared" si="3"/>
        <v>#N/A</v>
      </c>
      <c r="AM327" s="6">
        <v>14600000</v>
      </c>
      <c r="AN327" s="6">
        <v>31800000</v>
      </c>
      <c r="AO327" s="6">
        <v>52800000</v>
      </c>
    </row>
    <row r="328" spans="1:41" ht="15.75" customHeight="1" x14ac:dyDescent="0.25">
      <c r="A328" s="1">
        <v>44504</v>
      </c>
      <c r="B328" s="2">
        <f t="shared" si="0"/>
        <v>260</v>
      </c>
      <c r="C328" s="7"/>
      <c r="D328" s="2" t="e">
        <f t="shared" si="12"/>
        <v>#N/A</v>
      </c>
      <c r="E328" s="2" t="e">
        <f t="shared" si="22"/>
        <v>#N/A</v>
      </c>
      <c r="F328" s="2">
        <v>1833172.1915060878</v>
      </c>
      <c r="G328" s="2">
        <f t="shared" si="23"/>
        <v>792960.42857142852</v>
      </c>
      <c r="H328" s="2">
        <f t="shared" si="13"/>
        <v>212558290.02597544</v>
      </c>
      <c r="I328" s="7"/>
      <c r="J328" s="2" t="e">
        <f t="shared" si="14"/>
        <v>#N/A</v>
      </c>
      <c r="K328" s="2" t="e">
        <f t="shared" si="24"/>
        <v>#N/A</v>
      </c>
      <c r="L328" s="2">
        <f t="array" ref="L328">IF(COUNT($C329)=0,IF(COUNT($C328)=1,I328,SUM(L327+LOOKUP(2,1/(ISNUMBER($K$1:$K$194)),$K$1:$K$194))),I328)</f>
        <v>2404012.571428562</v>
      </c>
      <c r="M328" s="8" t="e">
        <f t="shared" si="27"/>
        <v>#N/A</v>
      </c>
      <c r="N328" s="2" t="e">
        <f t="shared" si="15"/>
        <v>#N/A</v>
      </c>
      <c r="O328" s="2" t="e">
        <f t="shared" si="25"/>
        <v>#N/A</v>
      </c>
      <c r="P328" s="2">
        <v>1842718.4018642604</v>
      </c>
      <c r="Q328" s="2">
        <f>IF(P328&gt;Graph!$G$1*1000,Graph!$G$1*1000,P328)</f>
        <v>800000</v>
      </c>
      <c r="R328" s="2">
        <f t="shared" si="16"/>
        <v>214808281.43993491</v>
      </c>
      <c r="S328" s="2">
        <f t="shared" si="17"/>
        <v>792960.42857143283</v>
      </c>
      <c r="T328" s="2">
        <f t="shared" si="18"/>
        <v>7039.571428571362</v>
      </c>
      <c r="U328" s="2">
        <f t="shared" si="19"/>
        <v>800000</v>
      </c>
      <c r="V328" s="2">
        <f t="shared" si="28"/>
        <v>145949614.02597508</v>
      </c>
      <c r="W328" s="2">
        <f t="shared" si="20"/>
        <v>792960.42857143283</v>
      </c>
      <c r="X328" s="2">
        <f t="shared" si="6"/>
        <v>7039.5714285671711</v>
      </c>
      <c r="Y328" s="2">
        <f t="shared" si="7"/>
        <v>68858667.413959727</v>
      </c>
      <c r="Z328" s="2" t="str">
        <f t="shared" si="8"/>
        <v>MEEP</v>
      </c>
      <c r="AA328" s="2">
        <f>IF(Z328="HERE",Y328,AA327+Graph!$G$1*1000)</f>
        <v>147361749.84253156</v>
      </c>
      <c r="AB328" s="2">
        <f t="shared" si="21"/>
        <v>800000</v>
      </c>
      <c r="AC328" s="2">
        <f t="shared" si="9"/>
        <v>66653571.16883181</v>
      </c>
      <c r="AD328" s="3">
        <f t="shared" si="10"/>
        <v>52800000</v>
      </c>
      <c r="AE328" s="2">
        <f>IF(AE326&gt;=52800000,52800000,IF(AB307=Graph!G$1*1000,AE327+Graph!G$1*1000,AC328))</f>
        <v>52800000</v>
      </c>
      <c r="AF328" s="3">
        <f t="shared" si="11"/>
        <v>52800000</v>
      </c>
      <c r="AG328" s="3">
        <f t="shared" si="26"/>
        <v>50160000</v>
      </c>
      <c r="AH328" s="3" t="e">
        <f t="shared" si="3"/>
        <v>#N/A</v>
      </c>
      <c r="AM328" s="6">
        <v>14600000</v>
      </c>
      <c r="AN328" s="6">
        <v>31800000</v>
      </c>
      <c r="AO328" s="6">
        <v>52800000</v>
      </c>
    </row>
    <row r="329" spans="1:41" ht="15.75" customHeight="1" x14ac:dyDescent="0.25">
      <c r="A329" s="1">
        <v>44505</v>
      </c>
      <c r="B329" s="2">
        <f t="shared" si="0"/>
        <v>261</v>
      </c>
      <c r="C329" s="7"/>
      <c r="D329" s="2" t="e">
        <f t="shared" si="12"/>
        <v>#N/A</v>
      </c>
      <c r="E329" s="2" t="e">
        <f t="shared" si="22"/>
        <v>#N/A</v>
      </c>
      <c r="F329" s="2">
        <v>1838432.8417993486</v>
      </c>
      <c r="G329" s="2">
        <f t="shared" si="23"/>
        <v>792960.42857142852</v>
      </c>
      <c r="H329" s="2">
        <f t="shared" si="13"/>
        <v>213351250.45454687</v>
      </c>
      <c r="I329" s="7"/>
      <c r="J329" s="2" t="e">
        <f t="shared" si="14"/>
        <v>#N/A</v>
      </c>
      <c r="K329" s="2" t="e">
        <f t="shared" si="24"/>
        <v>#N/A</v>
      </c>
      <c r="L329" s="2">
        <f t="array" ref="L329">IF(COUNT($C330)=0,IF(COUNT($C329)=1,I329,SUM(L328+LOOKUP(2,1/(ISNUMBER($K$1:$K$194)),$K$1:$K$194))),I329)</f>
        <v>2411052.1428571334</v>
      </c>
      <c r="M329" s="8" t="e">
        <f t="shared" si="27"/>
        <v>#N/A</v>
      </c>
      <c r="N329" s="2" t="e">
        <f t="shared" si="15"/>
        <v>#N/A</v>
      </c>
      <c r="O329" s="2" t="e">
        <f t="shared" si="25"/>
        <v>#N/A</v>
      </c>
      <c r="P329" s="2">
        <v>1848000.89395684</v>
      </c>
      <c r="Q329" s="2">
        <f>IF(P329&gt;Graph!$G$1*1000,Graph!$G$1*1000,P329)</f>
        <v>800000</v>
      </c>
      <c r="R329" s="2">
        <f t="shared" si="16"/>
        <v>215608281.43993491</v>
      </c>
      <c r="S329" s="2">
        <f t="shared" si="17"/>
        <v>792960.42857143283</v>
      </c>
      <c r="T329" s="2">
        <f t="shared" si="18"/>
        <v>7039.571428571362</v>
      </c>
      <c r="U329" s="2">
        <f t="shared" si="19"/>
        <v>800000</v>
      </c>
      <c r="V329" s="2">
        <f t="shared" si="28"/>
        <v>146742574.45454651</v>
      </c>
      <c r="W329" s="2">
        <f t="shared" si="20"/>
        <v>792960.42857143283</v>
      </c>
      <c r="X329" s="2">
        <f t="shared" si="6"/>
        <v>7039.5714285671711</v>
      </c>
      <c r="Y329" s="2">
        <f t="shared" si="7"/>
        <v>68865706.985388294</v>
      </c>
      <c r="Z329" s="2" t="str">
        <f t="shared" si="8"/>
        <v>MEEP</v>
      </c>
      <c r="AA329" s="2">
        <f>IF(Z329="HERE",Y329,AA328+Graph!$G$1*1000)</f>
        <v>148161749.84253156</v>
      </c>
      <c r="AB329" s="2">
        <f t="shared" si="21"/>
        <v>800000</v>
      </c>
      <c r="AC329" s="2">
        <f t="shared" si="9"/>
        <v>66653571.16883181</v>
      </c>
      <c r="AD329" s="3">
        <f t="shared" si="10"/>
        <v>52800000</v>
      </c>
      <c r="AE329" s="2">
        <f>IF(AE327&gt;=52800000,52800000,IF(AB308=Graph!G$1*1000,AE328+Graph!G$1*1000,AC329))</f>
        <v>52800000</v>
      </c>
      <c r="AF329" s="3">
        <f t="shared" si="11"/>
        <v>52800000</v>
      </c>
      <c r="AG329" s="3">
        <f t="shared" si="26"/>
        <v>50160000</v>
      </c>
      <c r="AH329" s="3" t="e">
        <f t="shared" si="3"/>
        <v>#N/A</v>
      </c>
      <c r="AM329" s="6">
        <v>14600000</v>
      </c>
      <c r="AN329" s="6">
        <v>31800000</v>
      </c>
      <c r="AO329" s="6">
        <v>52800000</v>
      </c>
    </row>
    <row r="330" spans="1:41" ht="15.75" customHeight="1" x14ac:dyDescent="0.25">
      <c r="A330" s="1">
        <v>44506</v>
      </c>
      <c r="B330" s="2">
        <f t="shared" si="0"/>
        <v>262</v>
      </c>
      <c r="C330" s="7"/>
      <c r="D330" s="2" t="e">
        <f t="shared" si="12"/>
        <v>#N/A</v>
      </c>
      <c r="E330" s="2" t="e">
        <f t="shared" si="22"/>
        <v>#N/A</v>
      </c>
      <c r="F330" s="2">
        <v>1843693.4920926094</v>
      </c>
      <c r="G330" s="2">
        <f t="shared" si="23"/>
        <v>792960.42857142852</v>
      </c>
      <c r="H330" s="2">
        <f t="shared" si="13"/>
        <v>214144210.8831183</v>
      </c>
      <c r="I330" s="7"/>
      <c r="J330" s="2" t="e">
        <f t="shared" si="14"/>
        <v>#N/A</v>
      </c>
      <c r="K330" s="2" t="e">
        <f t="shared" si="24"/>
        <v>#N/A</v>
      </c>
      <c r="L330" s="2">
        <f t="array" ref="L330">IF(COUNT($C331)=0,IF(COUNT($C330)=1,I330,SUM(L329+LOOKUP(2,1/(ISNUMBER($K$1:$K$194)),$K$1:$K$194))),I330)</f>
        <v>2418091.7142857048</v>
      </c>
      <c r="M330" s="8" t="e">
        <f t="shared" si="27"/>
        <v>#N/A</v>
      </c>
      <c r="N330" s="2" t="e">
        <f t="shared" si="15"/>
        <v>#N/A</v>
      </c>
      <c r="O330" s="2" t="e">
        <f t="shared" si="25"/>
        <v>#N/A</v>
      </c>
      <c r="P330" s="2">
        <v>1853283.3860494196</v>
      </c>
      <c r="Q330" s="2">
        <f>IF(P330&gt;Graph!$G$1*1000,Graph!$G$1*1000,P330)</f>
        <v>800000</v>
      </c>
      <c r="R330" s="2">
        <f t="shared" si="16"/>
        <v>216408281.43993491</v>
      </c>
      <c r="S330" s="2">
        <f t="shared" si="17"/>
        <v>792960.42857143283</v>
      </c>
      <c r="T330" s="2">
        <f t="shared" si="18"/>
        <v>7039.571428571362</v>
      </c>
      <c r="U330" s="2">
        <f t="shared" si="19"/>
        <v>800000</v>
      </c>
      <c r="V330" s="2">
        <f t="shared" si="28"/>
        <v>147535534.88311794</v>
      </c>
      <c r="W330" s="2">
        <f t="shared" si="20"/>
        <v>792960.42857143283</v>
      </c>
      <c r="X330" s="2">
        <f t="shared" si="6"/>
        <v>7039.5714285671711</v>
      </c>
      <c r="Y330" s="2">
        <f t="shared" si="7"/>
        <v>68872746.556816861</v>
      </c>
      <c r="Z330" s="2" t="str">
        <f t="shared" si="8"/>
        <v>MEEP</v>
      </c>
      <c r="AA330" s="2">
        <f>IF(Z330="HERE",Y330,AA329+Graph!$G$1*1000)</f>
        <v>148961749.84253156</v>
      </c>
      <c r="AB330" s="2">
        <f t="shared" si="21"/>
        <v>800000</v>
      </c>
      <c r="AC330" s="2">
        <f t="shared" si="9"/>
        <v>66653571.16883181</v>
      </c>
      <c r="AD330" s="3">
        <f t="shared" si="10"/>
        <v>52800000</v>
      </c>
      <c r="AE330" s="2">
        <f>IF(AE328&gt;=52800000,52800000,IF(AB309=Graph!G$1*1000,AE329+Graph!G$1*1000,AC330))</f>
        <v>52800000</v>
      </c>
      <c r="AF330" s="3">
        <f t="shared" si="11"/>
        <v>52800000</v>
      </c>
      <c r="AG330" s="3">
        <f t="shared" si="26"/>
        <v>50160000</v>
      </c>
      <c r="AH330" s="3" t="e">
        <f t="shared" si="3"/>
        <v>#N/A</v>
      </c>
      <c r="AM330" s="6">
        <v>14600000</v>
      </c>
      <c r="AN330" s="6">
        <v>31800000</v>
      </c>
      <c r="AO330" s="6">
        <v>52800000</v>
      </c>
    </row>
    <row r="331" spans="1:41" ht="15.75" customHeight="1" x14ac:dyDescent="0.25">
      <c r="A331" s="1">
        <v>44507</v>
      </c>
      <c r="B331" s="2">
        <f t="shared" si="0"/>
        <v>263</v>
      </c>
      <c r="C331" s="7"/>
      <c r="D331" s="2" t="e">
        <f t="shared" si="12"/>
        <v>#N/A</v>
      </c>
      <c r="E331" s="2" t="e">
        <f t="shared" si="22"/>
        <v>#N/A</v>
      </c>
      <c r="F331" s="2">
        <v>1848954.1423858404</v>
      </c>
      <c r="G331" s="2">
        <f t="shared" si="23"/>
        <v>792960.42857142852</v>
      </c>
      <c r="H331" s="2">
        <f t="shared" si="13"/>
        <v>214937171.31168973</v>
      </c>
      <c r="I331" s="7"/>
      <c r="J331" s="2" t="e">
        <f t="shared" si="14"/>
        <v>#N/A</v>
      </c>
      <c r="K331" s="2" t="e">
        <f t="shared" si="24"/>
        <v>#N/A</v>
      </c>
      <c r="L331" s="2">
        <f t="array" ref="L331">IF(COUNT($C332)=0,IF(COUNT($C331)=1,I331,SUM(L330+LOOKUP(2,1/(ISNUMBER($K$1:$K$194)),$K$1:$K$194))),I331)</f>
        <v>2425131.2857142761</v>
      </c>
      <c r="M331" s="8" t="e">
        <f t="shared" si="27"/>
        <v>#N/A</v>
      </c>
      <c r="N331" s="2" t="e">
        <f t="shared" si="15"/>
        <v>#N/A</v>
      </c>
      <c r="O331" s="2" t="e">
        <f t="shared" si="25"/>
        <v>#N/A</v>
      </c>
      <c r="P331" s="2">
        <v>1858565.878142029</v>
      </c>
      <c r="Q331" s="2">
        <f>IF(P331&gt;Graph!$G$1*1000,Graph!$G$1*1000,P331)</f>
        <v>800000</v>
      </c>
      <c r="R331" s="2">
        <f t="shared" si="16"/>
        <v>217208281.43993491</v>
      </c>
      <c r="S331" s="2">
        <f t="shared" si="17"/>
        <v>792960.42857143283</v>
      </c>
      <c r="T331" s="2">
        <f t="shared" si="18"/>
        <v>7039.571428571362</v>
      </c>
      <c r="U331" s="2">
        <f t="shared" si="19"/>
        <v>800000</v>
      </c>
      <c r="V331" s="2">
        <f t="shared" si="28"/>
        <v>148328495.31168938</v>
      </c>
      <c r="W331" s="2">
        <f t="shared" si="20"/>
        <v>792960.42857143283</v>
      </c>
      <c r="X331" s="2">
        <f t="shared" si="6"/>
        <v>7039.5714285671711</v>
      </c>
      <c r="Y331" s="2">
        <f t="shared" si="7"/>
        <v>68879786.128245428</v>
      </c>
      <c r="Z331" s="2" t="str">
        <f t="shared" si="8"/>
        <v>MEEP</v>
      </c>
      <c r="AA331" s="2">
        <f>IF(Z331="HERE",Y331,AA330+Graph!$G$1*1000)</f>
        <v>149761749.84253156</v>
      </c>
      <c r="AB331" s="2">
        <f t="shared" si="21"/>
        <v>800000</v>
      </c>
      <c r="AC331" s="2">
        <f t="shared" si="9"/>
        <v>66653571.16883181</v>
      </c>
      <c r="AD331" s="3">
        <f t="shared" si="10"/>
        <v>52800000</v>
      </c>
      <c r="AE331" s="2">
        <f>IF(AE329&gt;=52800000,52800000,IF(AB310=Graph!G$1*1000,AE330+Graph!G$1*1000,AC331))</f>
        <v>52800000</v>
      </c>
      <c r="AF331" s="3">
        <f t="shared" si="11"/>
        <v>52800000</v>
      </c>
      <c r="AG331" s="3">
        <f t="shared" si="26"/>
        <v>50160000</v>
      </c>
      <c r="AH331" s="3" t="e">
        <f t="shared" si="3"/>
        <v>#N/A</v>
      </c>
      <c r="AM331" s="6">
        <v>14600000</v>
      </c>
      <c r="AN331" s="6">
        <v>31800000</v>
      </c>
      <c r="AO331" s="6">
        <v>52800000</v>
      </c>
    </row>
    <row r="332" spans="1:41" ht="15.75" customHeight="1" x14ac:dyDescent="0.25">
      <c r="A332" s="1">
        <v>44508</v>
      </c>
      <c r="B332" s="2">
        <f t="shared" si="0"/>
        <v>264</v>
      </c>
      <c r="C332" s="7"/>
      <c r="D332" s="2" t="e">
        <f t="shared" si="12"/>
        <v>#N/A</v>
      </c>
      <c r="E332" s="2" t="e">
        <f t="shared" si="22"/>
        <v>#N/A</v>
      </c>
      <c r="F332" s="2">
        <v>1854214.7926791012</v>
      </c>
      <c r="G332" s="2">
        <f t="shared" si="23"/>
        <v>792960.42857142852</v>
      </c>
      <c r="H332" s="2">
        <f t="shared" si="13"/>
        <v>215730131.74026117</v>
      </c>
      <c r="I332" s="7"/>
      <c r="J332" s="2" t="e">
        <f t="shared" si="14"/>
        <v>#N/A</v>
      </c>
      <c r="K332" s="2" t="e">
        <f t="shared" si="24"/>
        <v>#N/A</v>
      </c>
      <c r="L332" s="2">
        <f t="array" ref="L332">IF(COUNT($C333)=0,IF(COUNT($C332)=1,I332,SUM(L331+LOOKUP(2,1/(ISNUMBER($K$1:$K$194)),$K$1:$K$194))),I332)</f>
        <v>2432170.8571428475</v>
      </c>
      <c r="M332" s="8" t="e">
        <f t="shared" si="27"/>
        <v>#N/A</v>
      </c>
      <c r="N332" s="2" t="e">
        <f t="shared" si="15"/>
        <v>#N/A</v>
      </c>
      <c r="O332" s="2" t="e">
        <f t="shared" si="25"/>
        <v>#N/A</v>
      </c>
      <c r="P332" s="2">
        <v>1863848.3702346087</v>
      </c>
      <c r="Q332" s="2">
        <f>IF(P332&gt;Graph!$G$1*1000,Graph!$G$1*1000,P332)</f>
        <v>800000</v>
      </c>
      <c r="R332" s="2">
        <f t="shared" si="16"/>
        <v>218008281.43993491</v>
      </c>
      <c r="S332" s="2">
        <f t="shared" si="17"/>
        <v>792960.42857143283</v>
      </c>
      <c r="T332" s="2">
        <f t="shared" si="18"/>
        <v>7039.571428571362</v>
      </c>
      <c r="U332" s="2">
        <f t="shared" si="19"/>
        <v>800000</v>
      </c>
      <c r="V332" s="2">
        <f t="shared" si="28"/>
        <v>149121455.74026081</v>
      </c>
      <c r="W332" s="2">
        <f t="shared" si="20"/>
        <v>792960.42857143283</v>
      </c>
      <c r="X332" s="2">
        <f t="shared" si="6"/>
        <v>7039.5714285671711</v>
      </c>
      <c r="Y332" s="2">
        <f t="shared" si="7"/>
        <v>68886825.699673995</v>
      </c>
      <c r="Z332" s="2" t="str">
        <f t="shared" si="8"/>
        <v>MEEP</v>
      </c>
      <c r="AA332" s="2">
        <f>IF(Z332="HERE",Y332,AA331+Graph!$G$1*1000)</f>
        <v>150561749.84253156</v>
      </c>
      <c r="AB332" s="2">
        <f t="shared" si="21"/>
        <v>800000</v>
      </c>
      <c r="AC332" s="2">
        <f t="shared" si="9"/>
        <v>66653571.16883181</v>
      </c>
      <c r="AD332" s="3">
        <f t="shared" si="10"/>
        <v>52800000</v>
      </c>
      <c r="AE332" s="2">
        <f>IF(AE330&gt;=52800000,52800000,IF(AB311=Graph!G$1*1000,AE331+Graph!G$1*1000,AC332))</f>
        <v>52800000</v>
      </c>
      <c r="AF332" s="3">
        <f t="shared" si="11"/>
        <v>52800000</v>
      </c>
      <c r="AG332" s="3">
        <f t="shared" si="26"/>
        <v>50160000</v>
      </c>
      <c r="AH332" s="3" t="e">
        <f t="shared" si="3"/>
        <v>#N/A</v>
      </c>
      <c r="AM332" s="6">
        <v>14600000</v>
      </c>
      <c r="AN332" s="6">
        <v>31800000</v>
      </c>
      <c r="AO332" s="6">
        <v>52800000</v>
      </c>
    </row>
    <row r="333" spans="1:41" ht="15.75" customHeight="1" x14ac:dyDescent="0.25">
      <c r="A333" s="1">
        <v>44509</v>
      </c>
      <c r="B333" s="2">
        <f t="shared" si="0"/>
        <v>265</v>
      </c>
      <c r="C333" s="7"/>
      <c r="D333" s="2" t="e">
        <f t="shared" si="12"/>
        <v>#N/A</v>
      </c>
      <c r="E333" s="2" t="e">
        <f t="shared" si="22"/>
        <v>#N/A</v>
      </c>
      <c r="F333" s="2">
        <v>1859475.442972362</v>
      </c>
      <c r="G333" s="2">
        <f t="shared" si="23"/>
        <v>792960.42857142852</v>
      </c>
      <c r="H333" s="2">
        <f t="shared" si="13"/>
        <v>216523092.1688326</v>
      </c>
      <c r="I333" s="7"/>
      <c r="J333" s="2" t="e">
        <f t="shared" si="14"/>
        <v>#N/A</v>
      </c>
      <c r="K333" s="2" t="e">
        <f t="shared" si="24"/>
        <v>#N/A</v>
      </c>
      <c r="L333" s="2">
        <f t="array" ref="L333">IF(COUNT($C334)=0,IF(COUNT($C333)=1,I333,SUM(L332+LOOKUP(2,1/(ISNUMBER($K$1:$K$194)),$K$1:$K$194))),I333)</f>
        <v>2439210.4285714189</v>
      </c>
      <c r="M333" s="8" t="e">
        <f t="shared" si="27"/>
        <v>#N/A</v>
      </c>
      <c r="N333" s="2" t="e">
        <f t="shared" si="15"/>
        <v>#N/A</v>
      </c>
      <c r="O333" s="2" t="e">
        <f t="shared" si="25"/>
        <v>#N/A</v>
      </c>
      <c r="P333" s="2">
        <v>1869130.8623271883</v>
      </c>
      <c r="Q333" s="2">
        <f>IF(P333&gt;Graph!$G$1*1000,Graph!$G$1*1000,P333)</f>
        <v>800000</v>
      </c>
      <c r="R333" s="2">
        <f t="shared" si="16"/>
        <v>218808281.43993491</v>
      </c>
      <c r="S333" s="2">
        <f t="shared" si="17"/>
        <v>792960.42857143283</v>
      </c>
      <c r="T333" s="2">
        <f t="shared" si="18"/>
        <v>7039.571428571362</v>
      </c>
      <c r="U333" s="2">
        <f t="shared" si="19"/>
        <v>800000</v>
      </c>
      <c r="V333" s="2">
        <f t="shared" si="28"/>
        <v>149914416.16883224</v>
      </c>
      <c r="W333" s="2">
        <f t="shared" si="20"/>
        <v>792960.42857143283</v>
      </c>
      <c r="X333" s="2">
        <f t="shared" si="6"/>
        <v>7039.5714285671711</v>
      </c>
      <c r="Y333" s="2">
        <f t="shared" si="7"/>
        <v>68893865.271102563</v>
      </c>
      <c r="Z333" s="2" t="str">
        <f t="shared" si="8"/>
        <v>MEEP</v>
      </c>
      <c r="AA333" s="2">
        <f>IF(Z333="HERE",Y333,AA332+Graph!$G$1*1000)</f>
        <v>151361749.84253156</v>
      </c>
      <c r="AB333" s="2">
        <f t="shared" si="21"/>
        <v>800000</v>
      </c>
      <c r="AC333" s="2">
        <f t="shared" si="9"/>
        <v>66653571.16883181</v>
      </c>
      <c r="AD333" s="3">
        <f t="shared" si="10"/>
        <v>52800000</v>
      </c>
      <c r="AE333" s="2">
        <f>IF(AE331&gt;=52800000,52800000,IF(AB312=Graph!G$1*1000,AE332+Graph!G$1*1000,AC333))</f>
        <v>52800000</v>
      </c>
      <c r="AF333" s="3">
        <f t="shared" si="11"/>
        <v>52800000</v>
      </c>
      <c r="AG333" s="3">
        <f t="shared" si="26"/>
        <v>50160000</v>
      </c>
      <c r="AH333" s="3" t="e">
        <f t="shared" si="3"/>
        <v>#N/A</v>
      </c>
      <c r="AM333" s="6">
        <v>14600000</v>
      </c>
      <c r="AN333" s="6">
        <v>31800000</v>
      </c>
      <c r="AO333" s="6">
        <v>52800000</v>
      </c>
    </row>
    <row r="334" spans="1:41" ht="15.75" customHeight="1" x14ac:dyDescent="0.25">
      <c r="A334" s="1">
        <v>44510</v>
      </c>
      <c r="B334" s="2">
        <f t="shared" si="0"/>
        <v>266</v>
      </c>
      <c r="C334" s="7"/>
      <c r="D334" s="2" t="e">
        <f t="shared" si="12"/>
        <v>#N/A</v>
      </c>
      <c r="E334" s="2" t="e">
        <f t="shared" si="22"/>
        <v>#N/A</v>
      </c>
      <c r="F334" s="2">
        <v>1864736.0932656229</v>
      </c>
      <c r="G334" s="2">
        <f t="shared" si="23"/>
        <v>792960.42857142852</v>
      </c>
      <c r="H334" s="2">
        <f t="shared" si="13"/>
        <v>217316052.59740403</v>
      </c>
      <c r="I334" s="7"/>
      <c r="J334" s="2" t="e">
        <f t="shared" si="14"/>
        <v>#N/A</v>
      </c>
      <c r="K334" s="2" t="e">
        <f t="shared" si="24"/>
        <v>#N/A</v>
      </c>
      <c r="L334" s="2">
        <f t="array" ref="L334">IF(COUNT($C335)=0,IF(COUNT($C334)=1,I334,SUM(L333+LOOKUP(2,1/(ISNUMBER($K$1:$K$194)),$K$1:$K$194))),I334)</f>
        <v>2446249.9999999902</v>
      </c>
      <c r="M334" s="8" t="e">
        <f t="shared" si="27"/>
        <v>#N/A</v>
      </c>
      <c r="N334" s="2" t="e">
        <f t="shared" si="15"/>
        <v>#N/A</v>
      </c>
      <c r="O334" s="2" t="e">
        <f t="shared" si="25"/>
        <v>#N/A</v>
      </c>
      <c r="P334" s="2">
        <v>1874413.3544197679</v>
      </c>
      <c r="Q334" s="2">
        <f>IF(P334&gt;Graph!$G$1*1000,Graph!$G$1*1000,P334)</f>
        <v>800000</v>
      </c>
      <c r="R334" s="2">
        <f t="shared" si="16"/>
        <v>219608281.43993491</v>
      </c>
      <c r="S334" s="2">
        <f t="shared" si="17"/>
        <v>792960.42857143283</v>
      </c>
      <c r="T334" s="2">
        <f t="shared" si="18"/>
        <v>7039.571428571362</v>
      </c>
      <c r="U334" s="2">
        <f t="shared" si="19"/>
        <v>800000</v>
      </c>
      <c r="V334" s="2">
        <f t="shared" si="28"/>
        <v>150707376.59740368</v>
      </c>
      <c r="W334" s="2">
        <f t="shared" si="20"/>
        <v>792960.42857143283</v>
      </c>
      <c r="X334" s="2">
        <f t="shared" si="6"/>
        <v>7039.5714285671711</v>
      </c>
      <c r="Y334" s="2">
        <f t="shared" si="7"/>
        <v>68900904.84253113</v>
      </c>
      <c r="Z334" s="2" t="str">
        <f t="shared" si="8"/>
        <v>MEEP</v>
      </c>
      <c r="AA334" s="2">
        <f>IF(Z334="HERE",Y334,AA333+Graph!$G$1*1000)</f>
        <v>152161749.84253156</v>
      </c>
      <c r="AB334" s="2">
        <f t="shared" si="21"/>
        <v>800000</v>
      </c>
      <c r="AC334" s="2">
        <f t="shared" si="9"/>
        <v>66653571.16883181</v>
      </c>
      <c r="AD334" s="3">
        <f t="shared" si="10"/>
        <v>52800000</v>
      </c>
      <c r="AE334" s="2">
        <f>IF(AE332&gt;=52800000,52800000,IF(AB313=Graph!G$1*1000,AE333+Graph!G$1*1000,AC334))</f>
        <v>52800000</v>
      </c>
      <c r="AF334" s="3">
        <f t="shared" si="11"/>
        <v>52800000</v>
      </c>
      <c r="AG334" s="3">
        <f t="shared" si="26"/>
        <v>50160000</v>
      </c>
      <c r="AH334" s="3" t="e">
        <f t="shared" si="3"/>
        <v>#N/A</v>
      </c>
      <c r="AM334" s="6">
        <v>14600000</v>
      </c>
      <c r="AN334" s="6">
        <v>31800000</v>
      </c>
      <c r="AO334" s="6">
        <v>52800000</v>
      </c>
    </row>
    <row r="335" spans="1:41" ht="15.75" customHeight="1" x14ac:dyDescent="0.25">
      <c r="A335" s="1">
        <v>44511</v>
      </c>
      <c r="B335" s="2">
        <f t="shared" si="0"/>
        <v>267</v>
      </c>
      <c r="C335" s="7"/>
      <c r="D335" s="2" t="e">
        <f t="shared" si="12"/>
        <v>#N/A</v>
      </c>
      <c r="E335" s="2" t="e">
        <f t="shared" si="22"/>
        <v>#N/A</v>
      </c>
      <c r="F335" s="2">
        <v>1869996.7435588837</v>
      </c>
      <c r="G335" s="2">
        <f t="shared" si="23"/>
        <v>792960.42857142852</v>
      </c>
      <c r="H335" s="2">
        <f t="shared" si="13"/>
        <v>218109013.02597547</v>
      </c>
      <c r="I335" s="7"/>
      <c r="J335" s="2" t="e">
        <f t="shared" si="14"/>
        <v>#N/A</v>
      </c>
      <c r="K335" s="2" t="e">
        <f t="shared" si="24"/>
        <v>#N/A</v>
      </c>
      <c r="L335" s="2">
        <f t="array" ref="L335">IF(COUNT($C336)=0,IF(COUNT($C335)=1,I335,SUM(L334+LOOKUP(2,1/(ISNUMBER($K$1:$K$194)),$K$1:$K$194))),I335)</f>
        <v>2453289.5714285616</v>
      </c>
      <c r="M335" s="8" t="e">
        <f t="shared" si="27"/>
        <v>#N/A</v>
      </c>
      <c r="N335" s="2" t="e">
        <f t="shared" si="15"/>
        <v>#N/A</v>
      </c>
      <c r="O335" s="2" t="e">
        <f t="shared" si="25"/>
        <v>#N/A</v>
      </c>
      <c r="P335" s="2">
        <v>1879695.8465123475</v>
      </c>
      <c r="Q335" s="2">
        <f>IF(P335&gt;Graph!$G$1*1000,Graph!$G$1*1000,P335)</f>
        <v>800000</v>
      </c>
      <c r="R335" s="2">
        <f t="shared" si="16"/>
        <v>220408281.43993491</v>
      </c>
      <c r="S335" s="2">
        <f t="shared" si="17"/>
        <v>792960.42857143283</v>
      </c>
      <c r="T335" s="2">
        <f t="shared" si="18"/>
        <v>7039.571428571362</v>
      </c>
      <c r="U335" s="2">
        <f t="shared" si="19"/>
        <v>800000</v>
      </c>
      <c r="V335" s="2">
        <f t="shared" si="28"/>
        <v>151500337.02597511</v>
      </c>
      <c r="W335" s="2">
        <f t="shared" si="20"/>
        <v>792960.42857143283</v>
      </c>
      <c r="X335" s="2">
        <f t="shared" si="6"/>
        <v>7039.5714285671711</v>
      </c>
      <c r="Y335" s="2">
        <f t="shared" si="7"/>
        <v>68907944.413959697</v>
      </c>
      <c r="Z335" s="2" t="str">
        <f t="shared" si="8"/>
        <v>MEEP</v>
      </c>
      <c r="AA335" s="2">
        <f>IF(Z335="HERE",Y335,AA334+Graph!$G$1*1000)</f>
        <v>152961749.84253156</v>
      </c>
      <c r="AB335" s="2">
        <f t="shared" si="21"/>
        <v>800000</v>
      </c>
      <c r="AC335" s="2">
        <f t="shared" si="9"/>
        <v>66653571.16883181</v>
      </c>
      <c r="AD335" s="3">
        <f t="shared" si="10"/>
        <v>52800000</v>
      </c>
      <c r="AE335" s="2">
        <f>IF(AE333&gt;=52800000,52800000,IF(AB314=Graph!G$1*1000,AE334+Graph!G$1*1000,AC335))</f>
        <v>52800000</v>
      </c>
      <c r="AF335" s="3">
        <f t="shared" si="11"/>
        <v>52800000</v>
      </c>
      <c r="AG335" s="3">
        <f t="shared" si="26"/>
        <v>50160000</v>
      </c>
      <c r="AH335" s="3" t="e">
        <f t="shared" si="3"/>
        <v>#N/A</v>
      </c>
      <c r="AM335" s="6">
        <v>14600000</v>
      </c>
      <c r="AN335" s="6">
        <v>31800000</v>
      </c>
      <c r="AO335" s="6">
        <v>52800000</v>
      </c>
    </row>
    <row r="336" spans="1:41" ht="15.75" customHeight="1" x14ac:dyDescent="0.25">
      <c r="A336" s="1">
        <v>44512</v>
      </c>
      <c r="B336" s="2">
        <f t="shared" si="0"/>
        <v>268</v>
      </c>
      <c r="C336" s="7"/>
      <c r="D336" s="2" t="e">
        <f t="shared" si="12"/>
        <v>#N/A</v>
      </c>
      <c r="E336" s="2" t="e">
        <f t="shared" si="22"/>
        <v>#N/A</v>
      </c>
      <c r="F336" s="2">
        <v>1875257.3938521147</v>
      </c>
      <c r="G336" s="2">
        <f t="shared" si="23"/>
        <v>792960.42857142852</v>
      </c>
      <c r="H336" s="2">
        <f t="shared" si="13"/>
        <v>218901973.4545469</v>
      </c>
      <c r="I336" s="7"/>
      <c r="J336" s="2" t="e">
        <f t="shared" si="14"/>
        <v>#N/A</v>
      </c>
      <c r="K336" s="2" t="e">
        <f t="shared" si="24"/>
        <v>#N/A</v>
      </c>
      <c r="L336" s="2">
        <f t="array" ref="L336">IF(COUNT($C337)=0,IF(COUNT($C336)=1,I336,SUM(L335+LOOKUP(2,1/(ISNUMBER($K$1:$K$194)),$K$1:$K$194))),I336)</f>
        <v>2460329.1428571329</v>
      </c>
      <c r="M336" s="8" t="e">
        <f t="shared" si="27"/>
        <v>#N/A</v>
      </c>
      <c r="N336" s="2" t="e">
        <f t="shared" si="15"/>
        <v>#N/A</v>
      </c>
      <c r="O336" s="2" t="e">
        <f t="shared" si="25"/>
        <v>#N/A</v>
      </c>
      <c r="P336" s="2">
        <v>1884978.3386049271</v>
      </c>
      <c r="Q336" s="2">
        <f>IF(P336&gt;Graph!$G$1*1000,Graph!$G$1*1000,P336)</f>
        <v>800000</v>
      </c>
      <c r="R336" s="2">
        <f t="shared" si="16"/>
        <v>221208281.43993491</v>
      </c>
      <c r="S336" s="2">
        <f t="shared" si="17"/>
        <v>792960.42857143283</v>
      </c>
      <c r="T336" s="2">
        <f t="shared" si="18"/>
        <v>7039.571428571362</v>
      </c>
      <c r="U336" s="2">
        <f t="shared" si="19"/>
        <v>800000</v>
      </c>
      <c r="V336" s="2">
        <f t="shared" si="28"/>
        <v>152293297.45454654</v>
      </c>
      <c r="W336" s="2">
        <f t="shared" si="20"/>
        <v>792960.42857143283</v>
      </c>
      <c r="X336" s="2">
        <f t="shared" si="6"/>
        <v>7039.5714285671711</v>
      </c>
      <c r="Y336" s="2">
        <f t="shared" si="7"/>
        <v>68914983.985388264</v>
      </c>
      <c r="Z336" s="2" t="str">
        <f t="shared" si="8"/>
        <v>MEEP</v>
      </c>
      <c r="AA336" s="2">
        <f>IF(Z336="HERE",Y336,AA335+Graph!$G$1*1000)</f>
        <v>153761749.84253156</v>
      </c>
      <c r="AB336" s="2">
        <f t="shared" si="21"/>
        <v>800000</v>
      </c>
      <c r="AC336" s="2">
        <f t="shared" si="9"/>
        <v>66653571.16883181</v>
      </c>
      <c r="AD336" s="3">
        <f t="shared" si="10"/>
        <v>52800000</v>
      </c>
      <c r="AE336" s="2">
        <f>IF(AE334&gt;=52800000,52800000,IF(AB315=Graph!G$1*1000,AE335+Graph!G$1*1000,AC336))</f>
        <v>52800000</v>
      </c>
      <c r="AF336" s="3">
        <f t="shared" si="11"/>
        <v>52800000</v>
      </c>
      <c r="AG336" s="3">
        <f t="shared" si="26"/>
        <v>50160000</v>
      </c>
      <c r="AH336" s="3" t="e">
        <f t="shared" si="3"/>
        <v>#N/A</v>
      </c>
      <c r="AM336" s="6">
        <v>14600000</v>
      </c>
      <c r="AN336" s="6">
        <v>31800000</v>
      </c>
      <c r="AO336" s="6">
        <v>52800000</v>
      </c>
    </row>
    <row r="337" spans="1:41" ht="15.75" customHeight="1" x14ac:dyDescent="0.25">
      <c r="A337" s="1">
        <v>44513</v>
      </c>
      <c r="B337" s="2">
        <f t="shared" si="0"/>
        <v>269</v>
      </c>
      <c r="C337" s="7"/>
      <c r="D337" s="2" t="e">
        <f t="shared" si="12"/>
        <v>#N/A</v>
      </c>
      <c r="E337" s="2" t="e">
        <f t="shared" si="22"/>
        <v>#N/A</v>
      </c>
      <c r="F337" s="2">
        <v>1880518.0441453755</v>
      </c>
      <c r="G337" s="2">
        <f t="shared" si="23"/>
        <v>792960.42857142852</v>
      </c>
      <c r="H337" s="2">
        <f t="shared" si="13"/>
        <v>219694933.88311833</v>
      </c>
      <c r="I337" s="7"/>
      <c r="J337" s="2" t="e">
        <f t="shared" si="14"/>
        <v>#N/A</v>
      </c>
      <c r="K337" s="2" t="e">
        <f t="shared" si="24"/>
        <v>#N/A</v>
      </c>
      <c r="L337" s="2">
        <f t="array" ref="L337">IF(COUNT($C338)=0,IF(COUNT($C337)=1,I337,SUM(L336+LOOKUP(2,1/(ISNUMBER($K$1:$K$194)),$K$1:$K$194))),I337)</f>
        <v>2467368.7142857043</v>
      </c>
      <c r="M337" s="8" t="e">
        <f t="shared" si="27"/>
        <v>#N/A</v>
      </c>
      <c r="N337" s="2" t="e">
        <f t="shared" si="15"/>
        <v>#N/A</v>
      </c>
      <c r="O337" s="2" t="e">
        <f t="shared" si="25"/>
        <v>#N/A</v>
      </c>
      <c r="P337" s="2">
        <v>1890260.8306975365</v>
      </c>
      <c r="Q337" s="2">
        <f>IF(P337&gt;Graph!$G$1*1000,Graph!$G$1*1000,P337)</f>
        <v>800000</v>
      </c>
      <c r="R337" s="2">
        <f t="shared" si="16"/>
        <v>222008281.43993491</v>
      </c>
      <c r="S337" s="2">
        <f t="shared" si="17"/>
        <v>792960.42857143283</v>
      </c>
      <c r="T337" s="2">
        <f t="shared" si="18"/>
        <v>7039.571428571362</v>
      </c>
      <c r="U337" s="2">
        <f t="shared" si="19"/>
        <v>800000</v>
      </c>
      <c r="V337" s="2">
        <f t="shared" si="28"/>
        <v>153086257.88311797</v>
      </c>
      <c r="W337" s="2">
        <f t="shared" si="20"/>
        <v>792960.42857143283</v>
      </c>
      <c r="X337" s="2">
        <f t="shared" si="6"/>
        <v>7039.5714285671711</v>
      </c>
      <c r="Y337" s="2">
        <f t="shared" si="7"/>
        <v>68922023.556816831</v>
      </c>
      <c r="Z337" s="2" t="str">
        <f t="shared" si="8"/>
        <v>MEEP</v>
      </c>
      <c r="AA337" s="2">
        <f>IF(Z337="HERE",Y337,AA336+Graph!$G$1*1000)</f>
        <v>154561749.84253156</v>
      </c>
      <c r="AB337" s="2">
        <f t="shared" si="21"/>
        <v>800000</v>
      </c>
      <c r="AC337" s="2">
        <f t="shared" si="9"/>
        <v>66653571.16883181</v>
      </c>
      <c r="AD337" s="3">
        <f t="shared" si="10"/>
        <v>52800000</v>
      </c>
      <c r="AE337" s="2">
        <f>IF(AE335&gt;=52800000,52800000,IF(AB316=Graph!G$1*1000,AE336+Graph!G$1*1000,AC337))</f>
        <v>52800000</v>
      </c>
      <c r="AF337" s="3">
        <f t="shared" si="11"/>
        <v>52800000</v>
      </c>
      <c r="AG337" s="3">
        <f t="shared" si="26"/>
        <v>50160000</v>
      </c>
      <c r="AH337" s="3" t="e">
        <f t="shared" si="3"/>
        <v>#N/A</v>
      </c>
      <c r="AM337" s="6">
        <v>14600000</v>
      </c>
      <c r="AN337" s="6">
        <v>31800000</v>
      </c>
      <c r="AO337" s="6">
        <v>52800000</v>
      </c>
    </row>
    <row r="338" spans="1:41" ht="15.75" customHeight="1" x14ac:dyDescent="0.25">
      <c r="A338" s="1">
        <v>44514</v>
      </c>
      <c r="B338" s="2">
        <f t="shared" si="0"/>
        <v>270</v>
      </c>
      <c r="C338" s="7"/>
      <c r="D338" s="2" t="e">
        <f t="shared" si="12"/>
        <v>#N/A</v>
      </c>
      <c r="E338" s="2" t="e">
        <f t="shared" si="22"/>
        <v>#N/A</v>
      </c>
      <c r="F338" s="2">
        <v>1885778.6944386363</v>
      </c>
      <c r="G338" s="2">
        <f t="shared" si="23"/>
        <v>792960.42857142852</v>
      </c>
      <c r="H338" s="2">
        <f t="shared" si="13"/>
        <v>220487894.31168976</v>
      </c>
      <c r="I338" s="7"/>
      <c r="J338" s="2" t="e">
        <f t="shared" si="14"/>
        <v>#N/A</v>
      </c>
      <c r="K338" s="2" t="e">
        <f t="shared" si="24"/>
        <v>#N/A</v>
      </c>
      <c r="L338" s="2">
        <f t="array" ref="L338">IF(COUNT($C339)=0,IF(COUNT($C338)=1,I338,SUM(L337+LOOKUP(2,1/(ISNUMBER($K$1:$K$194)),$K$1:$K$194))),I338)</f>
        <v>2474408.2857142757</v>
      </c>
      <c r="M338" s="8" t="e">
        <f t="shared" si="27"/>
        <v>#N/A</v>
      </c>
      <c r="N338" s="2" t="e">
        <f t="shared" si="15"/>
        <v>#N/A</v>
      </c>
      <c r="O338" s="2" t="e">
        <f t="shared" si="25"/>
        <v>#N/A</v>
      </c>
      <c r="P338" s="2">
        <v>1895543.3227901161</v>
      </c>
      <c r="Q338" s="2">
        <f>IF(P338&gt;Graph!$G$1*1000,Graph!$G$1*1000,P338)</f>
        <v>800000</v>
      </c>
      <c r="R338" s="2">
        <f t="shared" si="16"/>
        <v>222808281.43993491</v>
      </c>
      <c r="S338" s="2">
        <f t="shared" si="17"/>
        <v>792960.42857143283</v>
      </c>
      <c r="T338" s="2">
        <f t="shared" si="18"/>
        <v>7039.571428571362</v>
      </c>
      <c r="U338" s="2">
        <f t="shared" si="19"/>
        <v>800000</v>
      </c>
      <c r="V338" s="2">
        <f t="shared" si="28"/>
        <v>153879218.31168941</v>
      </c>
      <c r="W338" s="2">
        <f t="shared" si="20"/>
        <v>792960.42857143283</v>
      </c>
      <c r="X338" s="2">
        <f t="shared" si="6"/>
        <v>7039.5714285671711</v>
      </c>
      <c r="Y338" s="2">
        <f t="shared" si="7"/>
        <v>68929063.128245398</v>
      </c>
      <c r="Z338" s="2" t="str">
        <f t="shared" si="8"/>
        <v>MEEP</v>
      </c>
      <c r="AA338" s="2">
        <f>IF(Z338="HERE",Y338,AA337+Graph!$G$1*1000)</f>
        <v>155361749.84253156</v>
      </c>
      <c r="AB338" s="2">
        <f t="shared" si="21"/>
        <v>800000</v>
      </c>
      <c r="AC338" s="2">
        <f t="shared" si="9"/>
        <v>66653571.16883181</v>
      </c>
      <c r="AD338" s="3">
        <f t="shared" si="10"/>
        <v>52800000</v>
      </c>
      <c r="AE338" s="2">
        <f>IF(AE336&gt;=52800000,52800000,IF(AB317=Graph!G$1*1000,AE337+Graph!G$1*1000,AC338))</f>
        <v>52800000</v>
      </c>
      <c r="AF338" s="3">
        <f t="shared" si="11"/>
        <v>52800000</v>
      </c>
      <c r="AG338" s="3">
        <f t="shared" si="26"/>
        <v>50160000</v>
      </c>
      <c r="AH338" s="3" t="e">
        <f t="shared" si="3"/>
        <v>#N/A</v>
      </c>
      <c r="AM338" s="6">
        <v>14600000</v>
      </c>
      <c r="AN338" s="6">
        <v>31800000</v>
      </c>
      <c r="AO338" s="6">
        <v>52800000</v>
      </c>
    </row>
    <row r="339" spans="1:41" ht="15.75" customHeight="1" x14ac:dyDescent="0.25">
      <c r="A339" s="1">
        <v>44515</v>
      </c>
      <c r="B339" s="2">
        <f t="shared" si="0"/>
        <v>271</v>
      </c>
      <c r="C339" s="7"/>
      <c r="D339" s="2" t="e">
        <f t="shared" si="12"/>
        <v>#N/A</v>
      </c>
      <c r="E339" s="2" t="e">
        <f t="shared" si="22"/>
        <v>#N/A</v>
      </c>
      <c r="F339" s="2">
        <v>1891039.3447318971</v>
      </c>
      <c r="G339" s="2">
        <f t="shared" si="23"/>
        <v>792960.42857142852</v>
      </c>
      <c r="H339" s="2">
        <f t="shared" si="13"/>
        <v>221280854.7402612</v>
      </c>
      <c r="I339" s="7"/>
      <c r="J339" s="2" t="e">
        <f t="shared" si="14"/>
        <v>#N/A</v>
      </c>
      <c r="K339" s="2" t="e">
        <f t="shared" si="24"/>
        <v>#N/A</v>
      </c>
      <c r="L339" s="2">
        <f t="array" ref="L339">IF(COUNT($C340)=0,IF(COUNT($C339)=1,I339,SUM(L338+LOOKUP(2,1/(ISNUMBER($K$1:$K$194)),$K$1:$K$194))),I339)</f>
        <v>2481447.857142847</v>
      </c>
      <c r="M339" s="8" t="e">
        <f t="shared" si="27"/>
        <v>#N/A</v>
      </c>
      <c r="N339" s="2" t="e">
        <f t="shared" si="15"/>
        <v>#N/A</v>
      </c>
      <c r="O339" s="2" t="e">
        <f t="shared" si="25"/>
        <v>#N/A</v>
      </c>
      <c r="P339" s="2">
        <v>1900825.8148826957</v>
      </c>
      <c r="Q339" s="2">
        <f>IF(P339&gt;Graph!$G$1*1000,Graph!$G$1*1000,P339)</f>
        <v>800000</v>
      </c>
      <c r="R339" s="2">
        <f t="shared" si="16"/>
        <v>223608281.43993491</v>
      </c>
      <c r="S339" s="2">
        <f t="shared" si="17"/>
        <v>792960.42857143283</v>
      </c>
      <c r="T339" s="2">
        <f t="shared" si="18"/>
        <v>7039.571428571362</v>
      </c>
      <c r="U339" s="2">
        <f t="shared" si="19"/>
        <v>800000</v>
      </c>
      <c r="V339" s="2">
        <f t="shared" si="28"/>
        <v>154672178.74026084</v>
      </c>
      <c r="W339" s="2">
        <f t="shared" si="20"/>
        <v>792960.42857143283</v>
      </c>
      <c r="X339" s="2">
        <f t="shared" si="6"/>
        <v>7039.5714285671711</v>
      </c>
      <c r="Y339" s="2">
        <f t="shared" si="7"/>
        <v>68936102.699673966</v>
      </c>
      <c r="Z339" s="2" t="str">
        <f t="shared" si="8"/>
        <v>MEEP</v>
      </c>
      <c r="AA339" s="2">
        <f>IF(Z339="HERE",Y339,AA338+Graph!$G$1*1000)</f>
        <v>156161749.84253156</v>
      </c>
      <c r="AB339" s="2">
        <f t="shared" si="21"/>
        <v>800000</v>
      </c>
      <c r="AC339" s="2">
        <f t="shared" si="9"/>
        <v>66653571.16883181</v>
      </c>
      <c r="AD339" s="3">
        <f t="shared" si="10"/>
        <v>52800000</v>
      </c>
      <c r="AE339" s="2">
        <f>IF(AE337&gt;=52800000,52800000,IF(AB318=Graph!G$1*1000,AE338+Graph!G$1*1000,AC339))</f>
        <v>52800000</v>
      </c>
      <c r="AF339" s="3">
        <f t="shared" si="11"/>
        <v>52800000</v>
      </c>
      <c r="AG339" s="3">
        <f t="shared" si="26"/>
        <v>50160000</v>
      </c>
      <c r="AH339" s="3" t="e">
        <f t="shared" si="3"/>
        <v>#N/A</v>
      </c>
      <c r="AM339" s="6">
        <v>14600000</v>
      </c>
      <c r="AN339" s="6">
        <v>31800000</v>
      </c>
      <c r="AO339" s="6">
        <v>52800000</v>
      </c>
    </row>
    <row r="340" spans="1:41" ht="15.75" customHeight="1" x14ac:dyDescent="0.25">
      <c r="A340" s="1">
        <v>44516</v>
      </c>
      <c r="B340" s="2">
        <f t="shared" si="0"/>
        <v>272</v>
      </c>
      <c r="C340" s="7"/>
      <c r="D340" s="2" t="e">
        <f t="shared" si="12"/>
        <v>#N/A</v>
      </c>
      <c r="E340" s="2" t="e">
        <f t="shared" si="22"/>
        <v>#N/A</v>
      </c>
      <c r="F340" s="2">
        <v>1896299.9950251579</v>
      </c>
      <c r="G340" s="2">
        <f t="shared" si="23"/>
        <v>792960.42857142852</v>
      </c>
      <c r="H340" s="2">
        <f t="shared" si="13"/>
        <v>222073815.16883263</v>
      </c>
      <c r="I340" s="7"/>
      <c r="J340" s="2" t="e">
        <f t="shared" si="14"/>
        <v>#N/A</v>
      </c>
      <c r="K340" s="2" t="e">
        <f t="shared" si="24"/>
        <v>#N/A</v>
      </c>
      <c r="L340" s="2">
        <f t="array" ref="L340">IF(COUNT($C341)=0,IF(COUNT($C340)=1,I340,SUM(L339+LOOKUP(2,1/(ISNUMBER($K$1:$K$194)),$K$1:$K$194))),I340)</f>
        <v>2488487.4285714184</v>
      </c>
      <c r="M340" s="8" t="e">
        <f t="shared" si="27"/>
        <v>#N/A</v>
      </c>
      <c r="N340" s="2" t="e">
        <f t="shared" si="15"/>
        <v>#N/A</v>
      </c>
      <c r="O340" s="2" t="e">
        <f t="shared" si="25"/>
        <v>#N/A</v>
      </c>
      <c r="P340" s="2">
        <v>1906108.3069752753</v>
      </c>
      <c r="Q340" s="2">
        <f>IF(P340&gt;Graph!$G$1*1000,Graph!$G$1*1000,P340)</f>
        <v>800000</v>
      </c>
      <c r="R340" s="2">
        <f t="shared" si="16"/>
        <v>224408281.43993491</v>
      </c>
      <c r="S340" s="2">
        <f t="shared" si="17"/>
        <v>792960.42857143283</v>
      </c>
      <c r="T340" s="2">
        <f t="shared" si="18"/>
        <v>7039.571428571362</v>
      </c>
      <c r="U340" s="2">
        <f t="shared" si="19"/>
        <v>800000</v>
      </c>
      <c r="V340" s="2">
        <f t="shared" si="28"/>
        <v>155465139.16883227</v>
      </c>
      <c r="W340" s="2">
        <f t="shared" si="20"/>
        <v>792960.42857143283</v>
      </c>
      <c r="X340" s="2">
        <f t="shared" si="6"/>
        <v>7039.5714285671711</v>
      </c>
      <c r="Y340" s="2">
        <f t="shared" si="7"/>
        <v>68943142.271102533</v>
      </c>
      <c r="Z340" s="2" t="str">
        <f t="shared" si="8"/>
        <v>MEEP</v>
      </c>
      <c r="AA340" s="2">
        <f>IF(Z340="HERE",Y340,AA339+Graph!$G$1*1000)</f>
        <v>156961749.84253156</v>
      </c>
      <c r="AB340" s="2">
        <f t="shared" si="21"/>
        <v>800000</v>
      </c>
      <c r="AC340" s="2">
        <f t="shared" si="9"/>
        <v>66653571.16883181</v>
      </c>
      <c r="AD340" s="3">
        <f t="shared" si="10"/>
        <v>52800000</v>
      </c>
      <c r="AE340" s="2">
        <f>IF(AE338&gt;=52800000,52800000,IF(AB319=Graph!G$1*1000,AE339+Graph!G$1*1000,AC340))</f>
        <v>52800000</v>
      </c>
      <c r="AF340" s="3">
        <f t="shared" si="11"/>
        <v>52800000</v>
      </c>
      <c r="AG340" s="3">
        <f t="shared" si="26"/>
        <v>50160000</v>
      </c>
      <c r="AH340" s="3" t="e">
        <f t="shared" si="3"/>
        <v>#N/A</v>
      </c>
      <c r="AM340" s="6">
        <v>14600000</v>
      </c>
      <c r="AN340" s="6">
        <v>31800000</v>
      </c>
      <c r="AO340" s="6">
        <v>52800000</v>
      </c>
    </row>
    <row r="341" spans="1:41" ht="15.75" customHeight="1" x14ac:dyDescent="0.25">
      <c r="A341" s="1">
        <v>44517</v>
      </c>
      <c r="B341" s="2">
        <f t="shared" si="0"/>
        <v>273</v>
      </c>
      <c r="C341" s="7"/>
      <c r="D341" s="2" t="e">
        <f t="shared" si="12"/>
        <v>#N/A</v>
      </c>
      <c r="E341" s="2" t="e">
        <f t="shared" si="22"/>
        <v>#N/A</v>
      </c>
      <c r="F341" s="2">
        <v>1901560.6453183889</v>
      </c>
      <c r="G341" s="2">
        <f t="shared" si="23"/>
        <v>792960.42857142852</v>
      </c>
      <c r="H341" s="2">
        <f t="shared" si="13"/>
        <v>222866775.59740406</v>
      </c>
      <c r="I341" s="7"/>
      <c r="J341" s="2" t="e">
        <f t="shared" si="14"/>
        <v>#N/A</v>
      </c>
      <c r="K341" s="2" t="e">
        <f t="shared" si="24"/>
        <v>#N/A</v>
      </c>
      <c r="L341" s="2">
        <f t="array" ref="L341">IF(COUNT($C342)=0,IF(COUNT($C341)=1,I341,SUM(L340+LOOKUP(2,1/(ISNUMBER($K$1:$K$194)),$K$1:$K$194))),I341)</f>
        <v>2495526.9999999898</v>
      </c>
      <c r="M341" s="8" t="e">
        <f t="shared" si="27"/>
        <v>#N/A</v>
      </c>
      <c r="N341" s="2" t="e">
        <f t="shared" si="15"/>
        <v>#N/A</v>
      </c>
      <c r="O341" s="2" t="e">
        <f t="shared" si="25"/>
        <v>#N/A</v>
      </c>
      <c r="P341" s="2">
        <v>1911390.7990678549</v>
      </c>
      <c r="Q341" s="2">
        <f>IF(P341&gt;Graph!$G$1*1000,Graph!$G$1*1000,P341)</f>
        <v>800000</v>
      </c>
      <c r="R341" s="2">
        <f t="shared" si="16"/>
        <v>225208281.43993491</v>
      </c>
      <c r="S341" s="2">
        <f t="shared" si="17"/>
        <v>792960.42857143283</v>
      </c>
      <c r="T341" s="2">
        <f t="shared" si="18"/>
        <v>7039.571428571362</v>
      </c>
      <c r="U341" s="2">
        <f t="shared" si="19"/>
        <v>800000</v>
      </c>
      <c r="V341" s="2">
        <f t="shared" si="28"/>
        <v>156258099.59740371</v>
      </c>
      <c r="W341" s="2">
        <f t="shared" si="20"/>
        <v>792960.42857143283</v>
      </c>
      <c r="X341" s="2">
        <f t="shared" si="6"/>
        <v>7039.5714285671711</v>
      </c>
      <c r="Y341" s="2">
        <f t="shared" si="7"/>
        <v>68950181.8425311</v>
      </c>
      <c r="Z341" s="2" t="str">
        <f t="shared" si="8"/>
        <v>MEEP</v>
      </c>
      <c r="AA341" s="2">
        <f>IF(Z341="HERE",Y341,AA340+Graph!$G$1*1000)</f>
        <v>157761749.84253156</v>
      </c>
      <c r="AB341" s="2">
        <f t="shared" si="21"/>
        <v>800000</v>
      </c>
      <c r="AC341" s="2">
        <f t="shared" si="9"/>
        <v>66653571.16883181</v>
      </c>
      <c r="AD341" s="3">
        <f t="shared" si="10"/>
        <v>52800000</v>
      </c>
      <c r="AE341" s="2">
        <f>IF(AE339&gt;=52800000,52800000,IF(AB320=Graph!G$1*1000,AE340+Graph!G$1*1000,AC341))</f>
        <v>52800000</v>
      </c>
      <c r="AF341" s="3">
        <f t="shared" si="11"/>
        <v>52800000</v>
      </c>
      <c r="AG341" s="3">
        <f t="shared" si="26"/>
        <v>50160000</v>
      </c>
      <c r="AH341" s="3" t="e">
        <f t="shared" si="3"/>
        <v>#N/A</v>
      </c>
      <c r="AM341" s="6">
        <v>14600000</v>
      </c>
      <c r="AN341" s="6">
        <v>31800000</v>
      </c>
      <c r="AO341" s="6">
        <v>52800000</v>
      </c>
    </row>
    <row r="342" spans="1:41" ht="15.75" customHeight="1" x14ac:dyDescent="0.25">
      <c r="A342" s="1">
        <v>44518</v>
      </c>
      <c r="B342" s="2">
        <f t="shared" si="0"/>
        <v>274</v>
      </c>
      <c r="C342" s="7"/>
      <c r="D342" s="2" t="e">
        <f t="shared" si="12"/>
        <v>#N/A</v>
      </c>
      <c r="E342" s="2" t="e">
        <f t="shared" si="22"/>
        <v>#N/A</v>
      </c>
      <c r="F342" s="2">
        <v>1906821.2956116498</v>
      </c>
      <c r="G342" s="2">
        <f t="shared" si="23"/>
        <v>792960.42857142852</v>
      </c>
      <c r="H342" s="2">
        <f t="shared" si="13"/>
        <v>223659736.0259755</v>
      </c>
      <c r="I342" s="7"/>
      <c r="J342" s="2" t="e">
        <f t="shared" si="14"/>
        <v>#N/A</v>
      </c>
      <c r="K342" s="2" t="e">
        <f t="shared" si="24"/>
        <v>#N/A</v>
      </c>
      <c r="L342" s="2">
        <f t="array" ref="L342">IF(COUNT($C343)=0,IF(COUNT($C342)=1,I342,SUM(L341+LOOKUP(2,1/(ISNUMBER($K$1:$K$194)),$K$1:$K$194))),I342)</f>
        <v>2502566.5714285611</v>
      </c>
      <c r="M342" s="8" t="e">
        <f t="shared" si="27"/>
        <v>#N/A</v>
      </c>
      <c r="N342" s="2" t="e">
        <f t="shared" si="15"/>
        <v>#N/A</v>
      </c>
      <c r="O342" s="2" t="e">
        <f t="shared" si="25"/>
        <v>#N/A</v>
      </c>
      <c r="P342" s="2">
        <v>1916673.2911604345</v>
      </c>
      <c r="Q342" s="2">
        <f>IF(P342&gt;Graph!$G$1*1000,Graph!$G$1*1000,P342)</f>
        <v>800000</v>
      </c>
      <c r="R342" s="2">
        <f t="shared" si="16"/>
        <v>226008281.43993491</v>
      </c>
      <c r="S342" s="2">
        <f t="shared" si="17"/>
        <v>792960.42857143283</v>
      </c>
      <c r="T342" s="2">
        <f t="shared" si="18"/>
        <v>7039.571428571362</v>
      </c>
      <c r="U342" s="2">
        <f t="shared" si="19"/>
        <v>800000</v>
      </c>
      <c r="V342" s="2">
        <f t="shared" si="28"/>
        <v>157051060.02597514</v>
      </c>
      <c r="W342" s="2">
        <f t="shared" si="20"/>
        <v>792960.42857143283</v>
      </c>
      <c r="X342" s="2">
        <f t="shared" si="6"/>
        <v>7039.5714285671711</v>
      </c>
      <c r="Y342" s="2">
        <f t="shared" si="7"/>
        <v>68957221.413959667</v>
      </c>
      <c r="Z342" s="2" t="str">
        <f t="shared" si="8"/>
        <v>MEEP</v>
      </c>
      <c r="AA342" s="2">
        <f>IF(Z342="HERE",Y342,AA341+Graph!$G$1*1000)</f>
        <v>158561749.84253156</v>
      </c>
      <c r="AB342" s="2">
        <f t="shared" si="21"/>
        <v>800000</v>
      </c>
      <c r="AC342" s="2">
        <f t="shared" si="9"/>
        <v>66653571.16883181</v>
      </c>
      <c r="AD342" s="3">
        <f t="shared" si="10"/>
        <v>52800000</v>
      </c>
      <c r="AE342" s="2">
        <f>IF(AE340&gt;=52800000,52800000,IF(AB321=Graph!G$1*1000,AE341+Graph!G$1*1000,AC342))</f>
        <v>52800000</v>
      </c>
      <c r="AF342" s="3">
        <f t="shared" si="11"/>
        <v>52800000</v>
      </c>
      <c r="AG342" s="3">
        <f t="shared" si="26"/>
        <v>50160000</v>
      </c>
      <c r="AH342" s="3" t="e">
        <f t="shared" si="3"/>
        <v>#N/A</v>
      </c>
      <c r="AM342" s="6">
        <v>14600000</v>
      </c>
      <c r="AN342" s="6">
        <v>31800000</v>
      </c>
      <c r="AO342" s="6">
        <v>52800000</v>
      </c>
    </row>
    <row r="343" spans="1:41" ht="15.75" customHeight="1" x14ac:dyDescent="0.25">
      <c r="A343" s="1">
        <v>44519</v>
      </c>
      <c r="B343" s="2">
        <f t="shared" si="0"/>
        <v>275</v>
      </c>
      <c r="C343" s="7"/>
      <c r="D343" s="2" t="e">
        <f t="shared" si="12"/>
        <v>#N/A</v>
      </c>
      <c r="E343" s="2" t="e">
        <f t="shared" si="22"/>
        <v>#N/A</v>
      </c>
      <c r="F343" s="2">
        <v>1912081.9459049106</v>
      </c>
      <c r="G343" s="2">
        <f t="shared" si="23"/>
        <v>792960.42857142852</v>
      </c>
      <c r="H343" s="2">
        <f t="shared" si="13"/>
        <v>224452696.45454693</v>
      </c>
      <c r="I343" s="7"/>
      <c r="J343" s="2" t="e">
        <f t="shared" si="14"/>
        <v>#N/A</v>
      </c>
      <c r="K343" s="2" t="e">
        <f t="shared" si="24"/>
        <v>#N/A</v>
      </c>
      <c r="L343" s="2">
        <f t="array" ref="L343">IF(COUNT($C344)=0,IF(COUNT($C343)=1,I343,SUM(L342+LOOKUP(2,1/(ISNUMBER($K$1:$K$194)),$K$1:$K$194))),I343)</f>
        <v>2509606.1428571325</v>
      </c>
      <c r="M343" s="8" t="e">
        <f t="shared" si="27"/>
        <v>#N/A</v>
      </c>
      <c r="N343" s="2" t="e">
        <f t="shared" si="15"/>
        <v>#N/A</v>
      </c>
      <c r="O343" s="2" t="e">
        <f t="shared" si="25"/>
        <v>#N/A</v>
      </c>
      <c r="P343" s="2">
        <v>1921955.7832530439</v>
      </c>
      <c r="Q343" s="2">
        <f>IF(P343&gt;Graph!$G$1*1000,Graph!$G$1*1000,P343)</f>
        <v>800000</v>
      </c>
      <c r="R343" s="2">
        <f t="shared" si="16"/>
        <v>226808281.43993491</v>
      </c>
      <c r="S343" s="2">
        <f t="shared" si="17"/>
        <v>792960.42857143283</v>
      </c>
      <c r="T343" s="2">
        <f t="shared" si="18"/>
        <v>7039.571428571362</v>
      </c>
      <c r="U343" s="2">
        <f t="shared" si="19"/>
        <v>800000</v>
      </c>
      <c r="V343" s="2">
        <f t="shared" si="28"/>
        <v>157844020.45454657</v>
      </c>
      <c r="W343" s="2">
        <f t="shared" si="20"/>
        <v>792960.42857143283</v>
      </c>
      <c r="X343" s="2">
        <f t="shared" si="6"/>
        <v>7039.5714285671711</v>
      </c>
      <c r="Y343" s="2">
        <f t="shared" si="7"/>
        <v>68964260.985388234</v>
      </c>
      <c r="Z343" s="2" t="str">
        <f t="shared" si="8"/>
        <v>MEEP</v>
      </c>
      <c r="AA343" s="2">
        <f>IF(Z343="HERE",Y343,AA342+Graph!$G$1*1000)</f>
        <v>159361749.84253156</v>
      </c>
      <c r="AB343" s="2">
        <f t="shared" si="21"/>
        <v>800000</v>
      </c>
      <c r="AC343" s="2">
        <f t="shared" si="9"/>
        <v>66653571.16883181</v>
      </c>
      <c r="AD343" s="3">
        <f t="shared" si="10"/>
        <v>52800000</v>
      </c>
      <c r="AE343" s="2">
        <f>IF(AE341&gt;=52800000,52800000,IF(AB322=Graph!G$1*1000,AE342+Graph!G$1*1000,AC343))</f>
        <v>52800000</v>
      </c>
      <c r="AF343" s="3">
        <f t="shared" si="11"/>
        <v>52800000</v>
      </c>
      <c r="AG343" s="3">
        <f t="shared" si="26"/>
        <v>50160000</v>
      </c>
      <c r="AH343" s="3" t="e">
        <f t="shared" si="3"/>
        <v>#N/A</v>
      </c>
      <c r="AM343" s="6">
        <v>14600000</v>
      </c>
      <c r="AN343" s="6">
        <v>31800000</v>
      </c>
      <c r="AO343" s="6">
        <v>52800000</v>
      </c>
    </row>
    <row r="344" spans="1:41" ht="15.75" customHeight="1" x14ac:dyDescent="0.25">
      <c r="A344" s="1">
        <v>44520</v>
      </c>
      <c r="B344" s="2">
        <f t="shared" si="0"/>
        <v>276</v>
      </c>
      <c r="C344" s="7"/>
      <c r="D344" s="2" t="e">
        <f t="shared" si="12"/>
        <v>#N/A</v>
      </c>
      <c r="E344" s="2" t="e">
        <f t="shared" si="22"/>
        <v>#N/A</v>
      </c>
      <c r="F344" s="2">
        <v>1917342.5961981714</v>
      </c>
      <c r="G344" s="2">
        <f t="shared" si="23"/>
        <v>792960.42857142852</v>
      </c>
      <c r="H344" s="2">
        <f t="shared" si="13"/>
        <v>225245656.88311836</v>
      </c>
      <c r="I344" s="7"/>
      <c r="J344" s="2" t="e">
        <f t="shared" si="14"/>
        <v>#N/A</v>
      </c>
      <c r="K344" s="2" t="e">
        <f t="shared" si="24"/>
        <v>#N/A</v>
      </c>
      <c r="L344" s="2">
        <f t="array" ref="L344">IF(COUNT($C345)=0,IF(COUNT($C344)=1,I344,SUM(L343+LOOKUP(2,1/(ISNUMBER($K$1:$K$194)),$K$1:$K$194))),I344)</f>
        <v>2516645.7142857038</v>
      </c>
      <c r="M344" s="8" t="e">
        <f t="shared" si="27"/>
        <v>#N/A</v>
      </c>
      <c r="N344" s="2" t="e">
        <f t="shared" si="15"/>
        <v>#N/A</v>
      </c>
      <c r="O344" s="2" t="e">
        <f t="shared" si="25"/>
        <v>#N/A</v>
      </c>
      <c r="P344" s="2">
        <v>1927238.2753456235</v>
      </c>
      <c r="Q344" s="2">
        <f>IF(P344&gt;Graph!$G$1*1000,Graph!$G$1*1000,P344)</f>
        <v>800000</v>
      </c>
      <c r="R344" s="2">
        <f t="shared" si="16"/>
        <v>227608281.43993491</v>
      </c>
      <c r="S344" s="2">
        <f t="shared" si="17"/>
        <v>792960.42857143283</v>
      </c>
      <c r="T344" s="2">
        <f t="shared" si="18"/>
        <v>7039.571428571362</v>
      </c>
      <c r="U344" s="2">
        <f t="shared" si="19"/>
        <v>800000</v>
      </c>
      <c r="V344" s="2">
        <f t="shared" si="28"/>
        <v>158636980.883118</v>
      </c>
      <c r="W344" s="2">
        <f t="shared" si="20"/>
        <v>792960.42857143283</v>
      </c>
      <c r="X344" s="2">
        <f t="shared" si="6"/>
        <v>7039.5714285671711</v>
      </c>
      <c r="Y344" s="2">
        <f t="shared" si="7"/>
        <v>68971300.556816801</v>
      </c>
      <c r="Z344" s="2" t="str">
        <f t="shared" si="8"/>
        <v>MEEP</v>
      </c>
      <c r="AA344" s="2">
        <f>IF(Z344="HERE",Y344,AA343+Graph!$G$1*1000)</f>
        <v>160161749.84253156</v>
      </c>
      <c r="AB344" s="2">
        <f t="shared" si="21"/>
        <v>800000</v>
      </c>
      <c r="AC344" s="2">
        <f t="shared" si="9"/>
        <v>66653571.16883181</v>
      </c>
      <c r="AD344" s="3">
        <f t="shared" si="10"/>
        <v>52800000</v>
      </c>
      <c r="AE344" s="2">
        <f>IF(AE342&gt;=52800000,52800000,IF(AB323=Graph!G$1*1000,AE343+Graph!G$1*1000,AC344))</f>
        <v>52800000</v>
      </c>
      <c r="AF344" s="3">
        <f t="shared" si="11"/>
        <v>52800000</v>
      </c>
      <c r="AG344" s="3">
        <f t="shared" si="26"/>
        <v>50160000</v>
      </c>
      <c r="AH344" s="3" t="e">
        <f t="shared" si="3"/>
        <v>#N/A</v>
      </c>
      <c r="AM344" s="6">
        <v>14600000</v>
      </c>
      <c r="AN344" s="6">
        <v>31800000</v>
      </c>
      <c r="AO344" s="6">
        <v>52800000</v>
      </c>
    </row>
    <row r="345" spans="1:41" ht="15.75" customHeight="1" x14ac:dyDescent="0.25">
      <c r="A345" s="1">
        <v>44521</v>
      </c>
      <c r="B345" s="2">
        <f t="shared" si="0"/>
        <v>277</v>
      </c>
      <c r="C345" s="7"/>
      <c r="D345" s="2" t="e">
        <f t="shared" si="12"/>
        <v>#N/A</v>
      </c>
      <c r="E345" s="2" t="e">
        <f t="shared" si="22"/>
        <v>#N/A</v>
      </c>
      <c r="F345" s="2">
        <v>1922603.2464914322</v>
      </c>
      <c r="G345" s="2">
        <f t="shared" si="23"/>
        <v>792960.42857142852</v>
      </c>
      <c r="H345" s="2">
        <f t="shared" si="13"/>
        <v>226038617.31168979</v>
      </c>
      <c r="I345" s="7"/>
      <c r="J345" s="2" t="e">
        <f t="shared" si="14"/>
        <v>#N/A</v>
      </c>
      <c r="K345" s="2" t="e">
        <f t="shared" si="24"/>
        <v>#N/A</v>
      </c>
      <c r="L345" s="2">
        <f t="array" ref="L345">IF(COUNT($C346)=0,IF(COUNT($C345)=1,I345,SUM(L344+LOOKUP(2,1/(ISNUMBER($K$1:$K$194)),$K$1:$K$194))),I345)</f>
        <v>2523685.2857142752</v>
      </c>
      <c r="M345" s="8" t="e">
        <f t="shared" si="27"/>
        <v>#N/A</v>
      </c>
      <c r="N345" s="2" t="e">
        <f t="shared" si="15"/>
        <v>#N/A</v>
      </c>
      <c r="O345" s="2" t="e">
        <f t="shared" si="25"/>
        <v>#N/A</v>
      </c>
      <c r="P345" s="2">
        <v>1932520.7674382031</v>
      </c>
      <c r="Q345" s="2">
        <f>IF(P345&gt;Graph!$G$1*1000,Graph!$G$1*1000,P345)</f>
        <v>800000</v>
      </c>
      <c r="R345" s="2">
        <f t="shared" si="16"/>
        <v>228408281.43993491</v>
      </c>
      <c r="S345" s="2">
        <f t="shared" si="17"/>
        <v>792960.42857143283</v>
      </c>
      <c r="T345" s="2">
        <f t="shared" si="18"/>
        <v>7039.571428571362</v>
      </c>
      <c r="U345" s="2">
        <f t="shared" si="19"/>
        <v>800000</v>
      </c>
      <c r="V345" s="2">
        <f t="shared" si="28"/>
        <v>159429941.31168944</v>
      </c>
      <c r="W345" s="2">
        <f t="shared" si="20"/>
        <v>792960.42857143283</v>
      </c>
      <c r="X345" s="2">
        <f t="shared" si="6"/>
        <v>7039.5714285671711</v>
      </c>
      <c r="Y345" s="2">
        <f t="shared" si="7"/>
        <v>68978340.128245369</v>
      </c>
      <c r="Z345" s="2" t="str">
        <f t="shared" si="8"/>
        <v>MEEP</v>
      </c>
      <c r="AA345" s="2">
        <f>IF(Z345="HERE",Y345,AA344+Graph!$G$1*1000)</f>
        <v>160961749.84253156</v>
      </c>
      <c r="AB345" s="2">
        <f t="shared" si="21"/>
        <v>800000</v>
      </c>
      <c r="AC345" s="2">
        <f t="shared" si="9"/>
        <v>66653571.16883181</v>
      </c>
      <c r="AD345" s="3">
        <f t="shared" si="10"/>
        <v>52800000</v>
      </c>
      <c r="AE345" s="2">
        <f>IF(AE343&gt;=52800000,52800000,IF(AB324=Graph!G$1*1000,AE344+Graph!G$1*1000,AC345))</f>
        <v>52800000</v>
      </c>
      <c r="AF345" s="3">
        <f t="shared" si="11"/>
        <v>52800000</v>
      </c>
      <c r="AG345" s="3">
        <f t="shared" si="26"/>
        <v>50160000</v>
      </c>
      <c r="AH345" s="3" t="e">
        <f t="shared" si="3"/>
        <v>#N/A</v>
      </c>
      <c r="AM345" s="6">
        <v>14600000</v>
      </c>
      <c r="AN345" s="6">
        <v>31800000</v>
      </c>
      <c r="AO345" s="6">
        <v>52800000</v>
      </c>
    </row>
    <row r="346" spans="1:41" ht="15.75" customHeight="1" x14ac:dyDescent="0.25">
      <c r="A346" s="1">
        <v>44522</v>
      </c>
      <c r="B346" s="2">
        <f t="shared" si="0"/>
        <v>278</v>
      </c>
      <c r="C346" s="7"/>
      <c r="D346" s="2" t="e">
        <f t="shared" si="12"/>
        <v>#N/A</v>
      </c>
      <c r="E346" s="2" t="e">
        <f t="shared" si="22"/>
        <v>#N/A</v>
      </c>
      <c r="F346" s="2">
        <v>1927863.8967846632</v>
      </c>
      <c r="G346" s="2">
        <f t="shared" si="23"/>
        <v>792960.42857142852</v>
      </c>
      <c r="H346" s="2">
        <f t="shared" si="13"/>
        <v>226831577.74026123</v>
      </c>
      <c r="I346" s="7"/>
      <c r="J346" s="2" t="e">
        <f t="shared" si="14"/>
        <v>#N/A</v>
      </c>
      <c r="K346" s="2" t="e">
        <f t="shared" si="24"/>
        <v>#N/A</v>
      </c>
      <c r="L346" s="2">
        <f t="array" ref="L346">IF(COUNT($C347)=0,IF(COUNT($C346)=1,I346,SUM(L345+LOOKUP(2,1/(ISNUMBER($K$1:$K$194)),$K$1:$K$194))),I346)</f>
        <v>2530724.8571428466</v>
      </c>
      <c r="M346" s="8" t="e">
        <f t="shared" si="27"/>
        <v>#N/A</v>
      </c>
      <c r="N346" s="2" t="e">
        <f t="shared" si="15"/>
        <v>#N/A</v>
      </c>
      <c r="O346" s="2" t="e">
        <f t="shared" si="25"/>
        <v>#N/A</v>
      </c>
      <c r="P346" s="2">
        <v>1937803.2595307827</v>
      </c>
      <c r="Q346" s="2">
        <f>IF(P346&gt;Graph!$G$1*1000,Graph!$G$1*1000,P346)</f>
        <v>800000</v>
      </c>
      <c r="R346" s="2">
        <f t="shared" si="16"/>
        <v>229208281.43993491</v>
      </c>
      <c r="S346" s="2">
        <f t="shared" si="17"/>
        <v>792960.42857143283</v>
      </c>
      <c r="T346" s="2">
        <f t="shared" si="18"/>
        <v>7039.571428571362</v>
      </c>
      <c r="U346" s="2">
        <f t="shared" si="19"/>
        <v>800000</v>
      </c>
      <c r="V346" s="2">
        <f t="shared" si="28"/>
        <v>160222901.74026087</v>
      </c>
      <c r="W346" s="2">
        <f t="shared" si="20"/>
        <v>792960.42857143283</v>
      </c>
      <c r="X346" s="2">
        <f t="shared" si="6"/>
        <v>7039.5714285671711</v>
      </c>
      <c r="Y346" s="2">
        <f t="shared" si="7"/>
        <v>68985379.699673936</v>
      </c>
      <c r="Z346" s="2" t="str">
        <f t="shared" si="8"/>
        <v>MEEP</v>
      </c>
      <c r="AA346" s="2">
        <f>IF(Z346="HERE",Y346,AA345+Graph!$G$1*1000)</f>
        <v>161761749.84253156</v>
      </c>
      <c r="AB346" s="2">
        <f t="shared" si="21"/>
        <v>800000</v>
      </c>
      <c r="AC346" s="2">
        <f t="shared" si="9"/>
        <v>66653571.16883181</v>
      </c>
      <c r="AD346" s="3">
        <f t="shared" si="10"/>
        <v>52800000</v>
      </c>
      <c r="AE346" s="2">
        <f>IF(AE344&gt;=52800000,52800000,IF(AB325=Graph!G$1*1000,AE345+Graph!G$1*1000,AC346))</f>
        <v>52800000</v>
      </c>
      <c r="AF346" s="3">
        <f t="shared" si="11"/>
        <v>52800000</v>
      </c>
      <c r="AG346" s="3">
        <f t="shared" si="26"/>
        <v>50160000</v>
      </c>
      <c r="AH346" s="3" t="e">
        <f t="shared" si="3"/>
        <v>#N/A</v>
      </c>
      <c r="AM346" s="6">
        <v>14600000</v>
      </c>
      <c r="AN346" s="6">
        <v>31800000</v>
      </c>
      <c r="AO346" s="6">
        <v>52800000</v>
      </c>
    </row>
    <row r="347" spans="1:41" ht="15.75" customHeight="1" x14ac:dyDescent="0.25">
      <c r="A347" s="1">
        <v>44523</v>
      </c>
      <c r="B347" s="2">
        <f t="shared" si="0"/>
        <v>279</v>
      </c>
      <c r="C347" s="7"/>
      <c r="D347" s="2" t="e">
        <f t="shared" si="12"/>
        <v>#N/A</v>
      </c>
      <c r="E347" s="2" t="e">
        <f t="shared" si="22"/>
        <v>#N/A</v>
      </c>
      <c r="F347" s="2">
        <v>1933124.547077924</v>
      </c>
      <c r="G347" s="2">
        <f t="shared" si="23"/>
        <v>792960.42857142852</v>
      </c>
      <c r="H347" s="2">
        <f t="shared" si="13"/>
        <v>227624538.16883266</v>
      </c>
      <c r="I347" s="7"/>
      <c r="J347" s="2" t="e">
        <f t="shared" si="14"/>
        <v>#N/A</v>
      </c>
      <c r="K347" s="2" t="e">
        <f t="shared" si="24"/>
        <v>#N/A</v>
      </c>
      <c r="L347" s="2">
        <f t="array" ref="L347">IF(COUNT($C348)=0,IF(COUNT($C347)=1,I347,SUM(L346+LOOKUP(2,1/(ISNUMBER($K$1:$K$194)),$K$1:$K$194))),I347)</f>
        <v>2537764.4285714179</v>
      </c>
      <c r="M347" s="8" t="e">
        <f t="shared" si="27"/>
        <v>#N/A</v>
      </c>
      <c r="N347" s="2" t="e">
        <f t="shared" si="15"/>
        <v>#N/A</v>
      </c>
      <c r="O347" s="2" t="e">
        <f t="shared" si="25"/>
        <v>#N/A</v>
      </c>
      <c r="P347" s="2">
        <v>1943085.7516233623</v>
      </c>
      <c r="Q347" s="2">
        <f>IF(P347&gt;Graph!$G$1*1000,Graph!$G$1*1000,P347)</f>
        <v>800000</v>
      </c>
      <c r="R347" s="2">
        <f t="shared" si="16"/>
        <v>230008281.43993491</v>
      </c>
      <c r="S347" s="2">
        <f t="shared" si="17"/>
        <v>792960.42857143283</v>
      </c>
      <c r="T347" s="2">
        <f t="shared" si="18"/>
        <v>7039.571428571362</v>
      </c>
      <c r="U347" s="2">
        <f t="shared" si="19"/>
        <v>800000</v>
      </c>
      <c r="V347" s="2">
        <f t="shared" si="28"/>
        <v>161015862.1688323</v>
      </c>
      <c r="W347" s="2">
        <f t="shared" si="20"/>
        <v>792960.42857143283</v>
      </c>
      <c r="X347" s="2">
        <f t="shared" si="6"/>
        <v>7039.5714285671711</v>
      </c>
      <c r="Y347" s="2">
        <f t="shared" si="7"/>
        <v>68992419.271102503</v>
      </c>
      <c r="Z347" s="2" t="str">
        <f t="shared" si="8"/>
        <v>MEEP</v>
      </c>
      <c r="AA347" s="2">
        <f>IF(Z347="HERE",Y347,AA346+Graph!$G$1*1000)</f>
        <v>162561749.84253156</v>
      </c>
      <c r="AB347" s="2">
        <f t="shared" si="21"/>
        <v>800000</v>
      </c>
      <c r="AC347" s="2">
        <f t="shared" si="9"/>
        <v>66653571.16883181</v>
      </c>
      <c r="AD347" s="3">
        <f t="shared" si="10"/>
        <v>52800000</v>
      </c>
      <c r="AE347" s="2">
        <f>IF(AE345&gt;=52800000,52800000,IF(AB326=Graph!G$1*1000,AE346+Graph!G$1*1000,AC347))</f>
        <v>52800000</v>
      </c>
      <c r="AF347" s="3">
        <f t="shared" si="11"/>
        <v>52800000</v>
      </c>
      <c r="AG347" s="3">
        <f t="shared" si="26"/>
        <v>50160000</v>
      </c>
      <c r="AH347" s="3" t="e">
        <f t="shared" si="3"/>
        <v>#N/A</v>
      </c>
      <c r="AM347" s="6">
        <v>14600000</v>
      </c>
      <c r="AN347" s="6">
        <v>31800000</v>
      </c>
      <c r="AO347" s="6">
        <v>52800000</v>
      </c>
    </row>
    <row r="348" spans="1:41" ht="15.75" customHeight="1" x14ac:dyDescent="0.25">
      <c r="A348" s="1">
        <v>44524</v>
      </c>
      <c r="B348" s="2">
        <f t="shared" si="0"/>
        <v>280</v>
      </c>
      <c r="C348" s="7"/>
      <c r="D348" s="2" t="e">
        <f t="shared" si="12"/>
        <v>#N/A</v>
      </c>
      <c r="E348" s="2" t="e">
        <f t="shared" si="22"/>
        <v>#N/A</v>
      </c>
      <c r="F348" s="2">
        <v>1938385.1973711848</v>
      </c>
      <c r="G348" s="2">
        <f t="shared" si="23"/>
        <v>792960.42857142852</v>
      </c>
      <c r="H348" s="2">
        <f t="shared" si="13"/>
        <v>228417498.59740409</v>
      </c>
      <c r="I348" s="7"/>
      <c r="J348" s="2" t="e">
        <f t="shared" si="14"/>
        <v>#N/A</v>
      </c>
      <c r="K348" s="2" t="e">
        <f t="shared" si="24"/>
        <v>#N/A</v>
      </c>
      <c r="L348" s="2">
        <f t="array" ref="L348">IF(COUNT($C349)=0,IF(COUNT($C348)=1,I348,SUM(L347+LOOKUP(2,1/(ISNUMBER($K$1:$K$194)),$K$1:$K$194))),I348)</f>
        <v>2544803.9999999893</v>
      </c>
      <c r="M348" s="8" t="e">
        <f t="shared" si="27"/>
        <v>#N/A</v>
      </c>
      <c r="N348" s="2" t="e">
        <f t="shared" si="15"/>
        <v>#N/A</v>
      </c>
      <c r="O348" s="2" t="e">
        <f t="shared" si="25"/>
        <v>#N/A</v>
      </c>
      <c r="P348" s="2">
        <v>1948368.2437159717</v>
      </c>
      <c r="Q348" s="2">
        <f>IF(P348&gt;Graph!$G$1*1000,Graph!$G$1*1000,P348)</f>
        <v>800000</v>
      </c>
      <c r="R348" s="2">
        <f t="shared" si="16"/>
        <v>230808281.43993491</v>
      </c>
      <c r="S348" s="2">
        <f t="shared" si="17"/>
        <v>792960.42857143283</v>
      </c>
      <c r="T348" s="2">
        <f t="shared" si="18"/>
        <v>7039.571428571362</v>
      </c>
      <c r="U348" s="2">
        <f t="shared" si="19"/>
        <v>800000</v>
      </c>
      <c r="V348" s="2">
        <f t="shared" si="28"/>
        <v>161808822.59740373</v>
      </c>
      <c r="W348" s="2">
        <f t="shared" si="20"/>
        <v>792960.42857143283</v>
      </c>
      <c r="X348" s="2">
        <f t="shared" si="6"/>
        <v>7039.5714285671711</v>
      </c>
      <c r="Y348" s="2">
        <f t="shared" si="7"/>
        <v>68999458.84253107</v>
      </c>
      <c r="Z348" s="2" t="str">
        <f t="shared" si="8"/>
        <v>MEEP</v>
      </c>
      <c r="AA348" s="2">
        <f>IF(Z348="HERE",Y348,AA347+Graph!$G$1*1000)</f>
        <v>163361749.84253156</v>
      </c>
      <c r="AB348" s="2">
        <f t="shared" si="21"/>
        <v>800000</v>
      </c>
      <c r="AC348" s="2">
        <f t="shared" si="9"/>
        <v>66653571.16883181</v>
      </c>
      <c r="AD348" s="3">
        <f t="shared" si="10"/>
        <v>52800000</v>
      </c>
      <c r="AE348" s="2">
        <f>IF(AE346&gt;=52800000,52800000,IF(AB327=Graph!G$1*1000,AE347+Graph!G$1*1000,AC348))</f>
        <v>52800000</v>
      </c>
      <c r="AF348" s="3">
        <f t="shared" si="11"/>
        <v>52800000</v>
      </c>
      <c r="AG348" s="3">
        <f t="shared" si="26"/>
        <v>50160000</v>
      </c>
      <c r="AH348" s="3" t="e">
        <f t="shared" si="3"/>
        <v>#N/A</v>
      </c>
      <c r="AM348" s="6">
        <v>14600000</v>
      </c>
      <c r="AN348" s="6">
        <v>31800000</v>
      </c>
      <c r="AO348" s="6">
        <v>52800000</v>
      </c>
    </row>
    <row r="349" spans="1:41" ht="15.75" customHeight="1" x14ac:dyDescent="0.25">
      <c r="A349" s="1">
        <v>44525</v>
      </c>
      <c r="B349" s="2">
        <f t="shared" si="0"/>
        <v>281</v>
      </c>
      <c r="C349" s="7"/>
      <c r="D349" s="2" t="e">
        <f t="shared" si="12"/>
        <v>#N/A</v>
      </c>
      <c r="E349" s="2" t="e">
        <f t="shared" si="22"/>
        <v>#N/A</v>
      </c>
      <c r="F349" s="2">
        <v>1943645.8476644456</v>
      </c>
      <c r="G349" s="2">
        <f t="shared" si="23"/>
        <v>792960.42857142852</v>
      </c>
      <c r="H349" s="2">
        <f t="shared" si="13"/>
        <v>229210459.02597553</v>
      </c>
      <c r="I349" s="7"/>
      <c r="J349" s="2" t="e">
        <f t="shared" si="14"/>
        <v>#N/A</v>
      </c>
      <c r="K349" s="2" t="e">
        <f t="shared" si="24"/>
        <v>#N/A</v>
      </c>
      <c r="L349" s="2">
        <f t="array" ref="L349">IF(COUNT($C350)=0,IF(COUNT($C349)=1,I349,SUM(L348+LOOKUP(2,1/(ISNUMBER($K$1:$K$194)),$K$1:$K$194))),I349)</f>
        <v>2551843.5714285607</v>
      </c>
      <c r="M349" s="8" t="e">
        <f t="shared" si="27"/>
        <v>#N/A</v>
      </c>
      <c r="N349" s="2" t="e">
        <f t="shared" si="15"/>
        <v>#N/A</v>
      </c>
      <c r="O349" s="2" t="e">
        <f t="shared" si="25"/>
        <v>#N/A</v>
      </c>
      <c r="P349" s="2">
        <v>1953650.7358085513</v>
      </c>
      <c r="Q349" s="2">
        <f>IF(P349&gt;Graph!$G$1*1000,Graph!$G$1*1000,P349)</f>
        <v>800000</v>
      </c>
      <c r="R349" s="2">
        <f t="shared" si="16"/>
        <v>231608281.43993491</v>
      </c>
      <c r="S349" s="2">
        <f t="shared" si="17"/>
        <v>792960.42857143283</v>
      </c>
      <c r="T349" s="2">
        <f t="shared" si="18"/>
        <v>7039.571428571362</v>
      </c>
      <c r="U349" s="2">
        <f t="shared" si="19"/>
        <v>800000</v>
      </c>
      <c r="V349" s="2">
        <f t="shared" si="28"/>
        <v>162601783.02597517</v>
      </c>
      <c r="W349" s="2">
        <f t="shared" si="20"/>
        <v>792960.42857143283</v>
      </c>
      <c r="X349" s="2">
        <f t="shared" si="6"/>
        <v>7039.5714285671711</v>
      </c>
      <c r="Y349" s="2">
        <f t="shared" si="7"/>
        <v>69006498.413959637</v>
      </c>
      <c r="Z349" s="2" t="str">
        <f t="shared" si="8"/>
        <v>MEEP</v>
      </c>
      <c r="AA349" s="2">
        <f>IF(Z349="HERE",Y349,AA348+Graph!$G$1*1000)</f>
        <v>164161749.84253156</v>
      </c>
      <c r="AB349" s="2">
        <f t="shared" si="21"/>
        <v>800000</v>
      </c>
      <c r="AC349" s="2">
        <f t="shared" si="9"/>
        <v>66653571.16883181</v>
      </c>
      <c r="AD349" s="3">
        <f t="shared" si="10"/>
        <v>52800000</v>
      </c>
      <c r="AE349" s="2">
        <f>IF(AE347&gt;=52800000,52800000,IF(AB328=Graph!G$1*1000,AE348+Graph!G$1*1000,AC349))</f>
        <v>52800000</v>
      </c>
      <c r="AF349" s="3">
        <f t="shared" si="11"/>
        <v>52800000</v>
      </c>
      <c r="AG349" s="3">
        <f t="shared" si="26"/>
        <v>50160000</v>
      </c>
      <c r="AH349" s="3" t="e">
        <f t="shared" si="3"/>
        <v>#N/A</v>
      </c>
      <c r="AM349" s="6">
        <v>14600000</v>
      </c>
      <c r="AN349" s="6">
        <v>31800000</v>
      </c>
      <c r="AO349" s="6">
        <v>52800000</v>
      </c>
    </row>
    <row r="350" spans="1:41" ht="15.75" customHeight="1" x14ac:dyDescent="0.25">
      <c r="A350" s="1">
        <v>44526</v>
      </c>
      <c r="B350" s="2">
        <f t="shared" si="0"/>
        <v>282</v>
      </c>
      <c r="C350" s="7"/>
      <c r="D350" s="2" t="e">
        <f t="shared" si="12"/>
        <v>#N/A</v>
      </c>
      <c r="E350" s="2" t="e">
        <f t="shared" si="22"/>
        <v>#N/A</v>
      </c>
      <c r="F350" s="2">
        <v>1948906.4979577065</v>
      </c>
      <c r="G350" s="2">
        <f t="shared" si="23"/>
        <v>792960.42857142852</v>
      </c>
      <c r="H350" s="2">
        <f t="shared" si="13"/>
        <v>230003419.45454696</v>
      </c>
      <c r="I350" s="7"/>
      <c r="J350" s="2" t="e">
        <f t="shared" si="14"/>
        <v>#N/A</v>
      </c>
      <c r="K350" s="2" t="e">
        <f t="shared" si="24"/>
        <v>#N/A</v>
      </c>
      <c r="L350" s="2">
        <f t="array" ref="L350">IF(COUNT($C351)=0,IF(COUNT($C350)=1,I350,SUM(L349+LOOKUP(2,1/(ISNUMBER($K$1:$K$194)),$K$1:$K$194))),I350)</f>
        <v>2558883.142857132</v>
      </c>
      <c r="M350" s="8" t="e">
        <f t="shared" si="27"/>
        <v>#N/A</v>
      </c>
      <c r="N350" s="2" t="e">
        <f t="shared" si="15"/>
        <v>#N/A</v>
      </c>
      <c r="O350" s="2" t="e">
        <f t="shared" si="25"/>
        <v>#N/A</v>
      </c>
      <c r="P350" s="2">
        <v>1958933.2279011309</v>
      </c>
      <c r="Q350" s="2">
        <f>IF(P350&gt;Graph!$G$1*1000,Graph!$G$1*1000,P350)</f>
        <v>800000</v>
      </c>
      <c r="R350" s="2">
        <f t="shared" si="16"/>
        <v>232408281.43993491</v>
      </c>
      <c r="S350" s="2">
        <f t="shared" si="17"/>
        <v>792960.42857143283</v>
      </c>
      <c r="T350" s="2">
        <f t="shared" si="18"/>
        <v>7039.571428571362</v>
      </c>
      <c r="U350" s="2">
        <f t="shared" si="19"/>
        <v>800000</v>
      </c>
      <c r="V350" s="2">
        <f t="shared" si="28"/>
        <v>163394743.4545466</v>
      </c>
      <c r="W350" s="2">
        <f t="shared" si="20"/>
        <v>792960.42857143283</v>
      </c>
      <c r="X350" s="2">
        <f t="shared" si="6"/>
        <v>7039.5714285671711</v>
      </c>
      <c r="Y350" s="2">
        <f t="shared" si="7"/>
        <v>69013537.985388204</v>
      </c>
      <c r="Z350" s="2" t="str">
        <f t="shared" si="8"/>
        <v>MEEP</v>
      </c>
      <c r="AA350" s="2">
        <f>IF(Z350="HERE",Y350,AA349+Graph!$G$1*1000)</f>
        <v>164961749.84253156</v>
      </c>
      <c r="AB350" s="2">
        <f t="shared" si="21"/>
        <v>800000</v>
      </c>
      <c r="AC350" s="2">
        <f t="shared" si="9"/>
        <v>66653571.16883181</v>
      </c>
      <c r="AD350" s="3">
        <f t="shared" si="10"/>
        <v>52800000</v>
      </c>
      <c r="AE350" s="2">
        <f>IF(AE348&gt;=52800000,52800000,IF(AB329=Graph!G$1*1000,AE349+Graph!G$1*1000,AC350))</f>
        <v>52800000</v>
      </c>
      <c r="AF350" s="3">
        <f t="shared" si="11"/>
        <v>52800000</v>
      </c>
      <c r="AG350" s="3">
        <f t="shared" si="26"/>
        <v>50160000</v>
      </c>
      <c r="AH350" s="3" t="e">
        <f t="shared" si="3"/>
        <v>#N/A</v>
      </c>
      <c r="AM350" s="6">
        <v>14600000</v>
      </c>
      <c r="AN350" s="6">
        <v>31800000</v>
      </c>
      <c r="AO350" s="6">
        <v>52800000</v>
      </c>
    </row>
    <row r="351" spans="1:41" ht="15.75" customHeight="1" x14ac:dyDescent="0.25">
      <c r="A351" s="1">
        <v>44527</v>
      </c>
      <c r="B351" s="2">
        <f t="shared" si="0"/>
        <v>283</v>
      </c>
      <c r="C351" s="7"/>
      <c r="D351" s="2" t="e">
        <f t="shared" si="12"/>
        <v>#N/A</v>
      </c>
      <c r="E351" s="2" t="e">
        <f t="shared" si="22"/>
        <v>#N/A</v>
      </c>
      <c r="F351" s="2">
        <v>1954167.1482509673</v>
      </c>
      <c r="G351" s="2">
        <f t="shared" si="23"/>
        <v>792960.42857142852</v>
      </c>
      <c r="H351" s="2">
        <f t="shared" si="13"/>
        <v>230796379.88311839</v>
      </c>
      <c r="I351" s="7"/>
      <c r="J351" s="2" t="e">
        <f t="shared" si="14"/>
        <v>#N/A</v>
      </c>
      <c r="K351" s="2" t="e">
        <f t="shared" si="24"/>
        <v>#N/A</v>
      </c>
      <c r="L351" s="2">
        <f t="array" ref="L351">IF(COUNT($C352)=0,IF(COUNT($C351)=1,I351,SUM(L350+LOOKUP(2,1/(ISNUMBER($K$1:$K$194)),$K$1:$K$194))),I351)</f>
        <v>2565922.7142857034</v>
      </c>
      <c r="M351" s="8" t="e">
        <f t="shared" si="27"/>
        <v>#N/A</v>
      </c>
      <c r="N351" s="2" t="e">
        <f t="shared" si="15"/>
        <v>#N/A</v>
      </c>
      <c r="O351" s="2" t="e">
        <f t="shared" si="25"/>
        <v>#N/A</v>
      </c>
      <c r="P351" s="2">
        <v>1964215.7199937105</v>
      </c>
      <c r="Q351" s="2">
        <f>IF(P351&gt;Graph!$G$1*1000,Graph!$G$1*1000,P351)</f>
        <v>800000</v>
      </c>
      <c r="R351" s="2">
        <f t="shared" si="16"/>
        <v>233208281.43993491</v>
      </c>
      <c r="S351" s="2">
        <f t="shared" si="17"/>
        <v>792960.42857143283</v>
      </c>
      <c r="T351" s="2">
        <f t="shared" si="18"/>
        <v>7039.571428571362</v>
      </c>
      <c r="U351" s="2">
        <f t="shared" si="19"/>
        <v>800000</v>
      </c>
      <c r="V351" s="2">
        <f t="shared" si="28"/>
        <v>164187703.88311803</v>
      </c>
      <c r="W351" s="2">
        <f t="shared" si="20"/>
        <v>792960.42857143283</v>
      </c>
      <c r="X351" s="2">
        <f t="shared" si="6"/>
        <v>7039.5714285671711</v>
      </c>
      <c r="Y351" s="2">
        <f t="shared" si="7"/>
        <v>69020577.556816772</v>
      </c>
      <c r="Z351" s="2" t="str">
        <f t="shared" si="8"/>
        <v>MEEP</v>
      </c>
      <c r="AA351" s="2">
        <f>IF(Z351="HERE",Y351,AA350+Graph!$G$1*1000)</f>
        <v>165761749.84253156</v>
      </c>
      <c r="AB351" s="2">
        <f t="shared" si="21"/>
        <v>800000</v>
      </c>
      <c r="AC351" s="2">
        <f t="shared" si="9"/>
        <v>66653571.16883181</v>
      </c>
      <c r="AD351" s="3">
        <f t="shared" si="10"/>
        <v>52800000</v>
      </c>
      <c r="AE351" s="2">
        <f>IF(AE349&gt;=52800000,52800000,IF(AB330=Graph!G$1*1000,AE350+Graph!G$1*1000,AC351))</f>
        <v>52800000</v>
      </c>
      <c r="AF351" s="3">
        <f t="shared" si="11"/>
        <v>52800000</v>
      </c>
      <c r="AG351" s="3">
        <f t="shared" si="26"/>
        <v>50160000</v>
      </c>
      <c r="AH351" s="3" t="e">
        <f t="shared" si="3"/>
        <v>#N/A</v>
      </c>
      <c r="AM351" s="6">
        <v>14600000</v>
      </c>
      <c r="AN351" s="6">
        <v>31800000</v>
      </c>
      <c r="AO351" s="6">
        <v>52800000</v>
      </c>
    </row>
    <row r="352" spans="1:41" ht="15.75" customHeight="1" x14ac:dyDescent="0.25">
      <c r="A352" s="1">
        <v>44528</v>
      </c>
      <c r="B352" s="2">
        <f t="shared" si="0"/>
        <v>284</v>
      </c>
      <c r="C352" s="7"/>
      <c r="D352" s="2" t="e">
        <f t="shared" si="12"/>
        <v>#N/A</v>
      </c>
      <c r="E352" s="2" t="e">
        <f t="shared" si="22"/>
        <v>#N/A</v>
      </c>
      <c r="F352" s="2">
        <v>1959427.7985441983</v>
      </c>
      <c r="G352" s="2">
        <f t="shared" si="23"/>
        <v>792960.42857142852</v>
      </c>
      <c r="H352" s="2">
        <f t="shared" si="13"/>
        <v>231589340.31168982</v>
      </c>
      <c r="I352" s="7"/>
      <c r="J352" s="2" t="e">
        <f t="shared" si="14"/>
        <v>#N/A</v>
      </c>
      <c r="K352" s="2" t="e">
        <f t="shared" si="24"/>
        <v>#N/A</v>
      </c>
      <c r="L352" s="2">
        <f t="array" ref="L352">IF(COUNT($C353)=0,IF(COUNT($C352)=1,I352,SUM(L351+LOOKUP(2,1/(ISNUMBER($K$1:$K$194)),$K$1:$K$194))),I352)</f>
        <v>2572962.2857142747</v>
      </c>
      <c r="M352" s="8" t="e">
        <f t="shared" si="27"/>
        <v>#N/A</v>
      </c>
      <c r="N352" s="2" t="e">
        <f t="shared" si="15"/>
        <v>#N/A</v>
      </c>
      <c r="O352" s="2" t="e">
        <f t="shared" si="25"/>
        <v>#N/A</v>
      </c>
      <c r="P352" s="2">
        <v>1969498.2120862901</v>
      </c>
      <c r="Q352" s="2">
        <f>IF(P352&gt;Graph!$G$1*1000,Graph!$G$1*1000,P352)</f>
        <v>800000</v>
      </c>
      <c r="R352" s="2">
        <f t="shared" si="16"/>
        <v>234008281.43993491</v>
      </c>
      <c r="S352" s="2">
        <f t="shared" si="17"/>
        <v>792960.42857143283</v>
      </c>
      <c r="T352" s="2">
        <f t="shared" si="18"/>
        <v>7039.571428571362</v>
      </c>
      <c r="U352" s="2">
        <f t="shared" si="19"/>
        <v>800000</v>
      </c>
      <c r="V352" s="2">
        <f t="shared" si="28"/>
        <v>164980664.31168947</v>
      </c>
      <c r="W352" s="2">
        <f t="shared" si="20"/>
        <v>792960.42857143283</v>
      </c>
      <c r="X352" s="2">
        <f t="shared" si="6"/>
        <v>7039.5714285671711</v>
      </c>
      <c r="Y352" s="2">
        <f t="shared" si="7"/>
        <v>69027617.128245339</v>
      </c>
      <c r="Z352" s="2" t="str">
        <f t="shared" si="8"/>
        <v>MEEP</v>
      </c>
      <c r="AA352" s="2">
        <f>IF(Z352="HERE",Y352,AA351+Graph!$G$1*1000)</f>
        <v>166561749.84253156</v>
      </c>
      <c r="AB352" s="2">
        <f t="shared" si="21"/>
        <v>800000</v>
      </c>
      <c r="AC352" s="2">
        <f t="shared" si="9"/>
        <v>66653571.16883181</v>
      </c>
      <c r="AD352" s="3">
        <f t="shared" si="10"/>
        <v>52800000</v>
      </c>
      <c r="AE352" s="2">
        <f>IF(AE350&gt;=52800000,52800000,IF(AB331=Graph!G$1*1000,AE351+Graph!G$1*1000,AC352))</f>
        <v>52800000</v>
      </c>
      <c r="AF352" s="3">
        <f t="shared" si="11"/>
        <v>52800000</v>
      </c>
      <c r="AG352" s="3">
        <f t="shared" si="26"/>
        <v>50160000</v>
      </c>
      <c r="AH352" s="3" t="e">
        <f t="shared" si="3"/>
        <v>#N/A</v>
      </c>
      <c r="AM352" s="6">
        <v>14600000</v>
      </c>
      <c r="AN352" s="6">
        <v>31800000</v>
      </c>
      <c r="AO352" s="6">
        <v>52800000</v>
      </c>
    </row>
    <row r="353" spans="1:41" ht="15.75" customHeight="1" x14ac:dyDescent="0.25">
      <c r="A353" s="1">
        <v>44529</v>
      </c>
      <c r="B353" s="2">
        <f t="shared" si="0"/>
        <v>285</v>
      </c>
      <c r="C353" s="7"/>
      <c r="D353" s="2" t="e">
        <f t="shared" si="12"/>
        <v>#N/A</v>
      </c>
      <c r="E353" s="2" t="e">
        <f t="shared" si="22"/>
        <v>#N/A</v>
      </c>
      <c r="F353" s="2">
        <v>1964688.4488374591</v>
      </c>
      <c r="G353" s="2">
        <f t="shared" si="23"/>
        <v>792960.42857142852</v>
      </c>
      <c r="H353" s="2">
        <f t="shared" si="13"/>
        <v>232382300.74026126</v>
      </c>
      <c r="I353" s="7"/>
      <c r="J353" s="2" t="e">
        <f t="shared" si="14"/>
        <v>#N/A</v>
      </c>
      <c r="K353" s="2" t="e">
        <f t="shared" si="24"/>
        <v>#N/A</v>
      </c>
      <c r="L353" s="2">
        <f t="array" ref="L353">IF(COUNT($C354)=0,IF(COUNT($C353)=1,I353,SUM(L352+LOOKUP(2,1/(ISNUMBER($K$1:$K$194)),$K$1:$K$194))),I353)</f>
        <v>2580001.8571428461</v>
      </c>
      <c r="M353" s="8" t="e">
        <f t="shared" si="27"/>
        <v>#N/A</v>
      </c>
      <c r="N353" s="2" t="e">
        <f t="shared" si="15"/>
        <v>#N/A</v>
      </c>
      <c r="O353" s="2" t="e">
        <f t="shared" si="25"/>
        <v>#N/A</v>
      </c>
      <c r="P353" s="2">
        <v>1974780.7041788697</v>
      </c>
      <c r="Q353" s="2">
        <f>IF(P353&gt;Graph!$G$1*1000,Graph!$G$1*1000,P353)</f>
        <v>800000</v>
      </c>
      <c r="R353" s="2">
        <f t="shared" si="16"/>
        <v>234808281.43993491</v>
      </c>
      <c r="S353" s="2">
        <f t="shared" si="17"/>
        <v>792960.42857143283</v>
      </c>
      <c r="T353" s="2">
        <f t="shared" si="18"/>
        <v>7039.571428571362</v>
      </c>
      <c r="U353" s="2">
        <f t="shared" si="19"/>
        <v>800000</v>
      </c>
      <c r="V353" s="2">
        <f t="shared" si="28"/>
        <v>165773624.7402609</v>
      </c>
      <c r="W353" s="2">
        <f t="shared" si="20"/>
        <v>792960.42857143283</v>
      </c>
      <c r="X353" s="2">
        <f t="shared" si="6"/>
        <v>7039.5714285671711</v>
      </c>
      <c r="Y353" s="2">
        <f t="shared" si="7"/>
        <v>69034656.699673906</v>
      </c>
      <c r="Z353" s="2" t="str">
        <f t="shared" si="8"/>
        <v>MEEP</v>
      </c>
      <c r="AA353" s="2">
        <f>IF(Z353="HERE",Y353,AA352+Graph!$G$1*1000)</f>
        <v>167361749.84253156</v>
      </c>
      <c r="AB353" s="2">
        <f t="shared" si="21"/>
        <v>800000</v>
      </c>
      <c r="AC353" s="2">
        <f t="shared" si="9"/>
        <v>66653571.16883181</v>
      </c>
      <c r="AD353" s="3">
        <f t="shared" si="10"/>
        <v>52800000</v>
      </c>
      <c r="AE353" s="2">
        <f>IF(AE351&gt;=52800000,52800000,IF(AB332=Graph!G$1*1000,AE352+Graph!G$1*1000,AC353))</f>
        <v>52800000</v>
      </c>
      <c r="AF353" s="3">
        <f t="shared" si="11"/>
        <v>52800000</v>
      </c>
      <c r="AG353" s="3">
        <f t="shared" si="26"/>
        <v>50160000</v>
      </c>
      <c r="AH353" s="3" t="e">
        <f t="shared" si="3"/>
        <v>#N/A</v>
      </c>
      <c r="AM353" s="6">
        <v>14600000</v>
      </c>
      <c r="AN353" s="6">
        <v>31800000</v>
      </c>
      <c r="AO353" s="6">
        <v>52800000</v>
      </c>
    </row>
    <row r="354" spans="1:41" ht="15.75" customHeight="1" x14ac:dyDescent="0.25">
      <c r="A354" s="1">
        <v>44530</v>
      </c>
      <c r="B354" s="2">
        <f t="shared" si="0"/>
        <v>286</v>
      </c>
      <c r="C354" s="7"/>
      <c r="D354" s="2" t="e">
        <f t="shared" si="12"/>
        <v>#N/A</v>
      </c>
      <c r="E354" s="2" t="e">
        <f t="shared" si="22"/>
        <v>#N/A</v>
      </c>
      <c r="F354" s="2">
        <v>1969949.0991307199</v>
      </c>
      <c r="G354" s="2">
        <f t="shared" si="23"/>
        <v>792960.42857142852</v>
      </c>
      <c r="H354" s="2">
        <f t="shared" si="13"/>
        <v>233175261.16883269</v>
      </c>
      <c r="I354" s="7"/>
      <c r="J354" s="2" t="e">
        <f t="shared" si="14"/>
        <v>#N/A</v>
      </c>
      <c r="K354" s="2" t="e">
        <f t="shared" si="24"/>
        <v>#N/A</v>
      </c>
      <c r="L354" s="2">
        <f t="array" ref="L354">IF(COUNT($C355)=0,IF(COUNT($C354)=1,I354,SUM(L353+LOOKUP(2,1/(ISNUMBER($K$1:$K$194)),$K$1:$K$194))),I354)</f>
        <v>2587041.4285714175</v>
      </c>
      <c r="M354" s="8" t="e">
        <f t="shared" si="27"/>
        <v>#N/A</v>
      </c>
      <c r="N354" s="2" t="e">
        <f t="shared" si="15"/>
        <v>#N/A</v>
      </c>
      <c r="O354" s="2" t="e">
        <f t="shared" si="25"/>
        <v>#N/A</v>
      </c>
      <c r="P354" s="2">
        <v>1980063.1962714791</v>
      </c>
      <c r="Q354" s="2">
        <f>IF(P354&gt;Graph!$G$1*1000,Graph!$G$1*1000,P354)</f>
        <v>800000</v>
      </c>
      <c r="R354" s="2">
        <f t="shared" si="16"/>
        <v>235608281.43993491</v>
      </c>
      <c r="S354" s="2">
        <f t="shared" si="17"/>
        <v>792960.42857143283</v>
      </c>
      <c r="T354" s="2">
        <f t="shared" si="18"/>
        <v>7039.571428571362</v>
      </c>
      <c r="U354" s="2">
        <f t="shared" si="19"/>
        <v>800000</v>
      </c>
      <c r="V354" s="2">
        <f t="shared" si="28"/>
        <v>166566585.16883233</v>
      </c>
      <c r="W354" s="2">
        <f t="shared" si="20"/>
        <v>792960.42857143283</v>
      </c>
      <c r="X354" s="2">
        <f t="shared" si="6"/>
        <v>7039.5714285671711</v>
      </c>
      <c r="Y354" s="2">
        <f t="shared" si="7"/>
        <v>69041696.271102473</v>
      </c>
      <c r="Z354" s="2" t="str">
        <f t="shared" si="8"/>
        <v>MEEP</v>
      </c>
      <c r="AA354" s="2">
        <f>IF(Z354="HERE",Y354,AA353+Graph!$G$1*1000)</f>
        <v>168161749.84253156</v>
      </c>
      <c r="AB354" s="2">
        <f t="shared" si="21"/>
        <v>800000</v>
      </c>
      <c r="AC354" s="2">
        <f t="shared" si="9"/>
        <v>66653571.16883181</v>
      </c>
      <c r="AD354" s="3">
        <f t="shared" si="10"/>
        <v>52800000</v>
      </c>
      <c r="AE354" s="2">
        <f>IF(AE352&gt;=52800000,52800000,IF(AB333=Graph!G$1*1000,AE353+Graph!G$1*1000,AC354))</f>
        <v>52800000</v>
      </c>
      <c r="AF354" s="3">
        <f t="shared" si="11"/>
        <v>52800000</v>
      </c>
      <c r="AG354" s="3">
        <f t="shared" si="26"/>
        <v>50160000</v>
      </c>
      <c r="AH354" s="3" t="e">
        <f t="shared" si="3"/>
        <v>#N/A</v>
      </c>
      <c r="AM354" s="6">
        <v>14600000</v>
      </c>
      <c r="AN354" s="6">
        <v>31800000</v>
      </c>
      <c r="AO354" s="6">
        <v>52800000</v>
      </c>
    </row>
    <row r="355" spans="1:41" ht="15.75" customHeight="1" x14ac:dyDescent="0.25">
      <c r="A355" s="1">
        <v>44531</v>
      </c>
      <c r="B355" s="2">
        <f t="shared" si="0"/>
        <v>287</v>
      </c>
      <c r="C355" s="7"/>
      <c r="D355" s="2" t="e">
        <f t="shared" si="12"/>
        <v>#N/A</v>
      </c>
      <c r="E355" s="2" t="e">
        <f t="shared" si="22"/>
        <v>#N/A</v>
      </c>
      <c r="F355" s="2">
        <v>1975209.7494239807</v>
      </c>
      <c r="G355" s="2">
        <f t="shared" si="23"/>
        <v>792960.42857142852</v>
      </c>
      <c r="H355" s="2">
        <f t="shared" si="13"/>
        <v>233968221.59740412</v>
      </c>
      <c r="I355" s="7"/>
      <c r="J355" s="2" t="e">
        <f t="shared" si="14"/>
        <v>#N/A</v>
      </c>
      <c r="K355" s="2" t="e">
        <f t="shared" si="24"/>
        <v>#N/A</v>
      </c>
      <c r="L355" s="2">
        <f t="array" ref="L355">IF(COUNT($C356)=0,IF(COUNT($C355)=1,I355,SUM(L354+LOOKUP(2,1/(ISNUMBER($K$1:$K$194)),$K$1:$K$194))),I355)</f>
        <v>2594080.9999999888</v>
      </c>
      <c r="M355" s="8" t="e">
        <f t="shared" si="27"/>
        <v>#N/A</v>
      </c>
      <c r="N355" s="2" t="e">
        <f t="shared" si="15"/>
        <v>#N/A</v>
      </c>
      <c r="O355" s="2" t="e">
        <f t="shared" si="25"/>
        <v>#N/A</v>
      </c>
      <c r="P355" s="2">
        <v>1985345.6883640587</v>
      </c>
      <c r="Q355" s="2">
        <f>IF(P355&gt;Graph!$G$1*1000,Graph!$G$1*1000,P355)</f>
        <v>800000</v>
      </c>
      <c r="R355" s="2">
        <f t="shared" si="16"/>
        <v>236408281.43993491</v>
      </c>
      <c r="S355" s="2">
        <f t="shared" si="17"/>
        <v>792960.42857143283</v>
      </c>
      <c r="T355" s="2">
        <f t="shared" si="18"/>
        <v>7039.571428571362</v>
      </c>
      <c r="U355" s="2">
        <f t="shared" si="19"/>
        <v>800000</v>
      </c>
      <c r="V355" s="2">
        <f t="shared" si="28"/>
        <v>167359545.59740376</v>
      </c>
      <c r="W355" s="2">
        <f t="shared" si="20"/>
        <v>792960.42857143283</v>
      </c>
      <c r="X355" s="2">
        <f t="shared" si="6"/>
        <v>7039.5714285671711</v>
      </c>
      <c r="Y355" s="2">
        <f t="shared" si="7"/>
        <v>69048735.84253104</v>
      </c>
      <c r="Z355" s="2" t="str">
        <f t="shared" si="8"/>
        <v>MEEP</v>
      </c>
      <c r="AA355" s="2">
        <f>IF(Z355="HERE",Y355,AA354+Graph!$G$1*1000)</f>
        <v>168961749.84253156</v>
      </c>
      <c r="AB355" s="2">
        <f t="shared" si="21"/>
        <v>800000</v>
      </c>
      <c r="AC355" s="2">
        <f t="shared" si="9"/>
        <v>66653571.16883181</v>
      </c>
      <c r="AD355" s="3">
        <f t="shared" si="10"/>
        <v>52800000</v>
      </c>
      <c r="AE355" s="2">
        <f>IF(AE353&gt;=52800000,52800000,IF(AB334=Graph!G$1*1000,AE354+Graph!G$1*1000,AC355))</f>
        <v>52800000</v>
      </c>
      <c r="AF355" s="3">
        <f t="shared" si="11"/>
        <v>52800000</v>
      </c>
      <c r="AG355" s="3">
        <f t="shared" si="26"/>
        <v>50160000</v>
      </c>
      <c r="AH355" s="3" t="e">
        <f t="shared" si="3"/>
        <v>#N/A</v>
      </c>
      <c r="AM355" s="6">
        <v>14600000</v>
      </c>
      <c r="AN355" s="6">
        <v>31800000</v>
      </c>
      <c r="AO355" s="6">
        <v>52800000</v>
      </c>
    </row>
    <row r="356" spans="1:41" ht="15.75" customHeight="1" x14ac:dyDescent="0.25">
      <c r="A356" s="1">
        <v>44532</v>
      </c>
      <c r="B356" s="2">
        <f t="shared" si="0"/>
        <v>288</v>
      </c>
      <c r="C356" s="7"/>
      <c r="D356" s="2" t="e">
        <f t="shared" si="12"/>
        <v>#N/A</v>
      </c>
      <c r="E356" s="2" t="e">
        <f t="shared" si="22"/>
        <v>#N/A</v>
      </c>
      <c r="F356" s="2">
        <v>1980470.3997172415</v>
      </c>
      <c r="G356" s="2">
        <f t="shared" si="23"/>
        <v>792960.42857142852</v>
      </c>
      <c r="H356" s="2">
        <f t="shared" si="13"/>
        <v>234761182.02597556</v>
      </c>
      <c r="I356" s="7"/>
      <c r="J356" s="2" t="e">
        <f t="shared" si="14"/>
        <v>#N/A</v>
      </c>
      <c r="K356" s="2" t="e">
        <f t="shared" si="24"/>
        <v>#N/A</v>
      </c>
      <c r="L356" s="2">
        <f t="array" ref="L356">IF(COUNT($C357)=0,IF(COUNT($C356)=1,I356,SUM(L355+LOOKUP(2,1/(ISNUMBER($K$1:$K$194)),$K$1:$K$194))),I356)</f>
        <v>2601120.5714285602</v>
      </c>
      <c r="M356" s="8" t="e">
        <f t="shared" si="27"/>
        <v>#N/A</v>
      </c>
      <c r="N356" s="2" t="e">
        <f t="shared" si="15"/>
        <v>#N/A</v>
      </c>
      <c r="O356" s="2" t="e">
        <f t="shared" si="25"/>
        <v>#N/A</v>
      </c>
      <c r="P356" s="2">
        <v>1990628.1804566383</v>
      </c>
      <c r="Q356" s="2">
        <f>IF(P356&gt;Graph!$G$1*1000,Graph!$G$1*1000,P356)</f>
        <v>800000</v>
      </c>
      <c r="R356" s="2">
        <f t="shared" si="16"/>
        <v>237208281.43993491</v>
      </c>
      <c r="S356" s="2">
        <f t="shared" si="17"/>
        <v>792960.42857143283</v>
      </c>
      <c r="T356" s="2">
        <f t="shared" si="18"/>
        <v>7039.571428571362</v>
      </c>
      <c r="U356" s="2">
        <f t="shared" si="19"/>
        <v>800000</v>
      </c>
      <c r="V356" s="2">
        <f t="shared" si="28"/>
        <v>168152506.0259752</v>
      </c>
      <c r="W356" s="2">
        <f t="shared" si="20"/>
        <v>792960.42857143283</v>
      </c>
      <c r="X356" s="2">
        <f t="shared" si="6"/>
        <v>7039.5714285671711</v>
      </c>
      <c r="Y356" s="2">
        <f t="shared" si="7"/>
        <v>69055775.413959607</v>
      </c>
      <c r="Z356" s="2" t="str">
        <f t="shared" si="8"/>
        <v>MEEP</v>
      </c>
      <c r="AA356" s="2">
        <f>IF(Z356="HERE",Y356,AA355+Graph!$G$1*1000)</f>
        <v>169761749.84253156</v>
      </c>
      <c r="AB356" s="2">
        <f t="shared" si="21"/>
        <v>800000</v>
      </c>
      <c r="AC356" s="2">
        <f t="shared" si="9"/>
        <v>66653571.16883181</v>
      </c>
      <c r="AD356" s="3">
        <f t="shared" si="10"/>
        <v>52800000</v>
      </c>
      <c r="AE356" s="2">
        <f>IF(AE354&gt;=52800000,52800000,IF(AB335=Graph!G$1*1000,AE355+Graph!G$1*1000,AC356))</f>
        <v>52800000</v>
      </c>
      <c r="AF356" s="3">
        <f t="shared" si="11"/>
        <v>52800000</v>
      </c>
      <c r="AG356" s="3">
        <f t="shared" si="26"/>
        <v>50160000</v>
      </c>
      <c r="AH356" s="3" t="e">
        <f t="shared" si="3"/>
        <v>#N/A</v>
      </c>
      <c r="AM356" s="6">
        <v>14600000</v>
      </c>
      <c r="AN356" s="6">
        <v>31800000</v>
      </c>
      <c r="AO356" s="6">
        <v>52800000</v>
      </c>
    </row>
    <row r="357" spans="1:41" ht="15.75" customHeight="1" x14ac:dyDescent="0.25">
      <c r="A357" s="1">
        <v>44533</v>
      </c>
      <c r="B357" s="2">
        <f t="shared" si="0"/>
        <v>289</v>
      </c>
      <c r="C357" s="7"/>
      <c r="D357" s="2" t="e">
        <f t="shared" si="12"/>
        <v>#N/A</v>
      </c>
      <c r="E357" s="2" t="e">
        <f t="shared" si="22"/>
        <v>#N/A</v>
      </c>
      <c r="F357" s="2">
        <v>1985731.0500104725</v>
      </c>
      <c r="G357" s="2">
        <f t="shared" si="23"/>
        <v>792960.42857142852</v>
      </c>
      <c r="H357" s="2">
        <f t="shared" si="13"/>
        <v>235554142.45454699</v>
      </c>
      <c r="I357" s="7"/>
      <c r="J357" s="2" t="e">
        <f t="shared" si="14"/>
        <v>#N/A</v>
      </c>
      <c r="K357" s="2" t="e">
        <f t="shared" si="24"/>
        <v>#N/A</v>
      </c>
      <c r="L357" s="2">
        <f t="array" ref="L357">IF(COUNT($C358)=0,IF(COUNT($C357)=1,I357,SUM(L356+LOOKUP(2,1/(ISNUMBER($K$1:$K$194)),$K$1:$K$194))),I357)</f>
        <v>2608160.1428571315</v>
      </c>
      <c r="M357" s="8" t="e">
        <f t="shared" si="27"/>
        <v>#N/A</v>
      </c>
      <c r="N357" s="2" t="e">
        <f t="shared" si="15"/>
        <v>#N/A</v>
      </c>
      <c r="O357" s="2" t="e">
        <f t="shared" si="25"/>
        <v>#N/A</v>
      </c>
      <c r="P357" s="2">
        <v>1995910.6725492179</v>
      </c>
      <c r="Q357" s="2">
        <f>IF(P357&gt;Graph!$G$1*1000,Graph!$G$1*1000,P357)</f>
        <v>800000</v>
      </c>
      <c r="R357" s="2">
        <f t="shared" si="16"/>
        <v>238008281.43993491</v>
      </c>
      <c r="S357" s="2">
        <f t="shared" si="17"/>
        <v>792960.42857143283</v>
      </c>
      <c r="T357" s="2">
        <f t="shared" si="18"/>
        <v>7039.571428571362</v>
      </c>
      <c r="U357" s="2">
        <f t="shared" si="19"/>
        <v>800000</v>
      </c>
      <c r="V357" s="2">
        <f t="shared" si="28"/>
        <v>168945466.45454663</v>
      </c>
      <c r="W357" s="2">
        <f t="shared" si="20"/>
        <v>792960.42857143283</v>
      </c>
      <c r="X357" s="2">
        <f t="shared" si="6"/>
        <v>7039.5714285671711</v>
      </c>
      <c r="Y357" s="2">
        <f t="shared" si="7"/>
        <v>69062814.985388175</v>
      </c>
      <c r="Z357" s="2" t="str">
        <f t="shared" si="8"/>
        <v>MEEP</v>
      </c>
      <c r="AA357" s="2">
        <f>IF(Z357="HERE",Y357,AA356+Graph!$G$1*1000)</f>
        <v>170561749.84253156</v>
      </c>
      <c r="AB357" s="2">
        <f t="shared" si="21"/>
        <v>800000</v>
      </c>
      <c r="AC357" s="2">
        <f t="shared" si="9"/>
        <v>66653571.16883181</v>
      </c>
      <c r="AD357" s="3">
        <f t="shared" si="10"/>
        <v>52800000</v>
      </c>
      <c r="AE357" s="2">
        <f>IF(AE355&gt;=52800000,52800000,IF(AB336=Graph!G$1*1000,AE356+Graph!G$1*1000,AC357))</f>
        <v>52800000</v>
      </c>
      <c r="AF357" s="3">
        <f t="shared" si="11"/>
        <v>52800000</v>
      </c>
      <c r="AG357" s="3">
        <f t="shared" si="26"/>
        <v>50160000</v>
      </c>
      <c r="AH357" s="3" t="e">
        <f t="shared" si="3"/>
        <v>#N/A</v>
      </c>
      <c r="AM357" s="6">
        <v>14600000</v>
      </c>
      <c r="AN357" s="6">
        <v>31800000</v>
      </c>
      <c r="AO357" s="6">
        <v>52800000</v>
      </c>
    </row>
    <row r="358" spans="1:41" ht="15.75" customHeight="1" x14ac:dyDescent="0.25">
      <c r="A358" s="1">
        <v>44534</v>
      </c>
      <c r="B358" s="2">
        <f t="shared" si="0"/>
        <v>290</v>
      </c>
      <c r="C358" s="7"/>
      <c r="D358" s="2" t="e">
        <f t="shared" si="12"/>
        <v>#N/A</v>
      </c>
      <c r="E358" s="2" t="e">
        <f t="shared" si="22"/>
        <v>#N/A</v>
      </c>
      <c r="F358" s="2">
        <v>1990991.7003037333</v>
      </c>
      <c r="G358" s="2">
        <f t="shared" si="23"/>
        <v>792960.42857142852</v>
      </c>
      <c r="H358" s="2">
        <f t="shared" si="13"/>
        <v>236347102.88311842</v>
      </c>
      <c r="I358" s="7"/>
      <c r="J358" s="2" t="e">
        <f t="shared" si="14"/>
        <v>#N/A</v>
      </c>
      <c r="K358" s="2" t="e">
        <f t="shared" si="24"/>
        <v>#N/A</v>
      </c>
      <c r="L358" s="2">
        <f t="array" ref="L358">IF(COUNT($C359)=0,IF(COUNT($C358)=1,I358,SUM(L357+LOOKUP(2,1/(ISNUMBER($K$1:$K$194)),$K$1:$K$194))),I358)</f>
        <v>2615199.7142857029</v>
      </c>
      <c r="M358" s="8" t="e">
        <f t="shared" si="27"/>
        <v>#N/A</v>
      </c>
      <c r="N358" s="2" t="e">
        <f t="shared" si="15"/>
        <v>#N/A</v>
      </c>
      <c r="O358" s="2" t="e">
        <f t="shared" si="25"/>
        <v>#N/A</v>
      </c>
      <c r="P358" s="2">
        <v>2001193.1646417975</v>
      </c>
      <c r="Q358" s="2">
        <f>IF(P358&gt;Graph!$G$1*1000,Graph!$G$1*1000,P358)</f>
        <v>800000</v>
      </c>
      <c r="R358" s="2">
        <f t="shared" si="16"/>
        <v>238808281.43993491</v>
      </c>
      <c r="S358" s="2">
        <f t="shared" si="17"/>
        <v>792960.42857143283</v>
      </c>
      <c r="T358" s="2">
        <f t="shared" si="18"/>
        <v>7039.571428571362</v>
      </c>
      <c r="U358" s="2">
        <f t="shared" si="19"/>
        <v>800000</v>
      </c>
      <c r="V358" s="2">
        <f t="shared" si="28"/>
        <v>169738426.88311806</v>
      </c>
      <c r="W358" s="2">
        <f t="shared" si="20"/>
        <v>792960.42857143283</v>
      </c>
      <c r="X358" s="2">
        <f t="shared" si="6"/>
        <v>7039.5714285671711</v>
      </c>
      <c r="Y358" s="2">
        <f t="shared" si="7"/>
        <v>69069854.556816742</v>
      </c>
      <c r="Z358" s="2" t="str">
        <f t="shared" si="8"/>
        <v>MEEP</v>
      </c>
      <c r="AA358" s="2">
        <f>IF(Z358="HERE",Y358,AA357+Graph!$G$1*1000)</f>
        <v>171361749.84253156</v>
      </c>
      <c r="AB358" s="2">
        <f t="shared" si="21"/>
        <v>800000</v>
      </c>
      <c r="AC358" s="2">
        <f t="shared" si="9"/>
        <v>66653571.16883181</v>
      </c>
      <c r="AD358" s="3">
        <f t="shared" si="10"/>
        <v>52800000</v>
      </c>
      <c r="AE358" s="2">
        <f>IF(AE356&gt;=52800000,52800000,IF(AB337=Graph!G$1*1000,AE357+Graph!G$1*1000,AC358))</f>
        <v>52800000</v>
      </c>
      <c r="AF358" s="3">
        <f t="shared" si="11"/>
        <v>52800000</v>
      </c>
      <c r="AG358" s="3">
        <f t="shared" si="26"/>
        <v>50160000</v>
      </c>
      <c r="AH358" s="3" t="e">
        <f t="shared" si="3"/>
        <v>#N/A</v>
      </c>
      <c r="AM358" s="6">
        <v>14600000</v>
      </c>
      <c r="AN358" s="6">
        <v>31800000</v>
      </c>
      <c r="AO358" s="6">
        <v>52800000</v>
      </c>
    </row>
    <row r="359" spans="1:41" ht="15.75" customHeight="1" x14ac:dyDescent="0.25">
      <c r="A359" s="1">
        <v>44535</v>
      </c>
      <c r="B359" s="2">
        <f t="shared" si="0"/>
        <v>291</v>
      </c>
      <c r="C359" s="7"/>
      <c r="D359" s="2" t="e">
        <f t="shared" si="12"/>
        <v>#N/A</v>
      </c>
      <c r="E359" s="2" t="e">
        <f t="shared" si="22"/>
        <v>#N/A</v>
      </c>
      <c r="F359" s="2">
        <v>1996252.3505969942</v>
      </c>
      <c r="G359" s="2">
        <f t="shared" si="23"/>
        <v>792960.42857142852</v>
      </c>
      <c r="H359" s="2">
        <f t="shared" si="13"/>
        <v>237140063.31168985</v>
      </c>
      <c r="I359" s="7"/>
      <c r="J359" s="2" t="e">
        <f t="shared" si="14"/>
        <v>#N/A</v>
      </c>
      <c r="K359" s="2" t="e">
        <f t="shared" si="24"/>
        <v>#N/A</v>
      </c>
      <c r="L359" s="2">
        <f t="array" ref="L359">IF(COUNT($C360)=0,IF(COUNT($C359)=1,I359,SUM(L358+LOOKUP(2,1/(ISNUMBER($K$1:$K$194)),$K$1:$K$194))),I359)</f>
        <v>2622239.2857142743</v>
      </c>
      <c r="M359" s="8" t="e">
        <f t="shared" si="27"/>
        <v>#N/A</v>
      </c>
      <c r="N359" s="2" t="e">
        <f t="shared" si="15"/>
        <v>#N/A</v>
      </c>
      <c r="O359" s="2" t="e">
        <f t="shared" si="25"/>
        <v>#N/A</v>
      </c>
      <c r="P359" s="2">
        <v>2006475.6567343771</v>
      </c>
      <c r="Q359" s="2">
        <f>IF(P359&gt;Graph!$G$1*1000,Graph!$G$1*1000,P359)</f>
        <v>800000</v>
      </c>
      <c r="R359" s="2">
        <f t="shared" si="16"/>
        <v>239608281.43993491</v>
      </c>
      <c r="S359" s="2">
        <f t="shared" si="17"/>
        <v>792960.42857143283</v>
      </c>
      <c r="T359" s="2">
        <f t="shared" si="18"/>
        <v>7039.571428571362</v>
      </c>
      <c r="U359" s="2">
        <f t="shared" si="19"/>
        <v>800000</v>
      </c>
      <c r="V359" s="2">
        <f t="shared" si="28"/>
        <v>170531387.3116895</v>
      </c>
      <c r="W359" s="2">
        <f t="shared" si="20"/>
        <v>792960.42857143283</v>
      </c>
      <c r="X359" s="2">
        <f t="shared" si="6"/>
        <v>7039.5714285671711</v>
      </c>
      <c r="Y359" s="2">
        <f t="shared" si="7"/>
        <v>69076894.128245309</v>
      </c>
      <c r="Z359" s="2" t="str">
        <f t="shared" si="8"/>
        <v>MEEP</v>
      </c>
      <c r="AA359" s="2">
        <f>IF(Z359="HERE",Y359,AA358+Graph!$G$1*1000)</f>
        <v>172161749.84253156</v>
      </c>
      <c r="AB359" s="2">
        <f t="shared" si="21"/>
        <v>800000</v>
      </c>
      <c r="AC359" s="2">
        <f t="shared" si="9"/>
        <v>66653571.16883181</v>
      </c>
      <c r="AD359" s="3">
        <f t="shared" si="10"/>
        <v>52800000</v>
      </c>
      <c r="AE359" s="2">
        <f>IF(AE357&gt;=52800000,52800000,IF(AB338=Graph!G$1*1000,AE358+Graph!G$1*1000,AC359))</f>
        <v>52800000</v>
      </c>
      <c r="AF359" s="3">
        <f t="shared" si="11"/>
        <v>52800000</v>
      </c>
      <c r="AG359" s="3">
        <f t="shared" si="26"/>
        <v>50160000</v>
      </c>
      <c r="AH359" s="3" t="e">
        <f t="shared" si="3"/>
        <v>#N/A</v>
      </c>
      <c r="AM359" s="6">
        <v>14600000</v>
      </c>
      <c r="AN359" s="6">
        <v>31800000</v>
      </c>
      <c r="AO359" s="6">
        <v>52800000</v>
      </c>
    </row>
    <row r="360" spans="1:41" ht="15.75" customHeight="1" x14ac:dyDescent="0.25">
      <c r="A360" s="1">
        <v>44536</v>
      </c>
      <c r="B360" s="2">
        <f t="shared" si="0"/>
        <v>292</v>
      </c>
      <c r="C360" s="7"/>
      <c r="D360" s="2" t="e">
        <f t="shared" si="12"/>
        <v>#N/A</v>
      </c>
      <c r="E360" s="2" t="e">
        <f t="shared" si="22"/>
        <v>#N/A</v>
      </c>
      <c r="F360" s="2">
        <v>2001513.000890255</v>
      </c>
      <c r="G360" s="2">
        <f t="shared" si="23"/>
        <v>792960.42857142852</v>
      </c>
      <c r="H360" s="2">
        <f t="shared" si="13"/>
        <v>237933023.74026129</v>
      </c>
      <c r="I360" s="7"/>
      <c r="J360" s="2" t="e">
        <f t="shared" si="14"/>
        <v>#N/A</v>
      </c>
      <c r="K360" s="2" t="e">
        <f t="shared" si="24"/>
        <v>#N/A</v>
      </c>
      <c r="L360" s="2">
        <f t="array" ref="L360">IF(COUNT($C361)=0,IF(COUNT($C360)=1,I360,SUM(L359+LOOKUP(2,1/(ISNUMBER($K$1:$K$194)),$K$1:$K$194))),I360)</f>
        <v>2629278.8571428456</v>
      </c>
      <c r="M360" s="8" t="e">
        <f t="shared" si="27"/>
        <v>#N/A</v>
      </c>
      <c r="N360" s="2" t="e">
        <f t="shared" si="15"/>
        <v>#N/A</v>
      </c>
      <c r="O360" s="2" t="e">
        <f t="shared" si="25"/>
        <v>#N/A</v>
      </c>
      <c r="P360" s="2">
        <v>2011758.1488269866</v>
      </c>
      <c r="Q360" s="2">
        <f>IF(P360&gt;Graph!$G$1*1000,Graph!$G$1*1000,P360)</f>
        <v>800000</v>
      </c>
      <c r="R360" s="2">
        <f t="shared" si="16"/>
        <v>240408281.43993491</v>
      </c>
      <c r="S360" s="2">
        <f t="shared" si="17"/>
        <v>792960.42857143283</v>
      </c>
      <c r="T360" s="2">
        <f t="shared" si="18"/>
        <v>7039.571428571362</v>
      </c>
      <c r="U360" s="2">
        <f t="shared" si="19"/>
        <v>800000</v>
      </c>
      <c r="V360" s="2">
        <f t="shared" si="28"/>
        <v>171324347.74026093</v>
      </c>
      <c r="W360" s="2">
        <f t="shared" si="20"/>
        <v>792960.42857143283</v>
      </c>
      <c r="X360" s="2">
        <f t="shared" si="6"/>
        <v>7039.5714285671711</v>
      </c>
      <c r="Y360" s="2">
        <f t="shared" si="7"/>
        <v>69083933.699673876</v>
      </c>
      <c r="Z360" s="2" t="str">
        <f t="shared" si="8"/>
        <v>MEEP</v>
      </c>
      <c r="AA360" s="2">
        <f>IF(Z360="HERE",Y360,AA359+Graph!$G$1*1000)</f>
        <v>172961749.84253156</v>
      </c>
      <c r="AB360" s="2">
        <f t="shared" si="21"/>
        <v>800000</v>
      </c>
      <c r="AC360" s="2">
        <f t="shared" si="9"/>
        <v>66653571.16883181</v>
      </c>
      <c r="AD360" s="3">
        <f t="shared" si="10"/>
        <v>52800000</v>
      </c>
      <c r="AE360" s="2">
        <f>IF(AE358&gt;=52800000,52800000,IF(AB339=Graph!G$1*1000,AE359+Graph!G$1*1000,AC360))</f>
        <v>52800000</v>
      </c>
      <c r="AF360" s="3">
        <f t="shared" si="11"/>
        <v>52800000</v>
      </c>
      <c r="AG360" s="3">
        <f t="shared" si="26"/>
        <v>50160000</v>
      </c>
      <c r="AH360" s="3" t="e">
        <f t="shared" si="3"/>
        <v>#N/A</v>
      </c>
      <c r="AM360" s="6">
        <v>14600000</v>
      </c>
      <c r="AN360" s="6">
        <v>31800000</v>
      </c>
      <c r="AO360" s="6">
        <v>52800000</v>
      </c>
    </row>
    <row r="361" spans="1:41" ht="15.75" customHeight="1" x14ac:dyDescent="0.25">
      <c r="A361" s="1">
        <v>44537</v>
      </c>
      <c r="B361" s="2">
        <f t="shared" si="0"/>
        <v>293</v>
      </c>
      <c r="C361" s="7"/>
      <c r="D361" s="2" t="e">
        <f t="shared" si="12"/>
        <v>#N/A</v>
      </c>
      <c r="E361" s="2" t="e">
        <f t="shared" si="22"/>
        <v>#N/A</v>
      </c>
      <c r="F361" s="2">
        <v>2006773.6511835158</v>
      </c>
      <c r="G361" s="2">
        <f t="shared" si="23"/>
        <v>792960.42857142852</v>
      </c>
      <c r="H361" s="2">
        <f t="shared" si="13"/>
        <v>238725984.16883272</v>
      </c>
      <c r="I361" s="7"/>
      <c r="J361" s="2" t="e">
        <f t="shared" si="14"/>
        <v>#N/A</v>
      </c>
      <c r="K361" s="2" t="e">
        <f t="shared" si="24"/>
        <v>#N/A</v>
      </c>
      <c r="L361" s="2">
        <f t="array" ref="L361">IF(COUNT($C362)=0,IF(COUNT($C361)=1,I361,SUM(L360+LOOKUP(2,1/(ISNUMBER($K$1:$K$194)),$K$1:$K$194))),I361)</f>
        <v>2636318.428571417</v>
      </c>
      <c r="M361" s="8" t="e">
        <f t="shared" si="27"/>
        <v>#N/A</v>
      </c>
      <c r="N361" s="2" t="e">
        <f t="shared" si="15"/>
        <v>#N/A</v>
      </c>
      <c r="O361" s="2" t="e">
        <f t="shared" si="25"/>
        <v>#N/A</v>
      </c>
      <c r="P361" s="2">
        <v>2017040.6409195662</v>
      </c>
      <c r="Q361" s="2">
        <f>IF(P361&gt;Graph!$G$1*1000,Graph!$G$1*1000,P361)</f>
        <v>800000</v>
      </c>
      <c r="R361" s="2">
        <f t="shared" si="16"/>
        <v>241208281.43993491</v>
      </c>
      <c r="S361" s="2">
        <f t="shared" si="17"/>
        <v>792960.42857143283</v>
      </c>
      <c r="T361" s="2">
        <f t="shared" si="18"/>
        <v>7039.571428571362</v>
      </c>
      <c r="U361" s="2">
        <f t="shared" si="19"/>
        <v>800000</v>
      </c>
      <c r="V361" s="2">
        <f t="shared" si="28"/>
        <v>172117308.16883236</v>
      </c>
      <c r="W361" s="2">
        <f t="shared" si="20"/>
        <v>792960.42857143283</v>
      </c>
      <c r="X361" s="2">
        <f t="shared" si="6"/>
        <v>7039.5714285671711</v>
      </c>
      <c r="Y361" s="2">
        <f t="shared" si="7"/>
        <v>69090973.271102443</v>
      </c>
      <c r="Z361" s="2" t="str">
        <f t="shared" si="8"/>
        <v>MEEP</v>
      </c>
      <c r="AA361" s="2">
        <f>IF(Z361="HERE",Y361,AA360+Graph!$G$1*1000)</f>
        <v>173761749.84253156</v>
      </c>
      <c r="AB361" s="2">
        <f t="shared" si="21"/>
        <v>800000</v>
      </c>
      <c r="AC361" s="2">
        <f t="shared" si="9"/>
        <v>66653571.16883181</v>
      </c>
      <c r="AD361" s="3">
        <f t="shared" si="10"/>
        <v>52800000</v>
      </c>
      <c r="AE361" s="2">
        <f>IF(AE359&gt;=52800000,52800000,IF(AB340=Graph!G$1*1000,AE360+Graph!G$1*1000,AC361))</f>
        <v>52800000</v>
      </c>
      <c r="AF361" s="3">
        <f t="shared" si="11"/>
        <v>52800000</v>
      </c>
      <c r="AG361" s="3">
        <f t="shared" si="26"/>
        <v>50160000</v>
      </c>
      <c r="AH361" s="3" t="e">
        <f t="shared" si="3"/>
        <v>#N/A</v>
      </c>
      <c r="AM361" s="6">
        <v>14600000</v>
      </c>
      <c r="AN361" s="6">
        <v>31800000</v>
      </c>
      <c r="AO361" s="6">
        <v>52800000</v>
      </c>
    </row>
    <row r="362" spans="1:41" ht="15.75" customHeight="1" x14ac:dyDescent="0.25">
      <c r="A362" s="1">
        <v>44538</v>
      </c>
      <c r="B362" s="2">
        <f t="shared" si="0"/>
        <v>294</v>
      </c>
      <c r="C362" s="7"/>
      <c r="D362" s="2" t="e">
        <f t="shared" si="12"/>
        <v>#N/A</v>
      </c>
      <c r="E362" s="2" t="e">
        <f t="shared" si="22"/>
        <v>#N/A</v>
      </c>
      <c r="F362" s="2">
        <v>2012034.3014767468</v>
      </c>
      <c r="G362" s="2">
        <f t="shared" si="23"/>
        <v>792960.42857142852</v>
      </c>
      <c r="H362" s="2">
        <f t="shared" si="13"/>
        <v>239518944.59740415</v>
      </c>
      <c r="I362" s="7"/>
      <c r="J362" s="2" t="e">
        <f t="shared" si="14"/>
        <v>#N/A</v>
      </c>
      <c r="K362" s="2" t="e">
        <f t="shared" si="24"/>
        <v>#N/A</v>
      </c>
      <c r="L362" s="2">
        <f t="array" ref="L362">IF(COUNT($C363)=0,IF(COUNT($C362)=1,I362,SUM(L361+LOOKUP(2,1/(ISNUMBER($K$1:$K$194)),$K$1:$K$194))),I362)</f>
        <v>2643357.9999999884</v>
      </c>
      <c r="M362" s="8" t="e">
        <f t="shared" si="27"/>
        <v>#N/A</v>
      </c>
      <c r="N362" s="2" t="e">
        <f t="shared" si="15"/>
        <v>#N/A</v>
      </c>
      <c r="O362" s="2" t="e">
        <f t="shared" si="25"/>
        <v>#N/A</v>
      </c>
      <c r="P362" s="2">
        <v>2022323.1330121458</v>
      </c>
      <c r="Q362" s="2">
        <f>IF(P362&gt;Graph!$G$1*1000,Graph!$G$1*1000,P362)</f>
        <v>800000</v>
      </c>
      <c r="R362" s="2">
        <f t="shared" si="16"/>
        <v>242008281.43993491</v>
      </c>
      <c r="S362" s="2">
        <f t="shared" si="17"/>
        <v>792960.42857143283</v>
      </c>
      <c r="T362" s="2">
        <f t="shared" si="18"/>
        <v>7039.571428571362</v>
      </c>
      <c r="U362" s="2">
        <f t="shared" si="19"/>
        <v>800000</v>
      </c>
      <c r="V362" s="2">
        <f t="shared" si="28"/>
        <v>172910268.59740379</v>
      </c>
      <c r="W362" s="2">
        <f t="shared" si="20"/>
        <v>792960.42857143283</v>
      </c>
      <c r="X362" s="2">
        <f t="shared" si="6"/>
        <v>7039.5714285671711</v>
      </c>
      <c r="Y362" s="2">
        <f t="shared" si="7"/>
        <v>69098012.842531011</v>
      </c>
      <c r="Z362" s="2" t="str">
        <f t="shared" si="8"/>
        <v>MEEP</v>
      </c>
      <c r="AA362" s="2">
        <f>IF(Z362="HERE",Y362,AA361+Graph!$G$1*1000)</f>
        <v>174561749.84253156</v>
      </c>
      <c r="AB362" s="2">
        <f t="shared" si="21"/>
        <v>800000</v>
      </c>
      <c r="AC362" s="2">
        <f t="shared" si="9"/>
        <v>66653571.16883181</v>
      </c>
      <c r="AD362" s="3">
        <f t="shared" si="10"/>
        <v>52800000</v>
      </c>
      <c r="AE362" s="2">
        <f>IF(AE360&gt;=52800000,52800000,IF(AB341=Graph!G$1*1000,AE361+Graph!G$1*1000,AC362))</f>
        <v>52800000</v>
      </c>
      <c r="AF362" s="3">
        <f t="shared" si="11"/>
        <v>52800000</v>
      </c>
      <c r="AG362" s="3">
        <f t="shared" si="26"/>
        <v>50160000</v>
      </c>
      <c r="AH362" s="3" t="e">
        <f t="shared" si="3"/>
        <v>#N/A</v>
      </c>
      <c r="AM362" s="6">
        <v>14600000</v>
      </c>
      <c r="AN362" s="6">
        <v>31800000</v>
      </c>
      <c r="AO362" s="6">
        <v>52800000</v>
      </c>
    </row>
    <row r="363" spans="1:41" ht="15.75" customHeight="1" x14ac:dyDescent="0.25">
      <c r="A363" s="1">
        <v>44539</v>
      </c>
      <c r="B363" s="2">
        <f t="shared" si="0"/>
        <v>295</v>
      </c>
      <c r="C363" s="7"/>
      <c r="D363" s="2" t="e">
        <f t="shared" si="12"/>
        <v>#N/A</v>
      </c>
      <c r="E363" s="2" t="e">
        <f t="shared" si="22"/>
        <v>#N/A</v>
      </c>
      <c r="F363" s="2">
        <v>2017294.9517700076</v>
      </c>
      <c r="G363" s="2">
        <f t="shared" si="23"/>
        <v>792960.42857142852</v>
      </c>
      <c r="H363" s="2">
        <f t="shared" si="13"/>
        <v>240311905.02597558</v>
      </c>
      <c r="I363" s="7"/>
      <c r="J363" s="2" t="e">
        <f t="shared" si="14"/>
        <v>#N/A</v>
      </c>
      <c r="K363" s="2" t="e">
        <f t="shared" si="24"/>
        <v>#N/A</v>
      </c>
      <c r="L363" s="2">
        <f t="array" ref="L363">IF(COUNT($C364)=0,IF(COUNT($C363)=1,I363,SUM(L362+LOOKUP(2,1/(ISNUMBER($K$1:$K$194)),$K$1:$K$194))),I363)</f>
        <v>2650397.5714285597</v>
      </c>
      <c r="M363" s="8" t="e">
        <f t="shared" si="27"/>
        <v>#N/A</v>
      </c>
      <c r="N363" s="2" t="e">
        <f t="shared" si="15"/>
        <v>#N/A</v>
      </c>
      <c r="O363" s="2" t="e">
        <f t="shared" si="25"/>
        <v>#N/A</v>
      </c>
      <c r="P363" s="2">
        <v>2027605.6251047254</v>
      </c>
      <c r="Q363" s="2">
        <f>IF(P363&gt;Graph!$G$1*1000,Graph!$G$1*1000,P363)</f>
        <v>800000</v>
      </c>
      <c r="R363" s="2">
        <f t="shared" si="16"/>
        <v>242808281.43993491</v>
      </c>
      <c r="S363" s="2">
        <f t="shared" si="17"/>
        <v>792960.42857143283</v>
      </c>
      <c r="T363" s="2">
        <f t="shared" si="18"/>
        <v>7039.571428571362</v>
      </c>
      <c r="U363" s="2">
        <f t="shared" si="19"/>
        <v>800000</v>
      </c>
      <c r="V363" s="2">
        <f t="shared" si="28"/>
        <v>173703229.02597523</v>
      </c>
      <c r="W363" s="2">
        <f t="shared" si="20"/>
        <v>792960.42857143283</v>
      </c>
      <c r="X363" s="2">
        <f t="shared" si="6"/>
        <v>7039.5714285671711</v>
      </c>
      <c r="Y363" s="2">
        <f t="shared" si="7"/>
        <v>69105052.413959578</v>
      </c>
      <c r="Z363" s="2" t="str">
        <f t="shared" si="8"/>
        <v>MEEP</v>
      </c>
      <c r="AA363" s="2">
        <f>IF(Z363="HERE",Y363,AA362+Graph!$G$1*1000)</f>
        <v>175361749.84253156</v>
      </c>
      <c r="AB363" s="2">
        <f t="shared" si="21"/>
        <v>800000</v>
      </c>
      <c r="AC363" s="2">
        <f t="shared" si="9"/>
        <v>66653571.16883181</v>
      </c>
      <c r="AD363" s="3">
        <f t="shared" si="10"/>
        <v>52800000</v>
      </c>
      <c r="AE363" s="2">
        <f>IF(AE361&gt;=52800000,52800000,IF(AB342=Graph!G$1*1000,AE362+Graph!G$1*1000,AC363))</f>
        <v>52800000</v>
      </c>
      <c r="AF363" s="3">
        <f t="shared" si="11"/>
        <v>52800000</v>
      </c>
      <c r="AG363" s="3">
        <f t="shared" si="26"/>
        <v>50160000</v>
      </c>
      <c r="AH363" s="3" t="e">
        <f t="shared" si="3"/>
        <v>#N/A</v>
      </c>
      <c r="AM363" s="6">
        <v>14600000</v>
      </c>
      <c r="AN363" s="6">
        <v>31800000</v>
      </c>
      <c r="AO363" s="6">
        <v>52800000</v>
      </c>
    </row>
    <row r="364" spans="1:41" ht="15.75" customHeight="1" x14ac:dyDescent="0.25">
      <c r="A364" s="1">
        <v>44540</v>
      </c>
      <c r="B364" s="2">
        <f t="shared" si="0"/>
        <v>296</v>
      </c>
      <c r="C364" s="7"/>
      <c r="D364" s="2" t="e">
        <f t="shared" si="12"/>
        <v>#N/A</v>
      </c>
      <c r="E364" s="2" t="e">
        <f t="shared" si="22"/>
        <v>#N/A</v>
      </c>
      <c r="F364" s="2">
        <v>2022555.6020632684</v>
      </c>
      <c r="G364" s="2">
        <f t="shared" si="23"/>
        <v>792960.42857142852</v>
      </c>
      <c r="H364" s="2">
        <f t="shared" si="13"/>
        <v>241104865.45454702</v>
      </c>
      <c r="I364" s="7"/>
      <c r="J364" s="2" t="e">
        <f t="shared" si="14"/>
        <v>#N/A</v>
      </c>
      <c r="K364" s="2" t="e">
        <f t="shared" si="24"/>
        <v>#N/A</v>
      </c>
      <c r="L364" s="2">
        <f t="array" ref="L364">IF(COUNT($C365)=0,IF(COUNT($C364)=1,I364,SUM(L363+LOOKUP(2,1/(ISNUMBER($K$1:$K$194)),$K$1:$K$194))),I364)</f>
        <v>2657437.1428571311</v>
      </c>
      <c r="M364" s="8" t="e">
        <f t="shared" si="27"/>
        <v>#N/A</v>
      </c>
      <c r="N364" s="2" t="e">
        <f t="shared" si="15"/>
        <v>#N/A</v>
      </c>
      <c r="O364" s="2" t="e">
        <f t="shared" si="25"/>
        <v>#N/A</v>
      </c>
      <c r="P364" s="2">
        <v>2032888.117197305</v>
      </c>
      <c r="Q364" s="2">
        <f>IF(P364&gt;Graph!$G$1*1000,Graph!$G$1*1000,P364)</f>
        <v>800000</v>
      </c>
      <c r="R364" s="2">
        <f t="shared" si="16"/>
        <v>243608281.43993491</v>
      </c>
      <c r="S364" s="2">
        <f t="shared" si="17"/>
        <v>792960.42857143283</v>
      </c>
      <c r="T364" s="2">
        <f t="shared" si="18"/>
        <v>7039.571428571362</v>
      </c>
      <c r="U364" s="2">
        <f t="shared" si="19"/>
        <v>800000</v>
      </c>
      <c r="V364" s="2">
        <f t="shared" si="28"/>
        <v>174496189.45454666</v>
      </c>
      <c r="W364" s="2">
        <f t="shared" si="20"/>
        <v>792960.42857143283</v>
      </c>
      <c r="X364" s="2">
        <f t="shared" si="6"/>
        <v>7039.5714285671711</v>
      </c>
      <c r="Y364" s="2">
        <f t="shared" si="7"/>
        <v>69112091.985388145</v>
      </c>
      <c r="Z364" s="2" t="str">
        <f t="shared" si="8"/>
        <v>MEEP</v>
      </c>
      <c r="AA364" s="2">
        <f>IF(Z364="HERE",Y364,AA363+Graph!$G$1*1000)</f>
        <v>176161749.84253156</v>
      </c>
      <c r="AB364" s="2">
        <f t="shared" si="21"/>
        <v>800000</v>
      </c>
      <c r="AC364" s="2">
        <f t="shared" si="9"/>
        <v>66653571.16883181</v>
      </c>
      <c r="AD364" s="3">
        <f t="shared" si="10"/>
        <v>52800000</v>
      </c>
      <c r="AE364" s="2">
        <f>IF(AE362&gt;=52800000,52800000,IF(AB343=Graph!G$1*1000,AE363+Graph!G$1*1000,AC364))</f>
        <v>52800000</v>
      </c>
      <c r="AF364" s="3">
        <f t="shared" si="11"/>
        <v>52800000</v>
      </c>
      <c r="AG364" s="3">
        <f t="shared" si="26"/>
        <v>50160000</v>
      </c>
      <c r="AH364" s="3" t="e">
        <f t="shared" si="3"/>
        <v>#N/A</v>
      </c>
      <c r="AM364" s="6">
        <v>14600000</v>
      </c>
      <c r="AN364" s="6">
        <v>31800000</v>
      </c>
      <c r="AO364" s="6">
        <v>52800000</v>
      </c>
    </row>
    <row r="365" spans="1:41" ht="15.75" customHeight="1" x14ac:dyDescent="0.25">
      <c r="A365" s="1">
        <v>44541</v>
      </c>
      <c r="B365" s="2">
        <f t="shared" si="0"/>
        <v>297</v>
      </c>
      <c r="C365" s="7"/>
      <c r="D365" s="2" t="e">
        <f t="shared" si="12"/>
        <v>#N/A</v>
      </c>
      <c r="E365" s="2" t="e">
        <f t="shared" si="22"/>
        <v>#N/A</v>
      </c>
      <c r="F365" s="2">
        <v>2027816.2523565292</v>
      </c>
      <c r="G365" s="2">
        <f t="shared" si="23"/>
        <v>792960.42857142852</v>
      </c>
      <c r="H365" s="2">
        <f t="shared" si="13"/>
        <v>241897825.88311845</v>
      </c>
      <c r="I365" s="7"/>
      <c r="J365" s="2" t="e">
        <f t="shared" si="14"/>
        <v>#N/A</v>
      </c>
      <c r="K365" s="2" t="e">
        <f t="shared" si="24"/>
        <v>#N/A</v>
      </c>
      <c r="L365" s="2">
        <f t="array" ref="L365">IF(COUNT($C366)=0,IF(COUNT($C365)=1,I365,SUM(L364+LOOKUP(2,1/(ISNUMBER($K$1:$K$194)),$K$1:$K$194))),I365)</f>
        <v>2664476.7142857024</v>
      </c>
      <c r="M365" s="8" t="e">
        <f t="shared" si="27"/>
        <v>#N/A</v>
      </c>
      <c r="N365" s="2" t="e">
        <f t="shared" si="15"/>
        <v>#N/A</v>
      </c>
      <c r="O365" s="2" t="e">
        <f t="shared" si="25"/>
        <v>#N/A</v>
      </c>
      <c r="P365" s="2">
        <v>2038170.6092899144</v>
      </c>
      <c r="Q365" s="2">
        <f>IF(P365&gt;Graph!$G$1*1000,Graph!$G$1*1000,P365)</f>
        <v>800000</v>
      </c>
      <c r="R365" s="2">
        <f t="shared" si="16"/>
        <v>244408281.43993491</v>
      </c>
      <c r="S365" s="2">
        <f t="shared" si="17"/>
        <v>792960.42857143283</v>
      </c>
      <c r="T365" s="2">
        <f t="shared" si="18"/>
        <v>7039.571428571362</v>
      </c>
      <c r="U365" s="2">
        <f t="shared" si="19"/>
        <v>800000</v>
      </c>
      <c r="V365" s="2">
        <f t="shared" si="28"/>
        <v>175289149.88311809</v>
      </c>
      <c r="W365" s="2">
        <f t="shared" si="20"/>
        <v>792960.42857143283</v>
      </c>
      <c r="X365" s="2">
        <f t="shared" si="6"/>
        <v>7039.5714285671711</v>
      </c>
      <c r="Y365" s="2">
        <f t="shared" si="7"/>
        <v>69119131.556816712</v>
      </c>
      <c r="Z365" s="2" t="str">
        <f t="shared" si="8"/>
        <v>MEEP</v>
      </c>
      <c r="AA365" s="2">
        <f>IF(Z365="HERE",Y365,AA364+Graph!$G$1*1000)</f>
        <v>176961749.84253156</v>
      </c>
      <c r="AB365" s="2">
        <f t="shared" si="21"/>
        <v>800000</v>
      </c>
      <c r="AC365" s="2">
        <f t="shared" si="9"/>
        <v>66653571.16883181</v>
      </c>
      <c r="AD365" s="3">
        <f t="shared" si="10"/>
        <v>52800000</v>
      </c>
      <c r="AE365" s="2">
        <f>IF(AE363&gt;=52800000,52800000,IF(AB344=Graph!G$1*1000,AE364+Graph!G$1*1000,AC365))</f>
        <v>52800000</v>
      </c>
      <c r="AF365" s="3">
        <f t="shared" si="11"/>
        <v>52800000</v>
      </c>
      <c r="AG365" s="3">
        <f t="shared" si="26"/>
        <v>50160000</v>
      </c>
      <c r="AH365" s="3" t="e">
        <f t="shared" si="3"/>
        <v>#N/A</v>
      </c>
      <c r="AM365" s="6">
        <v>14600000</v>
      </c>
      <c r="AN365" s="6">
        <v>31800000</v>
      </c>
      <c r="AO365" s="6">
        <v>52800000</v>
      </c>
    </row>
    <row r="366" spans="1:41" ht="15.75" customHeight="1" x14ac:dyDescent="0.25">
      <c r="A366" s="1">
        <v>44542</v>
      </c>
      <c r="B366" s="2">
        <f t="shared" si="0"/>
        <v>298</v>
      </c>
      <c r="C366" s="7"/>
      <c r="D366" s="2" t="e">
        <f t="shared" si="12"/>
        <v>#N/A</v>
      </c>
      <c r="E366" s="2" t="e">
        <f t="shared" si="22"/>
        <v>#N/A</v>
      </c>
      <c r="F366" s="2">
        <v>2033076.90264979</v>
      </c>
      <c r="G366" s="2">
        <f t="shared" si="23"/>
        <v>792960.42857142852</v>
      </c>
      <c r="H366" s="2">
        <f t="shared" si="13"/>
        <v>242690786.31168988</v>
      </c>
      <c r="I366" s="7"/>
      <c r="J366" s="2" t="e">
        <f t="shared" si="14"/>
        <v>#N/A</v>
      </c>
      <c r="K366" s="2" t="e">
        <f t="shared" si="24"/>
        <v>#N/A</v>
      </c>
      <c r="L366" s="2">
        <f t="array" ref="L366">IF(COUNT($C367)=0,IF(COUNT($C366)=1,I366,SUM(L365+LOOKUP(2,1/(ISNUMBER($K$1:$K$194)),$K$1:$K$194))),I366)</f>
        <v>2671516.2857142738</v>
      </c>
      <c r="M366" s="8" t="e">
        <f t="shared" si="27"/>
        <v>#N/A</v>
      </c>
      <c r="N366" s="2" t="e">
        <f t="shared" si="15"/>
        <v>#N/A</v>
      </c>
      <c r="O366" s="2" t="e">
        <f t="shared" si="25"/>
        <v>#N/A</v>
      </c>
      <c r="P366" s="2">
        <v>2043453.101382494</v>
      </c>
      <c r="Q366" s="2">
        <f>IF(P366&gt;Graph!$G$1*1000,Graph!$G$1*1000,P366)</f>
        <v>800000</v>
      </c>
      <c r="R366" s="2">
        <f t="shared" si="16"/>
        <v>245208281.43993491</v>
      </c>
      <c r="S366" s="2">
        <f t="shared" si="17"/>
        <v>792960.42857143283</v>
      </c>
      <c r="T366" s="2">
        <f t="shared" si="18"/>
        <v>7039.571428571362</v>
      </c>
      <c r="U366" s="2">
        <f t="shared" si="19"/>
        <v>800000</v>
      </c>
      <c r="V366" s="2">
        <f t="shared" si="28"/>
        <v>176082110.31168953</v>
      </c>
      <c r="W366" s="2">
        <f t="shared" si="20"/>
        <v>792960.42857143283</v>
      </c>
      <c r="X366" s="2">
        <f t="shared" si="6"/>
        <v>7039.5714285671711</v>
      </c>
      <c r="Y366" s="2">
        <f t="shared" si="7"/>
        <v>69126171.128245279</v>
      </c>
      <c r="Z366" s="2" t="str">
        <f t="shared" si="8"/>
        <v>MEEP</v>
      </c>
      <c r="AA366" s="2">
        <f>IF(Z366="HERE",Y366,AA365+Graph!$G$1*1000)</f>
        <v>177761749.84253156</v>
      </c>
      <c r="AB366" s="2">
        <f t="shared" si="21"/>
        <v>800000</v>
      </c>
      <c r="AC366" s="2">
        <f t="shared" si="9"/>
        <v>66653571.16883181</v>
      </c>
      <c r="AD366" s="3">
        <f t="shared" si="10"/>
        <v>52800000</v>
      </c>
      <c r="AE366" s="2">
        <f>IF(AE364&gt;=52800000,52800000,IF(AB345=Graph!G$1*1000,AE365+Graph!G$1*1000,AC366))</f>
        <v>52800000</v>
      </c>
      <c r="AF366" s="3">
        <f t="shared" si="11"/>
        <v>52800000</v>
      </c>
      <c r="AG366" s="3">
        <f t="shared" si="26"/>
        <v>50160000</v>
      </c>
      <c r="AH366" s="3" t="e">
        <f t="shared" si="3"/>
        <v>#N/A</v>
      </c>
      <c r="AM366" s="6">
        <v>14600000</v>
      </c>
      <c r="AN366" s="6">
        <v>31800000</v>
      </c>
      <c r="AO366" s="6">
        <v>52800000</v>
      </c>
    </row>
    <row r="367" spans="1:41" ht="15.75" customHeight="1" x14ac:dyDescent="0.25">
      <c r="A367" s="1">
        <v>44543</v>
      </c>
      <c r="B367" s="2">
        <f t="shared" si="0"/>
        <v>299</v>
      </c>
      <c r="C367" s="7"/>
      <c r="D367" s="2" t="e">
        <f t="shared" si="12"/>
        <v>#N/A</v>
      </c>
      <c r="E367" s="2" t="e">
        <f t="shared" si="22"/>
        <v>#N/A</v>
      </c>
      <c r="F367" s="2">
        <v>2038337.5529430211</v>
      </c>
      <c r="G367" s="2">
        <f t="shared" si="23"/>
        <v>792960.42857142852</v>
      </c>
      <c r="H367" s="2">
        <f t="shared" si="13"/>
        <v>243483746.74026132</v>
      </c>
      <c r="I367" s="7"/>
      <c r="J367" s="2" t="e">
        <f t="shared" si="14"/>
        <v>#N/A</v>
      </c>
      <c r="K367" s="2" t="e">
        <f t="shared" si="24"/>
        <v>#N/A</v>
      </c>
      <c r="L367" s="2">
        <f t="array" ref="L367">IF(COUNT($C368)=0,IF(COUNT($C367)=1,I367,SUM(L366+LOOKUP(2,1/(ISNUMBER($K$1:$K$194)),$K$1:$K$194))),I367)</f>
        <v>2678555.8571428452</v>
      </c>
      <c r="M367" s="8" t="e">
        <f t="shared" si="27"/>
        <v>#N/A</v>
      </c>
      <c r="N367" s="2" t="e">
        <f t="shared" si="15"/>
        <v>#N/A</v>
      </c>
      <c r="O367" s="2" t="e">
        <f t="shared" si="25"/>
        <v>#N/A</v>
      </c>
      <c r="P367" s="2">
        <v>2048735.5934750736</v>
      </c>
      <c r="Q367" s="2">
        <f>IF(P367&gt;Graph!$G$1*1000,Graph!$G$1*1000,P367)</f>
        <v>800000</v>
      </c>
      <c r="R367" s="2">
        <f t="shared" si="16"/>
        <v>246008281.43993491</v>
      </c>
      <c r="S367" s="2">
        <f t="shared" si="17"/>
        <v>792960.42857143283</v>
      </c>
      <c r="T367" s="2">
        <f t="shared" si="18"/>
        <v>7039.571428571362</v>
      </c>
      <c r="U367" s="2">
        <f t="shared" si="19"/>
        <v>800000</v>
      </c>
      <c r="V367" s="2">
        <f t="shared" si="28"/>
        <v>176875070.74026096</v>
      </c>
      <c r="W367" s="2">
        <f t="shared" si="20"/>
        <v>792960.42857143283</v>
      </c>
      <c r="X367" s="2">
        <f t="shared" si="6"/>
        <v>7039.5714285671711</v>
      </c>
      <c r="Y367" s="2">
        <f t="shared" si="7"/>
        <v>69133210.699673846</v>
      </c>
      <c r="Z367" s="2" t="str">
        <f t="shared" si="8"/>
        <v>MEEP</v>
      </c>
      <c r="AA367" s="2">
        <f>IF(Z367="HERE",Y367,AA366+Graph!$G$1*1000)</f>
        <v>178561749.84253156</v>
      </c>
      <c r="AB367" s="2">
        <f t="shared" si="21"/>
        <v>800000</v>
      </c>
      <c r="AC367" s="2">
        <f t="shared" si="9"/>
        <v>66653571.16883181</v>
      </c>
      <c r="AD367" s="3">
        <f t="shared" si="10"/>
        <v>52800000</v>
      </c>
      <c r="AE367" s="2">
        <f>IF(AE365&gt;=52800000,52800000,IF(AB346=Graph!G$1*1000,AE366+Graph!G$1*1000,AC367))</f>
        <v>52800000</v>
      </c>
      <c r="AF367" s="3">
        <f t="shared" si="11"/>
        <v>52800000</v>
      </c>
      <c r="AG367" s="3">
        <f t="shared" si="26"/>
        <v>50160000</v>
      </c>
      <c r="AH367" s="3" t="e">
        <f t="shared" si="3"/>
        <v>#N/A</v>
      </c>
      <c r="AM367" s="6">
        <v>14600000</v>
      </c>
      <c r="AN367" s="6">
        <v>31800000</v>
      </c>
      <c r="AO367" s="6">
        <v>52800000</v>
      </c>
    </row>
    <row r="368" spans="1:41" ht="15.75" customHeight="1" x14ac:dyDescent="0.25">
      <c r="A368" s="1">
        <v>44544</v>
      </c>
      <c r="B368" s="2">
        <f t="shared" si="0"/>
        <v>300</v>
      </c>
      <c r="C368" s="7"/>
      <c r="D368" s="2" t="e">
        <f t="shared" si="12"/>
        <v>#N/A</v>
      </c>
      <c r="E368" s="2" t="e">
        <f t="shared" si="22"/>
        <v>#N/A</v>
      </c>
      <c r="F368" s="2">
        <v>2043598.2032362819</v>
      </c>
      <c r="G368" s="2">
        <f t="shared" si="23"/>
        <v>792960.42857142852</v>
      </c>
      <c r="H368" s="2">
        <f t="shared" si="13"/>
        <v>244276707.16883275</v>
      </c>
      <c r="I368" s="7"/>
      <c r="J368" s="2" t="e">
        <f t="shared" si="14"/>
        <v>#N/A</v>
      </c>
      <c r="K368" s="2" t="e">
        <f t="shared" si="24"/>
        <v>#N/A</v>
      </c>
      <c r="L368" s="2">
        <f t="array" ref="L368">IF(COUNT($C369)=0,IF(COUNT($C368)=1,I368,SUM(L367+LOOKUP(2,1/(ISNUMBER($K$1:$K$194)),$K$1:$K$194))),I368)</f>
        <v>2685595.4285714165</v>
      </c>
      <c r="M368" s="8" t="e">
        <f t="shared" si="27"/>
        <v>#N/A</v>
      </c>
      <c r="N368" s="2" t="e">
        <f t="shared" si="15"/>
        <v>#N/A</v>
      </c>
      <c r="O368" s="2" t="e">
        <f t="shared" si="25"/>
        <v>#N/A</v>
      </c>
      <c r="P368" s="2">
        <v>2054018.0855676532</v>
      </c>
      <c r="Q368" s="2">
        <f>IF(P368&gt;Graph!$G$1*1000,Graph!$G$1*1000,P368)</f>
        <v>800000</v>
      </c>
      <c r="R368" s="2">
        <f t="shared" si="16"/>
        <v>246808281.43993491</v>
      </c>
      <c r="S368" s="2">
        <f t="shared" si="17"/>
        <v>792960.42857143283</v>
      </c>
      <c r="T368" s="2">
        <f t="shared" si="18"/>
        <v>7039.571428571362</v>
      </c>
      <c r="U368" s="2">
        <f t="shared" si="19"/>
        <v>800000</v>
      </c>
      <c r="V368" s="2">
        <f t="shared" si="28"/>
        <v>177668031.16883239</v>
      </c>
      <c r="W368" s="2">
        <f t="shared" si="20"/>
        <v>792960.42857143283</v>
      </c>
      <c r="X368" s="2">
        <f t="shared" si="6"/>
        <v>7039.5714285671711</v>
      </c>
      <c r="Y368" s="2">
        <f t="shared" si="7"/>
        <v>69140250.271102414</v>
      </c>
      <c r="Z368" s="2" t="str">
        <f t="shared" si="8"/>
        <v>MEEP</v>
      </c>
      <c r="AA368" s="2">
        <f>IF(Z368="HERE",Y368,AA367+Graph!$G$1*1000)</f>
        <v>179361749.84253156</v>
      </c>
      <c r="AB368" s="2">
        <f t="shared" si="21"/>
        <v>800000</v>
      </c>
      <c r="AC368" s="2">
        <f t="shared" si="9"/>
        <v>66653571.16883181</v>
      </c>
      <c r="AD368" s="3">
        <f t="shared" si="10"/>
        <v>52800000</v>
      </c>
      <c r="AE368" s="2">
        <f>IF(AE366&gt;=52800000,52800000,IF(AB347=Graph!G$1*1000,AE367+Graph!G$1*1000,AC368))</f>
        <v>52800000</v>
      </c>
      <c r="AF368" s="3">
        <f t="shared" si="11"/>
        <v>52800000</v>
      </c>
      <c r="AG368" s="3">
        <f t="shared" si="26"/>
        <v>50160000</v>
      </c>
      <c r="AH368" s="3" t="e">
        <f t="shared" si="3"/>
        <v>#N/A</v>
      </c>
      <c r="AM368" s="6">
        <v>14600000</v>
      </c>
      <c r="AN368" s="6">
        <v>31800000</v>
      </c>
      <c r="AO368" s="6">
        <v>52800000</v>
      </c>
    </row>
    <row r="369" spans="1:41" ht="15.75" customHeight="1" x14ac:dyDescent="0.25">
      <c r="A369" s="1">
        <v>44545</v>
      </c>
      <c r="B369" s="2">
        <f t="shared" si="0"/>
        <v>301</v>
      </c>
      <c r="C369" s="7"/>
      <c r="D369" s="2" t="e">
        <f t="shared" si="12"/>
        <v>#N/A</v>
      </c>
      <c r="E369" s="2" t="e">
        <f t="shared" si="22"/>
        <v>#N/A</v>
      </c>
      <c r="F369" s="2">
        <v>2048858.8535295427</v>
      </c>
      <c r="G369" s="2">
        <f t="shared" si="23"/>
        <v>792960.42857142852</v>
      </c>
      <c r="H369" s="2">
        <f t="shared" si="13"/>
        <v>245069667.59740418</v>
      </c>
      <c r="I369" s="7"/>
      <c r="J369" s="2" t="e">
        <f t="shared" si="14"/>
        <v>#N/A</v>
      </c>
      <c r="K369" s="2" t="e">
        <f t="shared" si="24"/>
        <v>#N/A</v>
      </c>
      <c r="L369" s="2">
        <f t="array" ref="L369">IF(COUNT($C370)=0,IF(COUNT($C369)=1,I369,SUM(L368+LOOKUP(2,1/(ISNUMBER($K$1:$K$194)),$K$1:$K$194))),I369)</f>
        <v>2692634.9999999879</v>
      </c>
      <c r="M369" s="8" t="e">
        <f t="shared" si="27"/>
        <v>#N/A</v>
      </c>
      <c r="N369" s="2" t="e">
        <f t="shared" si="15"/>
        <v>#N/A</v>
      </c>
      <c r="O369" s="2" t="e">
        <f t="shared" si="25"/>
        <v>#N/A</v>
      </c>
      <c r="P369" s="2">
        <v>2059300.5776602328</v>
      </c>
      <c r="Q369" s="2">
        <f>IF(P369&gt;Graph!$G$1*1000,Graph!$G$1*1000,P369)</f>
        <v>800000</v>
      </c>
      <c r="R369" s="2">
        <f t="shared" si="16"/>
        <v>247608281.43993491</v>
      </c>
      <c r="S369" s="2">
        <f t="shared" si="17"/>
        <v>792960.42857143283</v>
      </c>
      <c r="T369" s="2">
        <f t="shared" si="18"/>
        <v>7039.571428571362</v>
      </c>
      <c r="U369" s="2">
        <f t="shared" si="19"/>
        <v>800000</v>
      </c>
      <c r="V369" s="2">
        <f t="shared" si="28"/>
        <v>178460991.59740382</v>
      </c>
      <c r="W369" s="2">
        <f t="shared" si="20"/>
        <v>792960.42857143283</v>
      </c>
      <c r="X369" s="2">
        <f t="shared" si="6"/>
        <v>7039.5714285671711</v>
      </c>
      <c r="Y369" s="2">
        <f t="shared" si="7"/>
        <v>69147289.842530981</v>
      </c>
      <c r="Z369" s="2" t="str">
        <f t="shared" si="8"/>
        <v>MEEP</v>
      </c>
      <c r="AA369" s="2">
        <f>IF(Z369="HERE",Y369,AA368+Graph!$G$1*1000)</f>
        <v>180161749.84253156</v>
      </c>
      <c r="AB369" s="2">
        <f t="shared" si="21"/>
        <v>800000</v>
      </c>
      <c r="AC369" s="2">
        <f t="shared" si="9"/>
        <v>66653571.16883181</v>
      </c>
      <c r="AD369" s="3">
        <f t="shared" si="10"/>
        <v>52800000</v>
      </c>
      <c r="AE369" s="2">
        <f>IF(AE367&gt;=52800000,52800000,IF(AB348=Graph!G$1*1000,AE368+Graph!G$1*1000,AC369))</f>
        <v>52800000</v>
      </c>
      <c r="AF369" s="3">
        <f t="shared" si="11"/>
        <v>52800000</v>
      </c>
      <c r="AG369" s="3">
        <f t="shared" si="26"/>
        <v>50160000</v>
      </c>
      <c r="AH369" s="3" t="e">
        <f t="shared" si="3"/>
        <v>#N/A</v>
      </c>
      <c r="AM369" s="6">
        <v>14600000</v>
      </c>
      <c r="AN369" s="6">
        <v>31800000</v>
      </c>
      <c r="AO369" s="6">
        <v>52800000</v>
      </c>
    </row>
    <row r="370" spans="1:41" ht="15.75" customHeight="1" x14ac:dyDescent="0.25">
      <c r="A370" s="1">
        <v>44546</v>
      </c>
      <c r="B370" s="2">
        <f t="shared" si="0"/>
        <v>302</v>
      </c>
      <c r="C370" s="7"/>
      <c r="D370" s="2" t="e">
        <f t="shared" si="12"/>
        <v>#N/A</v>
      </c>
      <c r="E370" s="2" t="e">
        <f t="shared" si="22"/>
        <v>#N/A</v>
      </c>
      <c r="F370" s="2">
        <v>2054119.5038228035</v>
      </c>
      <c r="G370" s="2">
        <f t="shared" si="23"/>
        <v>792960.42857142852</v>
      </c>
      <c r="H370" s="2">
        <f t="shared" si="13"/>
        <v>245862628.02597561</v>
      </c>
      <c r="I370" s="7"/>
      <c r="J370" s="2" t="e">
        <f t="shared" si="14"/>
        <v>#N/A</v>
      </c>
      <c r="K370" s="2" t="e">
        <f t="shared" si="24"/>
        <v>#N/A</v>
      </c>
      <c r="L370" s="2">
        <f t="array" ref="L370">IF(COUNT($C371)=0,IF(COUNT($C370)=1,I370,SUM(L369+LOOKUP(2,1/(ISNUMBER($K$1:$K$194)),$K$1:$K$194))),I370)</f>
        <v>2699674.5714285593</v>
      </c>
      <c r="M370" s="8" t="e">
        <f t="shared" si="27"/>
        <v>#N/A</v>
      </c>
      <c r="N370" s="2" t="e">
        <f t="shared" si="15"/>
        <v>#N/A</v>
      </c>
      <c r="O370" s="2" t="e">
        <f t="shared" si="25"/>
        <v>#N/A</v>
      </c>
      <c r="P370" s="2">
        <v>2064583.0697528124</v>
      </c>
      <c r="Q370" s="2">
        <f>IF(P370&gt;Graph!$G$1*1000,Graph!$G$1*1000,P370)</f>
        <v>800000</v>
      </c>
      <c r="R370" s="2">
        <f t="shared" si="16"/>
        <v>248408281.43993491</v>
      </c>
      <c r="S370" s="2">
        <f t="shared" si="17"/>
        <v>792960.42857143283</v>
      </c>
      <c r="T370" s="2">
        <f t="shared" si="18"/>
        <v>7039.571428571362</v>
      </c>
      <c r="U370" s="2">
        <f t="shared" si="19"/>
        <v>800000</v>
      </c>
      <c r="V370" s="2">
        <f t="shared" si="28"/>
        <v>179253952.02597526</v>
      </c>
      <c r="W370" s="2">
        <f t="shared" si="20"/>
        <v>792960.42857143283</v>
      </c>
      <c r="X370" s="2">
        <f t="shared" si="6"/>
        <v>7039.5714285671711</v>
      </c>
      <c r="Y370" s="2">
        <f t="shared" si="7"/>
        <v>69154329.413959548</v>
      </c>
      <c r="Z370" s="2" t="str">
        <f t="shared" si="8"/>
        <v>MEEP</v>
      </c>
      <c r="AA370" s="2">
        <f>IF(Z370="HERE",Y370,AA369+Graph!$G$1*1000)</f>
        <v>180961749.84253156</v>
      </c>
      <c r="AB370" s="2">
        <f t="shared" si="21"/>
        <v>800000</v>
      </c>
      <c r="AC370" s="2">
        <f t="shared" si="9"/>
        <v>66653571.16883181</v>
      </c>
      <c r="AD370" s="3">
        <f t="shared" si="10"/>
        <v>52800000</v>
      </c>
      <c r="AE370" s="2">
        <f>IF(AE368&gt;=52800000,52800000,IF(AB349=Graph!G$1*1000,AE369+Graph!G$1*1000,AC370))</f>
        <v>52800000</v>
      </c>
      <c r="AF370" s="3">
        <f t="shared" si="11"/>
        <v>52800000</v>
      </c>
      <c r="AG370" s="3">
        <f t="shared" si="26"/>
        <v>50160000</v>
      </c>
      <c r="AH370" s="3" t="e">
        <f t="shared" si="3"/>
        <v>#N/A</v>
      </c>
      <c r="AM370" s="6">
        <v>14600000</v>
      </c>
      <c r="AN370" s="6">
        <v>31800000</v>
      </c>
      <c r="AO370" s="6">
        <v>52800000</v>
      </c>
    </row>
    <row r="371" spans="1:41" ht="15.75" customHeight="1" x14ac:dyDescent="0.25">
      <c r="A371" s="1">
        <v>44547</v>
      </c>
      <c r="B371" s="2">
        <f t="shared" si="0"/>
        <v>303</v>
      </c>
      <c r="C371" s="7"/>
      <c r="D371" s="2" t="e">
        <f t="shared" si="12"/>
        <v>#N/A</v>
      </c>
      <c r="E371" s="2" t="e">
        <f t="shared" si="22"/>
        <v>#N/A</v>
      </c>
      <c r="F371" s="2">
        <v>2059380.1541160643</v>
      </c>
      <c r="G371" s="2">
        <f t="shared" si="23"/>
        <v>792960.42857142852</v>
      </c>
      <c r="H371" s="2">
        <f t="shared" si="13"/>
        <v>246655588.45454705</v>
      </c>
      <c r="I371" s="7"/>
      <c r="J371" s="2" t="e">
        <f t="shared" si="14"/>
        <v>#N/A</v>
      </c>
      <c r="K371" s="2" t="e">
        <f t="shared" si="24"/>
        <v>#N/A</v>
      </c>
      <c r="L371" s="2">
        <f t="array" ref="L371">IF(COUNT($C372)=0,IF(COUNT($C371)=1,I371,SUM(L370+LOOKUP(2,1/(ISNUMBER($K$1:$K$194)),$K$1:$K$194))),I371)</f>
        <v>2706714.1428571306</v>
      </c>
      <c r="M371" s="8" t="e">
        <f t="shared" si="27"/>
        <v>#N/A</v>
      </c>
      <c r="N371" s="2" t="e">
        <f t="shared" si="15"/>
        <v>#N/A</v>
      </c>
      <c r="O371" s="2" t="e">
        <f t="shared" si="25"/>
        <v>#N/A</v>
      </c>
      <c r="P371" s="2">
        <v>2069865.5618454218</v>
      </c>
      <c r="Q371" s="2">
        <f>IF(P371&gt;Graph!$G$1*1000,Graph!$G$1*1000,P371)</f>
        <v>800000</v>
      </c>
      <c r="R371" s="2">
        <f t="shared" si="16"/>
        <v>249208281.43993491</v>
      </c>
      <c r="S371" s="2">
        <f t="shared" si="17"/>
        <v>792960.42857143283</v>
      </c>
      <c r="T371" s="2">
        <f t="shared" si="18"/>
        <v>7039.571428571362</v>
      </c>
      <c r="U371" s="2">
        <f t="shared" si="19"/>
        <v>800000</v>
      </c>
      <c r="V371" s="2">
        <f t="shared" si="28"/>
        <v>180046912.45454669</v>
      </c>
      <c r="W371" s="2">
        <f t="shared" si="20"/>
        <v>792960.42857143283</v>
      </c>
      <c r="X371" s="2">
        <f t="shared" si="6"/>
        <v>7039.5714285671711</v>
      </c>
      <c r="Y371" s="2">
        <f t="shared" si="7"/>
        <v>69161368.985388115</v>
      </c>
      <c r="Z371" s="2" t="str">
        <f t="shared" si="8"/>
        <v>MEEP</v>
      </c>
      <c r="AA371" s="2">
        <f>IF(Z371="HERE",Y371,AA370+Graph!$G$1*1000)</f>
        <v>181761749.84253156</v>
      </c>
      <c r="AB371" s="2">
        <f t="shared" si="21"/>
        <v>800000</v>
      </c>
      <c r="AC371" s="2">
        <f t="shared" si="9"/>
        <v>66653571.16883181</v>
      </c>
      <c r="AD371" s="3">
        <f t="shared" si="10"/>
        <v>52800000</v>
      </c>
      <c r="AE371" s="2">
        <f>IF(AE369&gt;=52800000,52800000,IF(AB350=Graph!G$1*1000,AE370+Graph!G$1*1000,AC371))</f>
        <v>52800000</v>
      </c>
      <c r="AF371" s="3">
        <f t="shared" si="11"/>
        <v>52800000</v>
      </c>
      <c r="AG371" s="3">
        <f t="shared" si="26"/>
        <v>50160000</v>
      </c>
      <c r="AH371" s="3" t="e">
        <f t="shared" si="3"/>
        <v>#N/A</v>
      </c>
      <c r="AM371" s="6">
        <v>14600000</v>
      </c>
      <c r="AN371" s="6">
        <v>31800000</v>
      </c>
      <c r="AO371" s="6">
        <v>52800000</v>
      </c>
    </row>
    <row r="372" spans="1:41" ht="15.75" customHeight="1" x14ac:dyDescent="0.25">
      <c r="A372" s="1">
        <v>44548</v>
      </c>
      <c r="B372" s="2">
        <f t="shared" si="0"/>
        <v>304</v>
      </c>
      <c r="C372" s="7"/>
      <c r="D372" s="2" t="e">
        <f t="shared" si="12"/>
        <v>#N/A</v>
      </c>
      <c r="E372" s="2" t="e">
        <f t="shared" si="22"/>
        <v>#N/A</v>
      </c>
      <c r="F372" s="2">
        <v>2064640.8044093251</v>
      </c>
      <c r="G372" s="2">
        <f t="shared" si="23"/>
        <v>792960.42857142852</v>
      </c>
      <c r="H372" s="2">
        <f t="shared" si="13"/>
        <v>247448548.88311848</v>
      </c>
      <c r="I372" s="7"/>
      <c r="J372" s="2" t="e">
        <f t="shared" si="14"/>
        <v>#N/A</v>
      </c>
      <c r="K372" s="2" t="e">
        <f t="shared" si="24"/>
        <v>#N/A</v>
      </c>
      <c r="L372" s="2">
        <f t="array" ref="L372">IF(COUNT($C373)=0,IF(COUNT($C372)=1,I372,SUM(L371+LOOKUP(2,1/(ISNUMBER($K$1:$K$194)),$K$1:$K$194))),I372)</f>
        <v>2713753.714285702</v>
      </c>
      <c r="M372" s="8" t="e">
        <f t="shared" si="27"/>
        <v>#N/A</v>
      </c>
      <c r="N372" s="2" t="e">
        <f t="shared" si="15"/>
        <v>#N/A</v>
      </c>
      <c r="O372" s="2" t="e">
        <f t="shared" si="25"/>
        <v>#N/A</v>
      </c>
      <c r="P372" s="2">
        <v>2075148.0539380014</v>
      </c>
      <c r="Q372" s="2">
        <f>IF(P372&gt;Graph!$G$1*1000,Graph!$G$1*1000,P372)</f>
        <v>800000</v>
      </c>
      <c r="R372" s="2">
        <f t="shared" si="16"/>
        <v>250008281.43993491</v>
      </c>
      <c r="S372" s="2">
        <f t="shared" si="17"/>
        <v>792960.42857143283</v>
      </c>
      <c r="T372" s="2">
        <f t="shared" si="18"/>
        <v>7039.571428571362</v>
      </c>
      <c r="U372" s="2">
        <f t="shared" si="19"/>
        <v>800000</v>
      </c>
      <c r="V372" s="2">
        <f t="shared" si="28"/>
        <v>180839872.88311812</v>
      </c>
      <c r="W372" s="2">
        <f t="shared" si="20"/>
        <v>792960.42857143283</v>
      </c>
      <c r="X372" s="2">
        <f t="shared" si="6"/>
        <v>7039.5714285671711</v>
      </c>
      <c r="Y372" s="2">
        <f t="shared" si="7"/>
        <v>69168408.556816682</v>
      </c>
      <c r="Z372" s="2" t="str">
        <f t="shared" si="8"/>
        <v>MEEP</v>
      </c>
      <c r="AA372" s="2">
        <f>IF(Z372="HERE",Y372,AA371+Graph!$G$1*1000)</f>
        <v>182561749.84253156</v>
      </c>
      <c r="AB372" s="2">
        <f t="shared" si="21"/>
        <v>800000</v>
      </c>
      <c r="AC372" s="2">
        <f t="shared" si="9"/>
        <v>66653571.16883181</v>
      </c>
      <c r="AD372" s="3">
        <f t="shared" si="10"/>
        <v>52800000</v>
      </c>
      <c r="AE372" s="2">
        <f>IF(AE370&gt;=52800000,52800000,IF(AB351=Graph!G$1*1000,AE371+Graph!G$1*1000,AC372))</f>
        <v>52800000</v>
      </c>
      <c r="AF372" s="3">
        <f t="shared" si="11"/>
        <v>52800000</v>
      </c>
      <c r="AG372" s="3">
        <f t="shared" si="26"/>
        <v>50160000</v>
      </c>
      <c r="AH372" s="3" t="e">
        <f t="shared" si="3"/>
        <v>#N/A</v>
      </c>
      <c r="AM372" s="6">
        <v>14600000</v>
      </c>
      <c r="AN372" s="6">
        <v>31800000</v>
      </c>
      <c r="AO372" s="6">
        <v>52800000</v>
      </c>
    </row>
    <row r="373" spans="1:41" ht="15.75" customHeight="1" x14ac:dyDescent="0.25">
      <c r="A373" s="1">
        <v>44549</v>
      </c>
      <c r="B373" s="2">
        <f t="shared" si="0"/>
        <v>305</v>
      </c>
      <c r="C373" s="7"/>
      <c r="D373" s="2" t="e">
        <f t="shared" si="12"/>
        <v>#N/A</v>
      </c>
      <c r="E373" s="2" t="e">
        <f t="shared" si="22"/>
        <v>#N/A</v>
      </c>
      <c r="F373" s="2">
        <v>2069901.4547025561</v>
      </c>
      <c r="G373" s="2">
        <f t="shared" si="23"/>
        <v>792960.42857142852</v>
      </c>
      <c r="H373" s="2">
        <f t="shared" si="13"/>
        <v>248241509.31168991</v>
      </c>
      <c r="I373" s="7"/>
      <c r="J373" s="2" t="e">
        <f t="shared" si="14"/>
        <v>#N/A</v>
      </c>
      <c r="K373" s="2" t="e">
        <f t="shared" si="24"/>
        <v>#N/A</v>
      </c>
      <c r="L373" s="2">
        <f t="array" ref="L373">IF(COUNT($C374)=0,IF(COUNT($C373)=1,I373,SUM(L372+LOOKUP(2,1/(ISNUMBER($K$1:$K$194)),$K$1:$K$194))),I373)</f>
        <v>2720793.2857142733</v>
      </c>
      <c r="M373" s="8" t="e">
        <f t="shared" si="27"/>
        <v>#N/A</v>
      </c>
      <c r="N373" s="2" t="e">
        <f t="shared" si="15"/>
        <v>#N/A</v>
      </c>
      <c r="O373" s="2" t="e">
        <f t="shared" si="25"/>
        <v>#N/A</v>
      </c>
      <c r="P373" s="2">
        <v>2080430.546030581</v>
      </c>
      <c r="Q373" s="2">
        <f>IF(P373&gt;Graph!$G$1*1000,Graph!$G$1*1000,P373)</f>
        <v>800000</v>
      </c>
      <c r="R373" s="2">
        <f t="shared" si="16"/>
        <v>250808281.43993491</v>
      </c>
      <c r="S373" s="2">
        <f t="shared" si="17"/>
        <v>792960.42857143283</v>
      </c>
      <c r="T373" s="2">
        <f t="shared" si="18"/>
        <v>7039.571428571362</v>
      </c>
      <c r="U373" s="2">
        <f t="shared" si="19"/>
        <v>800000</v>
      </c>
      <c r="V373" s="2">
        <f t="shared" si="28"/>
        <v>181632833.31168956</v>
      </c>
      <c r="W373" s="2">
        <f t="shared" si="20"/>
        <v>792960.42857143283</v>
      </c>
      <c r="X373" s="2">
        <f t="shared" si="6"/>
        <v>7039.5714285671711</v>
      </c>
      <c r="Y373" s="2">
        <f t="shared" si="7"/>
        <v>69175448.128245249</v>
      </c>
      <c r="Z373" s="2" t="str">
        <f t="shared" si="8"/>
        <v>MEEP</v>
      </c>
      <c r="AA373" s="2">
        <f>IF(Z373="HERE",Y373,AA372+Graph!$G$1*1000)</f>
        <v>183361749.84253156</v>
      </c>
      <c r="AB373" s="2">
        <f t="shared" si="21"/>
        <v>800000</v>
      </c>
      <c r="AC373" s="2">
        <f t="shared" si="9"/>
        <v>66653571.16883181</v>
      </c>
      <c r="AD373" s="3">
        <f t="shared" si="10"/>
        <v>52800000</v>
      </c>
      <c r="AE373" s="2">
        <f>IF(AE371&gt;=52800000,52800000,IF(AB352=Graph!G$1*1000,AE372+Graph!G$1*1000,AC373))</f>
        <v>52800000</v>
      </c>
      <c r="AF373" s="3">
        <f t="shared" si="11"/>
        <v>52800000</v>
      </c>
      <c r="AG373" s="3">
        <f t="shared" si="26"/>
        <v>50160000</v>
      </c>
      <c r="AH373" s="3" t="e">
        <f t="shared" si="3"/>
        <v>#N/A</v>
      </c>
      <c r="AM373" s="6">
        <v>14600000</v>
      </c>
      <c r="AN373" s="6">
        <v>31800000</v>
      </c>
      <c r="AO373" s="6">
        <v>52800000</v>
      </c>
    </row>
    <row r="374" spans="1:41" ht="15.75" customHeight="1" x14ac:dyDescent="0.25">
      <c r="A374" s="1">
        <v>44550</v>
      </c>
      <c r="B374" s="2">
        <f t="shared" si="0"/>
        <v>306</v>
      </c>
      <c r="C374" s="7"/>
      <c r="D374" s="2" t="e">
        <f t="shared" si="12"/>
        <v>#N/A</v>
      </c>
      <c r="E374" s="2" t="e">
        <f t="shared" si="22"/>
        <v>#N/A</v>
      </c>
      <c r="F374" s="2">
        <v>2075162.1049958169</v>
      </c>
      <c r="G374" s="2">
        <f t="shared" si="23"/>
        <v>792960.42857142852</v>
      </c>
      <c r="H374" s="2">
        <f t="shared" si="13"/>
        <v>249034469.74026135</v>
      </c>
      <c r="I374" s="7"/>
      <c r="J374" s="2" t="e">
        <f t="shared" si="14"/>
        <v>#N/A</v>
      </c>
      <c r="K374" s="2" t="e">
        <f t="shared" si="24"/>
        <v>#N/A</v>
      </c>
      <c r="L374" s="2">
        <f t="array" ref="L374">IF(COUNT($C375)=0,IF(COUNT($C374)=1,I374,SUM(L373+LOOKUP(2,1/(ISNUMBER($K$1:$K$194)),$K$1:$K$194))),I374)</f>
        <v>2727832.8571428447</v>
      </c>
      <c r="M374" s="8" t="e">
        <f t="shared" si="27"/>
        <v>#N/A</v>
      </c>
      <c r="N374" s="2" t="e">
        <f t="shared" si="15"/>
        <v>#N/A</v>
      </c>
      <c r="O374" s="2" t="e">
        <f t="shared" si="25"/>
        <v>#N/A</v>
      </c>
      <c r="P374" s="2">
        <v>2085713.0381231606</v>
      </c>
      <c r="Q374" s="2">
        <f>IF(P374&gt;Graph!$G$1*1000,Graph!$G$1*1000,P374)</f>
        <v>800000</v>
      </c>
      <c r="R374" s="2">
        <f t="shared" si="16"/>
        <v>251608281.43993491</v>
      </c>
      <c r="S374" s="2">
        <f t="shared" si="17"/>
        <v>792960.42857143283</v>
      </c>
      <c r="T374" s="2">
        <f t="shared" si="18"/>
        <v>7039.571428571362</v>
      </c>
      <c r="U374" s="2">
        <f t="shared" si="19"/>
        <v>800000</v>
      </c>
      <c r="V374" s="2">
        <f t="shared" si="28"/>
        <v>182425793.74026099</v>
      </c>
      <c r="W374" s="2">
        <f t="shared" si="20"/>
        <v>792960.42857143283</v>
      </c>
      <c r="X374" s="2">
        <f t="shared" si="6"/>
        <v>7039.5714285671711</v>
      </c>
      <c r="Y374" s="2">
        <f t="shared" si="7"/>
        <v>69182487.699673817</v>
      </c>
      <c r="Z374" s="2" t="str">
        <f t="shared" si="8"/>
        <v>MEEP</v>
      </c>
      <c r="AA374" s="2">
        <f>IF(Z374="HERE",Y374,AA373+Graph!$G$1*1000)</f>
        <v>184161749.84253156</v>
      </c>
      <c r="AB374" s="2">
        <f t="shared" si="21"/>
        <v>800000</v>
      </c>
      <c r="AC374" s="2">
        <f t="shared" si="9"/>
        <v>66653571.16883181</v>
      </c>
      <c r="AD374" s="3">
        <f t="shared" si="10"/>
        <v>52800000</v>
      </c>
      <c r="AE374" s="2">
        <f>IF(AE372&gt;=52800000,52800000,IF(AB353=Graph!G$1*1000,AE373+Graph!G$1*1000,AC374))</f>
        <v>52800000</v>
      </c>
      <c r="AF374" s="3">
        <f t="shared" si="11"/>
        <v>52800000</v>
      </c>
      <c r="AG374" s="3">
        <f t="shared" si="26"/>
        <v>50160000</v>
      </c>
      <c r="AH374" s="3" t="e">
        <f t="shared" si="3"/>
        <v>#N/A</v>
      </c>
      <c r="AM374" s="6">
        <v>14600000</v>
      </c>
      <c r="AN374" s="6">
        <v>31800000</v>
      </c>
      <c r="AO374" s="6">
        <v>52800000</v>
      </c>
    </row>
    <row r="375" spans="1:41" ht="15.75" customHeight="1" x14ac:dyDescent="0.25">
      <c r="A375" s="1">
        <v>44551</v>
      </c>
      <c r="B375" s="2">
        <f t="shared" si="0"/>
        <v>307</v>
      </c>
      <c r="C375" s="7"/>
      <c r="D375" s="2" t="e">
        <f t="shared" si="12"/>
        <v>#N/A</v>
      </c>
      <c r="E375" s="2" t="e">
        <f t="shared" si="22"/>
        <v>#N/A</v>
      </c>
      <c r="F375" s="2">
        <v>2080422.7552890778</v>
      </c>
      <c r="G375" s="2">
        <f t="shared" si="23"/>
        <v>792960.42857142852</v>
      </c>
      <c r="H375" s="2">
        <f t="shared" si="13"/>
        <v>249827430.16883278</v>
      </c>
      <c r="I375" s="7"/>
      <c r="J375" s="2" t="e">
        <f t="shared" si="14"/>
        <v>#N/A</v>
      </c>
      <c r="K375" s="2" t="e">
        <f t="shared" si="24"/>
        <v>#N/A</v>
      </c>
      <c r="L375" s="2">
        <f t="array" ref="L375">IF(COUNT($C376)=0,IF(COUNT($C375)=1,I375,SUM(L374+LOOKUP(2,1/(ISNUMBER($K$1:$K$194)),$K$1:$K$194))),I375)</f>
        <v>2734872.4285714161</v>
      </c>
      <c r="M375" s="8" t="e">
        <f t="shared" si="27"/>
        <v>#N/A</v>
      </c>
      <c r="N375" s="2" t="e">
        <f t="shared" si="15"/>
        <v>#N/A</v>
      </c>
      <c r="O375" s="2" t="e">
        <f t="shared" si="25"/>
        <v>#N/A</v>
      </c>
      <c r="P375" s="2">
        <v>2090995.5302157402</v>
      </c>
      <c r="Q375" s="2">
        <f>IF(P375&gt;Graph!$G$1*1000,Graph!$G$1*1000,P375)</f>
        <v>800000</v>
      </c>
      <c r="R375" s="2">
        <f t="shared" si="16"/>
        <v>252408281.43993491</v>
      </c>
      <c r="S375" s="2">
        <f t="shared" si="17"/>
        <v>792960.42857143283</v>
      </c>
      <c r="T375" s="2">
        <f t="shared" si="18"/>
        <v>7039.571428571362</v>
      </c>
      <c r="U375" s="2">
        <f t="shared" si="19"/>
        <v>800000</v>
      </c>
      <c r="V375" s="2">
        <f t="shared" si="28"/>
        <v>183218754.16883242</v>
      </c>
      <c r="W375" s="2">
        <f t="shared" si="20"/>
        <v>792960.42857143283</v>
      </c>
      <c r="X375" s="2">
        <f t="shared" si="6"/>
        <v>7039.5714285671711</v>
      </c>
      <c r="Y375" s="2">
        <f t="shared" si="7"/>
        <v>69189527.271102384</v>
      </c>
      <c r="Z375" s="2" t="str">
        <f t="shared" si="8"/>
        <v>MEEP</v>
      </c>
      <c r="AA375" s="2">
        <f>IF(Z375="HERE",Y375,AA374+Graph!$G$1*1000)</f>
        <v>184961749.84253156</v>
      </c>
      <c r="AB375" s="2">
        <f t="shared" si="21"/>
        <v>800000</v>
      </c>
      <c r="AC375" s="2">
        <f t="shared" si="9"/>
        <v>66653571.16883181</v>
      </c>
      <c r="AD375" s="3">
        <f t="shared" si="10"/>
        <v>52800000</v>
      </c>
      <c r="AE375" s="2">
        <f>IF(AE373&gt;=52800000,52800000,IF(AB354=Graph!G$1*1000,AE374+Graph!G$1*1000,AC375))</f>
        <v>52800000</v>
      </c>
      <c r="AF375" s="3">
        <f t="shared" si="11"/>
        <v>52800000</v>
      </c>
      <c r="AG375" s="3">
        <f t="shared" si="26"/>
        <v>50160000</v>
      </c>
      <c r="AH375" s="3" t="e">
        <f t="shared" si="3"/>
        <v>#N/A</v>
      </c>
      <c r="AM375" s="6">
        <v>14600000</v>
      </c>
      <c r="AN375" s="6">
        <v>31800000</v>
      </c>
      <c r="AO375" s="6">
        <v>52800000</v>
      </c>
    </row>
    <row r="376" spans="1:41" ht="15.75" customHeight="1" x14ac:dyDescent="0.25">
      <c r="A376" s="1">
        <v>44552</v>
      </c>
      <c r="B376" s="2">
        <f t="shared" si="0"/>
        <v>308</v>
      </c>
      <c r="C376" s="7"/>
      <c r="D376" s="2" t="e">
        <f t="shared" si="12"/>
        <v>#N/A</v>
      </c>
      <c r="E376" s="2" t="e">
        <f t="shared" si="22"/>
        <v>#N/A</v>
      </c>
      <c r="F376" s="2">
        <v>2085683.4055823386</v>
      </c>
      <c r="G376" s="2">
        <f t="shared" si="23"/>
        <v>792960.42857142852</v>
      </c>
      <c r="H376" s="2">
        <f t="shared" si="13"/>
        <v>250620390.59740421</v>
      </c>
      <c r="I376" s="7"/>
      <c r="J376" s="2" t="e">
        <f t="shared" si="14"/>
        <v>#N/A</v>
      </c>
      <c r="K376" s="2" t="e">
        <f t="shared" si="24"/>
        <v>#N/A</v>
      </c>
      <c r="L376" s="2">
        <f t="array" ref="L376">IF(COUNT($C377)=0,IF(COUNT($C376)=1,I376,SUM(L375+LOOKUP(2,1/(ISNUMBER($K$1:$K$194)),$K$1:$K$194))),I376)</f>
        <v>2741911.9999999874</v>
      </c>
      <c r="M376" s="8" t="e">
        <f t="shared" si="27"/>
        <v>#N/A</v>
      </c>
      <c r="N376" s="2" t="e">
        <f t="shared" si="15"/>
        <v>#N/A</v>
      </c>
      <c r="O376" s="2" t="e">
        <f t="shared" si="25"/>
        <v>#N/A</v>
      </c>
      <c r="P376" s="2">
        <v>2096278.0223083198</v>
      </c>
      <c r="Q376" s="2">
        <f>IF(P376&gt;Graph!$G$1*1000,Graph!$G$1*1000,P376)</f>
        <v>800000</v>
      </c>
      <c r="R376" s="2">
        <f t="shared" si="16"/>
        <v>253208281.43993491</v>
      </c>
      <c r="S376" s="2">
        <f t="shared" si="17"/>
        <v>792960.42857143283</v>
      </c>
      <c r="T376" s="2">
        <f t="shared" si="18"/>
        <v>7039.571428571362</v>
      </c>
      <c r="U376" s="2">
        <f t="shared" si="19"/>
        <v>800000</v>
      </c>
      <c r="V376" s="2">
        <f t="shared" si="28"/>
        <v>184011714.59740385</v>
      </c>
      <c r="W376" s="2">
        <f t="shared" si="20"/>
        <v>792960.42857143283</v>
      </c>
      <c r="X376" s="2">
        <f t="shared" si="6"/>
        <v>7039.5714285671711</v>
      </c>
      <c r="Y376" s="2">
        <f t="shared" si="7"/>
        <v>69196566.842530951</v>
      </c>
      <c r="Z376" s="2" t="str">
        <f t="shared" si="8"/>
        <v>MEEP</v>
      </c>
      <c r="AA376" s="2">
        <f>IF(Z376="HERE",Y376,AA375+Graph!$G$1*1000)</f>
        <v>185761749.84253156</v>
      </c>
      <c r="AB376" s="2">
        <f t="shared" si="21"/>
        <v>800000</v>
      </c>
      <c r="AC376" s="2">
        <f t="shared" si="9"/>
        <v>66653571.16883181</v>
      </c>
      <c r="AD376" s="3">
        <f t="shared" si="10"/>
        <v>52800000</v>
      </c>
      <c r="AE376" s="2">
        <f>IF(AE374&gt;=52800000,52800000,IF(AB355=Graph!G$1*1000,AE375+Graph!G$1*1000,AC376))</f>
        <v>52800000</v>
      </c>
      <c r="AF376" s="3">
        <f t="shared" si="11"/>
        <v>52800000</v>
      </c>
      <c r="AG376" s="3">
        <f t="shared" si="26"/>
        <v>50160000</v>
      </c>
      <c r="AH376" s="3" t="e">
        <f t="shared" si="3"/>
        <v>#N/A</v>
      </c>
      <c r="AM376" s="6">
        <v>14600000</v>
      </c>
      <c r="AN376" s="6">
        <v>31800000</v>
      </c>
      <c r="AO376" s="6">
        <v>52800000</v>
      </c>
    </row>
    <row r="377" spans="1:41" ht="15.75" customHeight="1" x14ac:dyDescent="0.25">
      <c r="A377" s="1">
        <v>44553</v>
      </c>
      <c r="B377" s="2">
        <f t="shared" si="0"/>
        <v>309</v>
      </c>
      <c r="C377" s="7"/>
      <c r="D377" s="2" t="e">
        <f t="shared" si="12"/>
        <v>#N/A</v>
      </c>
      <c r="E377" s="2" t="e">
        <f t="shared" si="22"/>
        <v>#N/A</v>
      </c>
      <c r="F377" s="2">
        <v>2090944.0558755994</v>
      </c>
      <c r="G377" s="2">
        <f t="shared" si="23"/>
        <v>792960.42857142852</v>
      </c>
      <c r="H377" s="2">
        <f t="shared" si="13"/>
        <v>251413351.02597564</v>
      </c>
      <c r="I377" s="7"/>
      <c r="J377" s="2" t="e">
        <f t="shared" si="14"/>
        <v>#N/A</v>
      </c>
      <c r="K377" s="2" t="e">
        <f t="shared" si="24"/>
        <v>#N/A</v>
      </c>
      <c r="L377" s="2">
        <f t="array" ref="L377">IF(COUNT($C378)=0,IF(COUNT($C377)=1,I377,SUM(L376+LOOKUP(2,1/(ISNUMBER($K$1:$K$194)),$K$1:$K$194))),I377)</f>
        <v>2748951.5714285588</v>
      </c>
      <c r="M377" s="8" t="e">
        <f t="shared" si="27"/>
        <v>#N/A</v>
      </c>
      <c r="N377" s="2" t="e">
        <f t="shared" si="15"/>
        <v>#N/A</v>
      </c>
      <c r="O377" s="2" t="e">
        <f t="shared" si="25"/>
        <v>#N/A</v>
      </c>
      <c r="P377" s="2">
        <v>2101560.5144009292</v>
      </c>
      <c r="Q377" s="2">
        <f>IF(P377&gt;Graph!$G$1*1000,Graph!$G$1*1000,P377)</f>
        <v>800000</v>
      </c>
      <c r="R377" s="2">
        <f t="shared" si="16"/>
        <v>254008281.43993491</v>
      </c>
      <c r="S377" s="2">
        <f t="shared" si="17"/>
        <v>792960.42857143283</v>
      </c>
      <c r="T377" s="2">
        <f t="shared" si="18"/>
        <v>7039.571428571362</v>
      </c>
      <c r="U377" s="2">
        <f t="shared" si="19"/>
        <v>800000</v>
      </c>
      <c r="V377" s="2">
        <f t="shared" si="28"/>
        <v>184804675.02597529</v>
      </c>
      <c r="W377" s="2">
        <f t="shared" si="20"/>
        <v>792960.42857143283</v>
      </c>
      <c r="X377" s="2">
        <f t="shared" si="6"/>
        <v>7039.5714285671711</v>
      </c>
      <c r="Y377" s="2">
        <f t="shared" si="7"/>
        <v>69203606.413959518</v>
      </c>
      <c r="Z377" s="2" t="str">
        <f t="shared" si="8"/>
        <v>MEEP</v>
      </c>
      <c r="AA377" s="2">
        <f>IF(Z377="HERE",Y377,AA376+Graph!$G$1*1000)</f>
        <v>186561749.84253156</v>
      </c>
      <c r="AB377" s="2">
        <f t="shared" si="21"/>
        <v>800000</v>
      </c>
      <c r="AC377" s="2">
        <f t="shared" si="9"/>
        <v>66653571.16883181</v>
      </c>
      <c r="AD377" s="3">
        <f t="shared" si="10"/>
        <v>52800000</v>
      </c>
      <c r="AE377" s="2">
        <f>IF(AE375&gt;=52800000,52800000,IF(AB356=Graph!G$1*1000,AE376+Graph!G$1*1000,AC377))</f>
        <v>52800000</v>
      </c>
      <c r="AF377" s="3">
        <f t="shared" si="11"/>
        <v>52800000</v>
      </c>
      <c r="AG377" s="3">
        <f t="shared" si="26"/>
        <v>50160000</v>
      </c>
      <c r="AH377" s="3" t="e">
        <f t="shared" si="3"/>
        <v>#N/A</v>
      </c>
      <c r="AM377" s="6">
        <v>14600000</v>
      </c>
      <c r="AN377" s="6">
        <v>31800000</v>
      </c>
      <c r="AO377" s="6">
        <v>52800000</v>
      </c>
    </row>
    <row r="378" spans="1:41" ht="15.75" customHeight="1" x14ac:dyDescent="0.25">
      <c r="A378" s="1">
        <v>44554</v>
      </c>
      <c r="B378" s="2">
        <f t="shared" si="0"/>
        <v>310</v>
      </c>
      <c r="C378" s="7"/>
      <c r="D378" s="2" t="e">
        <f t="shared" si="12"/>
        <v>#N/A</v>
      </c>
      <c r="E378" s="2" t="e">
        <f t="shared" si="22"/>
        <v>#N/A</v>
      </c>
      <c r="F378" s="2">
        <v>2096204.7061688304</v>
      </c>
      <c r="G378" s="2">
        <f t="shared" si="23"/>
        <v>792960.42857142852</v>
      </c>
      <c r="H378" s="2">
        <f t="shared" si="13"/>
        <v>252206311.45454708</v>
      </c>
      <c r="I378" s="7"/>
      <c r="J378" s="2" t="e">
        <f t="shared" si="14"/>
        <v>#N/A</v>
      </c>
      <c r="K378" s="2" t="e">
        <f t="shared" si="24"/>
        <v>#N/A</v>
      </c>
      <c r="L378" s="2">
        <f t="array" ref="L378">IF(COUNT($C379)=0,IF(COUNT($C378)=1,I378,SUM(L377+LOOKUP(2,1/(ISNUMBER($K$1:$K$194)),$K$1:$K$194))),I378)</f>
        <v>2755991.1428571302</v>
      </c>
      <c r="M378" s="8" t="e">
        <f t="shared" si="27"/>
        <v>#N/A</v>
      </c>
      <c r="N378" s="2" t="e">
        <f t="shared" si="15"/>
        <v>#N/A</v>
      </c>
      <c r="O378" s="2" t="e">
        <f t="shared" si="25"/>
        <v>#N/A</v>
      </c>
      <c r="P378" s="2">
        <v>2106843.0064935088</v>
      </c>
      <c r="Q378" s="2">
        <f>IF(P378&gt;Graph!$G$1*1000,Graph!$G$1*1000,P378)</f>
        <v>800000</v>
      </c>
      <c r="R378" s="2">
        <f t="shared" si="16"/>
        <v>254808281.43993491</v>
      </c>
      <c r="S378" s="2">
        <f t="shared" si="17"/>
        <v>792960.42857143283</v>
      </c>
      <c r="T378" s="2">
        <f t="shared" si="18"/>
        <v>7039.571428571362</v>
      </c>
      <c r="U378" s="2">
        <f t="shared" si="19"/>
        <v>800000</v>
      </c>
      <c r="V378" s="2">
        <f t="shared" si="28"/>
        <v>185597635.45454672</v>
      </c>
      <c r="W378" s="2">
        <f t="shared" si="20"/>
        <v>792960.42857143283</v>
      </c>
      <c r="X378" s="2">
        <f t="shared" si="6"/>
        <v>7039.5714285671711</v>
      </c>
      <c r="Y378" s="2">
        <f t="shared" si="7"/>
        <v>69210645.985388085</v>
      </c>
      <c r="Z378" s="2" t="str">
        <f t="shared" si="8"/>
        <v>MEEP</v>
      </c>
      <c r="AA378" s="2">
        <f>IF(Z378="HERE",Y378,AA377+Graph!$G$1*1000)</f>
        <v>187361749.84253156</v>
      </c>
      <c r="AB378" s="2">
        <f t="shared" si="21"/>
        <v>800000</v>
      </c>
      <c r="AC378" s="2">
        <f t="shared" si="9"/>
        <v>66653571.16883181</v>
      </c>
      <c r="AD378" s="3">
        <f t="shared" si="10"/>
        <v>52800000</v>
      </c>
      <c r="AE378" s="2">
        <f>IF(AE376&gt;=52800000,52800000,IF(AB357=Graph!G$1*1000,AE377+Graph!G$1*1000,AC378))</f>
        <v>52800000</v>
      </c>
      <c r="AF378" s="3">
        <f t="shared" si="11"/>
        <v>52800000</v>
      </c>
      <c r="AG378" s="3">
        <f t="shared" si="26"/>
        <v>50160000</v>
      </c>
      <c r="AH378" s="3" t="e">
        <f t="shared" si="3"/>
        <v>#N/A</v>
      </c>
      <c r="AM378" s="6">
        <v>14600000</v>
      </c>
      <c r="AN378" s="6">
        <v>31800000</v>
      </c>
      <c r="AO378" s="6">
        <v>52800000</v>
      </c>
    </row>
    <row r="379" spans="1:41" ht="15.75" customHeight="1" x14ac:dyDescent="0.25">
      <c r="A379" s="1">
        <v>44555</v>
      </c>
      <c r="B379" s="2">
        <f t="shared" si="0"/>
        <v>311</v>
      </c>
      <c r="C379" s="7"/>
      <c r="D379" s="2" t="e">
        <f t="shared" si="12"/>
        <v>#N/A</v>
      </c>
      <c r="E379" s="2" t="e">
        <f t="shared" si="22"/>
        <v>#N/A</v>
      </c>
      <c r="F379" s="2">
        <v>2101465.3564620912</v>
      </c>
      <c r="G379" s="2">
        <f t="shared" si="23"/>
        <v>792960.42857142852</v>
      </c>
      <c r="H379" s="2">
        <f t="shared" si="13"/>
        <v>252999271.88311851</v>
      </c>
      <c r="I379" s="7"/>
      <c r="J379" s="2" t="e">
        <f t="shared" si="14"/>
        <v>#N/A</v>
      </c>
      <c r="K379" s="2" t="e">
        <f t="shared" si="24"/>
        <v>#N/A</v>
      </c>
      <c r="L379" s="2">
        <f t="array" ref="L379">IF(COUNT($C380)=0,IF(COUNT($C379)=1,I379,SUM(L378+LOOKUP(2,1/(ISNUMBER($K$1:$K$194)),$K$1:$K$194))),I379)</f>
        <v>2763030.7142857015</v>
      </c>
      <c r="M379" s="8" t="e">
        <f t="shared" si="27"/>
        <v>#N/A</v>
      </c>
      <c r="N379" s="2" t="e">
        <f t="shared" si="15"/>
        <v>#N/A</v>
      </c>
      <c r="O379" s="2" t="e">
        <f t="shared" si="25"/>
        <v>#N/A</v>
      </c>
      <c r="P379" s="2">
        <v>2112125.4985860884</v>
      </c>
      <c r="Q379" s="2">
        <f>IF(P379&gt;Graph!$G$1*1000,Graph!$G$1*1000,P379)</f>
        <v>800000</v>
      </c>
      <c r="R379" s="2">
        <f t="shared" si="16"/>
        <v>255608281.43993491</v>
      </c>
      <c r="S379" s="2">
        <f t="shared" si="17"/>
        <v>792960.42857143283</v>
      </c>
      <c r="T379" s="2">
        <f t="shared" si="18"/>
        <v>7039.571428571362</v>
      </c>
      <c r="U379" s="2">
        <f t="shared" si="19"/>
        <v>800000</v>
      </c>
      <c r="V379" s="2">
        <f t="shared" si="28"/>
        <v>186390595.88311815</v>
      </c>
      <c r="W379" s="2">
        <f t="shared" si="20"/>
        <v>792960.42857143283</v>
      </c>
      <c r="X379" s="2">
        <f t="shared" si="6"/>
        <v>7039.5714285671711</v>
      </c>
      <c r="Y379" s="2">
        <f t="shared" si="7"/>
        <v>69217685.556816652</v>
      </c>
      <c r="Z379" s="2" t="str">
        <f t="shared" si="8"/>
        <v>MEEP</v>
      </c>
      <c r="AA379" s="2">
        <f>IF(Z379="HERE",Y379,AA378+Graph!$G$1*1000)</f>
        <v>188161749.84253156</v>
      </c>
      <c r="AB379" s="2">
        <f t="shared" si="21"/>
        <v>800000</v>
      </c>
      <c r="AC379" s="2">
        <f t="shared" si="9"/>
        <v>66653571.16883181</v>
      </c>
      <c r="AD379" s="3">
        <f t="shared" si="10"/>
        <v>52800000</v>
      </c>
      <c r="AE379" s="2">
        <f>IF(AE377&gt;=52800000,52800000,IF(AB358=Graph!G$1*1000,AE378+Graph!G$1*1000,AC379))</f>
        <v>52800000</v>
      </c>
      <c r="AF379" s="3">
        <f t="shared" si="11"/>
        <v>52800000</v>
      </c>
      <c r="AG379" s="3">
        <f t="shared" si="26"/>
        <v>50160000</v>
      </c>
      <c r="AH379" s="3" t="e">
        <f t="shared" si="3"/>
        <v>#N/A</v>
      </c>
      <c r="AM379" s="6">
        <v>14600000</v>
      </c>
      <c r="AN379" s="6">
        <v>31800000</v>
      </c>
      <c r="AO379" s="6">
        <v>52800000</v>
      </c>
    </row>
    <row r="380" spans="1:41" ht="15.75" customHeight="1" x14ac:dyDescent="0.25">
      <c r="A380" s="1">
        <v>44556</v>
      </c>
      <c r="B380" s="2">
        <f t="shared" si="0"/>
        <v>312</v>
      </c>
      <c r="C380" s="7"/>
      <c r="D380" s="2" t="e">
        <f t="shared" si="12"/>
        <v>#N/A</v>
      </c>
      <c r="E380" s="2" t="e">
        <f t="shared" si="22"/>
        <v>#N/A</v>
      </c>
      <c r="F380" s="2">
        <v>2106726.006755352</v>
      </c>
      <c r="G380" s="2">
        <f t="shared" si="23"/>
        <v>792960.42857142852</v>
      </c>
      <c r="H380" s="2">
        <f t="shared" si="13"/>
        <v>253792232.31168994</v>
      </c>
      <c r="I380" s="7"/>
      <c r="J380" s="2" t="e">
        <f t="shared" si="14"/>
        <v>#N/A</v>
      </c>
      <c r="K380" s="2" t="e">
        <f t="shared" si="24"/>
        <v>#N/A</v>
      </c>
      <c r="L380" s="2">
        <f t="array" ref="L380">IF(COUNT($C381)=0,IF(COUNT($C380)=1,I380,SUM(L379+LOOKUP(2,1/(ISNUMBER($K$1:$K$194)),$K$1:$K$194))),I380)</f>
        <v>2770070.2857142729</v>
      </c>
      <c r="M380" s="8" t="e">
        <f t="shared" si="27"/>
        <v>#N/A</v>
      </c>
      <c r="N380" s="2" t="e">
        <f t="shared" si="15"/>
        <v>#N/A</v>
      </c>
      <c r="O380" s="2" t="e">
        <f t="shared" si="25"/>
        <v>#N/A</v>
      </c>
      <c r="P380" s="2">
        <v>2117407.990678668</v>
      </c>
      <c r="Q380" s="2">
        <f>IF(P380&gt;Graph!$G$1*1000,Graph!$G$1*1000,P380)</f>
        <v>800000</v>
      </c>
      <c r="R380" s="2">
        <f t="shared" si="16"/>
        <v>256408281.43993491</v>
      </c>
      <c r="S380" s="2">
        <f t="shared" si="17"/>
        <v>792960.42857143283</v>
      </c>
      <c r="T380" s="2">
        <f t="shared" si="18"/>
        <v>7039.571428571362</v>
      </c>
      <c r="U380" s="2">
        <f t="shared" si="19"/>
        <v>800000</v>
      </c>
      <c r="V380" s="2">
        <f t="shared" si="28"/>
        <v>187183556.31168959</v>
      </c>
      <c r="W380" s="2">
        <f t="shared" si="20"/>
        <v>792960.42857143283</v>
      </c>
      <c r="X380" s="2">
        <f t="shared" si="6"/>
        <v>7039.5714285671711</v>
      </c>
      <c r="Y380" s="2">
        <f t="shared" si="7"/>
        <v>69224725.12824522</v>
      </c>
      <c r="Z380" s="2" t="str">
        <f t="shared" si="8"/>
        <v>MEEP</v>
      </c>
      <c r="AA380" s="2">
        <f>IF(Z380="HERE",Y380,AA379+Graph!$G$1*1000)</f>
        <v>188961749.84253156</v>
      </c>
      <c r="AB380" s="2">
        <f t="shared" si="21"/>
        <v>800000</v>
      </c>
      <c r="AC380" s="2">
        <f t="shared" si="9"/>
        <v>66653571.16883181</v>
      </c>
      <c r="AD380" s="3">
        <f t="shared" si="10"/>
        <v>52800000</v>
      </c>
      <c r="AE380" s="2">
        <f>IF(AE378&gt;=52800000,52800000,IF(AB359=Graph!G$1*1000,AE379+Graph!G$1*1000,AC380))</f>
        <v>52800000</v>
      </c>
      <c r="AF380" s="3">
        <f t="shared" si="11"/>
        <v>52800000</v>
      </c>
      <c r="AG380" s="3">
        <f t="shared" si="26"/>
        <v>50160000</v>
      </c>
      <c r="AH380" s="3" t="e">
        <f t="shared" si="3"/>
        <v>#N/A</v>
      </c>
      <c r="AM380" s="6">
        <v>14600000</v>
      </c>
      <c r="AN380" s="6">
        <v>31800000</v>
      </c>
      <c r="AO380" s="6">
        <v>52800000</v>
      </c>
    </row>
    <row r="381" spans="1:41" ht="15.75" customHeight="1" x14ac:dyDescent="0.25">
      <c r="A381" s="1">
        <v>44557</v>
      </c>
      <c r="B381" s="2">
        <f t="shared" si="0"/>
        <v>313</v>
      </c>
      <c r="C381" s="7"/>
      <c r="D381" s="2" t="e">
        <f t="shared" si="12"/>
        <v>#N/A</v>
      </c>
      <c r="E381" s="2" t="e">
        <f t="shared" si="22"/>
        <v>#N/A</v>
      </c>
      <c r="F381" s="2">
        <v>2111986.6570486128</v>
      </c>
      <c r="G381" s="2">
        <f t="shared" si="23"/>
        <v>792960.42857142852</v>
      </c>
      <c r="H381" s="2">
        <f t="shared" si="13"/>
        <v>254585192.74026138</v>
      </c>
      <c r="I381" s="7"/>
      <c r="J381" s="2" t="e">
        <f t="shared" si="14"/>
        <v>#N/A</v>
      </c>
      <c r="K381" s="2" t="e">
        <f t="shared" si="24"/>
        <v>#N/A</v>
      </c>
      <c r="L381" s="2">
        <f t="array" ref="L381">IF(COUNT($C382)=0,IF(COUNT($C381)=1,I381,SUM(L380+LOOKUP(2,1/(ISNUMBER($K$1:$K$194)),$K$1:$K$194))),I381)</f>
        <v>2777109.8571428442</v>
      </c>
      <c r="M381" s="8" t="e">
        <f t="shared" si="27"/>
        <v>#N/A</v>
      </c>
      <c r="N381" s="2" t="e">
        <f t="shared" si="15"/>
        <v>#N/A</v>
      </c>
      <c r="O381" s="2" t="e">
        <f t="shared" si="25"/>
        <v>#N/A</v>
      </c>
      <c r="P381" s="2">
        <v>2122690.4827712476</v>
      </c>
      <c r="Q381" s="2">
        <f>IF(P381&gt;Graph!$G$1*1000,Graph!$G$1*1000,P381)</f>
        <v>800000</v>
      </c>
      <c r="R381" s="2">
        <f t="shared" si="16"/>
        <v>257208281.43993491</v>
      </c>
      <c r="S381" s="2">
        <f t="shared" si="17"/>
        <v>792960.42857143283</v>
      </c>
      <c r="T381" s="2">
        <f t="shared" si="18"/>
        <v>7039.571428571362</v>
      </c>
      <c r="U381" s="2">
        <f t="shared" si="19"/>
        <v>800000</v>
      </c>
      <c r="V381" s="2">
        <f t="shared" si="28"/>
        <v>187976516.74026102</v>
      </c>
      <c r="W381" s="2">
        <f t="shared" si="20"/>
        <v>792960.42857143283</v>
      </c>
      <c r="X381" s="2">
        <f t="shared" si="6"/>
        <v>7039.5714285671711</v>
      </c>
      <c r="Y381" s="2">
        <f t="shared" si="7"/>
        <v>69231764.699673787</v>
      </c>
      <c r="Z381" s="2" t="str">
        <f t="shared" si="8"/>
        <v>MEEP</v>
      </c>
      <c r="AA381" s="2">
        <f>IF(Z381="HERE",Y381,AA380+Graph!$G$1*1000)</f>
        <v>189761749.84253156</v>
      </c>
      <c r="AB381" s="2">
        <f t="shared" si="21"/>
        <v>800000</v>
      </c>
      <c r="AC381" s="2">
        <f t="shared" si="9"/>
        <v>66653571.16883181</v>
      </c>
      <c r="AD381" s="3">
        <f t="shared" si="10"/>
        <v>52800000</v>
      </c>
      <c r="AE381" s="2">
        <f>IF(AE379&gt;=52800000,52800000,IF(AB360=Graph!G$1*1000,AE380+Graph!G$1*1000,AC381))</f>
        <v>52800000</v>
      </c>
      <c r="AF381" s="3">
        <f t="shared" si="11"/>
        <v>52800000</v>
      </c>
      <c r="AG381" s="3">
        <f t="shared" si="26"/>
        <v>50160000</v>
      </c>
      <c r="AH381" s="3" t="e">
        <f t="shared" si="3"/>
        <v>#N/A</v>
      </c>
      <c r="AM381" s="6">
        <v>14600000</v>
      </c>
      <c r="AN381" s="6">
        <v>31800000</v>
      </c>
      <c r="AO381" s="6">
        <v>52800000</v>
      </c>
    </row>
    <row r="382" spans="1:41" ht="15.75" customHeight="1" x14ac:dyDescent="0.25">
      <c r="A382" s="1">
        <v>44558</v>
      </c>
      <c r="B382" s="2">
        <f t="shared" si="0"/>
        <v>314</v>
      </c>
      <c r="C382" s="7"/>
      <c r="D382" s="2" t="e">
        <f t="shared" si="12"/>
        <v>#N/A</v>
      </c>
      <c r="E382" s="2" t="e">
        <f t="shared" si="22"/>
        <v>#N/A</v>
      </c>
      <c r="F382" s="2">
        <v>2117247.3073418736</v>
      </c>
      <c r="G382" s="2">
        <f t="shared" si="23"/>
        <v>792960.42857142852</v>
      </c>
      <c r="H382" s="2">
        <f t="shared" si="13"/>
        <v>255378153.16883281</v>
      </c>
      <c r="I382" s="7"/>
      <c r="J382" s="2" t="e">
        <f t="shared" si="14"/>
        <v>#N/A</v>
      </c>
      <c r="K382" s="2" t="e">
        <f t="shared" si="24"/>
        <v>#N/A</v>
      </c>
      <c r="L382" s="2">
        <f t="array" ref="L382">IF(COUNT($C383)=0,IF(COUNT($C382)=1,I382,SUM(L381+LOOKUP(2,1/(ISNUMBER($K$1:$K$194)),$K$1:$K$194))),I382)</f>
        <v>2784149.4285714156</v>
      </c>
      <c r="M382" s="8" t="e">
        <f t="shared" si="27"/>
        <v>#N/A</v>
      </c>
      <c r="N382" s="2" t="e">
        <f t="shared" si="15"/>
        <v>#N/A</v>
      </c>
      <c r="O382" s="2" t="e">
        <f t="shared" si="25"/>
        <v>#N/A</v>
      </c>
      <c r="P382" s="2">
        <v>2127972.974863857</v>
      </c>
      <c r="Q382" s="2">
        <f>IF(P382&gt;Graph!$G$1*1000,Graph!$G$1*1000,P382)</f>
        <v>800000</v>
      </c>
      <c r="R382" s="2">
        <f t="shared" si="16"/>
        <v>258008281.43993491</v>
      </c>
      <c r="S382" s="2">
        <f t="shared" si="17"/>
        <v>792960.42857143283</v>
      </c>
      <c r="T382" s="2">
        <f t="shared" si="18"/>
        <v>7039.571428571362</v>
      </c>
      <c r="U382" s="2">
        <f t="shared" si="19"/>
        <v>800000</v>
      </c>
      <c r="V382" s="2">
        <f t="shared" si="28"/>
        <v>188769477.16883245</v>
      </c>
      <c r="W382" s="2">
        <f t="shared" si="20"/>
        <v>792960.42857143283</v>
      </c>
      <c r="X382" s="2">
        <f t="shared" si="6"/>
        <v>7039.5714285671711</v>
      </c>
      <c r="Y382" s="2">
        <f t="shared" si="7"/>
        <v>69238804.271102354</v>
      </c>
      <c r="Z382" s="2" t="str">
        <f t="shared" si="8"/>
        <v>MEEP</v>
      </c>
      <c r="AA382" s="2">
        <f>IF(Z382="HERE",Y382,AA381+Graph!$G$1*1000)</f>
        <v>190561749.84253156</v>
      </c>
      <c r="AB382" s="2">
        <f t="shared" si="21"/>
        <v>800000</v>
      </c>
      <c r="AC382" s="2">
        <f t="shared" si="9"/>
        <v>66653571.16883181</v>
      </c>
      <c r="AD382" s="3">
        <f t="shared" si="10"/>
        <v>52800000</v>
      </c>
      <c r="AE382" s="2">
        <f>IF(AE380&gt;=52800000,52800000,IF(AB361=Graph!G$1*1000,AE381+Graph!G$1*1000,AC382))</f>
        <v>52800000</v>
      </c>
      <c r="AF382" s="3">
        <f t="shared" si="11"/>
        <v>52800000</v>
      </c>
      <c r="AG382" s="3">
        <f t="shared" si="26"/>
        <v>50160000</v>
      </c>
      <c r="AH382" s="3" t="e">
        <f t="shared" si="3"/>
        <v>#N/A</v>
      </c>
      <c r="AM382" s="6">
        <v>14600000</v>
      </c>
      <c r="AN382" s="6">
        <v>31800000</v>
      </c>
      <c r="AO382" s="6">
        <v>52800000</v>
      </c>
    </row>
    <row r="383" spans="1:41" ht="15.75" customHeight="1" x14ac:dyDescent="0.25">
      <c r="A383" s="1">
        <v>44559</v>
      </c>
      <c r="B383" s="2">
        <f t="shared" si="0"/>
        <v>315</v>
      </c>
      <c r="C383" s="7"/>
      <c r="D383" s="2" t="e">
        <f t="shared" si="12"/>
        <v>#N/A</v>
      </c>
      <c r="E383" s="2" t="e">
        <f t="shared" si="22"/>
        <v>#N/A</v>
      </c>
      <c r="F383" s="2">
        <v>2122507.9576351047</v>
      </c>
      <c r="G383" s="2">
        <f t="shared" si="23"/>
        <v>792960.42857142852</v>
      </c>
      <c r="H383" s="2">
        <f t="shared" si="13"/>
        <v>256171113.59740424</v>
      </c>
      <c r="I383" s="7"/>
      <c r="J383" s="2" t="e">
        <f t="shared" si="14"/>
        <v>#N/A</v>
      </c>
      <c r="K383" s="2" t="e">
        <f t="shared" si="24"/>
        <v>#N/A</v>
      </c>
      <c r="L383" s="2">
        <f t="array" ref="L383">IF(COUNT($C384)=0,IF(COUNT($C383)=1,I383,SUM(L382+LOOKUP(2,1/(ISNUMBER($K$1:$K$194)),$K$1:$K$194))),I383)</f>
        <v>2791188.999999987</v>
      </c>
      <c r="M383" s="8" t="e">
        <f t="shared" si="27"/>
        <v>#N/A</v>
      </c>
      <c r="N383" s="2" t="e">
        <f t="shared" si="15"/>
        <v>#N/A</v>
      </c>
      <c r="O383" s="2" t="e">
        <f t="shared" si="25"/>
        <v>#N/A</v>
      </c>
      <c r="P383" s="2">
        <v>2133255.4669564366</v>
      </c>
      <c r="Q383" s="2">
        <f>IF(P383&gt;Graph!$G$1*1000,Graph!$G$1*1000,P383)</f>
        <v>800000</v>
      </c>
      <c r="R383" s="2">
        <f t="shared" si="16"/>
        <v>258808281.43993491</v>
      </c>
      <c r="S383" s="2">
        <f t="shared" si="17"/>
        <v>792960.42857143283</v>
      </c>
      <c r="T383" s="2">
        <f t="shared" si="18"/>
        <v>7039.571428571362</v>
      </c>
      <c r="U383" s="2">
        <f t="shared" si="19"/>
        <v>800000</v>
      </c>
      <c r="V383" s="2">
        <f t="shared" si="28"/>
        <v>189562437.59740388</v>
      </c>
      <c r="W383" s="2">
        <f t="shared" si="20"/>
        <v>792960.42857143283</v>
      </c>
      <c r="X383" s="2">
        <f t="shared" si="6"/>
        <v>7039.5714285671711</v>
      </c>
      <c r="Y383" s="2">
        <f t="shared" si="7"/>
        <v>69245843.842530921</v>
      </c>
      <c r="Z383" s="2" t="str">
        <f t="shared" si="8"/>
        <v>MEEP</v>
      </c>
      <c r="AA383" s="2">
        <f>IF(Z383="HERE",Y383,AA382+Graph!$G$1*1000)</f>
        <v>191361749.84253156</v>
      </c>
      <c r="AB383" s="2">
        <f t="shared" si="21"/>
        <v>800000</v>
      </c>
      <c r="AC383" s="2">
        <f t="shared" si="9"/>
        <v>66653571.16883181</v>
      </c>
      <c r="AD383" s="3">
        <f t="shared" si="10"/>
        <v>52800000</v>
      </c>
      <c r="AE383" s="2">
        <f>IF(AE381&gt;=52800000,52800000,IF(AB362=Graph!G$1*1000,AE382+Graph!G$1*1000,AC383))</f>
        <v>52800000</v>
      </c>
      <c r="AF383" s="3">
        <f t="shared" si="11"/>
        <v>52800000</v>
      </c>
      <c r="AG383" s="3">
        <f t="shared" si="26"/>
        <v>50160000</v>
      </c>
      <c r="AH383" s="3" t="e">
        <f t="shared" si="3"/>
        <v>#N/A</v>
      </c>
      <c r="AM383" s="6">
        <v>14600000</v>
      </c>
      <c r="AN383" s="6">
        <v>31800000</v>
      </c>
      <c r="AO383" s="6">
        <v>52800000</v>
      </c>
    </row>
    <row r="384" spans="1:41" ht="15.75" customHeight="1" x14ac:dyDescent="0.25">
      <c r="A384" s="1">
        <v>44560</v>
      </c>
      <c r="B384" s="2">
        <f t="shared" si="0"/>
        <v>316</v>
      </c>
      <c r="C384" s="7"/>
      <c r="D384" s="2" t="e">
        <f t="shared" si="12"/>
        <v>#N/A</v>
      </c>
      <c r="E384" s="2" t="e">
        <f t="shared" si="22"/>
        <v>#N/A</v>
      </c>
      <c r="F384" s="2">
        <v>2127768.6079283655</v>
      </c>
      <c r="G384" s="2">
        <f t="shared" si="23"/>
        <v>792960.42857142852</v>
      </c>
      <c r="H384" s="2">
        <f t="shared" si="13"/>
        <v>256964074.02597567</v>
      </c>
      <c r="I384" s="7"/>
      <c r="J384" s="2" t="e">
        <f t="shared" si="14"/>
        <v>#N/A</v>
      </c>
      <c r="K384" s="2" t="e">
        <f t="shared" si="24"/>
        <v>#N/A</v>
      </c>
      <c r="L384" s="2">
        <f t="array" ref="L384">IF(COUNT($C385)=0,IF(COUNT($C384)=1,I384,SUM(L383+LOOKUP(2,1/(ISNUMBER($K$1:$K$194)),$K$1:$K$194))),I384)</f>
        <v>2798228.5714285583</v>
      </c>
      <c r="M384" s="8" t="e">
        <f t="shared" si="27"/>
        <v>#N/A</v>
      </c>
      <c r="N384" s="2" t="e">
        <f t="shared" si="15"/>
        <v>#N/A</v>
      </c>
      <c r="O384" s="2" t="e">
        <f t="shared" si="25"/>
        <v>#N/A</v>
      </c>
      <c r="P384" s="2">
        <v>2138537.9590490162</v>
      </c>
      <c r="Q384" s="2">
        <f>IF(P384&gt;Graph!$G$1*1000,Graph!$G$1*1000,P384)</f>
        <v>800000</v>
      </c>
      <c r="R384" s="2">
        <f t="shared" si="16"/>
        <v>259608281.43993491</v>
      </c>
      <c r="S384" s="2">
        <f t="shared" si="17"/>
        <v>792960.42857143283</v>
      </c>
      <c r="T384" s="2">
        <f t="shared" si="18"/>
        <v>7039.571428571362</v>
      </c>
      <c r="U384" s="2">
        <f t="shared" si="19"/>
        <v>800000</v>
      </c>
      <c r="V384" s="2">
        <f t="shared" si="28"/>
        <v>190355398.02597532</v>
      </c>
      <c r="W384" s="2">
        <f t="shared" si="20"/>
        <v>792960.42857143283</v>
      </c>
      <c r="X384" s="2">
        <f t="shared" si="6"/>
        <v>7039.5714285671711</v>
      </c>
      <c r="Y384" s="2">
        <f t="shared" si="7"/>
        <v>69252883.413959488</v>
      </c>
      <c r="Z384" s="2" t="str">
        <f t="shared" si="8"/>
        <v>MEEP</v>
      </c>
      <c r="AA384" s="2">
        <f>IF(Z384="HERE",Y384,AA383+Graph!$G$1*1000)</f>
        <v>192161749.84253156</v>
      </c>
      <c r="AB384" s="2">
        <f t="shared" si="21"/>
        <v>800000</v>
      </c>
      <c r="AC384" s="2">
        <f t="shared" si="9"/>
        <v>66653571.16883181</v>
      </c>
      <c r="AD384" s="3">
        <f t="shared" si="10"/>
        <v>52800000</v>
      </c>
      <c r="AE384" s="2">
        <f>IF(AE382&gt;=52800000,52800000,IF(AB363=Graph!G$1*1000,AE383+Graph!G$1*1000,AC384))</f>
        <v>52800000</v>
      </c>
      <c r="AF384" s="3">
        <f t="shared" si="11"/>
        <v>52800000</v>
      </c>
      <c r="AG384" s="3">
        <f t="shared" si="26"/>
        <v>50160000</v>
      </c>
      <c r="AH384" s="3" t="e">
        <f t="shared" si="3"/>
        <v>#N/A</v>
      </c>
      <c r="AM384" s="6">
        <v>14600000</v>
      </c>
      <c r="AN384" s="6">
        <v>31800000</v>
      </c>
      <c r="AO384" s="6">
        <v>52800000</v>
      </c>
    </row>
    <row r="385" spans="1:41" ht="15.75" customHeight="1" x14ac:dyDescent="0.25">
      <c r="A385" s="1">
        <v>44561</v>
      </c>
      <c r="B385" s="2">
        <f t="shared" si="0"/>
        <v>317</v>
      </c>
      <c r="C385" s="7"/>
      <c r="D385" s="2" t="e">
        <f t="shared" si="12"/>
        <v>#N/A</v>
      </c>
      <c r="E385" s="2" t="e">
        <f t="shared" si="22"/>
        <v>#N/A</v>
      </c>
      <c r="F385" s="2">
        <v>2133029.2582216263</v>
      </c>
      <c r="G385" s="2">
        <f t="shared" si="23"/>
        <v>792960.42857142852</v>
      </c>
      <c r="H385" s="2">
        <f t="shared" si="13"/>
        <v>257757034.45454711</v>
      </c>
      <c r="I385" s="7"/>
      <c r="J385" s="2" t="e">
        <f t="shared" si="14"/>
        <v>#N/A</v>
      </c>
      <c r="K385" s="2" t="e">
        <f t="shared" si="24"/>
        <v>#N/A</v>
      </c>
      <c r="L385" s="2">
        <f t="array" ref="L385">IF(COUNT($C386)=0,IF(COUNT($C385)=1,I385,SUM(L384+LOOKUP(2,1/(ISNUMBER($K$1:$K$194)),$K$1:$K$194))),I385)</f>
        <v>2805268.1428571297</v>
      </c>
      <c r="M385" s="8" t="e">
        <f t="shared" si="27"/>
        <v>#N/A</v>
      </c>
      <c r="N385" s="2" t="e">
        <f t="shared" si="15"/>
        <v>#N/A</v>
      </c>
      <c r="O385" s="2" t="e">
        <f t="shared" si="25"/>
        <v>#N/A</v>
      </c>
      <c r="P385" s="2">
        <v>2143820.4511415958</v>
      </c>
      <c r="Q385" s="2">
        <f>IF(P385&gt;Graph!$G$1*1000,Graph!$G$1*1000,P385)</f>
        <v>800000</v>
      </c>
      <c r="R385" s="2">
        <f t="shared" si="16"/>
        <v>260408281.43993491</v>
      </c>
      <c r="S385" s="2">
        <f t="shared" si="17"/>
        <v>792960.42857143283</v>
      </c>
      <c r="T385" s="2">
        <f t="shared" si="18"/>
        <v>7039.571428571362</v>
      </c>
      <c r="U385" s="2">
        <f t="shared" si="19"/>
        <v>800000</v>
      </c>
      <c r="V385" s="2">
        <f t="shared" si="28"/>
        <v>191148358.45454675</v>
      </c>
      <c r="W385" s="2">
        <f t="shared" si="20"/>
        <v>792960.42857143283</v>
      </c>
      <c r="X385" s="2">
        <f t="shared" si="6"/>
        <v>7039.5714285671711</v>
      </c>
      <c r="Y385" s="2">
        <f t="shared" si="7"/>
        <v>69259922.985388055</v>
      </c>
      <c r="Z385" s="2" t="str">
        <f t="shared" si="8"/>
        <v>MEEP</v>
      </c>
      <c r="AA385" s="2">
        <f>IF(Z385="HERE",Y385,AA384+Graph!$G$1*1000)</f>
        <v>192961749.84253156</v>
      </c>
      <c r="AB385" s="2">
        <f t="shared" si="21"/>
        <v>800000</v>
      </c>
      <c r="AC385" s="2">
        <f t="shared" si="9"/>
        <v>66653571.16883181</v>
      </c>
      <c r="AD385" s="3">
        <f t="shared" si="10"/>
        <v>52800000</v>
      </c>
      <c r="AE385" s="2">
        <f>IF(AE383&gt;=52800000,52800000,IF(AB364=Graph!G$1*1000,AE384+Graph!G$1*1000,AC385))</f>
        <v>52800000</v>
      </c>
      <c r="AF385" s="3">
        <f t="shared" si="11"/>
        <v>52800000</v>
      </c>
      <c r="AG385" s="3">
        <f t="shared" si="26"/>
        <v>50160000</v>
      </c>
      <c r="AH385" s="3" t="e">
        <f t="shared" si="3"/>
        <v>#N/A</v>
      </c>
      <c r="AM385" s="6">
        <v>14600000</v>
      </c>
      <c r="AN385" s="6">
        <v>31800000</v>
      </c>
      <c r="AO385" s="6">
        <v>52800000</v>
      </c>
    </row>
    <row r="386" spans="1:41" ht="15.75" customHeight="1" x14ac:dyDescent="0.25">
      <c r="A386" s="1"/>
      <c r="C386" s="3"/>
      <c r="D386" s="2"/>
      <c r="E386" s="2"/>
      <c r="F386" s="2"/>
      <c r="G386" s="2"/>
      <c r="H386" s="2"/>
      <c r="I386" s="17"/>
      <c r="J386" s="2"/>
      <c r="K386" s="2"/>
      <c r="L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D386" s="17"/>
      <c r="AF386" s="17"/>
      <c r="AG386" s="17"/>
      <c r="AH386" s="17"/>
    </row>
    <row r="387" spans="1:41" ht="15.75" customHeight="1" x14ac:dyDescent="0.25">
      <c r="A387" s="1"/>
      <c r="C387" s="3"/>
      <c r="D387" s="2"/>
      <c r="E387" s="2"/>
      <c r="F387" s="2"/>
      <c r="G387" s="2"/>
      <c r="H387" s="2"/>
      <c r="I387" s="17"/>
      <c r="J387" s="2"/>
      <c r="K387" s="2"/>
      <c r="L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D387" s="17"/>
      <c r="AF387" s="17"/>
      <c r="AG387" s="17"/>
      <c r="AH387" s="17"/>
    </row>
    <row r="388" spans="1:41" ht="15.75" customHeight="1" x14ac:dyDescent="0.25">
      <c r="A388" s="1"/>
      <c r="C388" s="3"/>
      <c r="D388" s="2"/>
      <c r="E388" s="2"/>
      <c r="F388" s="2"/>
      <c r="G388" s="2"/>
      <c r="H388" s="2"/>
      <c r="I388" s="17"/>
      <c r="J388" s="2"/>
      <c r="K388" s="2"/>
      <c r="L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D388" s="17"/>
      <c r="AF388" s="17"/>
      <c r="AG388" s="17"/>
      <c r="AH388" s="17"/>
    </row>
    <row r="389" spans="1:41" ht="15.75" customHeight="1" x14ac:dyDescent="0.25">
      <c r="A389" s="1"/>
      <c r="C389" s="3"/>
      <c r="D389" s="2"/>
      <c r="E389" s="2"/>
      <c r="F389" s="2"/>
      <c r="G389" s="2"/>
      <c r="H389" s="2"/>
      <c r="I389" s="17"/>
      <c r="J389" s="2"/>
      <c r="K389" s="2"/>
      <c r="L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D389" s="17"/>
      <c r="AF389" s="17"/>
      <c r="AG389" s="17"/>
      <c r="AH389" s="17"/>
    </row>
    <row r="390" spans="1:41" ht="15.75" customHeight="1" x14ac:dyDescent="0.25">
      <c r="A390" s="1"/>
      <c r="C390" s="3"/>
      <c r="D390" s="2"/>
      <c r="E390" s="2"/>
      <c r="F390" s="2"/>
      <c r="G390" s="2"/>
      <c r="H390" s="2"/>
      <c r="I390" s="17"/>
      <c r="J390" s="2"/>
      <c r="K390" s="2"/>
      <c r="L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D390" s="17"/>
      <c r="AF390" s="17"/>
      <c r="AG390" s="17"/>
      <c r="AH390" s="17"/>
    </row>
    <row r="391" spans="1:41" ht="15.75" customHeight="1" x14ac:dyDescent="0.25">
      <c r="A391" s="1"/>
      <c r="C391" s="3"/>
      <c r="D391" s="2"/>
      <c r="E391" s="2"/>
      <c r="F391" s="2"/>
      <c r="G391" s="2"/>
      <c r="H391" s="2"/>
      <c r="I391" s="17"/>
      <c r="J391" s="2"/>
      <c r="K391" s="2"/>
      <c r="L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D391" s="17"/>
      <c r="AF391" s="17"/>
      <c r="AG391" s="17"/>
      <c r="AH391" s="17"/>
    </row>
    <row r="392" spans="1:41" ht="15.75" customHeight="1" x14ac:dyDescent="0.25">
      <c r="A392" s="1"/>
      <c r="C392" s="3"/>
      <c r="D392" s="2"/>
      <c r="E392" s="2"/>
      <c r="F392" s="2"/>
      <c r="G392" s="2"/>
      <c r="H392" s="2"/>
      <c r="I392" s="17"/>
      <c r="J392" s="2"/>
      <c r="K392" s="2"/>
      <c r="L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D392" s="17"/>
      <c r="AF392" s="17"/>
      <c r="AG392" s="17"/>
      <c r="AH392" s="17"/>
    </row>
    <row r="393" spans="1:41" ht="15.75" customHeight="1" x14ac:dyDescent="0.25">
      <c r="A393" s="1"/>
      <c r="C393" s="3"/>
      <c r="D393" s="2"/>
      <c r="E393" s="2"/>
      <c r="F393" s="2"/>
      <c r="G393" s="2"/>
      <c r="H393" s="2"/>
      <c r="I393" s="17"/>
      <c r="J393" s="2"/>
      <c r="K393" s="2"/>
      <c r="L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D393" s="17"/>
      <c r="AF393" s="17"/>
      <c r="AG393" s="17"/>
      <c r="AH393" s="17"/>
    </row>
    <row r="394" spans="1:41" ht="15.75" customHeight="1" x14ac:dyDescent="0.25">
      <c r="A394" s="1"/>
      <c r="C394" s="3"/>
      <c r="D394" s="2"/>
      <c r="E394" s="2"/>
      <c r="F394" s="2"/>
      <c r="G394" s="2"/>
      <c r="H394" s="2"/>
      <c r="I394" s="17"/>
      <c r="J394" s="2"/>
      <c r="K394" s="2"/>
      <c r="L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D394" s="17"/>
      <c r="AF394" s="17"/>
      <c r="AG394" s="17"/>
      <c r="AH394" s="17"/>
    </row>
    <row r="395" spans="1:41" ht="15.75" customHeight="1" x14ac:dyDescent="0.25">
      <c r="A395" s="1"/>
      <c r="C395" s="3"/>
      <c r="D395" s="2"/>
      <c r="E395" s="2"/>
      <c r="F395" s="2"/>
      <c r="G395" s="2"/>
      <c r="H395" s="2"/>
      <c r="I395" s="17"/>
      <c r="J395" s="2"/>
      <c r="K395" s="2"/>
      <c r="L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D395" s="17"/>
      <c r="AF395" s="17"/>
      <c r="AG395" s="17"/>
      <c r="AH395" s="17"/>
    </row>
    <row r="396" spans="1:41" ht="15.75" customHeight="1" x14ac:dyDescent="0.25">
      <c r="A396" s="1"/>
      <c r="C396" s="3"/>
      <c r="D396" s="2"/>
      <c r="E396" s="2"/>
      <c r="F396" s="2"/>
      <c r="G396" s="2"/>
      <c r="H396" s="2"/>
      <c r="I396" s="17"/>
      <c r="J396" s="2"/>
      <c r="K396" s="2"/>
      <c r="L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D396" s="17"/>
      <c r="AF396" s="17"/>
      <c r="AG396" s="17"/>
      <c r="AH396" s="17"/>
    </row>
    <row r="397" spans="1:41" ht="15.75" customHeight="1" x14ac:dyDescent="0.25">
      <c r="A397" s="1"/>
      <c r="C397" s="3"/>
      <c r="D397" s="2"/>
      <c r="E397" s="2"/>
      <c r="F397" s="2"/>
      <c r="G397" s="2"/>
      <c r="H397" s="2"/>
      <c r="I397" s="17"/>
      <c r="J397" s="2"/>
      <c r="K397" s="2"/>
      <c r="L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D397" s="17"/>
      <c r="AF397" s="17"/>
      <c r="AG397" s="17"/>
      <c r="AH397" s="17"/>
    </row>
    <row r="398" spans="1:41" ht="15.75" customHeight="1" x14ac:dyDescent="0.25">
      <c r="A398" s="1"/>
      <c r="C398" s="3"/>
      <c r="D398" s="2"/>
      <c r="E398" s="2"/>
      <c r="F398" s="2"/>
      <c r="G398" s="2"/>
      <c r="H398" s="2"/>
      <c r="I398" s="17"/>
      <c r="J398" s="2"/>
      <c r="K398" s="2"/>
      <c r="L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D398" s="17"/>
      <c r="AF398" s="17"/>
      <c r="AG398" s="17"/>
      <c r="AH398" s="17"/>
    </row>
    <row r="399" spans="1:41" ht="15.75" customHeight="1" x14ac:dyDescent="0.25">
      <c r="A399" s="1"/>
      <c r="C399" s="3"/>
      <c r="D399" s="2"/>
      <c r="E399" s="2"/>
      <c r="F399" s="2"/>
      <c r="G399" s="2"/>
      <c r="H399" s="2"/>
      <c r="I399" s="17"/>
      <c r="J399" s="2"/>
      <c r="K399" s="2"/>
      <c r="L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D399" s="17"/>
      <c r="AF399" s="17"/>
      <c r="AG399" s="17"/>
      <c r="AH399" s="17"/>
    </row>
    <row r="400" spans="1:41" ht="15.75" customHeight="1" x14ac:dyDescent="0.25">
      <c r="A400" s="1"/>
      <c r="C400" s="3"/>
      <c r="D400" s="2"/>
      <c r="E400" s="2"/>
      <c r="F400" s="2"/>
      <c r="G400" s="2"/>
      <c r="H400" s="2"/>
      <c r="I400" s="17"/>
      <c r="J400" s="2"/>
      <c r="K400" s="2"/>
      <c r="L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D400" s="17"/>
      <c r="AF400" s="17"/>
      <c r="AG400" s="17"/>
      <c r="AH400" s="17"/>
    </row>
    <row r="401" spans="1:34" ht="15.75" customHeight="1" x14ac:dyDescent="0.25">
      <c r="A401" s="1"/>
      <c r="C401" s="3"/>
      <c r="D401" s="2"/>
      <c r="E401" s="2"/>
      <c r="F401" s="2"/>
      <c r="G401" s="2"/>
      <c r="H401" s="2"/>
      <c r="I401" s="17"/>
      <c r="J401" s="2"/>
      <c r="K401" s="2"/>
      <c r="L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D401" s="17"/>
      <c r="AF401" s="17"/>
      <c r="AG401" s="17"/>
      <c r="AH401" s="17"/>
    </row>
    <row r="402" spans="1:34" ht="15.75" customHeight="1" x14ac:dyDescent="0.25">
      <c r="A402" s="1"/>
      <c r="C402" s="3"/>
      <c r="D402" s="2"/>
      <c r="E402" s="2"/>
      <c r="F402" s="2"/>
      <c r="G402" s="2"/>
      <c r="H402" s="2"/>
      <c r="I402" s="17"/>
      <c r="J402" s="2"/>
      <c r="K402" s="2"/>
      <c r="L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D402" s="17"/>
      <c r="AF402" s="17"/>
      <c r="AG402" s="17"/>
      <c r="AH402" s="17"/>
    </row>
    <row r="403" spans="1:34" ht="15.75" customHeight="1" x14ac:dyDescent="0.25">
      <c r="A403" s="1"/>
      <c r="C403" s="3"/>
      <c r="D403" s="2"/>
      <c r="E403" s="2"/>
      <c r="F403" s="2"/>
      <c r="G403" s="2"/>
      <c r="H403" s="2"/>
      <c r="I403" s="17"/>
      <c r="J403" s="2"/>
      <c r="K403" s="2"/>
      <c r="L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D403" s="17"/>
      <c r="AF403" s="17"/>
      <c r="AG403" s="17"/>
      <c r="AH403" s="17"/>
    </row>
    <row r="404" spans="1:34" ht="15.75" customHeight="1" x14ac:dyDescent="0.25">
      <c r="A404" s="1"/>
      <c r="C404" s="3"/>
      <c r="D404" s="2"/>
      <c r="E404" s="2"/>
      <c r="F404" s="2"/>
      <c r="G404" s="2"/>
      <c r="H404" s="2"/>
      <c r="I404" s="17"/>
      <c r="J404" s="2"/>
      <c r="K404" s="2"/>
      <c r="L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D404" s="17"/>
      <c r="AF404" s="17"/>
      <c r="AG404" s="17"/>
      <c r="AH404" s="17"/>
    </row>
    <row r="405" spans="1:34" ht="15.75" customHeight="1" x14ac:dyDescent="0.25">
      <c r="A405" s="1"/>
      <c r="C405" s="3"/>
      <c r="D405" s="2"/>
      <c r="E405" s="2"/>
      <c r="F405" s="2"/>
      <c r="G405" s="2"/>
      <c r="H405" s="2"/>
      <c r="I405" s="17"/>
      <c r="J405" s="2"/>
      <c r="K405" s="2"/>
      <c r="L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D405" s="17"/>
      <c r="AF405" s="17"/>
      <c r="AG405" s="17"/>
      <c r="AH405" s="17"/>
    </row>
    <row r="406" spans="1:34" ht="15.75" customHeight="1" x14ac:dyDescent="0.25">
      <c r="A406" s="1"/>
      <c r="C406" s="3"/>
      <c r="D406" s="2"/>
      <c r="E406" s="2"/>
      <c r="F406" s="2"/>
      <c r="G406" s="2"/>
      <c r="H406" s="2"/>
      <c r="I406" s="17"/>
      <c r="J406" s="2"/>
      <c r="K406" s="2"/>
      <c r="L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D406" s="17"/>
      <c r="AF406" s="17"/>
      <c r="AG406" s="17"/>
      <c r="AH406" s="17"/>
    </row>
    <row r="407" spans="1:34" ht="15.75" customHeight="1" x14ac:dyDescent="0.25">
      <c r="A407" s="1"/>
      <c r="C407" s="3"/>
      <c r="D407" s="2"/>
      <c r="E407" s="2"/>
      <c r="F407" s="2"/>
      <c r="G407" s="2"/>
      <c r="H407" s="2"/>
      <c r="I407" s="17"/>
      <c r="J407" s="2"/>
      <c r="K407" s="2"/>
      <c r="L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D407" s="17"/>
      <c r="AF407" s="17"/>
      <c r="AG407" s="17"/>
      <c r="AH407" s="17"/>
    </row>
    <row r="408" spans="1:34" ht="15.75" customHeight="1" x14ac:dyDescent="0.25">
      <c r="A408" s="1"/>
      <c r="C408" s="3"/>
      <c r="D408" s="2"/>
      <c r="E408" s="2"/>
      <c r="F408" s="2"/>
      <c r="G408" s="2"/>
      <c r="H408" s="2"/>
      <c r="I408" s="17"/>
      <c r="J408" s="2"/>
      <c r="K408" s="2"/>
      <c r="L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D408" s="17"/>
      <c r="AF408" s="17"/>
      <c r="AG408" s="17"/>
      <c r="AH408" s="17"/>
    </row>
    <row r="409" spans="1:34" ht="15.75" customHeight="1" x14ac:dyDescent="0.25">
      <c r="A409" s="1"/>
      <c r="C409" s="3"/>
      <c r="D409" s="2"/>
      <c r="E409" s="2"/>
      <c r="F409" s="2"/>
      <c r="G409" s="2"/>
      <c r="H409" s="2"/>
      <c r="I409" s="17"/>
      <c r="J409" s="2"/>
      <c r="K409" s="2"/>
      <c r="L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D409" s="17"/>
      <c r="AF409" s="17"/>
      <c r="AG409" s="17"/>
      <c r="AH409" s="17"/>
    </row>
    <row r="410" spans="1:34" ht="15.75" customHeight="1" x14ac:dyDescent="0.25">
      <c r="A410" s="1"/>
      <c r="C410" s="3"/>
      <c r="D410" s="2"/>
      <c r="E410" s="2"/>
      <c r="F410" s="2"/>
      <c r="G410" s="2"/>
      <c r="H410" s="2"/>
      <c r="I410" s="17"/>
      <c r="J410" s="2"/>
      <c r="K410" s="2"/>
      <c r="L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D410" s="17"/>
      <c r="AF410" s="17"/>
      <c r="AG410" s="17"/>
      <c r="AH410" s="17"/>
    </row>
    <row r="411" spans="1:34" ht="15.75" customHeight="1" x14ac:dyDescent="0.25">
      <c r="A411" s="1"/>
      <c r="C411" s="3"/>
      <c r="D411" s="2"/>
      <c r="E411" s="2"/>
      <c r="F411" s="2"/>
      <c r="G411" s="2"/>
      <c r="H411" s="2"/>
      <c r="I411" s="17"/>
      <c r="J411" s="2"/>
      <c r="K411" s="2"/>
      <c r="L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D411" s="17"/>
      <c r="AF411" s="17"/>
      <c r="AG411" s="17"/>
      <c r="AH411" s="17"/>
    </row>
    <row r="412" spans="1:34" ht="15.75" customHeight="1" x14ac:dyDescent="0.25">
      <c r="A412" s="1"/>
      <c r="C412" s="3"/>
      <c r="D412" s="2"/>
      <c r="E412" s="2"/>
      <c r="F412" s="2"/>
      <c r="G412" s="2"/>
      <c r="H412" s="2"/>
      <c r="I412" s="17"/>
      <c r="J412" s="2"/>
      <c r="K412" s="2"/>
      <c r="L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D412" s="17"/>
      <c r="AF412" s="17"/>
      <c r="AG412" s="17"/>
      <c r="AH412" s="17"/>
    </row>
    <row r="413" spans="1:34" ht="15.75" customHeight="1" x14ac:dyDescent="0.25">
      <c r="A413" s="1"/>
      <c r="C413" s="3"/>
      <c r="D413" s="2"/>
      <c r="E413" s="2"/>
      <c r="F413" s="2"/>
      <c r="G413" s="2"/>
      <c r="H413" s="2"/>
      <c r="I413" s="17"/>
      <c r="J413" s="2"/>
      <c r="K413" s="2"/>
      <c r="L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D413" s="17"/>
      <c r="AF413" s="17"/>
      <c r="AG413" s="17"/>
      <c r="AH413" s="17"/>
    </row>
    <row r="414" spans="1:34" ht="15.75" customHeight="1" x14ac:dyDescent="0.25">
      <c r="A414" s="1"/>
      <c r="C414" s="3"/>
      <c r="D414" s="2"/>
      <c r="E414" s="2"/>
      <c r="F414" s="2"/>
      <c r="G414" s="2"/>
      <c r="H414" s="2"/>
      <c r="I414" s="17"/>
      <c r="J414" s="2"/>
      <c r="K414" s="2"/>
      <c r="L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D414" s="17"/>
      <c r="AF414" s="17"/>
      <c r="AG414" s="17"/>
      <c r="AH414" s="17"/>
    </row>
    <row r="415" spans="1:34" ht="15.75" customHeight="1" x14ac:dyDescent="0.25">
      <c r="A415" s="1"/>
      <c r="C415" s="3"/>
      <c r="D415" s="2"/>
      <c r="E415" s="2"/>
      <c r="F415" s="2"/>
      <c r="G415" s="2"/>
      <c r="H415" s="2"/>
      <c r="I415" s="17"/>
      <c r="J415" s="2"/>
      <c r="K415" s="2"/>
      <c r="L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D415" s="17"/>
      <c r="AF415" s="17"/>
      <c r="AG415" s="17"/>
      <c r="AH415" s="17"/>
    </row>
    <row r="416" spans="1:34" ht="15.75" customHeight="1" x14ac:dyDescent="0.25">
      <c r="A416" s="1"/>
      <c r="C416" s="3"/>
      <c r="D416" s="2"/>
      <c r="E416" s="2"/>
      <c r="F416" s="2"/>
      <c r="G416" s="2"/>
      <c r="H416" s="2"/>
      <c r="I416" s="17"/>
      <c r="J416" s="2"/>
      <c r="K416" s="2"/>
      <c r="L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D416" s="17"/>
      <c r="AF416" s="17"/>
      <c r="AG416" s="17"/>
      <c r="AH416" s="17"/>
    </row>
    <row r="417" spans="1:34" ht="15.75" customHeight="1" x14ac:dyDescent="0.25">
      <c r="A417" s="1"/>
      <c r="C417" s="3"/>
      <c r="D417" s="2"/>
      <c r="E417" s="2"/>
      <c r="F417" s="2"/>
      <c r="G417" s="2"/>
      <c r="H417" s="2"/>
      <c r="I417" s="17"/>
      <c r="J417" s="2"/>
      <c r="K417" s="2"/>
      <c r="L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D417" s="17"/>
      <c r="AF417" s="17"/>
      <c r="AG417" s="17"/>
      <c r="AH417" s="17"/>
    </row>
    <row r="418" spans="1:34" ht="15.75" customHeight="1" x14ac:dyDescent="0.25">
      <c r="A418" s="1"/>
      <c r="C418" s="3"/>
      <c r="D418" s="2"/>
      <c r="E418" s="2"/>
      <c r="F418" s="2"/>
      <c r="G418" s="2"/>
      <c r="H418" s="2"/>
      <c r="I418" s="17"/>
      <c r="J418" s="2"/>
      <c r="K418" s="2"/>
      <c r="L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D418" s="17"/>
      <c r="AF418" s="17"/>
      <c r="AG418" s="17"/>
      <c r="AH418" s="17"/>
    </row>
    <row r="419" spans="1:34" ht="15.75" customHeight="1" x14ac:dyDescent="0.25">
      <c r="A419" s="1"/>
      <c r="C419" s="3"/>
      <c r="D419" s="2"/>
      <c r="E419" s="2"/>
      <c r="F419" s="2"/>
      <c r="G419" s="2"/>
      <c r="H419" s="2"/>
      <c r="I419" s="17"/>
      <c r="J419" s="2"/>
      <c r="K419" s="2"/>
      <c r="L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D419" s="17"/>
      <c r="AF419" s="17"/>
      <c r="AG419" s="17"/>
      <c r="AH419" s="17"/>
    </row>
    <row r="420" spans="1:34" ht="15.75" customHeight="1" x14ac:dyDescent="0.25">
      <c r="A420" s="1"/>
      <c r="C420" s="3"/>
      <c r="D420" s="2"/>
      <c r="E420" s="2"/>
      <c r="F420" s="2"/>
      <c r="G420" s="2"/>
      <c r="H420" s="2"/>
      <c r="I420" s="17"/>
      <c r="J420" s="2"/>
      <c r="K420" s="2"/>
      <c r="L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D420" s="17"/>
      <c r="AF420" s="17"/>
      <c r="AG420" s="17"/>
      <c r="AH420" s="17"/>
    </row>
    <row r="421" spans="1:34" ht="15.75" customHeight="1" x14ac:dyDescent="0.25">
      <c r="A421" s="1"/>
      <c r="C421" s="3"/>
      <c r="D421" s="2"/>
      <c r="E421" s="2"/>
      <c r="F421" s="2"/>
      <c r="G421" s="2"/>
      <c r="H421" s="2"/>
      <c r="I421" s="17"/>
      <c r="J421" s="2"/>
      <c r="K421" s="2"/>
      <c r="L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D421" s="17"/>
      <c r="AF421" s="17"/>
      <c r="AG421" s="17"/>
      <c r="AH421" s="17"/>
    </row>
    <row r="422" spans="1:34" ht="15.75" customHeight="1" x14ac:dyDescent="0.25">
      <c r="A422" s="1"/>
      <c r="C422" s="3"/>
      <c r="D422" s="2"/>
      <c r="E422" s="2"/>
      <c r="F422" s="2"/>
      <c r="G422" s="2"/>
      <c r="H422" s="2"/>
      <c r="I422" s="17"/>
      <c r="J422" s="2"/>
      <c r="K422" s="2"/>
      <c r="L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D422" s="17"/>
      <c r="AF422" s="17"/>
      <c r="AG422" s="17"/>
      <c r="AH422" s="17"/>
    </row>
    <row r="423" spans="1:34" ht="15.75" customHeight="1" x14ac:dyDescent="0.25">
      <c r="A423" s="1"/>
      <c r="C423" s="3"/>
      <c r="D423" s="2"/>
      <c r="E423" s="2"/>
      <c r="F423" s="2"/>
      <c r="G423" s="2"/>
      <c r="H423" s="2"/>
      <c r="I423" s="17"/>
      <c r="J423" s="2"/>
      <c r="K423" s="2"/>
      <c r="L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D423" s="17"/>
      <c r="AF423" s="17"/>
      <c r="AG423" s="17"/>
      <c r="AH423" s="17"/>
    </row>
    <row r="424" spans="1:34" ht="15.75" customHeight="1" x14ac:dyDescent="0.25">
      <c r="A424" s="1"/>
      <c r="C424" s="3"/>
      <c r="D424" s="2"/>
      <c r="E424" s="2"/>
      <c r="F424" s="2"/>
      <c r="G424" s="2"/>
      <c r="H424" s="2"/>
      <c r="I424" s="17"/>
      <c r="J424" s="2"/>
      <c r="K424" s="2"/>
      <c r="L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D424" s="17"/>
      <c r="AF424" s="17"/>
      <c r="AG424" s="17"/>
      <c r="AH424" s="17"/>
    </row>
    <row r="425" spans="1:34" ht="15.75" customHeight="1" x14ac:dyDescent="0.25">
      <c r="A425" s="1"/>
      <c r="C425" s="3"/>
      <c r="D425" s="2"/>
      <c r="E425" s="2"/>
      <c r="F425" s="2"/>
      <c r="G425" s="2"/>
      <c r="H425" s="2"/>
      <c r="I425" s="17"/>
      <c r="J425" s="2"/>
      <c r="K425" s="2"/>
      <c r="L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D425" s="17"/>
      <c r="AF425" s="17"/>
      <c r="AG425" s="17"/>
      <c r="AH425" s="17"/>
    </row>
    <row r="426" spans="1:34" ht="15.75" customHeight="1" x14ac:dyDescent="0.25">
      <c r="A426" s="1"/>
      <c r="C426" s="3"/>
      <c r="D426" s="2"/>
      <c r="E426" s="2"/>
      <c r="F426" s="2"/>
      <c r="G426" s="2"/>
      <c r="H426" s="2"/>
      <c r="I426" s="17"/>
      <c r="J426" s="2"/>
      <c r="K426" s="2"/>
      <c r="L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D426" s="17"/>
      <c r="AF426" s="17"/>
      <c r="AG426" s="17"/>
      <c r="AH426" s="17"/>
    </row>
    <row r="427" spans="1:34" ht="15.75" customHeight="1" x14ac:dyDescent="0.25">
      <c r="A427" s="1"/>
      <c r="C427" s="3"/>
      <c r="D427" s="2"/>
      <c r="E427" s="2"/>
      <c r="F427" s="2"/>
      <c r="G427" s="2"/>
      <c r="H427" s="2"/>
      <c r="I427" s="17"/>
      <c r="J427" s="2"/>
      <c r="K427" s="2"/>
      <c r="L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D427" s="17"/>
      <c r="AF427" s="17"/>
      <c r="AG427" s="17"/>
      <c r="AH427" s="17"/>
    </row>
    <row r="428" spans="1:34" ht="15.75" customHeight="1" x14ac:dyDescent="0.25">
      <c r="A428" s="1"/>
      <c r="C428" s="3"/>
      <c r="D428" s="2"/>
      <c r="E428" s="2"/>
      <c r="F428" s="2"/>
      <c r="G428" s="2"/>
      <c r="H428" s="2"/>
      <c r="I428" s="17"/>
      <c r="J428" s="2"/>
      <c r="K428" s="2"/>
      <c r="L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D428" s="17"/>
      <c r="AF428" s="17"/>
      <c r="AG428" s="17"/>
      <c r="AH428" s="17"/>
    </row>
    <row r="429" spans="1:34" ht="15.75" customHeight="1" x14ac:dyDescent="0.25">
      <c r="A429" s="1"/>
      <c r="C429" s="3"/>
      <c r="D429" s="2"/>
      <c r="E429" s="2"/>
      <c r="F429" s="2"/>
      <c r="G429" s="2"/>
      <c r="H429" s="2"/>
      <c r="I429" s="17"/>
      <c r="J429" s="2"/>
      <c r="K429" s="2"/>
      <c r="L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D429" s="17"/>
      <c r="AF429" s="17"/>
      <c r="AG429" s="17"/>
      <c r="AH429" s="17"/>
    </row>
    <row r="430" spans="1:34" ht="15.75" customHeight="1" x14ac:dyDescent="0.25">
      <c r="A430" s="1"/>
      <c r="C430" s="3"/>
      <c r="D430" s="2"/>
      <c r="E430" s="2"/>
      <c r="F430" s="2"/>
      <c r="G430" s="2"/>
      <c r="H430" s="2"/>
      <c r="I430" s="17"/>
      <c r="J430" s="2"/>
      <c r="K430" s="2"/>
      <c r="L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D430" s="17"/>
      <c r="AF430" s="17"/>
      <c r="AG430" s="17"/>
      <c r="AH430" s="17"/>
    </row>
    <row r="431" spans="1:34" ht="15.75" customHeight="1" x14ac:dyDescent="0.25">
      <c r="A431" s="1"/>
      <c r="C431" s="3"/>
      <c r="D431" s="2"/>
      <c r="E431" s="2"/>
      <c r="F431" s="2"/>
      <c r="G431" s="2"/>
      <c r="H431" s="2"/>
      <c r="I431" s="17"/>
      <c r="J431" s="2"/>
      <c r="K431" s="2"/>
      <c r="L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D431" s="17"/>
      <c r="AF431" s="17"/>
      <c r="AG431" s="17"/>
      <c r="AH431" s="17"/>
    </row>
    <row r="432" spans="1:34" ht="15.75" customHeight="1" x14ac:dyDescent="0.25">
      <c r="A432" s="1"/>
      <c r="C432" s="3"/>
      <c r="D432" s="2"/>
      <c r="E432" s="2"/>
      <c r="F432" s="2"/>
      <c r="G432" s="2"/>
      <c r="H432" s="2"/>
      <c r="I432" s="17"/>
      <c r="J432" s="2"/>
      <c r="K432" s="2"/>
      <c r="L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D432" s="17"/>
      <c r="AF432" s="17"/>
      <c r="AG432" s="17"/>
      <c r="AH432" s="17"/>
    </row>
    <row r="433" spans="1:34" ht="15.75" customHeight="1" x14ac:dyDescent="0.25">
      <c r="A433" s="1"/>
      <c r="C433" s="3"/>
      <c r="D433" s="2"/>
      <c r="E433" s="2"/>
      <c r="F433" s="2"/>
      <c r="G433" s="2"/>
      <c r="H433" s="2"/>
      <c r="I433" s="17"/>
      <c r="J433" s="2"/>
      <c r="K433" s="2"/>
      <c r="L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D433" s="17"/>
      <c r="AF433" s="17"/>
      <c r="AG433" s="17"/>
      <c r="AH433" s="17"/>
    </row>
    <row r="434" spans="1:34" ht="15.75" customHeight="1" x14ac:dyDescent="0.25">
      <c r="A434" s="1"/>
      <c r="C434" s="3"/>
      <c r="D434" s="2"/>
      <c r="E434" s="2"/>
      <c r="F434" s="2"/>
      <c r="G434" s="2"/>
      <c r="H434" s="2"/>
      <c r="I434" s="17"/>
      <c r="J434" s="2"/>
      <c r="K434" s="2"/>
      <c r="L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D434" s="17"/>
      <c r="AF434" s="17"/>
      <c r="AG434" s="17"/>
      <c r="AH434" s="17"/>
    </row>
    <row r="435" spans="1:34" ht="15.75" customHeight="1" x14ac:dyDescent="0.25">
      <c r="A435" s="1"/>
      <c r="C435" s="3"/>
      <c r="D435" s="2"/>
      <c r="E435" s="2"/>
      <c r="F435" s="2"/>
      <c r="G435" s="2"/>
      <c r="H435" s="2"/>
      <c r="I435" s="17"/>
      <c r="J435" s="2"/>
      <c r="K435" s="2"/>
      <c r="L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D435" s="17"/>
      <c r="AF435" s="17"/>
      <c r="AG435" s="17"/>
      <c r="AH435" s="17"/>
    </row>
    <row r="436" spans="1:34" ht="15.75" customHeight="1" x14ac:dyDescent="0.25">
      <c r="A436" s="1"/>
      <c r="C436" s="3"/>
      <c r="D436" s="2"/>
      <c r="E436" s="2"/>
      <c r="F436" s="2"/>
      <c r="G436" s="2"/>
      <c r="H436" s="2"/>
      <c r="I436" s="17"/>
      <c r="J436" s="2"/>
      <c r="K436" s="2"/>
      <c r="L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D436" s="17"/>
      <c r="AF436" s="17"/>
      <c r="AG436" s="17"/>
      <c r="AH436" s="17"/>
    </row>
    <row r="437" spans="1:34" ht="15.75" customHeight="1" x14ac:dyDescent="0.25">
      <c r="A437" s="1"/>
      <c r="C437" s="3"/>
      <c r="D437" s="2"/>
      <c r="E437" s="2"/>
      <c r="F437" s="2"/>
      <c r="G437" s="2"/>
      <c r="H437" s="2"/>
      <c r="I437" s="17"/>
      <c r="J437" s="2"/>
      <c r="K437" s="2"/>
      <c r="L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D437" s="17"/>
      <c r="AF437" s="17"/>
      <c r="AG437" s="17"/>
      <c r="AH437" s="17"/>
    </row>
    <row r="438" spans="1:34" ht="15.75" customHeight="1" x14ac:dyDescent="0.25">
      <c r="A438" s="1"/>
      <c r="C438" s="3"/>
      <c r="D438" s="2"/>
      <c r="E438" s="2"/>
      <c r="F438" s="2"/>
      <c r="G438" s="2"/>
      <c r="H438" s="2"/>
      <c r="I438" s="17"/>
      <c r="J438" s="2"/>
      <c r="K438" s="2"/>
      <c r="L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D438" s="17"/>
      <c r="AF438" s="17"/>
      <c r="AG438" s="17"/>
      <c r="AH438" s="17"/>
    </row>
    <row r="439" spans="1:34" ht="15.75" customHeight="1" x14ac:dyDescent="0.25">
      <c r="A439" s="1"/>
      <c r="C439" s="3"/>
      <c r="D439" s="2"/>
      <c r="E439" s="2"/>
      <c r="F439" s="2"/>
      <c r="G439" s="2"/>
      <c r="H439" s="2"/>
      <c r="I439" s="17"/>
      <c r="J439" s="2"/>
      <c r="K439" s="2"/>
      <c r="L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D439" s="17"/>
      <c r="AF439" s="17"/>
      <c r="AG439" s="17"/>
      <c r="AH439" s="17"/>
    </row>
    <row r="440" spans="1:34" ht="15.75" customHeight="1" x14ac:dyDescent="0.25">
      <c r="A440" s="1"/>
      <c r="C440" s="3"/>
      <c r="D440" s="2"/>
      <c r="E440" s="2"/>
      <c r="F440" s="2"/>
      <c r="G440" s="2"/>
      <c r="H440" s="2"/>
      <c r="I440" s="17"/>
      <c r="J440" s="2"/>
      <c r="K440" s="2"/>
      <c r="L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D440" s="17"/>
      <c r="AF440" s="17"/>
      <c r="AG440" s="17"/>
      <c r="AH440" s="17"/>
    </row>
    <row r="441" spans="1:34" ht="15.75" customHeight="1" x14ac:dyDescent="0.25">
      <c r="A441" s="1"/>
      <c r="C441" s="3"/>
      <c r="D441" s="2"/>
      <c r="E441" s="2"/>
      <c r="F441" s="2"/>
      <c r="G441" s="2"/>
      <c r="H441" s="2"/>
      <c r="I441" s="17"/>
      <c r="J441" s="2"/>
      <c r="K441" s="2"/>
      <c r="L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D441" s="17"/>
      <c r="AF441" s="17"/>
      <c r="AG441" s="17"/>
      <c r="AH441" s="17"/>
    </row>
    <row r="442" spans="1:34" ht="15.75" customHeight="1" x14ac:dyDescent="0.25">
      <c r="A442" s="1"/>
      <c r="C442" s="3"/>
      <c r="D442" s="2"/>
      <c r="E442" s="2"/>
      <c r="F442" s="2"/>
      <c r="G442" s="2"/>
      <c r="H442" s="2"/>
      <c r="I442" s="17"/>
      <c r="J442" s="2"/>
      <c r="K442" s="2"/>
      <c r="L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D442" s="17"/>
      <c r="AF442" s="17"/>
      <c r="AG442" s="17"/>
      <c r="AH442" s="17"/>
    </row>
    <row r="443" spans="1:34" ht="15.75" customHeight="1" x14ac:dyDescent="0.25">
      <c r="A443" s="1"/>
      <c r="C443" s="3"/>
      <c r="D443" s="2"/>
      <c r="E443" s="2"/>
      <c r="F443" s="2"/>
      <c r="G443" s="2"/>
      <c r="H443" s="2"/>
      <c r="I443" s="17"/>
      <c r="J443" s="2"/>
      <c r="K443" s="2"/>
      <c r="L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D443" s="17"/>
      <c r="AF443" s="17"/>
      <c r="AG443" s="17"/>
      <c r="AH443" s="17"/>
    </row>
    <row r="444" spans="1:34" ht="15.75" customHeight="1" x14ac:dyDescent="0.25">
      <c r="A444" s="1"/>
      <c r="C444" s="3"/>
      <c r="D444" s="2"/>
      <c r="E444" s="2"/>
      <c r="F444" s="2"/>
      <c r="G444" s="2"/>
      <c r="H444" s="2"/>
      <c r="I444" s="17"/>
      <c r="J444" s="2"/>
      <c r="K444" s="2"/>
      <c r="L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D444" s="17"/>
      <c r="AF444" s="17"/>
      <c r="AG444" s="17"/>
      <c r="AH444" s="17"/>
    </row>
    <row r="445" spans="1:34" ht="15.75" customHeight="1" x14ac:dyDescent="0.25">
      <c r="A445" s="1"/>
      <c r="C445" s="3"/>
      <c r="D445" s="2"/>
      <c r="E445" s="2"/>
      <c r="F445" s="2"/>
      <c r="G445" s="2"/>
      <c r="H445" s="2"/>
      <c r="I445" s="17"/>
      <c r="J445" s="2"/>
      <c r="K445" s="2"/>
      <c r="L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D445" s="17"/>
      <c r="AF445" s="17"/>
      <c r="AG445" s="17"/>
      <c r="AH445" s="17"/>
    </row>
    <row r="446" spans="1:34" ht="15.75" customHeight="1" x14ac:dyDescent="0.25">
      <c r="A446" s="1"/>
      <c r="C446" s="3"/>
      <c r="D446" s="2"/>
      <c r="E446" s="2"/>
      <c r="F446" s="2"/>
      <c r="G446" s="2"/>
      <c r="H446" s="2"/>
      <c r="I446" s="17"/>
      <c r="J446" s="2"/>
      <c r="K446" s="2"/>
      <c r="L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D446" s="17"/>
      <c r="AF446" s="17"/>
      <c r="AG446" s="17"/>
      <c r="AH446" s="17"/>
    </row>
    <row r="447" spans="1:34" ht="15.75" customHeight="1" x14ac:dyDescent="0.25">
      <c r="A447" s="1"/>
      <c r="C447" s="3"/>
      <c r="D447" s="2"/>
      <c r="E447" s="2"/>
      <c r="F447" s="2"/>
      <c r="G447" s="2"/>
      <c r="H447" s="2"/>
      <c r="I447" s="17"/>
      <c r="J447" s="2"/>
      <c r="K447" s="2"/>
      <c r="L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D447" s="17"/>
      <c r="AF447" s="17"/>
      <c r="AG447" s="17"/>
      <c r="AH447" s="17"/>
    </row>
    <row r="448" spans="1:34" ht="15.75" customHeight="1" x14ac:dyDescent="0.25">
      <c r="A448" s="1"/>
      <c r="C448" s="3"/>
      <c r="D448" s="2"/>
      <c r="E448" s="2"/>
      <c r="F448" s="2"/>
      <c r="G448" s="2"/>
      <c r="H448" s="2"/>
      <c r="I448" s="17"/>
      <c r="J448" s="2"/>
      <c r="K448" s="2"/>
      <c r="L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D448" s="17"/>
      <c r="AF448" s="17"/>
      <c r="AG448" s="17"/>
      <c r="AH448" s="17"/>
    </row>
    <row r="449" spans="1:34" ht="15.75" customHeight="1" x14ac:dyDescent="0.25">
      <c r="A449" s="1"/>
      <c r="C449" s="3"/>
      <c r="D449" s="2"/>
      <c r="E449" s="2"/>
      <c r="F449" s="2"/>
      <c r="G449" s="2"/>
      <c r="H449" s="2"/>
      <c r="I449" s="17"/>
      <c r="J449" s="2"/>
      <c r="K449" s="2"/>
      <c r="L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D449" s="17"/>
      <c r="AF449" s="17"/>
      <c r="AG449" s="17"/>
      <c r="AH449" s="17"/>
    </row>
    <row r="450" spans="1:34" ht="15.75" customHeight="1" x14ac:dyDescent="0.25">
      <c r="A450" s="1"/>
      <c r="C450" s="3"/>
      <c r="D450" s="2"/>
      <c r="E450" s="2"/>
      <c r="F450" s="2"/>
      <c r="G450" s="2"/>
      <c r="H450" s="2"/>
      <c r="I450" s="17"/>
      <c r="J450" s="2"/>
      <c r="K450" s="2"/>
      <c r="L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D450" s="17"/>
      <c r="AF450" s="17"/>
      <c r="AG450" s="17"/>
      <c r="AH450" s="17"/>
    </row>
    <row r="451" spans="1:34" ht="15.75" customHeight="1" x14ac:dyDescent="0.25">
      <c r="A451" s="1"/>
      <c r="C451" s="3"/>
      <c r="D451" s="2"/>
      <c r="E451" s="2"/>
      <c r="F451" s="2"/>
      <c r="G451" s="2"/>
      <c r="H451" s="2"/>
      <c r="I451" s="17"/>
      <c r="J451" s="2"/>
      <c r="K451" s="2"/>
      <c r="L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D451" s="17"/>
      <c r="AF451" s="17"/>
      <c r="AG451" s="17"/>
      <c r="AH451" s="17"/>
    </row>
    <row r="452" spans="1:34" ht="15.75" customHeight="1" x14ac:dyDescent="0.25">
      <c r="A452" s="1"/>
      <c r="C452" s="3"/>
      <c r="D452" s="2"/>
      <c r="E452" s="2"/>
      <c r="F452" s="2"/>
      <c r="G452" s="2"/>
      <c r="H452" s="2"/>
      <c r="I452" s="17"/>
      <c r="J452" s="2"/>
      <c r="K452" s="2"/>
      <c r="L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D452" s="17"/>
      <c r="AF452" s="17"/>
      <c r="AG452" s="17"/>
      <c r="AH452" s="17"/>
    </row>
    <row r="453" spans="1:34" ht="15.75" customHeight="1" x14ac:dyDescent="0.25">
      <c r="A453" s="1"/>
      <c r="C453" s="3"/>
      <c r="D453" s="2"/>
      <c r="E453" s="2"/>
      <c r="F453" s="2"/>
      <c r="G453" s="2"/>
      <c r="H453" s="2"/>
      <c r="I453" s="17"/>
      <c r="J453" s="2"/>
      <c r="K453" s="2"/>
      <c r="L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D453" s="17"/>
      <c r="AF453" s="17"/>
      <c r="AG453" s="17"/>
      <c r="AH453" s="17"/>
    </row>
    <row r="454" spans="1:34" ht="15.75" customHeight="1" x14ac:dyDescent="0.25">
      <c r="A454" s="1"/>
      <c r="C454" s="3"/>
      <c r="D454" s="2"/>
      <c r="E454" s="2"/>
      <c r="F454" s="2"/>
      <c r="G454" s="2"/>
      <c r="H454" s="2"/>
      <c r="I454" s="17"/>
      <c r="J454" s="2"/>
      <c r="K454" s="2"/>
      <c r="L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D454" s="17"/>
      <c r="AF454" s="17"/>
      <c r="AG454" s="17"/>
      <c r="AH454" s="17"/>
    </row>
    <row r="455" spans="1:34" ht="15.75" customHeight="1" x14ac:dyDescent="0.25">
      <c r="A455" s="1"/>
      <c r="C455" s="3"/>
      <c r="D455" s="2"/>
      <c r="E455" s="2"/>
      <c r="F455" s="2"/>
      <c r="G455" s="2"/>
      <c r="H455" s="2"/>
      <c r="I455" s="17"/>
      <c r="J455" s="2"/>
      <c r="K455" s="2"/>
      <c r="L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D455" s="17"/>
      <c r="AF455" s="17"/>
      <c r="AG455" s="17"/>
      <c r="AH455" s="17"/>
    </row>
    <row r="456" spans="1:34" ht="15.75" customHeight="1" x14ac:dyDescent="0.25">
      <c r="A456" s="1"/>
      <c r="C456" s="3"/>
      <c r="D456" s="2"/>
      <c r="E456" s="2"/>
      <c r="F456" s="2"/>
      <c r="G456" s="2"/>
      <c r="H456" s="2"/>
      <c r="I456" s="17"/>
      <c r="J456" s="2"/>
      <c r="K456" s="2"/>
      <c r="L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D456" s="17"/>
      <c r="AF456" s="17"/>
      <c r="AG456" s="17"/>
      <c r="AH456" s="17"/>
    </row>
    <row r="457" spans="1:34" ht="15.75" customHeight="1" x14ac:dyDescent="0.25">
      <c r="A457" s="1"/>
      <c r="C457" s="3"/>
      <c r="D457" s="2"/>
      <c r="E457" s="2"/>
      <c r="F457" s="2"/>
      <c r="G457" s="2"/>
      <c r="H457" s="2"/>
      <c r="I457" s="17"/>
      <c r="J457" s="2"/>
      <c r="K457" s="2"/>
      <c r="L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D457" s="17"/>
      <c r="AF457" s="17"/>
      <c r="AG457" s="17"/>
      <c r="AH457" s="17"/>
    </row>
    <row r="458" spans="1:34" ht="15.75" customHeight="1" x14ac:dyDescent="0.25">
      <c r="A458" s="1"/>
      <c r="C458" s="3"/>
      <c r="D458" s="2"/>
      <c r="E458" s="2"/>
      <c r="F458" s="2"/>
      <c r="G458" s="2"/>
      <c r="H458" s="2"/>
      <c r="I458" s="17"/>
      <c r="J458" s="2"/>
      <c r="K458" s="2"/>
      <c r="L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D458" s="17"/>
      <c r="AF458" s="17"/>
      <c r="AG458" s="17"/>
      <c r="AH458" s="17"/>
    </row>
    <row r="459" spans="1:34" ht="15.75" customHeight="1" x14ac:dyDescent="0.25">
      <c r="A459" s="1"/>
      <c r="C459" s="3"/>
      <c r="D459" s="2"/>
      <c r="E459" s="2"/>
      <c r="F459" s="2"/>
      <c r="G459" s="2"/>
      <c r="H459" s="2"/>
      <c r="I459" s="17"/>
      <c r="J459" s="2"/>
      <c r="K459" s="2"/>
      <c r="L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D459" s="17"/>
      <c r="AF459" s="17"/>
      <c r="AG459" s="17"/>
      <c r="AH459" s="17"/>
    </row>
    <row r="460" spans="1:34" ht="15.75" customHeight="1" x14ac:dyDescent="0.25">
      <c r="A460" s="1"/>
      <c r="C460" s="3"/>
      <c r="D460" s="2"/>
      <c r="E460" s="2"/>
      <c r="F460" s="2"/>
      <c r="G460" s="2"/>
      <c r="H460" s="2"/>
      <c r="I460" s="17"/>
      <c r="J460" s="2"/>
      <c r="K460" s="2"/>
      <c r="L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D460" s="17"/>
      <c r="AF460" s="17"/>
      <c r="AG460" s="17"/>
      <c r="AH460" s="17"/>
    </row>
    <row r="461" spans="1:34" ht="15.75" customHeight="1" x14ac:dyDescent="0.25">
      <c r="A461" s="1"/>
      <c r="C461" s="3"/>
      <c r="D461" s="2"/>
      <c r="E461" s="2"/>
      <c r="F461" s="2"/>
      <c r="G461" s="2"/>
      <c r="H461" s="2"/>
      <c r="I461" s="17"/>
      <c r="J461" s="2"/>
      <c r="K461" s="2"/>
      <c r="L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D461" s="17"/>
      <c r="AF461" s="17"/>
      <c r="AG461" s="17"/>
      <c r="AH461" s="17"/>
    </row>
    <row r="462" spans="1:34" ht="15.75" customHeight="1" x14ac:dyDescent="0.25">
      <c r="A462" s="1"/>
      <c r="C462" s="3"/>
      <c r="D462" s="2"/>
      <c r="E462" s="2"/>
      <c r="F462" s="2"/>
      <c r="G462" s="2"/>
      <c r="H462" s="2"/>
      <c r="I462" s="17"/>
      <c r="J462" s="2"/>
      <c r="K462" s="2"/>
      <c r="L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D462" s="17"/>
      <c r="AF462" s="17"/>
      <c r="AG462" s="17"/>
      <c r="AH462" s="17"/>
    </row>
    <row r="463" spans="1:34" ht="15.75" customHeight="1" x14ac:dyDescent="0.25">
      <c r="A463" s="1"/>
      <c r="C463" s="3"/>
      <c r="D463" s="2"/>
      <c r="E463" s="2"/>
      <c r="F463" s="2"/>
      <c r="G463" s="2"/>
      <c r="H463" s="2"/>
      <c r="I463" s="17"/>
      <c r="J463" s="2"/>
      <c r="K463" s="2"/>
      <c r="L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D463" s="17"/>
      <c r="AF463" s="17"/>
      <c r="AG463" s="17"/>
      <c r="AH463" s="17"/>
    </row>
    <row r="464" spans="1:34" ht="15.75" customHeight="1" x14ac:dyDescent="0.25">
      <c r="A464" s="1"/>
      <c r="C464" s="3"/>
      <c r="D464" s="2"/>
      <c r="E464" s="2"/>
      <c r="F464" s="2"/>
      <c r="G464" s="2"/>
      <c r="H464" s="2"/>
      <c r="I464" s="17"/>
      <c r="J464" s="2"/>
      <c r="K464" s="2"/>
      <c r="L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D464" s="17"/>
      <c r="AF464" s="17"/>
      <c r="AG464" s="17"/>
      <c r="AH464" s="17"/>
    </row>
    <row r="465" spans="1:34" ht="15.75" customHeight="1" x14ac:dyDescent="0.25">
      <c r="A465" s="1"/>
      <c r="C465" s="3"/>
      <c r="D465" s="2"/>
      <c r="E465" s="2"/>
      <c r="F465" s="2"/>
      <c r="G465" s="2"/>
      <c r="H465" s="2"/>
      <c r="I465" s="17"/>
      <c r="J465" s="2"/>
      <c r="K465" s="2"/>
      <c r="L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D465" s="17"/>
      <c r="AF465" s="17"/>
      <c r="AG465" s="17"/>
      <c r="AH465" s="17"/>
    </row>
    <row r="466" spans="1:34" ht="15.75" customHeight="1" x14ac:dyDescent="0.25">
      <c r="A466" s="1"/>
      <c r="C466" s="3"/>
      <c r="D466" s="2"/>
      <c r="E466" s="2"/>
      <c r="F466" s="2"/>
      <c r="G466" s="2"/>
      <c r="H466" s="2"/>
      <c r="I466" s="17"/>
      <c r="J466" s="2"/>
      <c r="K466" s="2"/>
      <c r="L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D466" s="17"/>
      <c r="AF466" s="17"/>
      <c r="AG466" s="17"/>
      <c r="AH466" s="17"/>
    </row>
    <row r="467" spans="1:34" ht="15.75" customHeight="1" x14ac:dyDescent="0.25">
      <c r="A467" s="1"/>
      <c r="C467" s="3"/>
      <c r="D467" s="2"/>
      <c r="E467" s="2"/>
      <c r="F467" s="2"/>
      <c r="G467" s="2"/>
      <c r="H467" s="2"/>
      <c r="I467" s="17"/>
      <c r="J467" s="2"/>
      <c r="K467" s="2"/>
      <c r="L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D467" s="17"/>
      <c r="AF467" s="17"/>
      <c r="AG467" s="17"/>
      <c r="AH467" s="17"/>
    </row>
    <row r="468" spans="1:34" ht="15.75" customHeight="1" x14ac:dyDescent="0.25">
      <c r="A468" s="1"/>
      <c r="C468" s="3"/>
      <c r="D468" s="2"/>
      <c r="E468" s="2"/>
      <c r="F468" s="2"/>
      <c r="G468" s="2"/>
      <c r="H468" s="2"/>
      <c r="I468" s="17"/>
      <c r="J468" s="2"/>
      <c r="K468" s="2"/>
      <c r="L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D468" s="17"/>
      <c r="AF468" s="17"/>
      <c r="AG468" s="17"/>
      <c r="AH468" s="17"/>
    </row>
    <row r="469" spans="1:34" ht="15.75" customHeight="1" x14ac:dyDescent="0.25">
      <c r="A469" s="1"/>
      <c r="C469" s="3"/>
      <c r="D469" s="2"/>
      <c r="E469" s="2"/>
      <c r="F469" s="2"/>
      <c r="G469" s="2"/>
      <c r="H469" s="2"/>
      <c r="I469" s="17"/>
      <c r="J469" s="2"/>
      <c r="K469" s="2"/>
      <c r="L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D469" s="17"/>
      <c r="AF469" s="17"/>
      <c r="AG469" s="17"/>
      <c r="AH469" s="17"/>
    </row>
    <row r="470" spans="1:34" ht="15.75" customHeight="1" x14ac:dyDescent="0.25">
      <c r="A470" s="1"/>
      <c r="C470" s="3"/>
      <c r="D470" s="2"/>
      <c r="E470" s="2"/>
      <c r="F470" s="2"/>
      <c r="G470" s="2"/>
      <c r="H470" s="2"/>
      <c r="I470" s="17"/>
      <c r="J470" s="2"/>
      <c r="K470" s="2"/>
      <c r="L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D470" s="17"/>
      <c r="AF470" s="17"/>
      <c r="AG470" s="17"/>
      <c r="AH470" s="17"/>
    </row>
    <row r="471" spans="1:34" ht="15.75" customHeight="1" x14ac:dyDescent="0.25">
      <c r="A471" s="1"/>
      <c r="C471" s="3"/>
      <c r="D471" s="2"/>
      <c r="E471" s="2"/>
      <c r="F471" s="2"/>
      <c r="G471" s="2"/>
      <c r="H471" s="2"/>
      <c r="I471" s="17"/>
      <c r="J471" s="2"/>
      <c r="K471" s="2"/>
      <c r="L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D471" s="17"/>
      <c r="AF471" s="17"/>
      <c r="AG471" s="17"/>
      <c r="AH471" s="17"/>
    </row>
    <row r="472" spans="1:34" ht="15.75" customHeight="1" x14ac:dyDescent="0.25">
      <c r="A472" s="1"/>
      <c r="C472" s="3"/>
      <c r="D472" s="2"/>
      <c r="E472" s="2"/>
      <c r="F472" s="2"/>
      <c r="G472" s="2"/>
      <c r="H472" s="2"/>
      <c r="I472" s="17"/>
      <c r="J472" s="2"/>
      <c r="K472" s="2"/>
      <c r="L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D472" s="17"/>
      <c r="AF472" s="17"/>
      <c r="AG472" s="17"/>
      <c r="AH472" s="17"/>
    </row>
    <row r="473" spans="1:34" ht="15.75" customHeight="1" x14ac:dyDescent="0.25">
      <c r="A473" s="1"/>
      <c r="C473" s="3"/>
      <c r="D473" s="2"/>
      <c r="E473" s="2"/>
      <c r="F473" s="2"/>
      <c r="G473" s="2"/>
      <c r="H473" s="2"/>
      <c r="I473" s="17"/>
      <c r="J473" s="2"/>
      <c r="K473" s="2"/>
      <c r="L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D473" s="17"/>
      <c r="AF473" s="17"/>
      <c r="AG473" s="17"/>
      <c r="AH473" s="17"/>
    </row>
    <row r="474" spans="1:34" ht="15.75" customHeight="1" x14ac:dyDescent="0.25">
      <c r="A474" s="1"/>
      <c r="C474" s="3"/>
      <c r="D474" s="2"/>
      <c r="E474" s="2"/>
      <c r="F474" s="2"/>
      <c r="G474" s="2"/>
      <c r="H474" s="2"/>
      <c r="I474" s="17"/>
      <c r="J474" s="2"/>
      <c r="K474" s="2"/>
      <c r="L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D474" s="17"/>
      <c r="AF474" s="17"/>
      <c r="AG474" s="17"/>
      <c r="AH474" s="17"/>
    </row>
    <row r="475" spans="1:34" ht="15.75" customHeight="1" x14ac:dyDescent="0.25">
      <c r="A475" s="1"/>
      <c r="C475" s="3"/>
      <c r="D475" s="2"/>
      <c r="E475" s="2"/>
      <c r="F475" s="2"/>
      <c r="G475" s="2"/>
      <c r="H475" s="2"/>
      <c r="I475" s="17"/>
      <c r="J475" s="2"/>
      <c r="K475" s="2"/>
      <c r="L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D475" s="17"/>
      <c r="AF475" s="17"/>
      <c r="AG475" s="17"/>
      <c r="AH475" s="17"/>
    </row>
    <row r="476" spans="1:34" ht="15.75" customHeight="1" x14ac:dyDescent="0.25">
      <c r="A476" s="1"/>
      <c r="C476" s="3"/>
      <c r="D476" s="2"/>
      <c r="E476" s="2"/>
      <c r="F476" s="2"/>
      <c r="G476" s="2"/>
      <c r="H476" s="2"/>
      <c r="I476" s="17"/>
      <c r="J476" s="2"/>
      <c r="K476" s="2"/>
      <c r="L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D476" s="17"/>
      <c r="AF476" s="17"/>
      <c r="AG476" s="17"/>
      <c r="AH476" s="17"/>
    </row>
    <row r="477" spans="1:34" ht="15.75" customHeight="1" x14ac:dyDescent="0.25">
      <c r="A477" s="1"/>
      <c r="C477" s="3"/>
      <c r="D477" s="2"/>
      <c r="E477" s="2"/>
      <c r="F477" s="2"/>
      <c r="G477" s="2"/>
      <c r="H477" s="2"/>
      <c r="I477" s="17"/>
      <c r="J477" s="2"/>
      <c r="K477" s="2"/>
      <c r="L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D477" s="17"/>
      <c r="AF477" s="17"/>
      <c r="AG477" s="17"/>
      <c r="AH477" s="17"/>
    </row>
    <row r="478" spans="1:34" ht="15.75" customHeight="1" x14ac:dyDescent="0.25">
      <c r="A478" s="1"/>
      <c r="C478" s="3"/>
      <c r="D478" s="2"/>
      <c r="E478" s="2"/>
      <c r="F478" s="2"/>
      <c r="G478" s="2"/>
      <c r="H478" s="2"/>
      <c r="I478" s="17"/>
      <c r="J478" s="2"/>
      <c r="K478" s="2"/>
      <c r="L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D478" s="17"/>
      <c r="AF478" s="17"/>
      <c r="AG478" s="17"/>
      <c r="AH478" s="17"/>
    </row>
    <row r="479" spans="1:34" ht="15.75" customHeight="1" x14ac:dyDescent="0.25">
      <c r="A479" s="1"/>
      <c r="C479" s="3"/>
      <c r="D479" s="2"/>
      <c r="E479" s="2"/>
      <c r="F479" s="2"/>
      <c r="G479" s="2"/>
      <c r="H479" s="2"/>
      <c r="I479" s="17"/>
      <c r="J479" s="2"/>
      <c r="K479" s="2"/>
      <c r="L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D479" s="17"/>
      <c r="AF479" s="17"/>
      <c r="AG479" s="17"/>
      <c r="AH479" s="17"/>
    </row>
    <row r="480" spans="1:34" ht="15.75" customHeight="1" x14ac:dyDescent="0.25">
      <c r="A480" s="1"/>
      <c r="C480" s="3"/>
      <c r="D480" s="2"/>
      <c r="E480" s="2"/>
      <c r="F480" s="2"/>
      <c r="G480" s="2"/>
      <c r="H480" s="2"/>
      <c r="I480" s="17"/>
      <c r="J480" s="2"/>
      <c r="K480" s="2"/>
      <c r="L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D480" s="17"/>
      <c r="AF480" s="17"/>
      <c r="AG480" s="17"/>
      <c r="AH480" s="17"/>
    </row>
    <row r="481" spans="1:34" ht="15.75" customHeight="1" x14ac:dyDescent="0.25">
      <c r="A481" s="1"/>
      <c r="C481" s="3"/>
      <c r="D481" s="2"/>
      <c r="E481" s="2"/>
      <c r="F481" s="2"/>
      <c r="G481" s="2"/>
      <c r="H481" s="2"/>
      <c r="I481" s="17"/>
      <c r="J481" s="2"/>
      <c r="K481" s="2"/>
      <c r="L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D481" s="17"/>
      <c r="AF481" s="17"/>
      <c r="AG481" s="17"/>
      <c r="AH481" s="17"/>
    </row>
    <row r="482" spans="1:34" ht="15.75" customHeight="1" x14ac:dyDescent="0.25">
      <c r="A482" s="1"/>
      <c r="C482" s="3"/>
      <c r="D482" s="2"/>
      <c r="E482" s="2"/>
      <c r="F482" s="2"/>
      <c r="G482" s="2"/>
      <c r="H482" s="2"/>
      <c r="I482" s="17"/>
      <c r="J482" s="2"/>
      <c r="K482" s="2"/>
      <c r="L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D482" s="17"/>
      <c r="AF482" s="17"/>
      <c r="AG482" s="17"/>
      <c r="AH482" s="17"/>
    </row>
    <row r="483" spans="1:34" ht="15.75" customHeight="1" x14ac:dyDescent="0.25">
      <c r="A483" s="1"/>
      <c r="C483" s="3"/>
      <c r="D483" s="2"/>
      <c r="E483" s="2"/>
      <c r="F483" s="2"/>
      <c r="G483" s="2"/>
      <c r="H483" s="2"/>
      <c r="I483" s="17"/>
      <c r="J483" s="2"/>
      <c r="K483" s="2"/>
      <c r="L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D483" s="17"/>
      <c r="AF483" s="17"/>
      <c r="AG483" s="17"/>
      <c r="AH483" s="17"/>
    </row>
    <row r="484" spans="1:34" ht="15.75" customHeight="1" x14ac:dyDescent="0.25">
      <c r="A484" s="1"/>
      <c r="C484" s="3"/>
      <c r="D484" s="2"/>
      <c r="E484" s="2"/>
      <c r="F484" s="2"/>
      <c r="G484" s="2"/>
      <c r="H484" s="2"/>
      <c r="I484" s="17"/>
      <c r="J484" s="2"/>
      <c r="K484" s="2"/>
      <c r="L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D484" s="17"/>
      <c r="AF484" s="17"/>
      <c r="AG484" s="17"/>
      <c r="AH484" s="17"/>
    </row>
    <row r="485" spans="1:34" ht="15.75" customHeight="1" x14ac:dyDescent="0.25">
      <c r="A485" s="1"/>
      <c r="C485" s="3"/>
      <c r="D485" s="2"/>
      <c r="E485" s="2"/>
      <c r="F485" s="2"/>
      <c r="G485" s="2"/>
      <c r="H485" s="2"/>
      <c r="I485" s="17"/>
      <c r="J485" s="2"/>
      <c r="K485" s="2"/>
      <c r="L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D485" s="17"/>
      <c r="AF485" s="17"/>
      <c r="AG485" s="17"/>
      <c r="AH485" s="17"/>
    </row>
    <row r="486" spans="1:34" ht="15.75" customHeight="1" x14ac:dyDescent="0.25">
      <c r="A486" s="1"/>
      <c r="C486" s="3"/>
      <c r="D486" s="2"/>
      <c r="E486" s="2"/>
      <c r="F486" s="2"/>
      <c r="G486" s="2"/>
      <c r="H486" s="2"/>
      <c r="I486" s="17"/>
      <c r="J486" s="2"/>
      <c r="K486" s="2"/>
      <c r="L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D486" s="17"/>
      <c r="AF486" s="17"/>
      <c r="AG486" s="17"/>
      <c r="AH486" s="17"/>
    </row>
    <row r="487" spans="1:34" ht="15.75" customHeight="1" x14ac:dyDescent="0.25">
      <c r="A487" s="1"/>
      <c r="C487" s="3"/>
      <c r="D487" s="2"/>
      <c r="E487" s="2"/>
      <c r="F487" s="2"/>
      <c r="G487" s="2"/>
      <c r="H487" s="2"/>
      <c r="I487" s="17"/>
      <c r="J487" s="2"/>
      <c r="K487" s="2"/>
      <c r="L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D487" s="17"/>
      <c r="AF487" s="17"/>
      <c r="AG487" s="17"/>
      <c r="AH487" s="17"/>
    </row>
    <row r="488" spans="1:34" ht="15.75" customHeight="1" x14ac:dyDescent="0.25">
      <c r="A488" s="1"/>
      <c r="C488" s="3"/>
      <c r="D488" s="2"/>
      <c r="E488" s="2"/>
      <c r="F488" s="2"/>
      <c r="G488" s="2"/>
      <c r="H488" s="2"/>
      <c r="I488" s="17"/>
      <c r="J488" s="2"/>
      <c r="K488" s="2"/>
      <c r="L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D488" s="17"/>
      <c r="AF488" s="17"/>
      <c r="AG488" s="17"/>
      <c r="AH488" s="17"/>
    </row>
    <row r="489" spans="1:34" ht="15.75" customHeight="1" x14ac:dyDescent="0.25">
      <c r="A489" s="1"/>
      <c r="C489" s="3"/>
      <c r="D489" s="2"/>
      <c r="E489" s="2"/>
      <c r="F489" s="2"/>
      <c r="G489" s="2"/>
      <c r="H489" s="2"/>
      <c r="I489" s="17"/>
      <c r="J489" s="2"/>
      <c r="K489" s="2"/>
      <c r="L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D489" s="17"/>
      <c r="AF489" s="17"/>
      <c r="AG489" s="17"/>
      <c r="AH489" s="17"/>
    </row>
    <row r="490" spans="1:34" ht="15.75" customHeight="1" x14ac:dyDescent="0.25">
      <c r="A490" s="1"/>
      <c r="C490" s="3"/>
      <c r="D490" s="2"/>
      <c r="E490" s="2"/>
      <c r="F490" s="2"/>
      <c r="G490" s="2"/>
      <c r="H490" s="2"/>
      <c r="I490" s="17"/>
      <c r="J490" s="2"/>
      <c r="K490" s="2"/>
      <c r="L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D490" s="17"/>
      <c r="AF490" s="17"/>
      <c r="AG490" s="17"/>
      <c r="AH490" s="17"/>
    </row>
    <row r="491" spans="1:34" ht="15.75" customHeight="1" x14ac:dyDescent="0.25">
      <c r="A491" s="1"/>
      <c r="C491" s="3"/>
      <c r="D491" s="2"/>
      <c r="E491" s="2"/>
      <c r="F491" s="2"/>
      <c r="G491" s="2"/>
      <c r="H491" s="2"/>
      <c r="I491" s="17"/>
      <c r="J491" s="2"/>
      <c r="K491" s="2"/>
      <c r="L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D491" s="17"/>
      <c r="AF491" s="17"/>
      <c r="AG491" s="17"/>
      <c r="AH491" s="17"/>
    </row>
    <row r="492" spans="1:34" ht="15.75" customHeight="1" x14ac:dyDescent="0.25">
      <c r="A492" s="1"/>
      <c r="C492" s="3"/>
      <c r="D492" s="2"/>
      <c r="E492" s="2"/>
      <c r="F492" s="2"/>
      <c r="G492" s="2"/>
      <c r="H492" s="2"/>
      <c r="I492" s="17"/>
      <c r="J492" s="2"/>
      <c r="K492" s="2"/>
      <c r="L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D492" s="17"/>
      <c r="AF492" s="17"/>
      <c r="AG492" s="17"/>
      <c r="AH492" s="17"/>
    </row>
    <row r="493" spans="1:34" ht="15.75" customHeight="1" x14ac:dyDescent="0.25">
      <c r="A493" s="1"/>
      <c r="C493" s="3"/>
      <c r="D493" s="2"/>
      <c r="E493" s="2"/>
      <c r="F493" s="2"/>
      <c r="G493" s="2"/>
      <c r="H493" s="2"/>
      <c r="I493" s="17"/>
      <c r="J493" s="2"/>
      <c r="K493" s="2"/>
      <c r="L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D493" s="17"/>
      <c r="AF493" s="17"/>
      <c r="AG493" s="17"/>
      <c r="AH493" s="17"/>
    </row>
    <row r="494" spans="1:34" ht="15.75" customHeight="1" x14ac:dyDescent="0.25">
      <c r="A494" s="1"/>
      <c r="C494" s="3"/>
      <c r="D494" s="2"/>
      <c r="E494" s="2"/>
      <c r="F494" s="2"/>
      <c r="G494" s="2"/>
      <c r="H494" s="2"/>
      <c r="I494" s="17"/>
      <c r="J494" s="2"/>
      <c r="K494" s="2"/>
      <c r="L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D494" s="17"/>
      <c r="AF494" s="17"/>
      <c r="AG494" s="17"/>
      <c r="AH494" s="17"/>
    </row>
    <row r="495" spans="1:34" ht="15.75" customHeight="1" x14ac:dyDescent="0.25">
      <c r="A495" s="1"/>
      <c r="C495" s="3"/>
      <c r="D495" s="2"/>
      <c r="E495" s="2"/>
      <c r="F495" s="2"/>
      <c r="G495" s="2"/>
      <c r="H495" s="2"/>
      <c r="I495" s="17"/>
      <c r="J495" s="2"/>
      <c r="K495" s="2"/>
      <c r="L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D495" s="17"/>
      <c r="AF495" s="17"/>
      <c r="AG495" s="17"/>
      <c r="AH495" s="17"/>
    </row>
    <row r="496" spans="1:34" ht="15.75" customHeight="1" x14ac:dyDescent="0.25">
      <c r="A496" s="1"/>
      <c r="C496" s="3"/>
      <c r="D496" s="2"/>
      <c r="E496" s="2"/>
      <c r="F496" s="2"/>
      <c r="G496" s="2"/>
      <c r="H496" s="2"/>
      <c r="I496" s="17"/>
      <c r="J496" s="2"/>
      <c r="K496" s="2"/>
      <c r="L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D496" s="17"/>
      <c r="AF496" s="17"/>
      <c r="AG496" s="17"/>
      <c r="AH496" s="17"/>
    </row>
    <row r="497" spans="1:34" ht="15.75" customHeight="1" x14ac:dyDescent="0.25">
      <c r="A497" s="1"/>
      <c r="C497" s="3"/>
      <c r="D497" s="2"/>
      <c r="E497" s="2"/>
      <c r="F497" s="2"/>
      <c r="G497" s="2"/>
      <c r="H497" s="2"/>
      <c r="I497" s="17"/>
      <c r="J497" s="2"/>
      <c r="K497" s="2"/>
      <c r="L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D497" s="17"/>
      <c r="AF497" s="17"/>
      <c r="AG497" s="17"/>
      <c r="AH497" s="17"/>
    </row>
    <row r="498" spans="1:34" ht="15.75" customHeight="1" x14ac:dyDescent="0.25">
      <c r="A498" s="1"/>
      <c r="C498" s="3"/>
      <c r="D498" s="2"/>
      <c r="E498" s="2"/>
      <c r="F498" s="2"/>
      <c r="G498" s="2"/>
      <c r="H498" s="2"/>
      <c r="I498" s="17"/>
      <c r="J498" s="2"/>
      <c r="K498" s="2"/>
      <c r="L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D498" s="17"/>
      <c r="AF498" s="17"/>
      <c r="AG498" s="17"/>
      <c r="AH498" s="17"/>
    </row>
    <row r="499" spans="1:34" ht="15.75" customHeight="1" x14ac:dyDescent="0.25">
      <c r="A499" s="1"/>
      <c r="C499" s="3"/>
      <c r="D499" s="2"/>
      <c r="E499" s="2"/>
      <c r="F499" s="2"/>
      <c r="G499" s="2"/>
      <c r="H499" s="2"/>
      <c r="I499" s="17"/>
      <c r="J499" s="2"/>
      <c r="K499" s="2"/>
      <c r="L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D499" s="17"/>
      <c r="AF499" s="17"/>
      <c r="AG499" s="17"/>
      <c r="AH499" s="17"/>
    </row>
    <row r="500" spans="1:34" ht="15.75" customHeight="1" x14ac:dyDescent="0.25">
      <c r="A500" s="1"/>
      <c r="C500" s="3"/>
      <c r="D500" s="2"/>
      <c r="E500" s="2"/>
      <c r="F500" s="2"/>
      <c r="G500" s="2"/>
      <c r="H500" s="2"/>
      <c r="I500" s="17"/>
      <c r="J500" s="2"/>
      <c r="K500" s="2"/>
      <c r="L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D500" s="17"/>
      <c r="AF500" s="17"/>
      <c r="AG500" s="17"/>
      <c r="AH500" s="17"/>
    </row>
    <row r="501" spans="1:34" ht="15.75" customHeight="1" x14ac:dyDescent="0.25">
      <c r="A501" s="1"/>
      <c r="C501" s="3"/>
      <c r="D501" s="2"/>
      <c r="E501" s="2"/>
      <c r="F501" s="2"/>
      <c r="G501" s="2"/>
      <c r="H501" s="2"/>
      <c r="I501" s="17"/>
      <c r="J501" s="2"/>
      <c r="K501" s="2"/>
      <c r="L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D501" s="17"/>
      <c r="AF501" s="17"/>
      <c r="AG501" s="17"/>
      <c r="AH501" s="17"/>
    </row>
    <row r="502" spans="1:34" ht="15.75" customHeight="1" x14ac:dyDescent="0.25">
      <c r="A502" s="1"/>
      <c r="C502" s="3"/>
      <c r="D502" s="2"/>
      <c r="E502" s="2"/>
      <c r="F502" s="2"/>
      <c r="G502" s="2"/>
      <c r="H502" s="2"/>
      <c r="I502" s="17"/>
      <c r="J502" s="2"/>
      <c r="K502" s="2"/>
      <c r="L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D502" s="17"/>
      <c r="AF502" s="17"/>
      <c r="AG502" s="17"/>
      <c r="AH502" s="17"/>
    </row>
    <row r="503" spans="1:34" ht="15.75" customHeight="1" x14ac:dyDescent="0.25">
      <c r="A503" s="1"/>
      <c r="C503" s="3"/>
      <c r="D503" s="2"/>
      <c r="E503" s="2"/>
      <c r="F503" s="2"/>
      <c r="G503" s="2"/>
      <c r="H503" s="2"/>
      <c r="I503" s="17"/>
      <c r="J503" s="2"/>
      <c r="K503" s="2"/>
      <c r="L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D503" s="17"/>
      <c r="AF503" s="17"/>
      <c r="AG503" s="17"/>
      <c r="AH503" s="17"/>
    </row>
    <row r="504" spans="1:34" ht="15.75" customHeight="1" x14ac:dyDescent="0.25">
      <c r="A504" s="1"/>
      <c r="C504" s="3"/>
      <c r="D504" s="2"/>
      <c r="E504" s="2"/>
      <c r="F504" s="2"/>
      <c r="G504" s="2"/>
      <c r="H504" s="2"/>
      <c r="I504" s="17"/>
      <c r="J504" s="2"/>
      <c r="K504" s="2"/>
      <c r="L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D504" s="17"/>
      <c r="AF504" s="17"/>
      <c r="AG504" s="17"/>
      <c r="AH504" s="17"/>
    </row>
    <row r="505" spans="1:34" ht="15.75" customHeight="1" x14ac:dyDescent="0.25">
      <c r="A505" s="1"/>
      <c r="C505" s="3"/>
      <c r="D505" s="2"/>
      <c r="E505" s="2"/>
      <c r="F505" s="2"/>
      <c r="G505" s="2"/>
      <c r="H505" s="2"/>
      <c r="I505" s="17"/>
      <c r="J505" s="2"/>
      <c r="K505" s="2"/>
      <c r="L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D505" s="17"/>
      <c r="AF505" s="17"/>
      <c r="AG505" s="17"/>
      <c r="AH505" s="17"/>
    </row>
    <row r="506" spans="1:34" ht="15.75" customHeight="1" x14ac:dyDescent="0.25">
      <c r="A506" s="1"/>
      <c r="C506" s="3"/>
      <c r="D506" s="2"/>
      <c r="E506" s="2"/>
      <c r="F506" s="2"/>
      <c r="G506" s="2"/>
      <c r="H506" s="2"/>
      <c r="I506" s="17"/>
      <c r="J506" s="2"/>
      <c r="K506" s="2"/>
      <c r="L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D506" s="17"/>
      <c r="AF506" s="17"/>
      <c r="AG506" s="17"/>
      <c r="AH506" s="17"/>
    </row>
    <row r="507" spans="1:34" ht="15.75" customHeight="1" x14ac:dyDescent="0.25">
      <c r="A507" s="1"/>
      <c r="C507" s="3"/>
      <c r="D507" s="2"/>
      <c r="E507" s="2"/>
      <c r="F507" s="2"/>
      <c r="G507" s="2"/>
      <c r="H507" s="2"/>
      <c r="I507" s="17"/>
      <c r="J507" s="2"/>
      <c r="K507" s="2"/>
      <c r="L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D507" s="17"/>
      <c r="AF507" s="17"/>
      <c r="AG507" s="17"/>
      <c r="AH507" s="17"/>
    </row>
    <row r="508" spans="1:34" ht="15.75" customHeight="1" x14ac:dyDescent="0.25">
      <c r="A508" s="1"/>
      <c r="C508" s="3"/>
      <c r="D508" s="2"/>
      <c r="E508" s="2"/>
      <c r="F508" s="2"/>
      <c r="G508" s="2"/>
      <c r="H508" s="2"/>
      <c r="I508" s="17"/>
      <c r="J508" s="2"/>
      <c r="K508" s="2"/>
      <c r="L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D508" s="17"/>
      <c r="AF508" s="17"/>
      <c r="AG508" s="17"/>
      <c r="AH508" s="17"/>
    </row>
    <row r="509" spans="1:34" ht="15.75" customHeight="1" x14ac:dyDescent="0.25">
      <c r="A509" s="1"/>
      <c r="C509" s="3"/>
      <c r="D509" s="2"/>
      <c r="E509" s="2"/>
      <c r="F509" s="2"/>
      <c r="G509" s="2"/>
      <c r="H509" s="2"/>
      <c r="I509" s="17"/>
      <c r="J509" s="2"/>
      <c r="K509" s="2"/>
      <c r="L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D509" s="17"/>
      <c r="AF509" s="17"/>
      <c r="AG509" s="17"/>
      <c r="AH509" s="17"/>
    </row>
    <row r="510" spans="1:34" ht="15.75" customHeight="1" x14ac:dyDescent="0.25">
      <c r="A510" s="1"/>
      <c r="C510" s="3"/>
      <c r="D510" s="2"/>
      <c r="E510" s="2"/>
      <c r="F510" s="2"/>
      <c r="G510" s="2"/>
      <c r="H510" s="2"/>
      <c r="I510" s="17"/>
      <c r="J510" s="2"/>
      <c r="K510" s="2"/>
      <c r="L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D510" s="17"/>
      <c r="AF510" s="17"/>
      <c r="AG510" s="17"/>
      <c r="AH510" s="17"/>
    </row>
    <row r="511" spans="1:34" ht="15.75" customHeight="1" x14ac:dyDescent="0.25">
      <c r="A511" s="1"/>
      <c r="C511" s="3"/>
      <c r="D511" s="2"/>
      <c r="E511" s="2"/>
      <c r="F511" s="2"/>
      <c r="G511" s="2"/>
      <c r="H511" s="2"/>
      <c r="I511" s="17"/>
      <c r="J511" s="2"/>
      <c r="K511" s="2"/>
      <c r="L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D511" s="17"/>
      <c r="AF511" s="17"/>
      <c r="AG511" s="17"/>
      <c r="AH511" s="17"/>
    </row>
    <row r="512" spans="1:34" ht="15.75" customHeight="1" x14ac:dyDescent="0.25">
      <c r="A512" s="1"/>
      <c r="C512" s="3"/>
      <c r="D512" s="2"/>
      <c r="E512" s="2"/>
      <c r="F512" s="2"/>
      <c r="G512" s="2"/>
      <c r="H512" s="2"/>
      <c r="I512" s="17"/>
      <c r="J512" s="2"/>
      <c r="K512" s="2"/>
      <c r="L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D512" s="17"/>
      <c r="AF512" s="17"/>
      <c r="AG512" s="17"/>
      <c r="AH512" s="17"/>
    </row>
    <row r="513" spans="1:34" ht="15.75" customHeight="1" x14ac:dyDescent="0.25">
      <c r="A513" s="1"/>
      <c r="C513" s="3"/>
      <c r="D513" s="2"/>
      <c r="E513" s="2"/>
      <c r="F513" s="2"/>
      <c r="G513" s="2"/>
      <c r="H513" s="2"/>
      <c r="I513" s="17"/>
      <c r="J513" s="2"/>
      <c r="K513" s="2"/>
      <c r="L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D513" s="17"/>
      <c r="AF513" s="17"/>
      <c r="AG513" s="17"/>
      <c r="AH513" s="17"/>
    </row>
    <row r="514" spans="1:34" ht="15.75" customHeight="1" x14ac:dyDescent="0.25">
      <c r="A514" s="1"/>
      <c r="C514" s="3"/>
      <c r="D514" s="2"/>
      <c r="E514" s="2"/>
      <c r="F514" s="2"/>
      <c r="G514" s="2"/>
      <c r="H514" s="2"/>
      <c r="I514" s="17"/>
      <c r="J514" s="2"/>
      <c r="K514" s="2"/>
      <c r="L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D514" s="17"/>
      <c r="AF514" s="17"/>
      <c r="AG514" s="17"/>
      <c r="AH514" s="17"/>
    </row>
    <row r="515" spans="1:34" ht="15.75" customHeight="1" x14ac:dyDescent="0.25">
      <c r="A515" s="1"/>
      <c r="C515" s="3"/>
      <c r="D515" s="2"/>
      <c r="E515" s="2"/>
      <c r="F515" s="2"/>
      <c r="G515" s="2"/>
      <c r="H515" s="2"/>
      <c r="I515" s="17"/>
      <c r="J515" s="2"/>
      <c r="K515" s="2"/>
      <c r="L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D515" s="17"/>
      <c r="AF515" s="17"/>
      <c r="AG515" s="17"/>
      <c r="AH515" s="17"/>
    </row>
    <row r="516" spans="1:34" ht="15.75" customHeight="1" x14ac:dyDescent="0.25">
      <c r="A516" s="1"/>
      <c r="C516" s="3"/>
      <c r="D516" s="2"/>
      <c r="E516" s="2"/>
      <c r="F516" s="2"/>
      <c r="G516" s="2"/>
      <c r="H516" s="2"/>
      <c r="I516" s="17"/>
      <c r="J516" s="2"/>
      <c r="K516" s="2"/>
      <c r="L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D516" s="17"/>
      <c r="AF516" s="17"/>
      <c r="AG516" s="17"/>
      <c r="AH516" s="17"/>
    </row>
    <row r="517" spans="1:34" ht="15.75" customHeight="1" x14ac:dyDescent="0.25">
      <c r="A517" s="1"/>
      <c r="C517" s="3"/>
      <c r="D517" s="2"/>
      <c r="E517" s="2"/>
      <c r="F517" s="2"/>
      <c r="G517" s="2"/>
      <c r="H517" s="2"/>
      <c r="I517" s="17"/>
      <c r="J517" s="2"/>
      <c r="K517" s="2"/>
      <c r="L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D517" s="17"/>
      <c r="AF517" s="17"/>
      <c r="AG517" s="17"/>
      <c r="AH517" s="17"/>
    </row>
    <row r="518" spans="1:34" ht="15.75" customHeight="1" x14ac:dyDescent="0.25">
      <c r="A518" s="1"/>
      <c r="C518" s="3"/>
      <c r="D518" s="2"/>
      <c r="E518" s="2"/>
      <c r="F518" s="2"/>
      <c r="G518" s="2"/>
      <c r="H518" s="2"/>
      <c r="I518" s="17"/>
      <c r="J518" s="2"/>
      <c r="K518" s="2"/>
      <c r="L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D518" s="17"/>
      <c r="AF518" s="17"/>
      <c r="AG518" s="17"/>
      <c r="AH518" s="17"/>
    </row>
    <row r="519" spans="1:34" ht="15.75" customHeight="1" x14ac:dyDescent="0.25">
      <c r="A519" s="1"/>
      <c r="C519" s="3"/>
      <c r="D519" s="2"/>
      <c r="E519" s="2"/>
      <c r="F519" s="2"/>
      <c r="G519" s="2"/>
      <c r="H519" s="2"/>
      <c r="I519" s="17"/>
      <c r="J519" s="2"/>
      <c r="K519" s="2"/>
      <c r="L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D519" s="17"/>
      <c r="AF519" s="17"/>
      <c r="AG519" s="17"/>
      <c r="AH519" s="17"/>
    </row>
    <row r="520" spans="1:34" ht="15.75" customHeight="1" x14ac:dyDescent="0.25">
      <c r="A520" s="1"/>
      <c r="C520" s="3"/>
      <c r="D520" s="2"/>
      <c r="E520" s="2"/>
      <c r="F520" s="2"/>
      <c r="G520" s="2"/>
      <c r="H520" s="2"/>
      <c r="I520" s="17"/>
      <c r="J520" s="2"/>
      <c r="K520" s="2"/>
      <c r="L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D520" s="17"/>
      <c r="AF520" s="17"/>
      <c r="AG520" s="17"/>
      <c r="AH520" s="17"/>
    </row>
    <row r="521" spans="1:34" ht="15.75" customHeight="1" x14ac:dyDescent="0.25">
      <c r="A521" s="1"/>
      <c r="C521" s="3"/>
      <c r="D521" s="2"/>
      <c r="E521" s="2"/>
      <c r="F521" s="2"/>
      <c r="G521" s="2"/>
      <c r="H521" s="2"/>
      <c r="I521" s="17"/>
      <c r="J521" s="2"/>
      <c r="K521" s="2"/>
      <c r="L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D521" s="17"/>
      <c r="AF521" s="17"/>
      <c r="AG521" s="17"/>
      <c r="AH521" s="17"/>
    </row>
    <row r="522" spans="1:34" ht="15.75" customHeight="1" x14ac:dyDescent="0.25">
      <c r="A522" s="1"/>
      <c r="C522" s="3"/>
      <c r="D522" s="2"/>
      <c r="E522" s="2"/>
      <c r="F522" s="2"/>
      <c r="G522" s="2"/>
      <c r="H522" s="2"/>
      <c r="I522" s="17"/>
      <c r="J522" s="2"/>
      <c r="K522" s="2"/>
      <c r="L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D522" s="17"/>
      <c r="AF522" s="17"/>
      <c r="AG522" s="17"/>
      <c r="AH522" s="17"/>
    </row>
    <row r="523" spans="1:34" ht="15.75" customHeight="1" x14ac:dyDescent="0.25">
      <c r="A523" s="1"/>
      <c r="C523" s="3"/>
      <c r="D523" s="2"/>
      <c r="E523" s="2"/>
      <c r="F523" s="2"/>
      <c r="G523" s="2"/>
      <c r="H523" s="2"/>
      <c r="I523" s="17"/>
      <c r="J523" s="2"/>
      <c r="K523" s="2"/>
      <c r="L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D523" s="17"/>
      <c r="AF523" s="17"/>
      <c r="AG523" s="17"/>
      <c r="AH523" s="17"/>
    </row>
    <row r="524" spans="1:34" ht="15.75" customHeight="1" x14ac:dyDescent="0.25">
      <c r="A524" s="1"/>
      <c r="C524" s="3"/>
      <c r="D524" s="2"/>
      <c r="E524" s="2"/>
      <c r="F524" s="2"/>
      <c r="G524" s="2"/>
      <c r="H524" s="2"/>
      <c r="I524" s="17"/>
      <c r="J524" s="2"/>
      <c r="K524" s="2"/>
      <c r="L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D524" s="17"/>
      <c r="AF524" s="17"/>
      <c r="AG524" s="17"/>
      <c r="AH524" s="17"/>
    </row>
    <row r="525" spans="1:34" ht="15.75" customHeight="1" x14ac:dyDescent="0.25">
      <c r="A525" s="1"/>
      <c r="C525" s="3"/>
      <c r="D525" s="2"/>
      <c r="E525" s="2"/>
      <c r="F525" s="2"/>
      <c r="G525" s="2"/>
      <c r="H525" s="2"/>
      <c r="I525" s="17"/>
      <c r="J525" s="2"/>
      <c r="K525" s="2"/>
      <c r="L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D525" s="17"/>
      <c r="AF525" s="17"/>
      <c r="AG525" s="17"/>
      <c r="AH525" s="17"/>
    </row>
    <row r="526" spans="1:34" ht="15.75" customHeight="1" x14ac:dyDescent="0.25">
      <c r="A526" s="1"/>
      <c r="C526" s="3"/>
      <c r="D526" s="2"/>
      <c r="E526" s="2"/>
      <c r="F526" s="2"/>
      <c r="G526" s="2"/>
      <c r="H526" s="2"/>
      <c r="I526" s="17"/>
      <c r="J526" s="2"/>
      <c r="K526" s="2"/>
      <c r="L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D526" s="17"/>
      <c r="AF526" s="17"/>
      <c r="AG526" s="17"/>
      <c r="AH526" s="17"/>
    </row>
    <row r="527" spans="1:34" ht="15.75" customHeight="1" x14ac:dyDescent="0.25">
      <c r="A527" s="1"/>
      <c r="C527" s="3"/>
      <c r="D527" s="2"/>
      <c r="E527" s="2"/>
      <c r="F527" s="2"/>
      <c r="G527" s="2"/>
      <c r="H527" s="2"/>
      <c r="I527" s="17"/>
      <c r="J527" s="2"/>
      <c r="K527" s="2"/>
      <c r="L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D527" s="17"/>
      <c r="AF527" s="17"/>
      <c r="AG527" s="17"/>
      <c r="AH527" s="17"/>
    </row>
    <row r="528" spans="1:34" ht="15.75" customHeight="1" x14ac:dyDescent="0.25">
      <c r="A528" s="1"/>
      <c r="C528" s="3"/>
      <c r="D528" s="2"/>
      <c r="E528" s="2"/>
      <c r="F528" s="2"/>
      <c r="G528" s="2"/>
      <c r="H528" s="2"/>
      <c r="I528" s="17"/>
      <c r="J528" s="2"/>
      <c r="K528" s="2"/>
      <c r="L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D528" s="17"/>
      <c r="AF528" s="17"/>
      <c r="AG528" s="17"/>
      <c r="AH528" s="17"/>
    </row>
    <row r="529" spans="1:34" ht="15.75" customHeight="1" x14ac:dyDescent="0.25">
      <c r="A529" s="1"/>
      <c r="C529" s="3"/>
      <c r="D529" s="2"/>
      <c r="E529" s="2"/>
      <c r="F529" s="2"/>
      <c r="G529" s="2"/>
      <c r="H529" s="2"/>
      <c r="I529" s="17"/>
      <c r="J529" s="2"/>
      <c r="K529" s="2"/>
      <c r="L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D529" s="17"/>
      <c r="AF529" s="17"/>
      <c r="AG529" s="17"/>
      <c r="AH529" s="17"/>
    </row>
    <row r="530" spans="1:34" ht="15.75" customHeight="1" x14ac:dyDescent="0.25">
      <c r="A530" s="1"/>
      <c r="C530" s="3"/>
      <c r="D530" s="2"/>
      <c r="E530" s="2"/>
      <c r="F530" s="2"/>
      <c r="G530" s="2"/>
      <c r="H530" s="2"/>
      <c r="I530" s="17"/>
      <c r="J530" s="2"/>
      <c r="K530" s="2"/>
      <c r="L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D530" s="17"/>
      <c r="AF530" s="17"/>
      <c r="AG530" s="17"/>
      <c r="AH530" s="17"/>
    </row>
    <row r="531" spans="1:34" ht="15.75" customHeight="1" x14ac:dyDescent="0.25">
      <c r="A531" s="1"/>
      <c r="C531" s="3"/>
      <c r="D531" s="2"/>
      <c r="E531" s="2"/>
      <c r="F531" s="2"/>
      <c r="G531" s="2"/>
      <c r="H531" s="2"/>
      <c r="I531" s="17"/>
      <c r="J531" s="2"/>
      <c r="K531" s="2"/>
      <c r="L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D531" s="17"/>
      <c r="AF531" s="17"/>
      <c r="AG531" s="17"/>
      <c r="AH531" s="17"/>
    </row>
    <row r="532" spans="1:34" ht="15.75" customHeight="1" x14ac:dyDescent="0.25">
      <c r="A532" s="1"/>
      <c r="C532" s="3"/>
      <c r="D532" s="2"/>
      <c r="E532" s="2"/>
      <c r="F532" s="2"/>
      <c r="G532" s="2"/>
      <c r="H532" s="2"/>
      <c r="I532" s="17"/>
      <c r="J532" s="2"/>
      <c r="K532" s="2"/>
      <c r="L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D532" s="17"/>
      <c r="AF532" s="17"/>
      <c r="AG532" s="17"/>
      <c r="AH532" s="17"/>
    </row>
    <row r="533" spans="1:34" ht="15.75" customHeight="1" x14ac:dyDescent="0.25">
      <c r="A533" s="1"/>
      <c r="C533" s="3"/>
      <c r="D533" s="2"/>
      <c r="E533" s="2"/>
      <c r="F533" s="2"/>
      <c r="G533" s="2"/>
      <c r="H533" s="2"/>
      <c r="I533" s="17"/>
      <c r="J533" s="2"/>
      <c r="K533" s="2"/>
      <c r="L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D533" s="17"/>
      <c r="AF533" s="17"/>
      <c r="AG533" s="17"/>
      <c r="AH533" s="17"/>
    </row>
    <row r="534" spans="1:34" ht="15.75" customHeight="1" x14ac:dyDescent="0.25">
      <c r="A534" s="1"/>
      <c r="C534" s="3"/>
      <c r="D534" s="2"/>
      <c r="E534" s="2"/>
      <c r="F534" s="2"/>
      <c r="G534" s="2"/>
      <c r="H534" s="2"/>
      <c r="I534" s="17"/>
      <c r="J534" s="2"/>
      <c r="K534" s="2"/>
      <c r="L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D534" s="17"/>
      <c r="AF534" s="17"/>
      <c r="AG534" s="17"/>
      <c r="AH534" s="17"/>
    </row>
    <row r="535" spans="1:34" ht="15.75" customHeight="1" x14ac:dyDescent="0.25">
      <c r="A535" s="1"/>
      <c r="C535" s="3"/>
      <c r="D535" s="2"/>
      <c r="E535" s="2"/>
      <c r="F535" s="2"/>
      <c r="G535" s="2"/>
      <c r="H535" s="2"/>
      <c r="I535" s="17"/>
      <c r="J535" s="2"/>
      <c r="K535" s="2"/>
      <c r="L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D535" s="17"/>
      <c r="AF535" s="17"/>
      <c r="AG535" s="17"/>
      <c r="AH535" s="17"/>
    </row>
    <row r="536" spans="1:34" ht="15.75" customHeight="1" x14ac:dyDescent="0.25">
      <c r="A536" s="1"/>
      <c r="C536" s="3"/>
      <c r="D536" s="2"/>
      <c r="E536" s="2"/>
      <c r="F536" s="2"/>
      <c r="G536" s="2"/>
      <c r="H536" s="2"/>
      <c r="I536" s="17"/>
      <c r="J536" s="2"/>
      <c r="K536" s="2"/>
      <c r="L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D536" s="17"/>
      <c r="AF536" s="17"/>
      <c r="AG536" s="17"/>
      <c r="AH536" s="17"/>
    </row>
    <row r="537" spans="1:34" ht="15.75" customHeight="1" x14ac:dyDescent="0.25">
      <c r="A537" s="1"/>
      <c r="C537" s="3"/>
      <c r="D537" s="2"/>
      <c r="E537" s="2"/>
      <c r="F537" s="2"/>
      <c r="G537" s="2"/>
      <c r="H537" s="2"/>
      <c r="I537" s="17"/>
      <c r="J537" s="2"/>
      <c r="K537" s="2"/>
      <c r="L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D537" s="17"/>
      <c r="AF537" s="17"/>
      <c r="AG537" s="17"/>
      <c r="AH537" s="17"/>
    </row>
    <row r="538" spans="1:34" ht="15.75" customHeight="1" x14ac:dyDescent="0.25">
      <c r="A538" s="1"/>
      <c r="C538" s="3"/>
      <c r="D538" s="2"/>
      <c r="E538" s="2"/>
      <c r="F538" s="2"/>
      <c r="G538" s="2"/>
      <c r="H538" s="2"/>
      <c r="I538" s="17"/>
      <c r="J538" s="2"/>
      <c r="K538" s="2"/>
      <c r="L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D538" s="17"/>
      <c r="AF538" s="17"/>
      <c r="AG538" s="17"/>
      <c r="AH538" s="17"/>
    </row>
    <row r="539" spans="1:34" ht="15.75" customHeight="1" x14ac:dyDescent="0.25">
      <c r="A539" s="1"/>
      <c r="C539" s="3"/>
      <c r="D539" s="2"/>
      <c r="E539" s="2"/>
      <c r="F539" s="2"/>
      <c r="G539" s="2"/>
      <c r="H539" s="2"/>
      <c r="I539" s="17"/>
      <c r="J539" s="2"/>
      <c r="K539" s="2"/>
      <c r="L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D539" s="17"/>
      <c r="AF539" s="17"/>
      <c r="AG539" s="17"/>
      <c r="AH539" s="17"/>
    </row>
    <row r="540" spans="1:34" ht="15.75" customHeight="1" x14ac:dyDescent="0.25">
      <c r="A540" s="1"/>
      <c r="C540" s="3"/>
      <c r="D540" s="2"/>
      <c r="E540" s="2"/>
      <c r="F540" s="2"/>
      <c r="G540" s="2"/>
      <c r="H540" s="2"/>
      <c r="I540" s="17"/>
      <c r="J540" s="2"/>
      <c r="K540" s="2"/>
      <c r="L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D540" s="17"/>
      <c r="AF540" s="17"/>
      <c r="AG540" s="17"/>
      <c r="AH540" s="17"/>
    </row>
    <row r="541" spans="1:34" ht="15.75" customHeight="1" x14ac:dyDescent="0.25">
      <c r="A541" s="1"/>
      <c r="C541" s="3"/>
      <c r="D541" s="2"/>
      <c r="E541" s="2"/>
      <c r="F541" s="2"/>
      <c r="G541" s="2"/>
      <c r="H541" s="2"/>
      <c r="I541" s="17"/>
      <c r="J541" s="2"/>
      <c r="K541" s="2"/>
      <c r="L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D541" s="17"/>
      <c r="AF541" s="17"/>
      <c r="AG541" s="17"/>
      <c r="AH541" s="17"/>
    </row>
    <row r="542" spans="1:34" ht="15.75" customHeight="1" x14ac:dyDescent="0.25">
      <c r="A542" s="1"/>
      <c r="C542" s="3"/>
      <c r="D542" s="2"/>
      <c r="E542" s="2"/>
      <c r="F542" s="2"/>
      <c r="G542" s="2"/>
      <c r="H542" s="2"/>
      <c r="I542" s="17"/>
      <c r="J542" s="2"/>
      <c r="K542" s="2"/>
      <c r="L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D542" s="17"/>
      <c r="AF542" s="17"/>
      <c r="AG542" s="17"/>
      <c r="AH542" s="17"/>
    </row>
    <row r="543" spans="1:34" ht="15.75" customHeight="1" x14ac:dyDescent="0.25">
      <c r="A543" s="1"/>
      <c r="C543" s="3"/>
      <c r="D543" s="2"/>
      <c r="E543" s="2"/>
      <c r="F543" s="2"/>
      <c r="G543" s="2"/>
      <c r="H543" s="2"/>
      <c r="I543" s="17"/>
      <c r="J543" s="2"/>
      <c r="K543" s="2"/>
      <c r="L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D543" s="17"/>
      <c r="AF543" s="17"/>
      <c r="AG543" s="17"/>
      <c r="AH543" s="17"/>
    </row>
    <row r="544" spans="1:34" ht="15.75" customHeight="1" x14ac:dyDescent="0.25">
      <c r="A544" s="1"/>
      <c r="C544" s="3"/>
      <c r="D544" s="2"/>
      <c r="E544" s="2"/>
      <c r="F544" s="2"/>
      <c r="G544" s="2"/>
      <c r="H544" s="2"/>
      <c r="I544" s="17"/>
      <c r="J544" s="2"/>
      <c r="K544" s="2"/>
      <c r="L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D544" s="17"/>
      <c r="AF544" s="17"/>
      <c r="AG544" s="17"/>
      <c r="AH544" s="17"/>
    </row>
    <row r="545" spans="1:34" ht="15.75" customHeight="1" x14ac:dyDescent="0.25">
      <c r="A545" s="1"/>
      <c r="C545" s="3"/>
      <c r="D545" s="2"/>
      <c r="E545" s="2"/>
      <c r="F545" s="2"/>
      <c r="G545" s="2"/>
      <c r="H545" s="2"/>
      <c r="I545" s="17"/>
      <c r="J545" s="2"/>
      <c r="K545" s="2"/>
      <c r="L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D545" s="17"/>
      <c r="AF545" s="17"/>
      <c r="AG545" s="17"/>
      <c r="AH545" s="17"/>
    </row>
    <row r="546" spans="1:34" ht="15.75" customHeight="1" x14ac:dyDescent="0.25">
      <c r="A546" s="1"/>
      <c r="C546" s="3"/>
      <c r="D546" s="2"/>
      <c r="E546" s="2"/>
      <c r="F546" s="2"/>
      <c r="G546" s="2"/>
      <c r="H546" s="2"/>
      <c r="I546" s="17"/>
      <c r="J546" s="2"/>
      <c r="K546" s="2"/>
      <c r="L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D546" s="17"/>
      <c r="AF546" s="17"/>
      <c r="AG546" s="17"/>
      <c r="AH546" s="17"/>
    </row>
    <row r="547" spans="1:34" ht="15.75" customHeight="1" x14ac:dyDescent="0.25">
      <c r="A547" s="1"/>
      <c r="C547" s="3"/>
      <c r="D547" s="2"/>
      <c r="E547" s="2"/>
      <c r="F547" s="2"/>
      <c r="G547" s="2"/>
      <c r="H547" s="2"/>
      <c r="I547" s="17"/>
      <c r="J547" s="2"/>
      <c r="K547" s="2"/>
      <c r="L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D547" s="17"/>
      <c r="AF547" s="17"/>
      <c r="AG547" s="17"/>
      <c r="AH547" s="17"/>
    </row>
    <row r="548" spans="1:34" ht="15.75" customHeight="1" x14ac:dyDescent="0.25">
      <c r="A548" s="1"/>
      <c r="C548" s="3"/>
      <c r="D548" s="2"/>
      <c r="E548" s="2"/>
      <c r="F548" s="2"/>
      <c r="G548" s="2"/>
      <c r="H548" s="2"/>
      <c r="I548" s="17"/>
      <c r="J548" s="2"/>
      <c r="K548" s="2"/>
      <c r="L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D548" s="17"/>
      <c r="AF548" s="17"/>
      <c r="AG548" s="17"/>
      <c r="AH548" s="17"/>
    </row>
    <row r="549" spans="1:34" ht="15.75" customHeight="1" x14ac:dyDescent="0.25">
      <c r="A549" s="1"/>
      <c r="C549" s="3"/>
      <c r="D549" s="2"/>
      <c r="E549" s="2"/>
      <c r="F549" s="2"/>
      <c r="G549" s="2"/>
      <c r="H549" s="2"/>
      <c r="I549" s="17"/>
      <c r="J549" s="2"/>
      <c r="K549" s="2"/>
      <c r="L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D549" s="17"/>
      <c r="AF549" s="17"/>
      <c r="AG549" s="17"/>
      <c r="AH549" s="17"/>
    </row>
    <row r="550" spans="1:34" ht="15.75" customHeight="1" x14ac:dyDescent="0.25">
      <c r="A550" s="1"/>
      <c r="C550" s="3"/>
      <c r="D550" s="2"/>
      <c r="E550" s="2"/>
      <c r="F550" s="2"/>
      <c r="G550" s="2"/>
      <c r="H550" s="2"/>
      <c r="I550" s="17"/>
      <c r="J550" s="2"/>
      <c r="K550" s="2"/>
      <c r="L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D550" s="17"/>
      <c r="AF550" s="17"/>
      <c r="AG550" s="17"/>
      <c r="AH550" s="17"/>
    </row>
    <row r="551" spans="1:34" ht="15.75" customHeight="1" x14ac:dyDescent="0.25">
      <c r="A551" s="1"/>
      <c r="C551" s="3"/>
      <c r="D551" s="2"/>
      <c r="E551" s="2"/>
      <c r="F551" s="2"/>
      <c r="G551" s="2"/>
      <c r="H551" s="2"/>
      <c r="I551" s="17"/>
      <c r="J551" s="2"/>
      <c r="K551" s="2"/>
      <c r="L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D551" s="17"/>
      <c r="AF551" s="17"/>
      <c r="AG551" s="17"/>
      <c r="AH551" s="17"/>
    </row>
    <row r="552" spans="1:34" ht="15.75" customHeight="1" x14ac:dyDescent="0.25">
      <c r="A552" s="1"/>
      <c r="C552" s="3"/>
      <c r="D552" s="2"/>
      <c r="E552" s="2"/>
      <c r="F552" s="2"/>
      <c r="G552" s="2"/>
      <c r="H552" s="2"/>
      <c r="I552" s="17"/>
      <c r="J552" s="2"/>
      <c r="K552" s="2"/>
      <c r="L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D552" s="17"/>
      <c r="AF552" s="17"/>
      <c r="AG552" s="17"/>
      <c r="AH552" s="17"/>
    </row>
    <row r="553" spans="1:34" ht="15.75" customHeight="1" x14ac:dyDescent="0.25">
      <c r="A553" s="1"/>
      <c r="C553" s="3"/>
      <c r="D553" s="2"/>
      <c r="E553" s="2"/>
      <c r="F553" s="2"/>
      <c r="G553" s="2"/>
      <c r="H553" s="2"/>
      <c r="I553" s="17"/>
      <c r="J553" s="2"/>
      <c r="K553" s="2"/>
      <c r="L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D553" s="17"/>
      <c r="AF553" s="17"/>
      <c r="AG553" s="17"/>
      <c r="AH553" s="17"/>
    </row>
    <row r="554" spans="1:34" ht="15.75" customHeight="1" x14ac:dyDescent="0.25">
      <c r="A554" s="1"/>
      <c r="C554" s="3"/>
      <c r="D554" s="2"/>
      <c r="E554" s="2"/>
      <c r="F554" s="2"/>
      <c r="G554" s="2"/>
      <c r="H554" s="2"/>
      <c r="I554" s="17"/>
      <c r="J554" s="2"/>
      <c r="K554" s="2"/>
      <c r="L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D554" s="17"/>
      <c r="AF554" s="17"/>
      <c r="AG554" s="17"/>
      <c r="AH554" s="17"/>
    </row>
    <row r="555" spans="1:34" ht="15.75" customHeight="1" x14ac:dyDescent="0.25">
      <c r="A555" s="1"/>
      <c r="C555" s="3"/>
      <c r="D555" s="2"/>
      <c r="E555" s="2"/>
      <c r="F555" s="2"/>
      <c r="G555" s="2"/>
      <c r="H555" s="2"/>
      <c r="I555" s="17"/>
      <c r="J555" s="2"/>
      <c r="K555" s="2"/>
      <c r="L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D555" s="17"/>
      <c r="AF555" s="17"/>
      <c r="AG555" s="17"/>
      <c r="AH555" s="17"/>
    </row>
    <row r="556" spans="1:34" ht="15.75" customHeight="1" x14ac:dyDescent="0.25">
      <c r="A556" s="1"/>
      <c r="C556" s="3"/>
      <c r="D556" s="2"/>
      <c r="E556" s="2"/>
      <c r="F556" s="2"/>
      <c r="G556" s="2"/>
      <c r="H556" s="2"/>
      <c r="I556" s="17"/>
      <c r="J556" s="2"/>
      <c r="K556" s="2"/>
      <c r="L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D556" s="17"/>
      <c r="AF556" s="17"/>
      <c r="AG556" s="17"/>
      <c r="AH556" s="17"/>
    </row>
    <row r="557" spans="1:34" ht="15.75" customHeight="1" x14ac:dyDescent="0.25">
      <c r="A557" s="1"/>
      <c r="C557" s="3"/>
      <c r="D557" s="2"/>
      <c r="E557" s="2"/>
      <c r="F557" s="2"/>
      <c r="G557" s="2"/>
      <c r="H557" s="2"/>
      <c r="I557" s="17"/>
      <c r="J557" s="2"/>
      <c r="K557" s="2"/>
      <c r="L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D557" s="17"/>
      <c r="AF557" s="17"/>
      <c r="AG557" s="17"/>
      <c r="AH557" s="17"/>
    </row>
    <row r="558" spans="1:34" ht="15.75" customHeight="1" x14ac:dyDescent="0.25">
      <c r="A558" s="1"/>
      <c r="C558" s="3"/>
      <c r="D558" s="2"/>
      <c r="E558" s="2"/>
      <c r="F558" s="2"/>
      <c r="G558" s="2"/>
      <c r="H558" s="2"/>
      <c r="I558" s="17"/>
      <c r="J558" s="2"/>
      <c r="K558" s="2"/>
      <c r="L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D558" s="17"/>
      <c r="AF558" s="17"/>
      <c r="AG558" s="17"/>
      <c r="AH558" s="17"/>
    </row>
    <row r="559" spans="1:34" ht="15.75" customHeight="1" x14ac:dyDescent="0.25">
      <c r="A559" s="1"/>
      <c r="C559" s="3"/>
      <c r="D559" s="2"/>
      <c r="E559" s="2"/>
      <c r="F559" s="2"/>
      <c r="G559" s="2"/>
      <c r="H559" s="2"/>
      <c r="I559" s="17"/>
      <c r="J559" s="2"/>
      <c r="K559" s="2"/>
      <c r="L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D559" s="17"/>
      <c r="AF559" s="17"/>
      <c r="AG559" s="17"/>
      <c r="AH559" s="17"/>
    </row>
    <row r="560" spans="1:34" ht="15.75" customHeight="1" x14ac:dyDescent="0.25">
      <c r="A560" s="1"/>
      <c r="C560" s="3"/>
      <c r="D560" s="2"/>
      <c r="E560" s="2"/>
      <c r="F560" s="2"/>
      <c r="G560" s="2"/>
      <c r="H560" s="2"/>
      <c r="I560" s="17"/>
      <c r="J560" s="2"/>
      <c r="K560" s="2"/>
      <c r="L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D560" s="17"/>
      <c r="AF560" s="17"/>
      <c r="AG560" s="17"/>
      <c r="AH560" s="17"/>
    </row>
    <row r="561" spans="1:34" ht="15.75" customHeight="1" x14ac:dyDescent="0.25">
      <c r="A561" s="1"/>
      <c r="C561" s="3"/>
      <c r="D561" s="2"/>
      <c r="E561" s="2"/>
      <c r="F561" s="2"/>
      <c r="G561" s="2"/>
      <c r="H561" s="2"/>
      <c r="I561" s="17"/>
      <c r="J561" s="2"/>
      <c r="K561" s="2"/>
      <c r="L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D561" s="17"/>
      <c r="AF561" s="17"/>
      <c r="AG561" s="17"/>
      <c r="AH561" s="17"/>
    </row>
    <row r="562" spans="1:34" ht="15.75" customHeight="1" x14ac:dyDescent="0.25">
      <c r="A562" s="1"/>
      <c r="C562" s="3"/>
      <c r="D562" s="2"/>
      <c r="E562" s="2"/>
      <c r="F562" s="2"/>
      <c r="G562" s="2"/>
      <c r="H562" s="2"/>
      <c r="I562" s="17"/>
      <c r="J562" s="2"/>
      <c r="K562" s="2"/>
      <c r="L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D562" s="17"/>
      <c r="AF562" s="17"/>
      <c r="AG562" s="17"/>
      <c r="AH562" s="17"/>
    </row>
    <row r="563" spans="1:34" ht="15.75" customHeight="1" x14ac:dyDescent="0.25">
      <c r="A563" s="1"/>
      <c r="C563" s="3"/>
      <c r="D563" s="2"/>
      <c r="E563" s="2"/>
      <c r="F563" s="2"/>
      <c r="G563" s="2"/>
      <c r="H563" s="2"/>
      <c r="I563" s="17"/>
      <c r="J563" s="2"/>
      <c r="K563" s="2"/>
      <c r="L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D563" s="17"/>
      <c r="AF563" s="17"/>
      <c r="AG563" s="17"/>
      <c r="AH563" s="17"/>
    </row>
    <row r="564" spans="1:34" ht="15.75" customHeight="1" x14ac:dyDescent="0.25">
      <c r="A564" s="1"/>
      <c r="C564" s="3"/>
      <c r="D564" s="2"/>
      <c r="E564" s="2"/>
      <c r="F564" s="2"/>
      <c r="G564" s="2"/>
      <c r="H564" s="2"/>
      <c r="I564" s="17"/>
      <c r="J564" s="2"/>
      <c r="K564" s="2"/>
      <c r="L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D564" s="17"/>
      <c r="AF564" s="17"/>
      <c r="AG564" s="17"/>
      <c r="AH564" s="17"/>
    </row>
    <row r="565" spans="1:34" ht="15.75" customHeight="1" x14ac:dyDescent="0.25">
      <c r="A565" s="1"/>
      <c r="C565" s="3"/>
      <c r="D565" s="2"/>
      <c r="E565" s="2"/>
      <c r="F565" s="2"/>
      <c r="G565" s="2"/>
      <c r="H565" s="2"/>
      <c r="I565" s="17"/>
      <c r="J565" s="2"/>
      <c r="K565" s="2"/>
      <c r="L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D565" s="17"/>
      <c r="AF565" s="17"/>
      <c r="AG565" s="17"/>
      <c r="AH565" s="17"/>
    </row>
    <row r="566" spans="1:34" ht="15.75" customHeight="1" x14ac:dyDescent="0.25">
      <c r="A566" s="1"/>
      <c r="C566" s="3"/>
      <c r="D566" s="2"/>
      <c r="E566" s="2"/>
      <c r="F566" s="2"/>
      <c r="G566" s="2"/>
      <c r="H566" s="2"/>
      <c r="I566" s="17"/>
      <c r="J566" s="2"/>
      <c r="K566" s="2"/>
      <c r="L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D566" s="17"/>
      <c r="AF566" s="17"/>
      <c r="AG566" s="17"/>
      <c r="AH566" s="17"/>
    </row>
    <row r="567" spans="1:34" ht="15.75" customHeight="1" x14ac:dyDescent="0.25">
      <c r="A567" s="1"/>
      <c r="C567" s="3"/>
      <c r="D567" s="2"/>
      <c r="E567" s="2"/>
      <c r="F567" s="2"/>
      <c r="G567" s="2"/>
      <c r="H567" s="2"/>
      <c r="I567" s="17"/>
      <c r="J567" s="2"/>
      <c r="K567" s="2"/>
      <c r="L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D567" s="17"/>
      <c r="AF567" s="17"/>
      <c r="AG567" s="17"/>
      <c r="AH567" s="17"/>
    </row>
    <row r="568" spans="1:34" ht="15.75" customHeight="1" x14ac:dyDescent="0.25">
      <c r="A568" s="1"/>
      <c r="C568" s="3"/>
      <c r="D568" s="2"/>
      <c r="E568" s="2"/>
      <c r="F568" s="2"/>
      <c r="G568" s="2"/>
      <c r="H568" s="2"/>
      <c r="I568" s="17"/>
      <c r="J568" s="2"/>
      <c r="K568" s="2"/>
      <c r="L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D568" s="17"/>
      <c r="AF568" s="17"/>
      <c r="AG568" s="17"/>
      <c r="AH568" s="17"/>
    </row>
    <row r="569" spans="1:34" ht="15.75" customHeight="1" x14ac:dyDescent="0.25">
      <c r="A569" s="1"/>
      <c r="C569" s="3"/>
      <c r="D569" s="2"/>
      <c r="E569" s="2"/>
      <c r="F569" s="2"/>
      <c r="G569" s="2"/>
      <c r="H569" s="2"/>
      <c r="I569" s="17"/>
      <c r="J569" s="2"/>
      <c r="K569" s="2"/>
      <c r="L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D569" s="17"/>
      <c r="AF569" s="17"/>
      <c r="AG569" s="17"/>
      <c r="AH569" s="17"/>
    </row>
    <row r="570" spans="1:34" ht="15.75" customHeight="1" x14ac:dyDescent="0.25">
      <c r="A570" s="1"/>
      <c r="C570" s="3"/>
      <c r="D570" s="2"/>
      <c r="E570" s="2"/>
      <c r="F570" s="2"/>
      <c r="G570" s="2"/>
      <c r="H570" s="2"/>
      <c r="I570" s="17"/>
      <c r="J570" s="2"/>
      <c r="K570" s="2"/>
      <c r="L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D570" s="17"/>
      <c r="AF570" s="17"/>
      <c r="AG570" s="17"/>
      <c r="AH570" s="17"/>
    </row>
    <row r="571" spans="1:34" ht="15.75" customHeight="1" x14ac:dyDescent="0.25">
      <c r="A571" s="1"/>
      <c r="C571" s="3"/>
      <c r="D571" s="2"/>
      <c r="E571" s="2"/>
      <c r="F571" s="2"/>
      <c r="G571" s="2"/>
      <c r="H571" s="2"/>
      <c r="I571" s="17"/>
      <c r="J571" s="2"/>
      <c r="K571" s="2"/>
      <c r="L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D571" s="17"/>
      <c r="AF571" s="17"/>
      <c r="AG571" s="17"/>
      <c r="AH571" s="17"/>
    </row>
    <row r="572" spans="1:34" ht="15.75" customHeight="1" x14ac:dyDescent="0.25">
      <c r="A572" s="1"/>
      <c r="C572" s="3"/>
      <c r="D572" s="2"/>
      <c r="E572" s="2"/>
      <c r="F572" s="2"/>
      <c r="G572" s="2"/>
      <c r="H572" s="2"/>
      <c r="I572" s="17"/>
      <c r="J572" s="2"/>
      <c r="K572" s="2"/>
      <c r="L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D572" s="17"/>
      <c r="AF572" s="17"/>
      <c r="AG572" s="17"/>
      <c r="AH572" s="17"/>
    </row>
    <row r="573" spans="1:34" ht="15.75" customHeight="1" x14ac:dyDescent="0.25">
      <c r="A573" s="1"/>
      <c r="C573" s="3"/>
      <c r="D573" s="2"/>
      <c r="E573" s="2"/>
      <c r="F573" s="2"/>
      <c r="G573" s="2"/>
      <c r="H573" s="2"/>
      <c r="I573" s="17"/>
      <c r="J573" s="2"/>
      <c r="K573" s="2"/>
      <c r="L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D573" s="17"/>
      <c r="AF573" s="17"/>
      <c r="AG573" s="17"/>
      <c r="AH573" s="17"/>
    </row>
    <row r="574" spans="1:34" ht="15.75" customHeight="1" x14ac:dyDescent="0.25">
      <c r="A574" s="1"/>
      <c r="C574" s="3"/>
      <c r="D574" s="2"/>
      <c r="E574" s="2"/>
      <c r="F574" s="2"/>
      <c r="G574" s="2"/>
      <c r="H574" s="2"/>
      <c r="I574" s="17"/>
      <c r="J574" s="2"/>
      <c r="K574" s="2"/>
      <c r="L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D574" s="17"/>
      <c r="AF574" s="17"/>
      <c r="AG574" s="17"/>
      <c r="AH574" s="17"/>
    </row>
    <row r="575" spans="1:34" ht="15.75" customHeight="1" x14ac:dyDescent="0.25">
      <c r="A575" s="1"/>
      <c r="C575" s="3"/>
      <c r="D575" s="2"/>
      <c r="E575" s="2"/>
      <c r="F575" s="2"/>
      <c r="G575" s="2"/>
      <c r="H575" s="2"/>
      <c r="I575" s="17"/>
      <c r="J575" s="2"/>
      <c r="K575" s="2"/>
      <c r="L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D575" s="17"/>
      <c r="AF575" s="17"/>
      <c r="AG575" s="17"/>
      <c r="AH575" s="17"/>
    </row>
    <row r="576" spans="1:34" ht="15.75" customHeight="1" x14ac:dyDescent="0.25">
      <c r="A576" s="1"/>
      <c r="C576" s="3"/>
      <c r="D576" s="2"/>
      <c r="E576" s="2"/>
      <c r="F576" s="2"/>
      <c r="G576" s="2"/>
      <c r="H576" s="2"/>
      <c r="I576" s="17"/>
      <c r="J576" s="2"/>
      <c r="K576" s="2"/>
      <c r="L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D576" s="17"/>
      <c r="AF576" s="17"/>
      <c r="AG576" s="17"/>
      <c r="AH576" s="17"/>
    </row>
    <row r="577" spans="1:34" ht="15.75" customHeight="1" x14ac:dyDescent="0.25">
      <c r="A577" s="1"/>
      <c r="C577" s="3"/>
      <c r="D577" s="2"/>
      <c r="E577" s="2"/>
      <c r="F577" s="2"/>
      <c r="G577" s="2"/>
      <c r="H577" s="2"/>
      <c r="I577" s="17"/>
      <c r="J577" s="2"/>
      <c r="K577" s="2"/>
      <c r="L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D577" s="17"/>
      <c r="AF577" s="17"/>
      <c r="AG577" s="17"/>
      <c r="AH577" s="17"/>
    </row>
    <row r="578" spans="1:34" ht="15.75" customHeight="1" x14ac:dyDescent="0.25">
      <c r="A578" s="1"/>
      <c r="C578" s="3"/>
      <c r="D578" s="2"/>
      <c r="E578" s="2"/>
      <c r="F578" s="2"/>
      <c r="G578" s="2"/>
      <c r="H578" s="2"/>
      <c r="I578" s="17"/>
      <c r="J578" s="2"/>
      <c r="K578" s="2"/>
      <c r="L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D578" s="17"/>
      <c r="AF578" s="17"/>
      <c r="AG578" s="17"/>
      <c r="AH578" s="17"/>
    </row>
    <row r="579" spans="1:34" ht="15.75" customHeight="1" x14ac:dyDescent="0.25">
      <c r="A579" s="1"/>
      <c r="C579" s="3"/>
      <c r="D579" s="2"/>
      <c r="E579" s="2"/>
      <c r="F579" s="2"/>
      <c r="G579" s="2"/>
      <c r="H579" s="2"/>
      <c r="I579" s="17"/>
      <c r="J579" s="2"/>
      <c r="K579" s="2"/>
      <c r="L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D579" s="17"/>
      <c r="AF579" s="17"/>
      <c r="AG579" s="17"/>
      <c r="AH579" s="17"/>
    </row>
    <row r="580" spans="1:34" ht="15.75" customHeight="1" x14ac:dyDescent="0.25">
      <c r="A580" s="1"/>
      <c r="C580" s="3"/>
      <c r="D580" s="2"/>
      <c r="E580" s="2"/>
      <c r="F580" s="2"/>
      <c r="G580" s="2"/>
      <c r="H580" s="2"/>
      <c r="I580" s="17"/>
      <c r="J580" s="2"/>
      <c r="K580" s="2"/>
      <c r="L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D580" s="17"/>
      <c r="AF580" s="17"/>
      <c r="AG580" s="17"/>
      <c r="AH580" s="17"/>
    </row>
    <row r="581" spans="1:34" ht="15.75" customHeight="1" x14ac:dyDescent="0.25">
      <c r="A581" s="1"/>
      <c r="C581" s="3"/>
      <c r="D581" s="2"/>
      <c r="E581" s="2"/>
      <c r="F581" s="2"/>
      <c r="G581" s="2"/>
      <c r="H581" s="2"/>
      <c r="I581" s="17"/>
      <c r="J581" s="2"/>
      <c r="K581" s="2"/>
      <c r="L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D581" s="17"/>
      <c r="AF581" s="17"/>
      <c r="AG581" s="17"/>
      <c r="AH581" s="17"/>
    </row>
    <row r="582" spans="1:34" ht="15.75" customHeight="1" x14ac:dyDescent="0.25">
      <c r="A582" s="1"/>
      <c r="C582" s="3"/>
      <c r="D582" s="2"/>
      <c r="E582" s="2"/>
      <c r="F582" s="2"/>
      <c r="G582" s="2"/>
      <c r="H582" s="2"/>
      <c r="I582" s="17"/>
      <c r="J582" s="2"/>
      <c r="K582" s="2"/>
      <c r="L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D582" s="17"/>
      <c r="AF582" s="17"/>
      <c r="AG582" s="17"/>
      <c r="AH582" s="17"/>
    </row>
    <row r="583" spans="1:34" ht="15.75" customHeight="1" x14ac:dyDescent="0.25">
      <c r="A583" s="1"/>
      <c r="C583" s="3"/>
      <c r="D583" s="2"/>
      <c r="E583" s="2"/>
      <c r="F583" s="2"/>
      <c r="G583" s="2"/>
      <c r="H583" s="2"/>
      <c r="I583" s="17"/>
      <c r="J583" s="2"/>
      <c r="K583" s="2"/>
      <c r="L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D583" s="17"/>
      <c r="AF583" s="17"/>
      <c r="AG583" s="17"/>
      <c r="AH583" s="17"/>
    </row>
    <row r="584" spans="1:34" ht="15.75" customHeight="1" x14ac:dyDescent="0.25">
      <c r="A584" s="1"/>
      <c r="C584" s="3"/>
      <c r="D584" s="2"/>
      <c r="E584" s="2"/>
      <c r="F584" s="2"/>
      <c r="G584" s="2"/>
      <c r="H584" s="2"/>
      <c r="I584" s="17"/>
      <c r="J584" s="2"/>
      <c r="K584" s="2"/>
      <c r="L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D584" s="17"/>
      <c r="AF584" s="17"/>
      <c r="AG584" s="17"/>
      <c r="AH584" s="17"/>
    </row>
    <row r="585" spans="1:34" ht="15.75" customHeight="1" x14ac:dyDescent="0.25">
      <c r="A585" s="1"/>
      <c r="C585" s="3"/>
      <c r="D585" s="2"/>
      <c r="E585" s="2"/>
      <c r="F585" s="2"/>
      <c r="G585" s="2"/>
      <c r="H585" s="2"/>
      <c r="I585" s="17"/>
      <c r="J585" s="2"/>
      <c r="K585" s="2"/>
      <c r="L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D585" s="17"/>
      <c r="AF585" s="17"/>
      <c r="AG585" s="17"/>
      <c r="AH585" s="17"/>
    </row>
    <row r="586" spans="1:34" ht="15.75" customHeight="1" x14ac:dyDescent="0.25">
      <c r="A586" s="1"/>
      <c r="C586" s="3"/>
      <c r="D586" s="2"/>
      <c r="E586" s="2"/>
      <c r="F586" s="2"/>
      <c r="G586" s="2"/>
      <c r="H586" s="2"/>
      <c r="I586" s="17"/>
      <c r="J586" s="2"/>
      <c r="K586" s="2"/>
      <c r="L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D586" s="17"/>
      <c r="AF586" s="17"/>
      <c r="AG586" s="17"/>
      <c r="AH586" s="17"/>
    </row>
    <row r="587" spans="1:34" ht="15.75" customHeight="1" x14ac:dyDescent="0.25">
      <c r="A587" s="1"/>
      <c r="C587" s="3"/>
      <c r="D587" s="2"/>
      <c r="E587" s="2"/>
      <c r="F587" s="2"/>
      <c r="G587" s="2"/>
      <c r="H587" s="2"/>
      <c r="I587" s="17"/>
      <c r="J587" s="2"/>
      <c r="K587" s="2"/>
      <c r="L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D587" s="17"/>
      <c r="AF587" s="17"/>
      <c r="AG587" s="17"/>
      <c r="AH587" s="17"/>
    </row>
    <row r="588" spans="1:34" ht="15.75" customHeight="1" x14ac:dyDescent="0.25">
      <c r="A588" s="1"/>
      <c r="C588" s="3"/>
      <c r="D588" s="2"/>
      <c r="E588" s="2"/>
      <c r="F588" s="2"/>
      <c r="G588" s="2"/>
      <c r="H588" s="2"/>
      <c r="I588" s="17"/>
      <c r="J588" s="2"/>
      <c r="K588" s="2"/>
      <c r="L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D588" s="17"/>
      <c r="AF588" s="17"/>
      <c r="AG588" s="17"/>
      <c r="AH588" s="17"/>
    </row>
    <row r="589" spans="1:34" ht="15.75" customHeight="1" x14ac:dyDescent="0.25">
      <c r="A589" s="1"/>
      <c r="C589" s="3"/>
      <c r="D589" s="2"/>
      <c r="E589" s="2"/>
      <c r="F589" s="2"/>
      <c r="G589" s="2"/>
      <c r="H589" s="2"/>
      <c r="I589" s="17"/>
      <c r="J589" s="2"/>
      <c r="K589" s="2"/>
      <c r="L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D589" s="17"/>
      <c r="AF589" s="17"/>
      <c r="AG589" s="17"/>
      <c r="AH589" s="17"/>
    </row>
    <row r="590" spans="1:34" ht="15.75" customHeight="1" x14ac:dyDescent="0.25">
      <c r="A590" s="1"/>
      <c r="C590" s="3"/>
      <c r="D590" s="2"/>
      <c r="E590" s="2"/>
      <c r="F590" s="2"/>
      <c r="G590" s="2"/>
      <c r="H590" s="2"/>
      <c r="I590" s="17"/>
      <c r="J590" s="2"/>
      <c r="K590" s="2"/>
      <c r="L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D590" s="17"/>
      <c r="AF590" s="17"/>
      <c r="AG590" s="17"/>
      <c r="AH590" s="17"/>
    </row>
    <row r="591" spans="1:34" ht="15.75" customHeight="1" x14ac:dyDescent="0.25">
      <c r="A591" s="1"/>
      <c r="C591" s="3"/>
      <c r="D591" s="2"/>
      <c r="E591" s="2"/>
      <c r="F591" s="2"/>
      <c r="G591" s="2"/>
      <c r="H591" s="2"/>
      <c r="I591" s="17"/>
      <c r="J591" s="2"/>
      <c r="K591" s="2"/>
      <c r="L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D591" s="17"/>
      <c r="AF591" s="17"/>
      <c r="AG591" s="17"/>
      <c r="AH591" s="17"/>
    </row>
    <row r="592" spans="1:34" ht="15.75" customHeight="1" x14ac:dyDescent="0.25">
      <c r="A592" s="1"/>
      <c r="C592" s="3"/>
      <c r="D592" s="2"/>
      <c r="E592" s="2"/>
      <c r="F592" s="2"/>
      <c r="G592" s="2"/>
      <c r="H592" s="2"/>
      <c r="I592" s="17"/>
      <c r="J592" s="2"/>
      <c r="K592" s="2"/>
      <c r="L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D592" s="17"/>
      <c r="AF592" s="17"/>
      <c r="AG592" s="17"/>
      <c r="AH592" s="17"/>
    </row>
    <row r="593" spans="1:34" ht="15.75" customHeight="1" x14ac:dyDescent="0.25">
      <c r="A593" s="1"/>
      <c r="C593" s="3"/>
      <c r="D593" s="2"/>
      <c r="E593" s="2"/>
      <c r="F593" s="2"/>
      <c r="G593" s="2"/>
      <c r="H593" s="2"/>
      <c r="I593" s="17"/>
      <c r="J593" s="2"/>
      <c r="K593" s="2"/>
      <c r="L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D593" s="17"/>
      <c r="AF593" s="17"/>
      <c r="AG593" s="17"/>
      <c r="AH593" s="17"/>
    </row>
    <row r="594" spans="1:34" ht="15.75" customHeight="1" x14ac:dyDescent="0.25">
      <c r="A594" s="1"/>
      <c r="C594" s="3"/>
      <c r="D594" s="2"/>
      <c r="E594" s="2"/>
      <c r="F594" s="2"/>
      <c r="G594" s="2"/>
      <c r="H594" s="2"/>
      <c r="I594" s="17"/>
      <c r="J594" s="2"/>
      <c r="K594" s="2"/>
      <c r="L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D594" s="17"/>
      <c r="AF594" s="17"/>
      <c r="AG594" s="17"/>
      <c r="AH594" s="17"/>
    </row>
    <row r="595" spans="1:34" ht="15.75" customHeight="1" x14ac:dyDescent="0.25">
      <c r="A595" s="1"/>
      <c r="C595" s="3"/>
      <c r="D595" s="2"/>
      <c r="E595" s="2"/>
      <c r="F595" s="2"/>
      <c r="G595" s="2"/>
      <c r="H595" s="2"/>
      <c r="I595" s="17"/>
      <c r="J595" s="2"/>
      <c r="K595" s="2"/>
      <c r="L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D595" s="17"/>
      <c r="AF595" s="17"/>
      <c r="AG595" s="17"/>
      <c r="AH595" s="17"/>
    </row>
    <row r="596" spans="1:34" ht="15.75" customHeight="1" x14ac:dyDescent="0.25">
      <c r="A596" s="1"/>
      <c r="C596" s="3"/>
      <c r="D596" s="2"/>
      <c r="E596" s="2"/>
      <c r="F596" s="2"/>
      <c r="G596" s="2"/>
      <c r="H596" s="2"/>
      <c r="I596" s="17"/>
      <c r="J596" s="2"/>
      <c r="K596" s="2"/>
      <c r="L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D596" s="17"/>
      <c r="AF596" s="17"/>
      <c r="AG596" s="17"/>
      <c r="AH596" s="17"/>
    </row>
    <row r="597" spans="1:34" ht="15.75" customHeight="1" x14ac:dyDescent="0.25">
      <c r="A597" s="1"/>
      <c r="C597" s="3"/>
      <c r="D597" s="2"/>
      <c r="E597" s="2"/>
      <c r="F597" s="2"/>
      <c r="G597" s="2"/>
      <c r="H597" s="2"/>
      <c r="I597" s="17"/>
      <c r="J597" s="2"/>
      <c r="K597" s="2"/>
      <c r="L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D597" s="17"/>
      <c r="AF597" s="17"/>
      <c r="AG597" s="17"/>
      <c r="AH597" s="17"/>
    </row>
    <row r="598" spans="1:34" ht="15.75" customHeight="1" x14ac:dyDescent="0.25">
      <c r="A598" s="1"/>
      <c r="C598" s="3"/>
      <c r="D598" s="2"/>
      <c r="E598" s="2"/>
      <c r="F598" s="2"/>
      <c r="G598" s="2"/>
      <c r="H598" s="2"/>
      <c r="I598" s="17"/>
      <c r="J598" s="2"/>
      <c r="K598" s="2"/>
      <c r="L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D598" s="17"/>
      <c r="AF598" s="17"/>
      <c r="AG598" s="17"/>
      <c r="AH598" s="17"/>
    </row>
    <row r="599" spans="1:34" ht="15.75" customHeight="1" x14ac:dyDescent="0.25">
      <c r="A599" s="1"/>
      <c r="C599" s="3"/>
      <c r="D599" s="2"/>
      <c r="E599" s="2"/>
      <c r="F599" s="2"/>
      <c r="G599" s="2"/>
      <c r="H599" s="2"/>
      <c r="I599" s="17"/>
      <c r="J599" s="2"/>
      <c r="K599" s="2"/>
      <c r="L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D599" s="17"/>
      <c r="AF599" s="17"/>
      <c r="AG599" s="17"/>
      <c r="AH599" s="17"/>
    </row>
    <row r="600" spans="1:34" ht="15.75" customHeight="1" x14ac:dyDescent="0.25">
      <c r="A600" s="1"/>
      <c r="C600" s="3"/>
      <c r="D600" s="2"/>
      <c r="E600" s="2"/>
      <c r="F600" s="2"/>
      <c r="G600" s="2"/>
      <c r="H600" s="2"/>
      <c r="I600" s="17"/>
      <c r="J600" s="2"/>
      <c r="K600" s="2"/>
      <c r="L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D600" s="17"/>
      <c r="AF600" s="17"/>
      <c r="AG600" s="17"/>
      <c r="AH600" s="17"/>
    </row>
    <row r="601" spans="1:34" ht="15.75" customHeight="1" x14ac:dyDescent="0.25">
      <c r="A601" s="1"/>
      <c r="C601" s="3"/>
      <c r="D601" s="2"/>
      <c r="E601" s="2"/>
      <c r="F601" s="2"/>
      <c r="G601" s="2"/>
      <c r="H601" s="2"/>
      <c r="I601" s="17"/>
      <c r="J601" s="2"/>
      <c r="K601" s="2"/>
      <c r="L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D601" s="17"/>
      <c r="AF601" s="17"/>
      <c r="AG601" s="17"/>
      <c r="AH601" s="17"/>
    </row>
    <row r="602" spans="1:34" ht="15.75" customHeight="1" x14ac:dyDescent="0.25">
      <c r="A602" s="1"/>
      <c r="C602" s="3"/>
      <c r="D602" s="2"/>
      <c r="E602" s="2"/>
      <c r="F602" s="2"/>
      <c r="G602" s="2"/>
      <c r="H602" s="2"/>
      <c r="I602" s="17"/>
      <c r="J602" s="2"/>
      <c r="K602" s="2"/>
      <c r="L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D602" s="17"/>
      <c r="AF602" s="17"/>
      <c r="AG602" s="17"/>
      <c r="AH602" s="17"/>
    </row>
    <row r="603" spans="1:34" ht="15.75" customHeight="1" x14ac:dyDescent="0.25">
      <c r="A603" s="1"/>
      <c r="C603" s="3"/>
      <c r="D603" s="2"/>
      <c r="E603" s="2"/>
      <c r="F603" s="2"/>
      <c r="G603" s="2"/>
      <c r="H603" s="2"/>
      <c r="I603" s="17"/>
      <c r="J603" s="2"/>
      <c r="K603" s="2"/>
      <c r="L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D603" s="17"/>
      <c r="AF603" s="17"/>
      <c r="AG603" s="17"/>
      <c r="AH603" s="17"/>
    </row>
    <row r="604" spans="1:34" ht="15.75" customHeight="1" x14ac:dyDescent="0.25">
      <c r="A604" s="1"/>
      <c r="C604" s="3"/>
      <c r="D604" s="2"/>
      <c r="E604" s="2"/>
      <c r="F604" s="2"/>
      <c r="G604" s="2"/>
      <c r="H604" s="2"/>
      <c r="I604" s="17"/>
      <c r="J604" s="2"/>
      <c r="K604" s="2"/>
      <c r="L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D604" s="17"/>
      <c r="AF604" s="17"/>
      <c r="AG604" s="17"/>
      <c r="AH604" s="17"/>
    </row>
    <row r="605" spans="1:34" ht="15.75" customHeight="1" x14ac:dyDescent="0.25">
      <c r="A605" s="1"/>
      <c r="C605" s="3"/>
      <c r="D605" s="2"/>
      <c r="E605" s="2"/>
      <c r="F605" s="2"/>
      <c r="G605" s="2"/>
      <c r="H605" s="2"/>
      <c r="I605" s="17"/>
      <c r="J605" s="2"/>
      <c r="K605" s="2"/>
      <c r="L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D605" s="17"/>
      <c r="AF605" s="17"/>
      <c r="AG605" s="17"/>
      <c r="AH605" s="17"/>
    </row>
    <row r="606" spans="1:34" ht="15.75" customHeight="1" x14ac:dyDescent="0.25">
      <c r="A606" s="1"/>
      <c r="C606" s="3"/>
      <c r="D606" s="2"/>
      <c r="E606" s="2"/>
      <c r="F606" s="2"/>
      <c r="G606" s="2"/>
      <c r="H606" s="2"/>
      <c r="I606" s="17"/>
      <c r="J606" s="2"/>
      <c r="K606" s="2"/>
      <c r="L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D606" s="17"/>
      <c r="AF606" s="17"/>
      <c r="AG606" s="17"/>
      <c r="AH606" s="17"/>
    </row>
    <row r="607" spans="1:34" ht="15.75" customHeight="1" x14ac:dyDescent="0.25">
      <c r="A607" s="1"/>
      <c r="C607" s="3"/>
      <c r="D607" s="2"/>
      <c r="E607" s="2"/>
      <c r="F607" s="2"/>
      <c r="G607" s="2"/>
      <c r="H607" s="2"/>
      <c r="I607" s="17"/>
      <c r="J607" s="2"/>
      <c r="K607" s="2"/>
      <c r="L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D607" s="17"/>
      <c r="AF607" s="17"/>
      <c r="AG607" s="17"/>
      <c r="AH607" s="17"/>
    </row>
    <row r="608" spans="1:34" ht="15.75" customHeight="1" x14ac:dyDescent="0.25">
      <c r="A608" s="1"/>
      <c r="C608" s="3"/>
      <c r="D608" s="2"/>
      <c r="E608" s="2"/>
      <c r="F608" s="2"/>
      <c r="G608" s="2"/>
      <c r="H608" s="2"/>
      <c r="I608" s="17"/>
      <c r="J608" s="2"/>
      <c r="K608" s="2"/>
      <c r="L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D608" s="17"/>
      <c r="AF608" s="17"/>
      <c r="AG608" s="17"/>
      <c r="AH608" s="17"/>
    </row>
    <row r="609" spans="1:34" ht="15.75" customHeight="1" x14ac:dyDescent="0.25">
      <c r="A609" s="1"/>
      <c r="C609" s="3"/>
      <c r="D609" s="2"/>
      <c r="E609" s="2"/>
      <c r="F609" s="2"/>
      <c r="G609" s="2"/>
      <c r="H609" s="2"/>
      <c r="I609" s="17"/>
      <c r="J609" s="2"/>
      <c r="K609" s="2"/>
      <c r="L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D609" s="17"/>
      <c r="AF609" s="17"/>
      <c r="AG609" s="17"/>
      <c r="AH609" s="17"/>
    </row>
    <row r="610" spans="1:34" ht="15.75" customHeight="1" x14ac:dyDescent="0.25">
      <c r="A610" s="1"/>
      <c r="C610" s="3"/>
      <c r="D610" s="2"/>
      <c r="E610" s="2"/>
      <c r="F610" s="2"/>
      <c r="G610" s="2"/>
      <c r="H610" s="2"/>
      <c r="I610" s="17"/>
      <c r="J610" s="2"/>
      <c r="K610" s="2"/>
      <c r="L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D610" s="17"/>
      <c r="AF610" s="17"/>
      <c r="AG610" s="17"/>
      <c r="AH610" s="17"/>
    </row>
    <row r="611" spans="1:34" ht="15.75" customHeight="1" x14ac:dyDescent="0.25">
      <c r="A611" s="1"/>
      <c r="C611" s="3"/>
      <c r="D611" s="2"/>
      <c r="E611" s="2"/>
      <c r="F611" s="2"/>
      <c r="G611" s="2"/>
      <c r="H611" s="2"/>
      <c r="I611" s="17"/>
      <c r="J611" s="2"/>
      <c r="K611" s="2"/>
      <c r="L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D611" s="17"/>
      <c r="AF611" s="17"/>
      <c r="AG611" s="17"/>
      <c r="AH611" s="17"/>
    </row>
    <row r="612" spans="1:34" ht="15.75" customHeight="1" x14ac:dyDescent="0.25">
      <c r="A612" s="1"/>
      <c r="C612" s="3"/>
      <c r="D612" s="2"/>
      <c r="E612" s="2"/>
      <c r="F612" s="2"/>
      <c r="G612" s="2"/>
      <c r="H612" s="2"/>
      <c r="I612" s="17"/>
      <c r="J612" s="2"/>
      <c r="K612" s="2"/>
      <c r="L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D612" s="17"/>
      <c r="AF612" s="17"/>
      <c r="AG612" s="17"/>
      <c r="AH612" s="17"/>
    </row>
    <row r="613" spans="1:34" ht="15.75" customHeight="1" x14ac:dyDescent="0.25">
      <c r="A613" s="1"/>
      <c r="C613" s="3"/>
      <c r="D613" s="2"/>
      <c r="E613" s="2"/>
      <c r="F613" s="2"/>
      <c r="G613" s="2"/>
      <c r="H613" s="2"/>
      <c r="I613" s="17"/>
      <c r="J613" s="2"/>
      <c r="K613" s="2"/>
      <c r="L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D613" s="17"/>
      <c r="AF613" s="17"/>
      <c r="AG613" s="17"/>
      <c r="AH613" s="17"/>
    </row>
    <row r="614" spans="1:34" ht="15.75" customHeight="1" x14ac:dyDescent="0.25">
      <c r="A614" s="1"/>
      <c r="C614" s="3"/>
      <c r="D614" s="2"/>
      <c r="E614" s="2"/>
      <c r="F614" s="2"/>
      <c r="G614" s="2"/>
      <c r="H614" s="2"/>
      <c r="I614" s="17"/>
      <c r="J614" s="2"/>
      <c r="K614" s="2"/>
      <c r="L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D614" s="17"/>
      <c r="AF614" s="17"/>
      <c r="AG614" s="17"/>
      <c r="AH614" s="17"/>
    </row>
    <row r="615" spans="1:34" ht="15.75" customHeight="1" x14ac:dyDescent="0.25">
      <c r="A615" s="1"/>
      <c r="C615" s="3"/>
      <c r="D615" s="2"/>
      <c r="E615" s="2"/>
      <c r="F615" s="2"/>
      <c r="G615" s="2"/>
      <c r="H615" s="2"/>
      <c r="I615" s="17"/>
      <c r="J615" s="2"/>
      <c r="K615" s="2"/>
      <c r="L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D615" s="17"/>
      <c r="AF615" s="17"/>
      <c r="AG615" s="17"/>
      <c r="AH615" s="17"/>
    </row>
    <row r="616" spans="1:34" ht="15.75" customHeight="1" x14ac:dyDescent="0.25">
      <c r="A616" s="1"/>
      <c r="C616" s="3"/>
      <c r="D616" s="2"/>
      <c r="E616" s="2"/>
      <c r="F616" s="2"/>
      <c r="G616" s="2"/>
      <c r="H616" s="2"/>
      <c r="I616" s="17"/>
      <c r="J616" s="2"/>
      <c r="K616" s="2"/>
      <c r="L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D616" s="17"/>
      <c r="AF616" s="17"/>
      <c r="AG616" s="17"/>
      <c r="AH616" s="17"/>
    </row>
    <row r="617" spans="1:34" ht="15.75" customHeight="1" x14ac:dyDescent="0.25">
      <c r="A617" s="1"/>
      <c r="C617" s="3"/>
      <c r="D617" s="2"/>
      <c r="E617" s="2"/>
      <c r="F617" s="2"/>
      <c r="G617" s="2"/>
      <c r="H617" s="2"/>
      <c r="I617" s="17"/>
      <c r="J617" s="2"/>
      <c r="K617" s="2"/>
      <c r="L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D617" s="17"/>
      <c r="AF617" s="17"/>
      <c r="AG617" s="17"/>
      <c r="AH617" s="17"/>
    </row>
    <row r="618" spans="1:34" ht="15.75" customHeight="1" x14ac:dyDescent="0.25">
      <c r="A618" s="1"/>
      <c r="C618" s="3"/>
      <c r="D618" s="2"/>
      <c r="E618" s="2"/>
      <c r="F618" s="2"/>
      <c r="G618" s="2"/>
      <c r="H618" s="2"/>
      <c r="I618" s="17"/>
      <c r="J618" s="2"/>
      <c r="K618" s="2"/>
      <c r="L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D618" s="17"/>
      <c r="AF618" s="17"/>
      <c r="AG618" s="17"/>
      <c r="AH618" s="17"/>
    </row>
    <row r="619" spans="1:34" ht="15.75" customHeight="1" x14ac:dyDescent="0.25">
      <c r="A619" s="1"/>
      <c r="C619" s="3"/>
      <c r="D619" s="2"/>
      <c r="E619" s="2"/>
      <c r="F619" s="2"/>
      <c r="G619" s="2"/>
      <c r="H619" s="2"/>
      <c r="I619" s="17"/>
      <c r="J619" s="2"/>
      <c r="K619" s="2"/>
      <c r="L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D619" s="17"/>
      <c r="AF619" s="17"/>
      <c r="AG619" s="17"/>
      <c r="AH619" s="17"/>
    </row>
    <row r="620" spans="1:34" ht="15.75" customHeight="1" x14ac:dyDescent="0.25">
      <c r="A620" s="1"/>
      <c r="C620" s="3"/>
      <c r="D620" s="2"/>
      <c r="E620" s="2"/>
      <c r="F620" s="2"/>
      <c r="G620" s="2"/>
      <c r="H620" s="2"/>
      <c r="I620" s="17"/>
      <c r="J620" s="2"/>
      <c r="K620" s="2"/>
      <c r="L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D620" s="17"/>
      <c r="AF620" s="17"/>
      <c r="AG620" s="17"/>
      <c r="AH620" s="17"/>
    </row>
    <row r="621" spans="1:34" ht="15.75" customHeight="1" x14ac:dyDescent="0.25">
      <c r="A621" s="1"/>
      <c r="C621" s="3"/>
      <c r="D621" s="2"/>
      <c r="E621" s="2"/>
      <c r="F621" s="2"/>
      <c r="G621" s="2"/>
      <c r="H621" s="2"/>
      <c r="I621" s="17"/>
      <c r="J621" s="2"/>
      <c r="K621" s="2"/>
      <c r="L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D621" s="17"/>
      <c r="AF621" s="17"/>
      <c r="AG621" s="17"/>
      <c r="AH621" s="17"/>
    </row>
    <row r="622" spans="1:34" ht="15.75" customHeight="1" x14ac:dyDescent="0.25">
      <c r="A622" s="1"/>
      <c r="C622" s="3"/>
      <c r="D622" s="2"/>
      <c r="E622" s="2"/>
      <c r="F622" s="2"/>
      <c r="G622" s="2"/>
      <c r="H622" s="2"/>
      <c r="I622" s="17"/>
      <c r="J622" s="2"/>
      <c r="K622" s="2"/>
      <c r="L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D622" s="17"/>
      <c r="AF622" s="17"/>
      <c r="AG622" s="17"/>
      <c r="AH622" s="17"/>
    </row>
    <row r="623" spans="1:34" ht="15.75" customHeight="1" x14ac:dyDescent="0.25">
      <c r="A623" s="1"/>
      <c r="C623" s="3"/>
      <c r="D623" s="2"/>
      <c r="E623" s="2"/>
      <c r="F623" s="2"/>
      <c r="G623" s="2"/>
      <c r="H623" s="2"/>
      <c r="I623" s="17"/>
      <c r="J623" s="2"/>
      <c r="K623" s="2"/>
      <c r="L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D623" s="17"/>
      <c r="AF623" s="17"/>
      <c r="AG623" s="17"/>
      <c r="AH623" s="17"/>
    </row>
    <row r="624" spans="1:34" ht="15.75" customHeight="1" x14ac:dyDescent="0.25">
      <c r="A624" s="1"/>
      <c r="C624" s="3"/>
      <c r="D624" s="2"/>
      <c r="E624" s="2"/>
      <c r="F624" s="2"/>
      <c r="G624" s="2"/>
      <c r="H624" s="2"/>
      <c r="I624" s="17"/>
      <c r="J624" s="2"/>
      <c r="K624" s="2"/>
      <c r="L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D624" s="17"/>
      <c r="AF624" s="17"/>
      <c r="AG624" s="17"/>
      <c r="AH624" s="17"/>
    </row>
    <row r="625" spans="1:34" ht="15.75" customHeight="1" x14ac:dyDescent="0.25">
      <c r="A625" s="1"/>
      <c r="C625" s="3"/>
      <c r="D625" s="2"/>
      <c r="E625" s="2"/>
      <c r="F625" s="2"/>
      <c r="G625" s="2"/>
      <c r="H625" s="2"/>
      <c r="I625" s="17"/>
      <c r="J625" s="2"/>
      <c r="K625" s="2"/>
      <c r="L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D625" s="17"/>
      <c r="AF625" s="17"/>
      <c r="AG625" s="17"/>
      <c r="AH625" s="17"/>
    </row>
    <row r="626" spans="1:34" ht="15.75" customHeight="1" x14ac:dyDescent="0.25">
      <c r="A626" s="1"/>
      <c r="C626" s="3"/>
      <c r="D626" s="2"/>
      <c r="E626" s="2"/>
      <c r="F626" s="2"/>
      <c r="G626" s="2"/>
      <c r="H626" s="2"/>
      <c r="I626" s="17"/>
      <c r="J626" s="2"/>
      <c r="K626" s="2"/>
      <c r="L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D626" s="17"/>
      <c r="AF626" s="17"/>
      <c r="AG626" s="17"/>
      <c r="AH626" s="17"/>
    </row>
    <row r="627" spans="1:34" ht="15.75" customHeight="1" x14ac:dyDescent="0.25">
      <c r="A627" s="1"/>
      <c r="C627" s="3"/>
      <c r="D627" s="2"/>
      <c r="E627" s="2"/>
      <c r="F627" s="2"/>
      <c r="G627" s="2"/>
      <c r="H627" s="2"/>
      <c r="I627" s="17"/>
      <c r="J627" s="2"/>
      <c r="K627" s="2"/>
      <c r="L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D627" s="17"/>
      <c r="AF627" s="17"/>
      <c r="AG627" s="17"/>
      <c r="AH627" s="17"/>
    </row>
    <row r="628" spans="1:34" ht="15.75" customHeight="1" x14ac:dyDescent="0.25">
      <c r="A628" s="1"/>
      <c r="C628" s="3"/>
      <c r="D628" s="2"/>
      <c r="E628" s="2"/>
      <c r="F628" s="2"/>
      <c r="G628" s="2"/>
      <c r="H628" s="2"/>
      <c r="I628" s="17"/>
      <c r="J628" s="2"/>
      <c r="K628" s="2"/>
      <c r="L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D628" s="17"/>
      <c r="AF628" s="17"/>
      <c r="AG628" s="17"/>
      <c r="AH628" s="17"/>
    </row>
    <row r="629" spans="1:34" ht="15.75" customHeight="1" x14ac:dyDescent="0.25">
      <c r="A629" s="1"/>
      <c r="C629" s="3"/>
      <c r="D629" s="2"/>
      <c r="E629" s="2"/>
      <c r="F629" s="2"/>
      <c r="G629" s="2"/>
      <c r="H629" s="2"/>
      <c r="I629" s="17"/>
      <c r="J629" s="2"/>
      <c r="K629" s="2"/>
      <c r="L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D629" s="17"/>
      <c r="AF629" s="17"/>
      <c r="AG629" s="17"/>
      <c r="AH629" s="17"/>
    </row>
    <row r="630" spans="1:34" ht="15.75" customHeight="1" x14ac:dyDescent="0.25">
      <c r="A630" s="1"/>
      <c r="C630" s="3"/>
      <c r="D630" s="2"/>
      <c r="E630" s="2"/>
      <c r="F630" s="2"/>
      <c r="G630" s="2"/>
      <c r="H630" s="2"/>
      <c r="I630" s="17"/>
      <c r="J630" s="2"/>
      <c r="K630" s="2"/>
      <c r="L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D630" s="17"/>
      <c r="AF630" s="17"/>
      <c r="AG630" s="17"/>
      <c r="AH630" s="17"/>
    </row>
    <row r="631" spans="1:34" ht="15.75" customHeight="1" x14ac:dyDescent="0.25">
      <c r="A631" s="1"/>
      <c r="C631" s="3"/>
      <c r="D631" s="2"/>
      <c r="E631" s="2"/>
      <c r="F631" s="2"/>
      <c r="G631" s="2"/>
      <c r="H631" s="2"/>
      <c r="I631" s="17"/>
      <c r="J631" s="2"/>
      <c r="K631" s="2"/>
      <c r="L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D631" s="17"/>
      <c r="AF631" s="17"/>
      <c r="AG631" s="17"/>
      <c r="AH631" s="17"/>
    </row>
    <row r="632" spans="1:34" ht="15.75" customHeight="1" x14ac:dyDescent="0.25">
      <c r="A632" s="1"/>
      <c r="C632" s="3"/>
      <c r="D632" s="2"/>
      <c r="E632" s="2"/>
      <c r="F632" s="2"/>
      <c r="G632" s="2"/>
      <c r="H632" s="2"/>
      <c r="I632" s="17"/>
      <c r="J632" s="2"/>
      <c r="K632" s="2"/>
      <c r="L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D632" s="17"/>
      <c r="AF632" s="17"/>
      <c r="AG632" s="17"/>
      <c r="AH632" s="17"/>
    </row>
    <row r="633" spans="1:34" ht="15.75" customHeight="1" x14ac:dyDescent="0.25">
      <c r="A633" s="1"/>
      <c r="C633" s="3"/>
      <c r="D633" s="2"/>
      <c r="E633" s="2"/>
      <c r="F633" s="2"/>
      <c r="G633" s="2"/>
      <c r="H633" s="2"/>
      <c r="I633" s="17"/>
      <c r="J633" s="2"/>
      <c r="K633" s="2"/>
      <c r="L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D633" s="17"/>
      <c r="AF633" s="17"/>
      <c r="AG633" s="17"/>
      <c r="AH633" s="17"/>
    </row>
    <row r="634" spans="1:34" ht="15.75" customHeight="1" x14ac:dyDescent="0.25">
      <c r="A634" s="1"/>
      <c r="C634" s="3"/>
      <c r="D634" s="2"/>
      <c r="E634" s="2"/>
      <c r="F634" s="2"/>
      <c r="G634" s="2"/>
      <c r="H634" s="2"/>
      <c r="I634" s="17"/>
      <c r="J634" s="2"/>
      <c r="K634" s="2"/>
      <c r="L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D634" s="17"/>
      <c r="AF634" s="17"/>
      <c r="AG634" s="17"/>
      <c r="AH634" s="17"/>
    </row>
    <row r="635" spans="1:34" ht="15.75" customHeight="1" x14ac:dyDescent="0.25">
      <c r="A635" s="1"/>
      <c r="C635" s="3"/>
      <c r="D635" s="2"/>
      <c r="E635" s="2"/>
      <c r="F635" s="2"/>
      <c r="G635" s="2"/>
      <c r="H635" s="2"/>
      <c r="I635" s="17"/>
      <c r="J635" s="2"/>
      <c r="K635" s="2"/>
      <c r="L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D635" s="17"/>
      <c r="AF635" s="17"/>
      <c r="AG635" s="17"/>
      <c r="AH635" s="17"/>
    </row>
    <row r="636" spans="1:34" ht="15.75" customHeight="1" x14ac:dyDescent="0.25">
      <c r="A636" s="1"/>
      <c r="C636" s="3"/>
      <c r="D636" s="2"/>
      <c r="E636" s="2"/>
      <c r="F636" s="2"/>
      <c r="G636" s="2"/>
      <c r="H636" s="2"/>
      <c r="I636" s="17"/>
      <c r="J636" s="2"/>
      <c r="K636" s="2"/>
      <c r="L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D636" s="17"/>
      <c r="AF636" s="17"/>
      <c r="AG636" s="17"/>
      <c r="AH636" s="17"/>
    </row>
    <row r="637" spans="1:34" ht="15.75" customHeight="1" x14ac:dyDescent="0.25">
      <c r="A637" s="1"/>
      <c r="C637" s="3"/>
      <c r="D637" s="2"/>
      <c r="E637" s="2"/>
      <c r="F637" s="2"/>
      <c r="G637" s="2"/>
      <c r="H637" s="2"/>
      <c r="I637" s="17"/>
      <c r="J637" s="2"/>
      <c r="K637" s="2"/>
      <c r="L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D637" s="17"/>
      <c r="AF637" s="17"/>
      <c r="AG637" s="17"/>
      <c r="AH637" s="17"/>
    </row>
    <row r="638" spans="1:34" ht="15.75" customHeight="1" x14ac:dyDescent="0.25">
      <c r="A638" s="1"/>
      <c r="C638" s="3"/>
      <c r="D638" s="2"/>
      <c r="E638" s="2"/>
      <c r="F638" s="2"/>
      <c r="G638" s="2"/>
      <c r="H638" s="2"/>
      <c r="I638" s="17"/>
      <c r="J638" s="2"/>
      <c r="K638" s="2"/>
      <c r="L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D638" s="17"/>
      <c r="AF638" s="17"/>
      <c r="AG638" s="17"/>
      <c r="AH638" s="17"/>
    </row>
    <row r="639" spans="1:34" ht="15.75" customHeight="1" x14ac:dyDescent="0.25">
      <c r="A639" s="1"/>
      <c r="C639" s="3"/>
      <c r="D639" s="2"/>
      <c r="E639" s="2"/>
      <c r="F639" s="2"/>
      <c r="G639" s="2"/>
      <c r="H639" s="2"/>
      <c r="I639" s="17"/>
      <c r="J639" s="2"/>
      <c r="K639" s="2"/>
      <c r="L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D639" s="17"/>
      <c r="AF639" s="17"/>
      <c r="AG639" s="17"/>
      <c r="AH639" s="17"/>
    </row>
    <row r="640" spans="1:34" ht="15.75" customHeight="1" x14ac:dyDescent="0.25">
      <c r="A640" s="1"/>
      <c r="C640" s="3"/>
      <c r="D640" s="2"/>
      <c r="E640" s="2"/>
      <c r="F640" s="2"/>
      <c r="G640" s="2"/>
      <c r="H640" s="2"/>
      <c r="I640" s="17"/>
      <c r="J640" s="2"/>
      <c r="K640" s="2"/>
      <c r="L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D640" s="17"/>
      <c r="AF640" s="17"/>
      <c r="AG640" s="17"/>
      <c r="AH640" s="17"/>
    </row>
    <row r="641" spans="1:34" ht="15.75" customHeight="1" x14ac:dyDescent="0.25">
      <c r="A641" s="1"/>
      <c r="C641" s="3"/>
      <c r="D641" s="2"/>
      <c r="E641" s="2"/>
      <c r="F641" s="2"/>
      <c r="G641" s="2"/>
      <c r="H641" s="2"/>
      <c r="I641" s="17"/>
      <c r="J641" s="2"/>
      <c r="K641" s="2"/>
      <c r="L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D641" s="17"/>
      <c r="AF641" s="17"/>
      <c r="AG641" s="17"/>
      <c r="AH641" s="17"/>
    </row>
    <row r="642" spans="1:34" ht="15.75" customHeight="1" x14ac:dyDescent="0.25">
      <c r="A642" s="1"/>
      <c r="C642" s="3"/>
      <c r="D642" s="2"/>
      <c r="E642" s="2"/>
      <c r="F642" s="2"/>
      <c r="G642" s="2"/>
      <c r="H642" s="2"/>
      <c r="I642" s="17"/>
      <c r="J642" s="2"/>
      <c r="K642" s="2"/>
      <c r="L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D642" s="17"/>
      <c r="AF642" s="17"/>
      <c r="AG642" s="17"/>
      <c r="AH642" s="17"/>
    </row>
    <row r="643" spans="1:34" ht="15.75" customHeight="1" x14ac:dyDescent="0.25">
      <c r="A643" s="1"/>
      <c r="C643" s="3"/>
      <c r="D643" s="2"/>
      <c r="E643" s="2"/>
      <c r="F643" s="2"/>
      <c r="G643" s="2"/>
      <c r="H643" s="2"/>
      <c r="I643" s="17"/>
      <c r="J643" s="2"/>
      <c r="K643" s="2"/>
      <c r="L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D643" s="17"/>
      <c r="AF643" s="17"/>
      <c r="AG643" s="17"/>
      <c r="AH643" s="17"/>
    </row>
    <row r="644" spans="1:34" ht="15.75" customHeight="1" x14ac:dyDescent="0.25">
      <c r="A644" s="1"/>
      <c r="C644" s="3"/>
      <c r="D644" s="2"/>
      <c r="E644" s="2"/>
      <c r="F644" s="2"/>
      <c r="G644" s="2"/>
      <c r="H644" s="2"/>
      <c r="I644" s="17"/>
      <c r="J644" s="2"/>
      <c r="K644" s="2"/>
      <c r="L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D644" s="17"/>
      <c r="AF644" s="17"/>
      <c r="AG644" s="17"/>
      <c r="AH644" s="17"/>
    </row>
    <row r="645" spans="1:34" ht="15.75" customHeight="1" x14ac:dyDescent="0.25">
      <c r="A645" s="1"/>
      <c r="C645" s="3"/>
      <c r="D645" s="2"/>
      <c r="E645" s="2"/>
      <c r="F645" s="2"/>
      <c r="G645" s="2"/>
      <c r="H645" s="2"/>
      <c r="I645" s="17"/>
      <c r="J645" s="2"/>
      <c r="K645" s="2"/>
      <c r="L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D645" s="17"/>
      <c r="AF645" s="17"/>
      <c r="AG645" s="17"/>
      <c r="AH645" s="17"/>
    </row>
    <row r="646" spans="1:34" ht="15.75" customHeight="1" x14ac:dyDescent="0.25">
      <c r="A646" s="1"/>
      <c r="C646" s="3"/>
      <c r="D646" s="2"/>
      <c r="E646" s="2"/>
      <c r="F646" s="2"/>
      <c r="G646" s="2"/>
      <c r="H646" s="2"/>
      <c r="I646" s="17"/>
      <c r="J646" s="2"/>
      <c r="K646" s="2"/>
      <c r="L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D646" s="17"/>
      <c r="AF646" s="17"/>
      <c r="AG646" s="17"/>
      <c r="AH646" s="17"/>
    </row>
    <row r="647" spans="1:34" ht="15.75" customHeight="1" x14ac:dyDescent="0.25">
      <c r="A647" s="1"/>
      <c r="C647" s="3"/>
      <c r="D647" s="2"/>
      <c r="E647" s="2"/>
      <c r="F647" s="2"/>
      <c r="G647" s="2"/>
      <c r="H647" s="2"/>
      <c r="I647" s="17"/>
      <c r="J647" s="2"/>
      <c r="K647" s="2"/>
      <c r="L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D647" s="17"/>
      <c r="AF647" s="17"/>
      <c r="AG647" s="17"/>
      <c r="AH647" s="17"/>
    </row>
    <row r="648" spans="1:34" ht="15.75" customHeight="1" x14ac:dyDescent="0.25">
      <c r="A648" s="1"/>
      <c r="C648" s="3"/>
      <c r="D648" s="2"/>
      <c r="E648" s="2"/>
      <c r="F648" s="2"/>
      <c r="G648" s="2"/>
      <c r="H648" s="2"/>
      <c r="I648" s="17"/>
      <c r="J648" s="2"/>
      <c r="K648" s="2"/>
      <c r="L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D648" s="17"/>
      <c r="AF648" s="17"/>
      <c r="AG648" s="17"/>
      <c r="AH648" s="17"/>
    </row>
    <row r="649" spans="1:34" ht="15.75" customHeight="1" x14ac:dyDescent="0.25">
      <c r="A649" s="1"/>
      <c r="C649" s="3"/>
      <c r="D649" s="2"/>
      <c r="E649" s="2"/>
      <c r="F649" s="2"/>
      <c r="G649" s="2"/>
      <c r="H649" s="2"/>
      <c r="I649" s="17"/>
      <c r="J649" s="2"/>
      <c r="K649" s="2"/>
      <c r="L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D649" s="17"/>
      <c r="AF649" s="17"/>
      <c r="AG649" s="17"/>
      <c r="AH649" s="17"/>
    </row>
    <row r="650" spans="1:34" ht="15.75" customHeight="1" x14ac:dyDescent="0.25">
      <c r="A650" s="1"/>
      <c r="C650" s="3"/>
      <c r="D650" s="2"/>
      <c r="E650" s="2"/>
      <c r="F650" s="2"/>
      <c r="G650" s="2"/>
      <c r="H650" s="2"/>
      <c r="I650" s="17"/>
      <c r="J650" s="2"/>
      <c r="K650" s="2"/>
      <c r="L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D650" s="17"/>
      <c r="AF650" s="17"/>
      <c r="AG650" s="17"/>
      <c r="AH650" s="17"/>
    </row>
    <row r="651" spans="1:34" ht="15.75" customHeight="1" x14ac:dyDescent="0.25">
      <c r="A651" s="1"/>
      <c r="C651" s="3"/>
      <c r="D651" s="2"/>
      <c r="E651" s="2"/>
      <c r="F651" s="2"/>
      <c r="G651" s="2"/>
      <c r="H651" s="2"/>
      <c r="I651" s="17"/>
      <c r="J651" s="2"/>
      <c r="K651" s="2"/>
      <c r="L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D651" s="17"/>
      <c r="AF651" s="17"/>
      <c r="AG651" s="17"/>
      <c r="AH651" s="17"/>
    </row>
    <row r="652" spans="1:34" ht="15.75" customHeight="1" x14ac:dyDescent="0.25">
      <c r="A652" s="1"/>
      <c r="C652" s="3"/>
      <c r="D652" s="2"/>
      <c r="E652" s="2"/>
      <c r="F652" s="2"/>
      <c r="G652" s="2"/>
      <c r="H652" s="2"/>
      <c r="I652" s="17"/>
      <c r="J652" s="2"/>
      <c r="K652" s="2"/>
      <c r="L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D652" s="17"/>
      <c r="AF652" s="17"/>
      <c r="AG652" s="17"/>
      <c r="AH652" s="17"/>
    </row>
    <row r="653" spans="1:34" ht="15.75" customHeight="1" x14ac:dyDescent="0.25">
      <c r="A653" s="1"/>
      <c r="C653" s="3"/>
      <c r="D653" s="2"/>
      <c r="E653" s="2"/>
      <c r="F653" s="2"/>
      <c r="G653" s="2"/>
      <c r="H653" s="2"/>
      <c r="I653" s="17"/>
      <c r="J653" s="2"/>
      <c r="K653" s="2"/>
      <c r="L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D653" s="17"/>
      <c r="AF653" s="17"/>
      <c r="AG653" s="17"/>
      <c r="AH653" s="17"/>
    </row>
    <row r="654" spans="1:34" ht="15.75" customHeight="1" x14ac:dyDescent="0.25">
      <c r="A654" s="1"/>
      <c r="C654" s="3"/>
      <c r="D654" s="2"/>
      <c r="E654" s="2"/>
      <c r="F654" s="2"/>
      <c r="G654" s="2"/>
      <c r="H654" s="2"/>
      <c r="I654" s="17"/>
      <c r="J654" s="2"/>
      <c r="K654" s="2"/>
      <c r="L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D654" s="17"/>
      <c r="AF654" s="17"/>
      <c r="AG654" s="17"/>
      <c r="AH654" s="17"/>
    </row>
    <row r="655" spans="1:34" ht="15.75" customHeight="1" x14ac:dyDescent="0.25">
      <c r="A655" s="1"/>
      <c r="C655" s="3"/>
      <c r="D655" s="2"/>
      <c r="E655" s="2"/>
      <c r="F655" s="2"/>
      <c r="G655" s="2"/>
      <c r="H655" s="2"/>
      <c r="I655" s="17"/>
      <c r="J655" s="2"/>
      <c r="K655" s="2"/>
      <c r="L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D655" s="17"/>
      <c r="AF655" s="17"/>
      <c r="AG655" s="17"/>
      <c r="AH655" s="17"/>
    </row>
    <row r="656" spans="1:34" ht="15.75" customHeight="1" x14ac:dyDescent="0.25">
      <c r="A656" s="1"/>
      <c r="C656" s="3"/>
      <c r="D656" s="2"/>
      <c r="E656" s="2"/>
      <c r="F656" s="2"/>
      <c r="G656" s="2"/>
      <c r="H656" s="2"/>
      <c r="I656" s="17"/>
      <c r="J656" s="2"/>
      <c r="K656" s="2"/>
      <c r="L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D656" s="17"/>
      <c r="AF656" s="17"/>
      <c r="AG656" s="17"/>
      <c r="AH656" s="17"/>
    </row>
    <row r="657" spans="1:34" ht="15.75" customHeight="1" x14ac:dyDescent="0.25">
      <c r="A657" s="1"/>
      <c r="C657" s="3"/>
      <c r="D657" s="2"/>
      <c r="E657" s="2"/>
      <c r="F657" s="2"/>
      <c r="G657" s="2"/>
      <c r="H657" s="2"/>
      <c r="I657" s="17"/>
      <c r="J657" s="2"/>
      <c r="K657" s="2"/>
      <c r="L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D657" s="17"/>
      <c r="AF657" s="17"/>
      <c r="AG657" s="17"/>
      <c r="AH657" s="17"/>
    </row>
    <row r="658" spans="1:34" ht="15.75" customHeight="1" x14ac:dyDescent="0.25">
      <c r="A658" s="1"/>
      <c r="C658" s="3"/>
      <c r="D658" s="2"/>
      <c r="E658" s="2"/>
      <c r="F658" s="2"/>
      <c r="G658" s="2"/>
      <c r="H658" s="2"/>
      <c r="I658" s="17"/>
      <c r="J658" s="2"/>
      <c r="K658" s="2"/>
      <c r="L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D658" s="17"/>
      <c r="AF658" s="17"/>
      <c r="AG658" s="17"/>
      <c r="AH658" s="17"/>
    </row>
    <row r="659" spans="1:34" ht="15.75" customHeight="1" x14ac:dyDescent="0.25">
      <c r="A659" s="1"/>
      <c r="C659" s="3"/>
      <c r="D659" s="2"/>
      <c r="E659" s="2"/>
      <c r="F659" s="2"/>
      <c r="G659" s="2"/>
      <c r="H659" s="2"/>
      <c r="I659" s="17"/>
      <c r="J659" s="2"/>
      <c r="K659" s="2"/>
      <c r="L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D659" s="17"/>
      <c r="AF659" s="17"/>
      <c r="AG659" s="17"/>
      <c r="AH659" s="17"/>
    </row>
    <row r="660" spans="1:34" ht="15.75" customHeight="1" x14ac:dyDescent="0.25">
      <c r="A660" s="1"/>
      <c r="C660" s="3"/>
      <c r="D660" s="2"/>
      <c r="E660" s="2"/>
      <c r="F660" s="2"/>
      <c r="G660" s="2"/>
      <c r="H660" s="2"/>
      <c r="I660" s="17"/>
      <c r="J660" s="2"/>
      <c r="K660" s="2"/>
      <c r="L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D660" s="17"/>
      <c r="AF660" s="17"/>
      <c r="AG660" s="17"/>
      <c r="AH660" s="17"/>
    </row>
    <row r="661" spans="1:34" ht="15.75" customHeight="1" x14ac:dyDescent="0.25">
      <c r="A661" s="1"/>
      <c r="C661" s="3"/>
      <c r="D661" s="2"/>
      <c r="E661" s="2"/>
      <c r="F661" s="2"/>
      <c r="G661" s="2"/>
      <c r="H661" s="2"/>
      <c r="I661" s="17"/>
      <c r="J661" s="2"/>
      <c r="K661" s="2"/>
      <c r="L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D661" s="17"/>
      <c r="AF661" s="17"/>
      <c r="AG661" s="17"/>
      <c r="AH661" s="17"/>
    </row>
    <row r="662" spans="1:34" ht="15.75" customHeight="1" x14ac:dyDescent="0.25">
      <c r="A662" s="1"/>
      <c r="C662" s="3"/>
      <c r="D662" s="2"/>
      <c r="E662" s="2"/>
      <c r="F662" s="2"/>
      <c r="G662" s="2"/>
      <c r="H662" s="2"/>
      <c r="I662" s="17"/>
      <c r="J662" s="2"/>
      <c r="K662" s="2"/>
      <c r="L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D662" s="17"/>
      <c r="AF662" s="17"/>
      <c r="AG662" s="17"/>
      <c r="AH662" s="17"/>
    </row>
    <row r="663" spans="1:34" ht="15.75" customHeight="1" x14ac:dyDescent="0.25">
      <c r="A663" s="1"/>
      <c r="C663" s="3"/>
      <c r="D663" s="2"/>
      <c r="E663" s="2"/>
      <c r="F663" s="2"/>
      <c r="G663" s="2"/>
      <c r="H663" s="2"/>
      <c r="I663" s="17"/>
      <c r="J663" s="2"/>
      <c r="K663" s="2"/>
      <c r="L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D663" s="17"/>
      <c r="AF663" s="17"/>
      <c r="AG663" s="17"/>
      <c r="AH663" s="17"/>
    </row>
    <row r="664" spans="1:34" ht="15.75" customHeight="1" x14ac:dyDescent="0.25">
      <c r="A664" s="1"/>
      <c r="C664" s="3"/>
      <c r="D664" s="2"/>
      <c r="E664" s="2"/>
      <c r="F664" s="2"/>
      <c r="G664" s="2"/>
      <c r="H664" s="2"/>
      <c r="I664" s="17"/>
      <c r="J664" s="2"/>
      <c r="K664" s="2"/>
      <c r="L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D664" s="17"/>
      <c r="AF664" s="17"/>
      <c r="AG664" s="17"/>
      <c r="AH664" s="17"/>
    </row>
    <row r="665" spans="1:34" ht="15.75" customHeight="1" x14ac:dyDescent="0.25">
      <c r="A665" s="1"/>
      <c r="C665" s="3"/>
      <c r="D665" s="2"/>
      <c r="E665" s="2"/>
      <c r="F665" s="2"/>
      <c r="G665" s="2"/>
      <c r="H665" s="2"/>
      <c r="I665" s="17"/>
      <c r="J665" s="2"/>
      <c r="K665" s="2"/>
      <c r="L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D665" s="17"/>
      <c r="AF665" s="17"/>
      <c r="AG665" s="17"/>
      <c r="AH665" s="17"/>
    </row>
    <row r="666" spans="1:34" ht="15.75" customHeight="1" x14ac:dyDescent="0.25">
      <c r="A666" s="1"/>
      <c r="C666" s="3"/>
      <c r="D666" s="2"/>
      <c r="E666" s="2"/>
      <c r="F666" s="2"/>
      <c r="G666" s="2"/>
      <c r="H666" s="2"/>
      <c r="I666" s="17"/>
      <c r="J666" s="2"/>
      <c r="K666" s="2"/>
      <c r="L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D666" s="17"/>
      <c r="AF666" s="17"/>
      <c r="AG666" s="17"/>
      <c r="AH666" s="17"/>
    </row>
    <row r="667" spans="1:34" ht="15.75" customHeight="1" x14ac:dyDescent="0.25">
      <c r="A667" s="1"/>
      <c r="C667" s="3"/>
      <c r="D667" s="2"/>
      <c r="E667" s="2"/>
      <c r="F667" s="2"/>
      <c r="G667" s="2"/>
      <c r="H667" s="2"/>
      <c r="I667" s="17"/>
      <c r="J667" s="2"/>
      <c r="K667" s="2"/>
      <c r="L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D667" s="17"/>
      <c r="AF667" s="17"/>
      <c r="AG667" s="17"/>
      <c r="AH667" s="17"/>
    </row>
    <row r="668" spans="1:34" ht="15.75" customHeight="1" x14ac:dyDescent="0.25">
      <c r="A668" s="1"/>
      <c r="C668" s="3"/>
      <c r="D668" s="2"/>
      <c r="E668" s="2"/>
      <c r="F668" s="2"/>
      <c r="G668" s="2"/>
      <c r="H668" s="2"/>
      <c r="I668" s="17"/>
      <c r="J668" s="2"/>
      <c r="K668" s="2"/>
      <c r="L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D668" s="17"/>
      <c r="AF668" s="17"/>
      <c r="AG668" s="17"/>
      <c r="AH668" s="17"/>
    </row>
    <row r="669" spans="1:34" ht="15.75" customHeight="1" x14ac:dyDescent="0.25">
      <c r="A669" s="1"/>
      <c r="C669" s="3"/>
      <c r="D669" s="2"/>
      <c r="E669" s="2"/>
      <c r="F669" s="2"/>
      <c r="G669" s="2"/>
      <c r="H669" s="2"/>
      <c r="I669" s="17"/>
      <c r="J669" s="2"/>
      <c r="K669" s="2"/>
      <c r="L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D669" s="17"/>
      <c r="AF669" s="17"/>
      <c r="AG669" s="17"/>
      <c r="AH669" s="17"/>
    </row>
    <row r="670" spans="1:34" ht="15.75" customHeight="1" x14ac:dyDescent="0.25">
      <c r="A670" s="1"/>
      <c r="C670" s="3"/>
      <c r="D670" s="2"/>
      <c r="E670" s="2"/>
      <c r="F670" s="2"/>
      <c r="G670" s="2"/>
      <c r="H670" s="2"/>
      <c r="I670" s="17"/>
      <c r="J670" s="2"/>
      <c r="K670" s="2"/>
      <c r="L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D670" s="17"/>
      <c r="AF670" s="17"/>
      <c r="AG670" s="17"/>
      <c r="AH670" s="17"/>
    </row>
    <row r="671" spans="1:34" ht="15.75" customHeight="1" x14ac:dyDescent="0.25">
      <c r="A671" s="1"/>
      <c r="C671" s="3"/>
      <c r="D671" s="2"/>
      <c r="E671" s="2"/>
      <c r="F671" s="2"/>
      <c r="G671" s="2"/>
      <c r="H671" s="2"/>
      <c r="I671" s="17"/>
      <c r="J671" s="2"/>
      <c r="K671" s="2"/>
      <c r="L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D671" s="17"/>
      <c r="AF671" s="17"/>
      <c r="AG671" s="17"/>
      <c r="AH671" s="17"/>
    </row>
    <row r="672" spans="1:34" ht="15.75" customHeight="1" x14ac:dyDescent="0.25">
      <c r="A672" s="1"/>
      <c r="C672" s="3"/>
      <c r="D672" s="2"/>
      <c r="E672" s="2"/>
      <c r="F672" s="2"/>
      <c r="G672" s="2"/>
      <c r="H672" s="2"/>
      <c r="I672" s="17"/>
      <c r="J672" s="2"/>
      <c r="K672" s="2"/>
      <c r="L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D672" s="17"/>
      <c r="AF672" s="17"/>
      <c r="AG672" s="17"/>
      <c r="AH672" s="17"/>
    </row>
    <row r="673" spans="1:34" ht="15.75" customHeight="1" x14ac:dyDescent="0.25">
      <c r="A673" s="1"/>
      <c r="C673" s="3"/>
      <c r="D673" s="2"/>
      <c r="E673" s="2"/>
      <c r="F673" s="2"/>
      <c r="G673" s="2"/>
      <c r="H673" s="2"/>
      <c r="I673" s="17"/>
      <c r="J673" s="2"/>
      <c r="K673" s="2"/>
      <c r="L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D673" s="17"/>
      <c r="AF673" s="17"/>
      <c r="AG673" s="17"/>
      <c r="AH673" s="17"/>
    </row>
    <row r="674" spans="1:34" ht="15.75" customHeight="1" x14ac:dyDescent="0.25">
      <c r="A674" s="1"/>
      <c r="C674" s="3"/>
      <c r="D674" s="2"/>
      <c r="E674" s="2"/>
      <c r="F674" s="2"/>
      <c r="G674" s="2"/>
      <c r="H674" s="2"/>
      <c r="I674" s="17"/>
      <c r="J674" s="2"/>
      <c r="K674" s="2"/>
      <c r="L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D674" s="17"/>
      <c r="AF674" s="17"/>
      <c r="AG674" s="17"/>
      <c r="AH674" s="17"/>
    </row>
    <row r="675" spans="1:34" ht="15.75" customHeight="1" x14ac:dyDescent="0.25">
      <c r="A675" s="1"/>
      <c r="C675" s="3"/>
      <c r="D675" s="2"/>
      <c r="E675" s="2"/>
      <c r="F675" s="2"/>
      <c r="G675" s="2"/>
      <c r="H675" s="2"/>
      <c r="I675" s="17"/>
      <c r="J675" s="2"/>
      <c r="K675" s="2"/>
      <c r="L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D675" s="17"/>
      <c r="AF675" s="17"/>
      <c r="AG675" s="17"/>
      <c r="AH675" s="17"/>
    </row>
    <row r="676" spans="1:34" ht="15.75" customHeight="1" x14ac:dyDescent="0.25">
      <c r="A676" s="1"/>
      <c r="C676" s="3"/>
      <c r="D676" s="2"/>
      <c r="E676" s="2"/>
      <c r="F676" s="2"/>
      <c r="G676" s="2"/>
      <c r="H676" s="2"/>
      <c r="I676" s="17"/>
      <c r="J676" s="2"/>
      <c r="K676" s="2"/>
      <c r="L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D676" s="17"/>
      <c r="AF676" s="17"/>
      <c r="AG676" s="17"/>
      <c r="AH676" s="17"/>
    </row>
    <row r="677" spans="1:34" ht="15.75" customHeight="1" x14ac:dyDescent="0.25">
      <c r="A677" s="1"/>
      <c r="C677" s="3"/>
      <c r="D677" s="2"/>
      <c r="E677" s="2"/>
      <c r="F677" s="2"/>
      <c r="G677" s="2"/>
      <c r="H677" s="2"/>
      <c r="I677" s="17"/>
      <c r="J677" s="2"/>
      <c r="K677" s="2"/>
      <c r="L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D677" s="17"/>
      <c r="AF677" s="17"/>
      <c r="AG677" s="17"/>
      <c r="AH677" s="17"/>
    </row>
    <row r="678" spans="1:34" ht="15.75" customHeight="1" x14ac:dyDescent="0.25">
      <c r="A678" s="1"/>
      <c r="C678" s="3"/>
      <c r="D678" s="2"/>
      <c r="E678" s="2"/>
      <c r="F678" s="2"/>
      <c r="G678" s="2"/>
      <c r="H678" s="2"/>
      <c r="I678" s="17"/>
      <c r="J678" s="2"/>
      <c r="K678" s="2"/>
      <c r="L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D678" s="17"/>
      <c r="AF678" s="17"/>
      <c r="AG678" s="17"/>
      <c r="AH678" s="17"/>
    </row>
    <row r="679" spans="1:34" ht="15.75" customHeight="1" x14ac:dyDescent="0.25">
      <c r="A679" s="1"/>
      <c r="C679" s="3"/>
      <c r="D679" s="2"/>
      <c r="E679" s="2"/>
      <c r="F679" s="2"/>
      <c r="G679" s="2"/>
      <c r="H679" s="2"/>
      <c r="I679" s="17"/>
      <c r="J679" s="2"/>
      <c r="K679" s="2"/>
      <c r="L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D679" s="17"/>
      <c r="AF679" s="17"/>
      <c r="AG679" s="17"/>
      <c r="AH679" s="17"/>
    </row>
    <row r="680" spans="1:34" ht="15.75" customHeight="1" x14ac:dyDescent="0.25">
      <c r="A680" s="1"/>
      <c r="C680" s="3"/>
      <c r="D680" s="2"/>
      <c r="E680" s="2"/>
      <c r="F680" s="2"/>
      <c r="G680" s="2"/>
      <c r="H680" s="2"/>
      <c r="I680" s="17"/>
      <c r="J680" s="2"/>
      <c r="K680" s="2"/>
      <c r="L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D680" s="17"/>
      <c r="AF680" s="17"/>
      <c r="AG680" s="17"/>
      <c r="AH680" s="17"/>
    </row>
    <row r="681" spans="1:34" ht="15.75" customHeight="1" x14ac:dyDescent="0.25">
      <c r="A681" s="1"/>
      <c r="C681" s="3"/>
      <c r="D681" s="2"/>
      <c r="E681" s="2"/>
      <c r="F681" s="2"/>
      <c r="G681" s="2"/>
      <c r="H681" s="2"/>
      <c r="I681" s="17"/>
      <c r="J681" s="2"/>
      <c r="K681" s="2"/>
      <c r="L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D681" s="17"/>
      <c r="AF681" s="17"/>
      <c r="AG681" s="17"/>
      <c r="AH681" s="17"/>
    </row>
    <row r="682" spans="1:34" ht="15.75" customHeight="1" x14ac:dyDescent="0.25">
      <c r="A682" s="1"/>
      <c r="C682" s="3"/>
      <c r="D682" s="2"/>
      <c r="E682" s="2"/>
      <c r="F682" s="2"/>
      <c r="G682" s="2"/>
      <c r="H682" s="2"/>
      <c r="I682" s="17"/>
      <c r="J682" s="2"/>
      <c r="K682" s="2"/>
      <c r="L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D682" s="17"/>
      <c r="AF682" s="17"/>
      <c r="AG682" s="17"/>
      <c r="AH682" s="17"/>
    </row>
    <row r="683" spans="1:34" ht="15.75" customHeight="1" x14ac:dyDescent="0.25">
      <c r="A683" s="1"/>
      <c r="C683" s="3"/>
      <c r="D683" s="2"/>
      <c r="E683" s="2"/>
      <c r="F683" s="2"/>
      <c r="G683" s="2"/>
      <c r="H683" s="2"/>
      <c r="I683" s="17"/>
      <c r="J683" s="2"/>
      <c r="K683" s="2"/>
      <c r="L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D683" s="17"/>
      <c r="AF683" s="17"/>
      <c r="AG683" s="17"/>
      <c r="AH683" s="17"/>
    </row>
    <row r="684" spans="1:34" ht="15.75" customHeight="1" x14ac:dyDescent="0.25">
      <c r="A684" s="1"/>
      <c r="C684" s="3"/>
      <c r="D684" s="2"/>
      <c r="E684" s="2"/>
      <c r="F684" s="2"/>
      <c r="G684" s="2"/>
      <c r="H684" s="2"/>
      <c r="I684" s="17"/>
      <c r="J684" s="2"/>
      <c r="K684" s="2"/>
      <c r="L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D684" s="17"/>
      <c r="AF684" s="17"/>
      <c r="AG684" s="17"/>
      <c r="AH684" s="17"/>
    </row>
    <row r="685" spans="1:34" ht="15.75" customHeight="1" x14ac:dyDescent="0.25">
      <c r="A685" s="1"/>
      <c r="C685" s="3"/>
      <c r="D685" s="2"/>
      <c r="E685" s="2"/>
      <c r="F685" s="2"/>
      <c r="G685" s="2"/>
      <c r="H685" s="2"/>
      <c r="I685" s="17"/>
      <c r="J685" s="2"/>
      <c r="K685" s="2"/>
      <c r="L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D685" s="17"/>
      <c r="AF685" s="17"/>
      <c r="AG685" s="17"/>
      <c r="AH685" s="17"/>
    </row>
    <row r="686" spans="1:34" ht="15.75" customHeight="1" x14ac:dyDescent="0.25">
      <c r="A686" s="1"/>
      <c r="C686" s="3"/>
      <c r="D686" s="2"/>
      <c r="E686" s="2"/>
      <c r="F686" s="2"/>
      <c r="G686" s="2"/>
      <c r="H686" s="2"/>
      <c r="I686" s="17"/>
      <c r="J686" s="2"/>
      <c r="K686" s="2"/>
      <c r="L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D686" s="17"/>
      <c r="AF686" s="17"/>
      <c r="AG686" s="17"/>
      <c r="AH686" s="17"/>
    </row>
    <row r="687" spans="1:34" ht="15.75" customHeight="1" x14ac:dyDescent="0.25">
      <c r="A687" s="1"/>
      <c r="C687" s="3"/>
      <c r="D687" s="2"/>
      <c r="E687" s="2"/>
      <c r="F687" s="2"/>
      <c r="G687" s="2"/>
      <c r="H687" s="2"/>
      <c r="I687" s="17"/>
      <c r="J687" s="2"/>
      <c r="K687" s="2"/>
      <c r="L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D687" s="17"/>
      <c r="AF687" s="17"/>
      <c r="AG687" s="17"/>
      <c r="AH687" s="17"/>
    </row>
    <row r="688" spans="1:34" ht="15.75" customHeight="1" x14ac:dyDescent="0.25">
      <c r="A688" s="1"/>
      <c r="C688" s="3"/>
      <c r="D688" s="2"/>
      <c r="E688" s="2"/>
      <c r="F688" s="2"/>
      <c r="G688" s="2"/>
      <c r="H688" s="2"/>
      <c r="I688" s="17"/>
      <c r="J688" s="2"/>
      <c r="K688" s="2"/>
      <c r="L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D688" s="17"/>
      <c r="AF688" s="17"/>
      <c r="AG688" s="17"/>
      <c r="AH688" s="17"/>
    </row>
    <row r="689" spans="1:34" ht="15.75" customHeight="1" x14ac:dyDescent="0.25">
      <c r="A689" s="1"/>
      <c r="C689" s="3"/>
      <c r="D689" s="2"/>
      <c r="E689" s="2"/>
      <c r="F689" s="2"/>
      <c r="G689" s="2"/>
      <c r="H689" s="2"/>
      <c r="I689" s="17"/>
      <c r="J689" s="2"/>
      <c r="K689" s="2"/>
      <c r="L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D689" s="17"/>
      <c r="AF689" s="17"/>
      <c r="AG689" s="17"/>
      <c r="AH689" s="17"/>
    </row>
    <row r="690" spans="1:34" ht="15.75" customHeight="1" x14ac:dyDescent="0.25">
      <c r="A690" s="1"/>
      <c r="C690" s="3"/>
      <c r="D690" s="2"/>
      <c r="E690" s="2"/>
      <c r="F690" s="2"/>
      <c r="G690" s="2"/>
      <c r="H690" s="2"/>
      <c r="I690" s="17"/>
      <c r="J690" s="2"/>
      <c r="K690" s="2"/>
      <c r="L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D690" s="17"/>
      <c r="AF690" s="17"/>
      <c r="AG690" s="17"/>
      <c r="AH690" s="17"/>
    </row>
    <row r="691" spans="1:34" ht="15.75" customHeight="1" x14ac:dyDescent="0.25">
      <c r="A691" s="1"/>
      <c r="C691" s="3"/>
      <c r="D691" s="2"/>
      <c r="E691" s="2"/>
      <c r="F691" s="2"/>
      <c r="G691" s="2"/>
      <c r="H691" s="2"/>
      <c r="I691" s="17"/>
      <c r="J691" s="2"/>
      <c r="K691" s="2"/>
      <c r="L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D691" s="17"/>
      <c r="AF691" s="17"/>
      <c r="AG691" s="17"/>
      <c r="AH691" s="17"/>
    </row>
    <row r="692" spans="1:34" ht="15.75" customHeight="1" x14ac:dyDescent="0.25">
      <c r="A692" s="1"/>
      <c r="C692" s="3"/>
      <c r="D692" s="2"/>
      <c r="E692" s="2"/>
      <c r="F692" s="2"/>
      <c r="G692" s="2"/>
      <c r="H692" s="2"/>
      <c r="I692" s="17"/>
      <c r="J692" s="2"/>
      <c r="K692" s="2"/>
      <c r="L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D692" s="17"/>
      <c r="AF692" s="17"/>
      <c r="AG692" s="17"/>
      <c r="AH692" s="17"/>
    </row>
    <row r="693" spans="1:34" ht="15.75" customHeight="1" x14ac:dyDescent="0.25">
      <c r="A693" s="1"/>
      <c r="C693" s="3"/>
      <c r="D693" s="2"/>
      <c r="E693" s="2"/>
      <c r="F693" s="2"/>
      <c r="G693" s="2"/>
      <c r="H693" s="2"/>
      <c r="I693" s="17"/>
      <c r="J693" s="2"/>
      <c r="K693" s="2"/>
      <c r="L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D693" s="17"/>
      <c r="AF693" s="17"/>
      <c r="AG693" s="17"/>
      <c r="AH693" s="17"/>
    </row>
    <row r="694" spans="1:34" ht="15.75" customHeight="1" x14ac:dyDescent="0.25">
      <c r="A694" s="1"/>
      <c r="C694" s="3"/>
      <c r="D694" s="2"/>
      <c r="E694" s="2"/>
      <c r="F694" s="2"/>
      <c r="G694" s="2"/>
      <c r="H694" s="2"/>
      <c r="I694" s="17"/>
      <c r="J694" s="2"/>
      <c r="K694" s="2"/>
      <c r="L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D694" s="17"/>
      <c r="AF694" s="17"/>
      <c r="AG694" s="17"/>
      <c r="AH694" s="17"/>
    </row>
    <row r="695" spans="1:34" ht="15.75" customHeight="1" x14ac:dyDescent="0.25">
      <c r="A695" s="1"/>
      <c r="C695" s="3"/>
      <c r="D695" s="2"/>
      <c r="E695" s="2"/>
      <c r="F695" s="2"/>
      <c r="G695" s="2"/>
      <c r="H695" s="2"/>
      <c r="I695" s="17"/>
      <c r="J695" s="2"/>
      <c r="K695" s="2"/>
      <c r="L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D695" s="17"/>
      <c r="AF695" s="17"/>
      <c r="AG695" s="17"/>
      <c r="AH695" s="17"/>
    </row>
    <row r="696" spans="1:34" ht="15.75" customHeight="1" x14ac:dyDescent="0.25">
      <c r="A696" s="1"/>
      <c r="C696" s="3"/>
      <c r="D696" s="2"/>
      <c r="E696" s="2"/>
      <c r="F696" s="2"/>
      <c r="G696" s="2"/>
      <c r="H696" s="2"/>
      <c r="I696" s="17"/>
      <c r="J696" s="2"/>
      <c r="K696" s="2"/>
      <c r="L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D696" s="17"/>
      <c r="AF696" s="17"/>
      <c r="AG696" s="17"/>
      <c r="AH696" s="17"/>
    </row>
    <row r="697" spans="1:34" ht="15.75" customHeight="1" x14ac:dyDescent="0.25">
      <c r="A697" s="1"/>
      <c r="C697" s="3"/>
      <c r="D697" s="2"/>
      <c r="E697" s="2"/>
      <c r="F697" s="2"/>
      <c r="G697" s="2"/>
      <c r="H697" s="2"/>
      <c r="I697" s="17"/>
      <c r="J697" s="2"/>
      <c r="K697" s="2"/>
      <c r="L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D697" s="17"/>
      <c r="AF697" s="17"/>
      <c r="AG697" s="17"/>
      <c r="AH697" s="17"/>
    </row>
    <row r="698" spans="1:34" ht="15.75" customHeight="1" x14ac:dyDescent="0.25">
      <c r="A698" s="1"/>
      <c r="C698" s="3"/>
      <c r="D698" s="2"/>
      <c r="E698" s="2"/>
      <c r="F698" s="2"/>
      <c r="G698" s="2"/>
      <c r="H698" s="2"/>
      <c r="I698" s="17"/>
      <c r="J698" s="2"/>
      <c r="K698" s="2"/>
      <c r="L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D698" s="17"/>
      <c r="AF698" s="17"/>
      <c r="AG698" s="17"/>
      <c r="AH698" s="17"/>
    </row>
    <row r="699" spans="1:34" ht="15.75" customHeight="1" x14ac:dyDescent="0.25">
      <c r="A699" s="1"/>
      <c r="C699" s="3"/>
      <c r="D699" s="2"/>
      <c r="E699" s="2"/>
      <c r="F699" s="2"/>
      <c r="G699" s="2"/>
      <c r="H699" s="2"/>
      <c r="I699" s="17"/>
      <c r="J699" s="2"/>
      <c r="K699" s="2"/>
      <c r="L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D699" s="17"/>
      <c r="AF699" s="17"/>
      <c r="AG699" s="17"/>
      <c r="AH699" s="17"/>
    </row>
    <row r="700" spans="1:34" ht="15.75" customHeight="1" x14ac:dyDescent="0.25">
      <c r="A700" s="1"/>
      <c r="C700" s="3"/>
      <c r="D700" s="2"/>
      <c r="E700" s="2"/>
      <c r="F700" s="2"/>
      <c r="G700" s="2"/>
      <c r="H700" s="2"/>
      <c r="I700" s="17"/>
      <c r="J700" s="2"/>
      <c r="K700" s="2"/>
      <c r="L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D700" s="17"/>
      <c r="AF700" s="17"/>
      <c r="AG700" s="17"/>
      <c r="AH700" s="17"/>
    </row>
    <row r="701" spans="1:34" ht="15.75" customHeight="1" x14ac:dyDescent="0.25">
      <c r="A701" s="1"/>
      <c r="C701" s="3"/>
      <c r="D701" s="2"/>
      <c r="E701" s="2"/>
      <c r="F701" s="2"/>
      <c r="G701" s="2"/>
      <c r="H701" s="2"/>
      <c r="I701" s="17"/>
      <c r="J701" s="2"/>
      <c r="K701" s="2"/>
      <c r="L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D701" s="17"/>
      <c r="AF701" s="17"/>
      <c r="AG701" s="17"/>
      <c r="AH701" s="17"/>
    </row>
    <row r="702" spans="1:34" ht="15.75" customHeight="1" x14ac:dyDescent="0.25">
      <c r="A702" s="1"/>
      <c r="C702" s="3"/>
      <c r="D702" s="2"/>
      <c r="E702" s="2"/>
      <c r="F702" s="2"/>
      <c r="G702" s="2"/>
      <c r="H702" s="2"/>
      <c r="I702" s="17"/>
      <c r="J702" s="2"/>
      <c r="K702" s="2"/>
      <c r="L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D702" s="17"/>
      <c r="AF702" s="17"/>
      <c r="AG702" s="17"/>
      <c r="AH702" s="17"/>
    </row>
    <row r="703" spans="1:34" ht="15.75" customHeight="1" x14ac:dyDescent="0.25">
      <c r="A703" s="1"/>
      <c r="C703" s="3"/>
      <c r="D703" s="2"/>
      <c r="E703" s="2"/>
      <c r="F703" s="2"/>
      <c r="G703" s="2"/>
      <c r="H703" s="2"/>
      <c r="I703" s="17"/>
      <c r="J703" s="2"/>
      <c r="K703" s="2"/>
      <c r="L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D703" s="17"/>
      <c r="AF703" s="17"/>
      <c r="AG703" s="17"/>
      <c r="AH703" s="17"/>
    </row>
    <row r="704" spans="1:34" ht="15.75" customHeight="1" x14ac:dyDescent="0.25">
      <c r="A704" s="1"/>
      <c r="C704" s="3"/>
      <c r="D704" s="2"/>
      <c r="E704" s="2"/>
      <c r="F704" s="2"/>
      <c r="G704" s="2"/>
      <c r="H704" s="2"/>
      <c r="I704" s="17"/>
      <c r="J704" s="2"/>
      <c r="K704" s="2"/>
      <c r="L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D704" s="17"/>
      <c r="AF704" s="17"/>
      <c r="AG704" s="17"/>
      <c r="AH704" s="17"/>
    </row>
    <row r="705" spans="1:34" ht="15.75" customHeight="1" x14ac:dyDescent="0.25">
      <c r="A705" s="1"/>
      <c r="C705" s="3"/>
      <c r="D705" s="2"/>
      <c r="E705" s="2"/>
      <c r="F705" s="2"/>
      <c r="G705" s="2"/>
      <c r="H705" s="2"/>
      <c r="I705" s="17"/>
      <c r="J705" s="2"/>
      <c r="K705" s="2"/>
      <c r="L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D705" s="17"/>
      <c r="AF705" s="17"/>
      <c r="AG705" s="17"/>
      <c r="AH705" s="17"/>
    </row>
    <row r="706" spans="1:34" ht="15.75" customHeight="1" x14ac:dyDescent="0.25">
      <c r="A706" s="1"/>
      <c r="C706" s="3"/>
      <c r="D706" s="2"/>
      <c r="E706" s="2"/>
      <c r="F706" s="2"/>
      <c r="G706" s="2"/>
      <c r="H706" s="2"/>
      <c r="I706" s="17"/>
      <c r="J706" s="2"/>
      <c r="K706" s="2"/>
      <c r="L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D706" s="17"/>
      <c r="AF706" s="17"/>
      <c r="AG706" s="17"/>
      <c r="AH706" s="17"/>
    </row>
    <row r="707" spans="1:34" ht="15.75" customHeight="1" x14ac:dyDescent="0.25">
      <c r="A707" s="1"/>
      <c r="C707" s="3"/>
      <c r="D707" s="2"/>
      <c r="E707" s="2"/>
      <c r="F707" s="2"/>
      <c r="G707" s="2"/>
      <c r="H707" s="2"/>
      <c r="I707" s="17"/>
      <c r="J707" s="2"/>
      <c r="K707" s="2"/>
      <c r="L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D707" s="17"/>
      <c r="AF707" s="17"/>
      <c r="AG707" s="17"/>
      <c r="AH707" s="17"/>
    </row>
    <row r="708" spans="1:34" ht="15.75" customHeight="1" x14ac:dyDescent="0.25">
      <c r="A708" s="1"/>
      <c r="C708" s="3"/>
      <c r="D708" s="2"/>
      <c r="E708" s="2"/>
      <c r="F708" s="2"/>
      <c r="G708" s="2"/>
      <c r="H708" s="2"/>
      <c r="I708" s="17"/>
      <c r="J708" s="2"/>
      <c r="K708" s="2"/>
      <c r="L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D708" s="17"/>
      <c r="AF708" s="17"/>
      <c r="AG708" s="17"/>
      <c r="AH708" s="17"/>
    </row>
    <row r="709" spans="1:34" ht="15.75" customHeight="1" x14ac:dyDescent="0.25">
      <c r="A709" s="1"/>
      <c r="C709" s="3"/>
      <c r="D709" s="2"/>
      <c r="E709" s="2"/>
      <c r="F709" s="2"/>
      <c r="G709" s="2"/>
      <c r="H709" s="2"/>
      <c r="I709" s="17"/>
      <c r="J709" s="2"/>
      <c r="K709" s="2"/>
      <c r="L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D709" s="17"/>
      <c r="AF709" s="17"/>
      <c r="AG709" s="17"/>
      <c r="AH709" s="17"/>
    </row>
    <row r="710" spans="1:34" ht="15.75" customHeight="1" x14ac:dyDescent="0.25">
      <c r="A710" s="1"/>
      <c r="C710" s="3"/>
      <c r="D710" s="2"/>
      <c r="E710" s="2"/>
      <c r="F710" s="2"/>
      <c r="G710" s="2"/>
      <c r="H710" s="2"/>
      <c r="I710" s="17"/>
      <c r="J710" s="2"/>
      <c r="K710" s="2"/>
      <c r="L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D710" s="17"/>
      <c r="AF710" s="17"/>
      <c r="AG710" s="17"/>
      <c r="AH710" s="17"/>
    </row>
    <row r="711" spans="1:34" ht="15.75" customHeight="1" x14ac:dyDescent="0.25">
      <c r="A711" s="1"/>
      <c r="C711" s="3"/>
      <c r="D711" s="2"/>
      <c r="E711" s="2"/>
      <c r="F711" s="2"/>
      <c r="G711" s="2"/>
      <c r="H711" s="2"/>
      <c r="I711" s="17"/>
      <c r="J711" s="2"/>
      <c r="K711" s="2"/>
      <c r="L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D711" s="17"/>
      <c r="AF711" s="17"/>
      <c r="AG711" s="17"/>
      <c r="AH711" s="17"/>
    </row>
    <row r="712" spans="1:34" ht="15.75" customHeight="1" x14ac:dyDescent="0.25">
      <c r="A712" s="1"/>
      <c r="C712" s="3"/>
      <c r="D712" s="2"/>
      <c r="E712" s="2"/>
      <c r="F712" s="2"/>
      <c r="G712" s="2"/>
      <c r="H712" s="2"/>
      <c r="I712" s="17"/>
      <c r="J712" s="2"/>
      <c r="K712" s="2"/>
      <c r="L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D712" s="17"/>
      <c r="AF712" s="17"/>
      <c r="AG712" s="17"/>
      <c r="AH712" s="17"/>
    </row>
    <row r="713" spans="1:34" ht="15.75" customHeight="1" x14ac:dyDescent="0.25">
      <c r="A713" s="1"/>
      <c r="C713" s="3"/>
      <c r="D713" s="2"/>
      <c r="E713" s="2"/>
      <c r="F713" s="2"/>
      <c r="G713" s="2"/>
      <c r="H713" s="2"/>
      <c r="I713" s="17"/>
      <c r="J713" s="2"/>
      <c r="K713" s="2"/>
      <c r="L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D713" s="17"/>
      <c r="AF713" s="17"/>
      <c r="AG713" s="17"/>
      <c r="AH713" s="17"/>
    </row>
    <row r="714" spans="1:34" ht="15.75" customHeight="1" x14ac:dyDescent="0.25">
      <c r="A714" s="1"/>
      <c r="C714" s="3"/>
      <c r="D714" s="2"/>
      <c r="E714" s="2"/>
      <c r="F714" s="2"/>
      <c r="G714" s="2"/>
      <c r="H714" s="2"/>
      <c r="I714" s="17"/>
      <c r="J714" s="2"/>
      <c r="K714" s="2"/>
      <c r="L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D714" s="17"/>
      <c r="AF714" s="17"/>
      <c r="AG714" s="17"/>
      <c r="AH714" s="17"/>
    </row>
    <row r="715" spans="1:34" ht="15.75" customHeight="1" x14ac:dyDescent="0.25">
      <c r="A715" s="1"/>
      <c r="C715" s="3"/>
      <c r="D715" s="2"/>
      <c r="E715" s="2"/>
      <c r="F715" s="2"/>
      <c r="G715" s="2"/>
      <c r="H715" s="2"/>
      <c r="I715" s="17"/>
      <c r="J715" s="2"/>
      <c r="K715" s="2"/>
      <c r="L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D715" s="17"/>
      <c r="AF715" s="17"/>
      <c r="AG715" s="17"/>
      <c r="AH715" s="17"/>
    </row>
    <row r="716" spans="1:34" ht="15.75" customHeight="1" x14ac:dyDescent="0.25">
      <c r="A716" s="1"/>
      <c r="C716" s="3"/>
      <c r="D716" s="2"/>
      <c r="E716" s="2"/>
      <c r="F716" s="2"/>
      <c r="G716" s="2"/>
      <c r="H716" s="2"/>
      <c r="I716" s="17"/>
      <c r="J716" s="2"/>
      <c r="K716" s="2"/>
      <c r="L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D716" s="17"/>
      <c r="AF716" s="17"/>
      <c r="AG716" s="17"/>
      <c r="AH716" s="17"/>
    </row>
    <row r="717" spans="1:34" ht="15.75" customHeight="1" x14ac:dyDescent="0.25">
      <c r="A717" s="1"/>
      <c r="C717" s="3"/>
      <c r="D717" s="2"/>
      <c r="E717" s="2"/>
      <c r="F717" s="2"/>
      <c r="G717" s="2"/>
      <c r="H717" s="2"/>
      <c r="I717" s="17"/>
      <c r="J717" s="2"/>
      <c r="K717" s="2"/>
      <c r="L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D717" s="17"/>
      <c r="AF717" s="17"/>
      <c r="AG717" s="17"/>
      <c r="AH717" s="17"/>
    </row>
    <row r="718" spans="1:34" ht="15.75" customHeight="1" x14ac:dyDescent="0.25">
      <c r="A718" s="1"/>
      <c r="C718" s="3"/>
      <c r="D718" s="2"/>
      <c r="E718" s="2"/>
      <c r="F718" s="2"/>
      <c r="G718" s="2"/>
      <c r="H718" s="2"/>
      <c r="I718" s="17"/>
      <c r="J718" s="2"/>
      <c r="K718" s="2"/>
      <c r="L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D718" s="17"/>
      <c r="AF718" s="17"/>
      <c r="AG718" s="17"/>
      <c r="AH718" s="17"/>
    </row>
    <row r="719" spans="1:34" ht="15.75" customHeight="1" x14ac:dyDescent="0.25">
      <c r="A719" s="1"/>
      <c r="C719" s="3"/>
      <c r="D719" s="2"/>
      <c r="E719" s="2"/>
      <c r="F719" s="2"/>
      <c r="G719" s="2"/>
      <c r="H719" s="2"/>
      <c r="I719" s="17"/>
      <c r="J719" s="2"/>
      <c r="K719" s="2"/>
      <c r="L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D719" s="17"/>
      <c r="AF719" s="17"/>
      <c r="AG719" s="17"/>
      <c r="AH719" s="17"/>
    </row>
    <row r="720" spans="1:34" ht="15.75" customHeight="1" x14ac:dyDescent="0.25">
      <c r="A720" s="1"/>
      <c r="C720" s="3"/>
      <c r="D720" s="2"/>
      <c r="E720" s="2"/>
      <c r="F720" s="2"/>
      <c r="G720" s="2"/>
      <c r="H720" s="2"/>
      <c r="I720" s="17"/>
      <c r="J720" s="2"/>
      <c r="K720" s="2"/>
      <c r="L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D720" s="17"/>
      <c r="AF720" s="17"/>
      <c r="AG720" s="17"/>
      <c r="AH720" s="17"/>
    </row>
    <row r="721" spans="1:34" ht="15.75" customHeight="1" x14ac:dyDescent="0.25">
      <c r="A721" s="1"/>
      <c r="C721" s="3"/>
      <c r="D721" s="2"/>
      <c r="E721" s="2"/>
      <c r="F721" s="2"/>
      <c r="G721" s="2"/>
      <c r="H721" s="2"/>
      <c r="I721" s="17"/>
      <c r="J721" s="2"/>
      <c r="K721" s="2"/>
      <c r="L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D721" s="17"/>
      <c r="AF721" s="17"/>
      <c r="AG721" s="17"/>
      <c r="AH721" s="17"/>
    </row>
    <row r="722" spans="1:34" ht="15.75" customHeight="1" x14ac:dyDescent="0.25">
      <c r="A722" s="1"/>
      <c r="C722" s="3"/>
      <c r="D722" s="2"/>
      <c r="E722" s="2"/>
      <c r="F722" s="2"/>
      <c r="G722" s="2"/>
      <c r="H722" s="2"/>
      <c r="I722" s="17"/>
      <c r="J722" s="2"/>
      <c r="K722" s="2"/>
      <c r="L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D722" s="17"/>
      <c r="AF722" s="17"/>
      <c r="AG722" s="17"/>
      <c r="AH722" s="17"/>
    </row>
    <row r="723" spans="1:34" ht="15.75" customHeight="1" x14ac:dyDescent="0.25">
      <c r="A723" s="1"/>
      <c r="C723" s="3"/>
      <c r="D723" s="2"/>
      <c r="E723" s="2"/>
      <c r="F723" s="2"/>
      <c r="G723" s="2"/>
      <c r="H723" s="2"/>
      <c r="I723" s="17"/>
      <c r="J723" s="2"/>
      <c r="K723" s="2"/>
      <c r="L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D723" s="17"/>
      <c r="AF723" s="17"/>
      <c r="AG723" s="17"/>
      <c r="AH723" s="17"/>
    </row>
    <row r="724" spans="1:34" ht="15.75" customHeight="1" x14ac:dyDescent="0.25">
      <c r="A724" s="1"/>
      <c r="C724" s="3"/>
      <c r="D724" s="2"/>
      <c r="E724" s="2"/>
      <c r="F724" s="2"/>
      <c r="G724" s="2"/>
      <c r="H724" s="2"/>
      <c r="I724" s="17"/>
      <c r="J724" s="2"/>
      <c r="K724" s="2"/>
      <c r="L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D724" s="17"/>
      <c r="AF724" s="17"/>
      <c r="AG724" s="17"/>
      <c r="AH724" s="17"/>
    </row>
    <row r="725" spans="1:34" ht="15.75" customHeight="1" x14ac:dyDescent="0.25">
      <c r="A725" s="1"/>
      <c r="C725" s="3"/>
      <c r="D725" s="2"/>
      <c r="E725" s="2"/>
      <c r="F725" s="2"/>
      <c r="G725" s="2"/>
      <c r="H725" s="2"/>
      <c r="I725" s="17"/>
      <c r="J725" s="2"/>
      <c r="K725" s="2"/>
      <c r="L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D725" s="17"/>
      <c r="AF725" s="17"/>
      <c r="AG725" s="17"/>
      <c r="AH725" s="17"/>
    </row>
    <row r="726" spans="1:34" ht="15.75" customHeight="1" x14ac:dyDescent="0.25">
      <c r="A726" s="1"/>
      <c r="C726" s="3"/>
      <c r="D726" s="2"/>
      <c r="E726" s="2"/>
      <c r="F726" s="2"/>
      <c r="G726" s="2"/>
      <c r="H726" s="2"/>
      <c r="I726" s="17"/>
      <c r="J726" s="2"/>
      <c r="K726" s="2"/>
      <c r="L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D726" s="17"/>
      <c r="AF726" s="17"/>
      <c r="AG726" s="17"/>
      <c r="AH726" s="17"/>
    </row>
    <row r="727" spans="1:34" ht="15.75" customHeight="1" x14ac:dyDescent="0.25">
      <c r="A727" s="1"/>
      <c r="C727" s="3"/>
      <c r="D727" s="2"/>
      <c r="E727" s="2"/>
      <c r="F727" s="2"/>
      <c r="G727" s="2"/>
      <c r="H727" s="2"/>
      <c r="I727" s="17"/>
      <c r="J727" s="2"/>
      <c r="K727" s="2"/>
      <c r="L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D727" s="17"/>
      <c r="AF727" s="17"/>
      <c r="AG727" s="17"/>
      <c r="AH727" s="17"/>
    </row>
    <row r="728" spans="1:34" ht="15.75" customHeight="1" x14ac:dyDescent="0.25">
      <c r="A728" s="1"/>
      <c r="C728" s="3"/>
      <c r="D728" s="2"/>
      <c r="E728" s="2"/>
      <c r="F728" s="2"/>
      <c r="G728" s="2"/>
      <c r="H728" s="2"/>
      <c r="I728" s="17"/>
      <c r="J728" s="2"/>
      <c r="K728" s="2"/>
      <c r="L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D728" s="17"/>
      <c r="AF728" s="17"/>
      <c r="AG728" s="17"/>
      <c r="AH728" s="17"/>
    </row>
    <row r="729" spans="1:34" ht="15.75" customHeight="1" x14ac:dyDescent="0.25">
      <c r="A729" s="1"/>
      <c r="C729" s="3"/>
      <c r="D729" s="2"/>
      <c r="E729" s="2"/>
      <c r="F729" s="2"/>
      <c r="G729" s="2"/>
      <c r="H729" s="2"/>
      <c r="I729" s="17"/>
      <c r="J729" s="2"/>
      <c r="K729" s="2"/>
      <c r="L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D729" s="17"/>
      <c r="AF729" s="17"/>
      <c r="AG729" s="17"/>
      <c r="AH729" s="17"/>
    </row>
    <row r="730" spans="1:34" ht="15.75" customHeight="1" x14ac:dyDescent="0.25">
      <c r="A730" s="1"/>
      <c r="C730" s="3"/>
      <c r="D730" s="2"/>
      <c r="E730" s="2"/>
      <c r="F730" s="2"/>
      <c r="G730" s="2"/>
      <c r="H730" s="2"/>
      <c r="I730" s="17"/>
      <c r="J730" s="2"/>
      <c r="K730" s="2"/>
      <c r="L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D730" s="17"/>
      <c r="AF730" s="17"/>
      <c r="AG730" s="17"/>
      <c r="AH730" s="17"/>
    </row>
    <row r="731" spans="1:34" ht="15.75" customHeight="1" x14ac:dyDescent="0.25">
      <c r="A731" s="1"/>
      <c r="C731" s="3"/>
      <c r="D731" s="2"/>
      <c r="E731" s="2"/>
      <c r="F731" s="2"/>
      <c r="G731" s="2"/>
      <c r="H731" s="2"/>
      <c r="I731" s="17"/>
      <c r="J731" s="2"/>
      <c r="K731" s="2"/>
      <c r="L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D731" s="17"/>
      <c r="AF731" s="17"/>
      <c r="AG731" s="17"/>
      <c r="AH731" s="17"/>
    </row>
    <row r="732" spans="1:34" ht="15.75" customHeight="1" x14ac:dyDescent="0.25">
      <c r="A732" s="1"/>
      <c r="C732" s="3"/>
      <c r="D732" s="2"/>
      <c r="E732" s="2"/>
      <c r="F732" s="2"/>
      <c r="G732" s="2"/>
      <c r="H732" s="2"/>
      <c r="I732" s="17"/>
      <c r="J732" s="2"/>
      <c r="K732" s="2"/>
      <c r="L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D732" s="17"/>
      <c r="AF732" s="17"/>
      <c r="AG732" s="17"/>
      <c r="AH732" s="17"/>
    </row>
    <row r="733" spans="1:34" ht="15.75" customHeight="1" x14ac:dyDescent="0.25">
      <c r="A733" s="1"/>
      <c r="C733" s="3"/>
      <c r="D733" s="2"/>
      <c r="E733" s="2"/>
      <c r="F733" s="2"/>
      <c r="G733" s="2"/>
      <c r="H733" s="2"/>
      <c r="I733" s="17"/>
      <c r="J733" s="2"/>
      <c r="K733" s="2"/>
      <c r="L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D733" s="17"/>
      <c r="AF733" s="17"/>
      <c r="AG733" s="17"/>
      <c r="AH733" s="17"/>
    </row>
    <row r="734" spans="1:34" ht="15.75" customHeight="1" x14ac:dyDescent="0.25">
      <c r="A734" s="1"/>
      <c r="C734" s="3"/>
      <c r="D734" s="2"/>
      <c r="E734" s="2"/>
      <c r="F734" s="2"/>
      <c r="G734" s="2"/>
      <c r="H734" s="2"/>
      <c r="I734" s="17"/>
      <c r="J734" s="2"/>
      <c r="K734" s="2"/>
      <c r="L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D734" s="17"/>
      <c r="AF734" s="17"/>
      <c r="AG734" s="17"/>
      <c r="AH734" s="17"/>
    </row>
    <row r="735" spans="1:34" ht="15.75" customHeight="1" x14ac:dyDescent="0.25">
      <c r="A735" s="1"/>
      <c r="C735" s="3"/>
      <c r="D735" s="2"/>
      <c r="E735" s="2"/>
      <c r="F735" s="2"/>
      <c r="G735" s="2"/>
      <c r="H735" s="2"/>
      <c r="I735" s="17"/>
      <c r="J735" s="2"/>
      <c r="K735" s="2"/>
      <c r="L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D735" s="17"/>
      <c r="AF735" s="17"/>
      <c r="AG735" s="17"/>
      <c r="AH735" s="17"/>
    </row>
    <row r="736" spans="1:34" ht="15.75" customHeight="1" x14ac:dyDescent="0.25">
      <c r="A736" s="1"/>
      <c r="C736" s="3"/>
      <c r="D736" s="2"/>
      <c r="E736" s="2"/>
      <c r="F736" s="2"/>
      <c r="G736" s="2"/>
      <c r="H736" s="2"/>
      <c r="I736" s="17"/>
      <c r="J736" s="2"/>
      <c r="K736" s="2"/>
      <c r="L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D736" s="17"/>
      <c r="AF736" s="17"/>
      <c r="AG736" s="17"/>
      <c r="AH736" s="17"/>
    </row>
    <row r="737" spans="1:34" ht="15.75" customHeight="1" x14ac:dyDescent="0.25">
      <c r="A737" s="1"/>
      <c r="C737" s="3"/>
      <c r="D737" s="2"/>
      <c r="E737" s="2"/>
      <c r="F737" s="2"/>
      <c r="G737" s="2"/>
      <c r="H737" s="2"/>
      <c r="I737" s="17"/>
      <c r="J737" s="2"/>
      <c r="K737" s="2"/>
      <c r="L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D737" s="17"/>
      <c r="AF737" s="17"/>
      <c r="AG737" s="17"/>
      <c r="AH737" s="17"/>
    </row>
    <row r="738" spans="1:34" ht="15.75" customHeight="1" x14ac:dyDescent="0.25">
      <c r="A738" s="1"/>
      <c r="C738" s="3"/>
      <c r="D738" s="2"/>
      <c r="E738" s="2"/>
      <c r="F738" s="2"/>
      <c r="G738" s="2"/>
      <c r="H738" s="2"/>
      <c r="I738" s="17"/>
      <c r="J738" s="2"/>
      <c r="K738" s="2"/>
      <c r="L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D738" s="17"/>
      <c r="AF738" s="17"/>
      <c r="AG738" s="17"/>
      <c r="AH738" s="17"/>
    </row>
    <row r="739" spans="1:34" ht="15.75" customHeight="1" x14ac:dyDescent="0.25">
      <c r="A739" s="1"/>
      <c r="C739" s="3"/>
      <c r="D739" s="2"/>
      <c r="E739" s="2"/>
      <c r="F739" s="2"/>
      <c r="G739" s="2"/>
      <c r="H739" s="2"/>
      <c r="I739" s="17"/>
      <c r="J739" s="2"/>
      <c r="K739" s="2"/>
      <c r="L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D739" s="17"/>
      <c r="AF739" s="17"/>
      <c r="AG739" s="17"/>
      <c r="AH739" s="17"/>
    </row>
    <row r="740" spans="1:34" ht="15.75" customHeight="1" x14ac:dyDescent="0.25">
      <c r="A740" s="1"/>
      <c r="C740" s="3"/>
      <c r="D740" s="2"/>
      <c r="E740" s="2"/>
      <c r="F740" s="2"/>
      <c r="G740" s="2"/>
      <c r="H740" s="2"/>
      <c r="I740" s="17"/>
      <c r="J740" s="2"/>
      <c r="K740" s="2"/>
      <c r="L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D740" s="17"/>
      <c r="AF740" s="17"/>
      <c r="AG740" s="17"/>
      <c r="AH740" s="17"/>
    </row>
    <row r="741" spans="1:34" ht="15.75" customHeight="1" x14ac:dyDescent="0.25">
      <c r="A741" s="1"/>
      <c r="C741" s="3"/>
      <c r="D741" s="2"/>
      <c r="E741" s="2"/>
      <c r="F741" s="2"/>
      <c r="G741" s="2"/>
      <c r="H741" s="2"/>
      <c r="I741" s="17"/>
      <c r="J741" s="2"/>
      <c r="K741" s="2"/>
      <c r="L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D741" s="17"/>
      <c r="AF741" s="17"/>
      <c r="AG741" s="17"/>
      <c r="AH741" s="17"/>
    </row>
    <row r="742" spans="1:34" ht="15.75" customHeight="1" x14ac:dyDescent="0.25">
      <c r="A742" s="1"/>
      <c r="C742" s="3"/>
      <c r="D742" s="2"/>
      <c r="E742" s="2"/>
      <c r="F742" s="2"/>
      <c r="G742" s="2"/>
      <c r="H742" s="2"/>
      <c r="I742" s="17"/>
      <c r="J742" s="2"/>
      <c r="K742" s="2"/>
      <c r="L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D742" s="17"/>
      <c r="AF742" s="17"/>
      <c r="AG742" s="17"/>
      <c r="AH742" s="17"/>
    </row>
    <row r="743" spans="1:34" ht="15.75" customHeight="1" x14ac:dyDescent="0.25">
      <c r="A743" s="1"/>
      <c r="C743" s="3"/>
      <c r="D743" s="2"/>
      <c r="E743" s="2"/>
      <c r="F743" s="2"/>
      <c r="G743" s="2"/>
      <c r="H743" s="2"/>
      <c r="I743" s="17"/>
      <c r="J743" s="2"/>
      <c r="K743" s="2"/>
      <c r="L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D743" s="17"/>
      <c r="AF743" s="17"/>
      <c r="AG743" s="17"/>
      <c r="AH743" s="17"/>
    </row>
    <row r="744" spans="1:34" ht="15.75" customHeight="1" x14ac:dyDescent="0.25">
      <c r="A744" s="1"/>
      <c r="C744" s="3"/>
      <c r="D744" s="2"/>
      <c r="E744" s="2"/>
      <c r="F744" s="2"/>
      <c r="G744" s="2"/>
      <c r="H744" s="2"/>
      <c r="I744" s="17"/>
      <c r="J744" s="2"/>
      <c r="K744" s="2"/>
      <c r="L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D744" s="17"/>
      <c r="AF744" s="17"/>
      <c r="AG744" s="17"/>
      <c r="AH744" s="17"/>
    </row>
    <row r="745" spans="1:34" ht="15.75" customHeight="1" x14ac:dyDescent="0.25">
      <c r="A745" s="1"/>
      <c r="C745" s="3"/>
      <c r="D745" s="2"/>
      <c r="E745" s="2"/>
      <c r="F745" s="2"/>
      <c r="G745" s="2"/>
      <c r="H745" s="2"/>
      <c r="I745" s="17"/>
      <c r="J745" s="2"/>
      <c r="K745" s="2"/>
      <c r="L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D745" s="17"/>
      <c r="AF745" s="17"/>
      <c r="AG745" s="17"/>
      <c r="AH745" s="17"/>
    </row>
    <row r="746" spans="1:34" ht="15.75" customHeight="1" x14ac:dyDescent="0.25">
      <c r="A746" s="1"/>
      <c r="C746" s="3"/>
      <c r="D746" s="2"/>
      <c r="E746" s="2"/>
      <c r="F746" s="2"/>
      <c r="G746" s="2"/>
      <c r="H746" s="2"/>
      <c r="I746" s="17"/>
      <c r="J746" s="2"/>
      <c r="K746" s="2"/>
      <c r="L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D746" s="17"/>
      <c r="AF746" s="17"/>
      <c r="AG746" s="17"/>
      <c r="AH746" s="17"/>
    </row>
    <row r="747" spans="1:34" ht="15.75" customHeight="1" x14ac:dyDescent="0.25">
      <c r="A747" s="1"/>
      <c r="C747" s="3"/>
      <c r="D747" s="2"/>
      <c r="E747" s="2"/>
      <c r="F747" s="2"/>
      <c r="G747" s="2"/>
      <c r="H747" s="2"/>
      <c r="I747" s="17"/>
      <c r="J747" s="2"/>
      <c r="K747" s="2"/>
      <c r="L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D747" s="17"/>
      <c r="AF747" s="17"/>
      <c r="AG747" s="17"/>
      <c r="AH747" s="17"/>
    </row>
    <row r="748" spans="1:34" ht="15.75" customHeight="1" x14ac:dyDescent="0.25">
      <c r="A748" s="1"/>
      <c r="C748" s="3"/>
      <c r="D748" s="2"/>
      <c r="E748" s="2"/>
      <c r="F748" s="2"/>
      <c r="G748" s="2"/>
      <c r="H748" s="2"/>
      <c r="I748" s="17"/>
      <c r="J748" s="2"/>
      <c r="K748" s="2"/>
      <c r="L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D748" s="17"/>
      <c r="AF748" s="17"/>
      <c r="AG748" s="17"/>
      <c r="AH748" s="17"/>
    </row>
    <row r="749" spans="1:34" ht="15.75" customHeight="1" x14ac:dyDescent="0.25">
      <c r="A749" s="1"/>
      <c r="C749" s="3"/>
      <c r="D749" s="2"/>
      <c r="E749" s="2"/>
      <c r="F749" s="2"/>
      <c r="G749" s="2"/>
      <c r="H749" s="2"/>
      <c r="I749" s="17"/>
      <c r="J749" s="2"/>
      <c r="K749" s="2"/>
      <c r="L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D749" s="17"/>
      <c r="AF749" s="17"/>
      <c r="AG749" s="17"/>
      <c r="AH749" s="17"/>
    </row>
    <row r="750" spans="1:34" ht="15.75" customHeight="1" x14ac:dyDescent="0.25">
      <c r="A750" s="1"/>
      <c r="C750" s="3"/>
      <c r="D750" s="2"/>
      <c r="E750" s="2"/>
      <c r="F750" s="2"/>
      <c r="G750" s="2"/>
      <c r="H750" s="2"/>
      <c r="I750" s="17"/>
      <c r="J750" s="2"/>
      <c r="K750" s="2"/>
      <c r="L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D750" s="17"/>
      <c r="AF750" s="17"/>
      <c r="AG750" s="17"/>
      <c r="AH750" s="17"/>
    </row>
    <row r="751" spans="1:34" ht="15.75" customHeight="1" x14ac:dyDescent="0.25">
      <c r="A751" s="1"/>
      <c r="C751" s="3"/>
      <c r="D751" s="2"/>
      <c r="E751" s="2"/>
      <c r="F751" s="2"/>
      <c r="G751" s="2"/>
      <c r="H751" s="2"/>
      <c r="I751" s="17"/>
      <c r="J751" s="2"/>
      <c r="K751" s="2"/>
      <c r="L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D751" s="17"/>
      <c r="AF751" s="17"/>
      <c r="AG751" s="17"/>
      <c r="AH751" s="17"/>
    </row>
    <row r="752" spans="1:34" ht="15.75" customHeight="1" x14ac:dyDescent="0.25">
      <c r="A752" s="1"/>
      <c r="C752" s="3"/>
      <c r="D752" s="2"/>
      <c r="E752" s="2"/>
      <c r="F752" s="2"/>
      <c r="G752" s="2"/>
      <c r="H752" s="2"/>
      <c r="I752" s="17"/>
      <c r="J752" s="2"/>
      <c r="K752" s="2"/>
      <c r="L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D752" s="17"/>
      <c r="AF752" s="17"/>
      <c r="AG752" s="17"/>
      <c r="AH752" s="17"/>
    </row>
    <row r="753" spans="1:34" ht="15.75" customHeight="1" x14ac:dyDescent="0.25">
      <c r="A753" s="1"/>
      <c r="C753" s="3"/>
      <c r="D753" s="2"/>
      <c r="E753" s="2"/>
      <c r="F753" s="2"/>
      <c r="G753" s="2"/>
      <c r="H753" s="2"/>
      <c r="I753" s="17"/>
      <c r="J753" s="2"/>
      <c r="K753" s="2"/>
      <c r="L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D753" s="17"/>
      <c r="AF753" s="17"/>
      <c r="AG753" s="17"/>
      <c r="AH753" s="17"/>
    </row>
    <row r="754" spans="1:34" ht="15.75" customHeight="1" x14ac:dyDescent="0.25">
      <c r="A754" s="1"/>
      <c r="C754" s="3"/>
      <c r="D754" s="2"/>
      <c r="E754" s="2"/>
      <c r="F754" s="2"/>
      <c r="G754" s="2"/>
      <c r="H754" s="2"/>
      <c r="I754" s="17"/>
      <c r="J754" s="2"/>
      <c r="K754" s="2"/>
      <c r="L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D754" s="17"/>
      <c r="AF754" s="17"/>
      <c r="AG754" s="17"/>
      <c r="AH754" s="17"/>
    </row>
    <row r="755" spans="1:34" ht="15.75" customHeight="1" x14ac:dyDescent="0.25">
      <c r="A755" s="1"/>
      <c r="C755" s="3"/>
      <c r="D755" s="2"/>
      <c r="E755" s="2"/>
      <c r="F755" s="2"/>
      <c r="G755" s="2"/>
      <c r="H755" s="2"/>
      <c r="I755" s="17"/>
      <c r="J755" s="2"/>
      <c r="K755" s="2"/>
      <c r="L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D755" s="17"/>
      <c r="AF755" s="17"/>
      <c r="AG755" s="17"/>
      <c r="AH755" s="17"/>
    </row>
    <row r="756" spans="1:34" ht="15.75" customHeight="1" x14ac:dyDescent="0.25">
      <c r="A756" s="1"/>
      <c r="C756" s="3"/>
      <c r="D756" s="2"/>
      <c r="E756" s="2"/>
      <c r="F756" s="2"/>
      <c r="G756" s="2"/>
      <c r="H756" s="2"/>
      <c r="I756" s="17"/>
      <c r="J756" s="2"/>
      <c r="K756" s="2"/>
      <c r="L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D756" s="17"/>
      <c r="AF756" s="17"/>
      <c r="AG756" s="17"/>
      <c r="AH756" s="17"/>
    </row>
    <row r="757" spans="1:34" ht="15.75" customHeight="1" x14ac:dyDescent="0.25">
      <c r="A757" s="1"/>
      <c r="C757" s="3"/>
      <c r="D757" s="2"/>
      <c r="E757" s="2"/>
      <c r="F757" s="2"/>
      <c r="G757" s="2"/>
      <c r="H757" s="2"/>
      <c r="I757" s="17"/>
      <c r="J757" s="2"/>
      <c r="K757" s="2"/>
      <c r="L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D757" s="17"/>
      <c r="AF757" s="17"/>
      <c r="AG757" s="17"/>
      <c r="AH757" s="17"/>
    </row>
    <row r="758" spans="1:34" ht="15.75" customHeight="1" x14ac:dyDescent="0.25">
      <c r="A758" s="1"/>
      <c r="C758" s="3"/>
      <c r="D758" s="2"/>
      <c r="E758" s="2"/>
      <c r="F758" s="2"/>
      <c r="G758" s="2"/>
      <c r="H758" s="2"/>
      <c r="I758" s="17"/>
      <c r="J758" s="2"/>
      <c r="K758" s="2"/>
      <c r="L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D758" s="17"/>
      <c r="AF758" s="17"/>
      <c r="AG758" s="17"/>
      <c r="AH758" s="17"/>
    </row>
    <row r="759" spans="1:34" ht="15.75" customHeight="1" x14ac:dyDescent="0.25">
      <c r="A759" s="1"/>
      <c r="C759" s="3"/>
      <c r="D759" s="2"/>
      <c r="E759" s="2"/>
      <c r="F759" s="2"/>
      <c r="G759" s="2"/>
      <c r="H759" s="2"/>
      <c r="I759" s="17"/>
      <c r="J759" s="2"/>
      <c r="K759" s="2"/>
      <c r="L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D759" s="17"/>
      <c r="AF759" s="17"/>
      <c r="AG759" s="17"/>
      <c r="AH759" s="17"/>
    </row>
    <row r="760" spans="1:34" ht="15.75" customHeight="1" x14ac:dyDescent="0.25">
      <c r="A760" s="1"/>
      <c r="C760" s="3"/>
      <c r="D760" s="2"/>
      <c r="E760" s="2"/>
      <c r="F760" s="2"/>
      <c r="G760" s="2"/>
      <c r="H760" s="2"/>
      <c r="I760" s="17"/>
      <c r="J760" s="2"/>
      <c r="K760" s="2"/>
      <c r="L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D760" s="17"/>
      <c r="AF760" s="17"/>
      <c r="AG760" s="17"/>
      <c r="AH760" s="17"/>
    </row>
    <row r="761" spans="1:34" ht="15.75" customHeight="1" x14ac:dyDescent="0.25">
      <c r="A761" s="1"/>
      <c r="C761" s="3"/>
      <c r="D761" s="2"/>
      <c r="E761" s="2"/>
      <c r="F761" s="2"/>
      <c r="G761" s="2"/>
      <c r="H761" s="2"/>
      <c r="I761" s="17"/>
      <c r="J761" s="2"/>
      <c r="K761" s="2"/>
      <c r="L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D761" s="17"/>
      <c r="AF761" s="17"/>
      <c r="AG761" s="17"/>
      <c r="AH761" s="17"/>
    </row>
    <row r="762" spans="1:34" ht="15.75" customHeight="1" x14ac:dyDescent="0.25">
      <c r="A762" s="1"/>
      <c r="C762" s="3"/>
      <c r="D762" s="2"/>
      <c r="E762" s="2"/>
      <c r="F762" s="2"/>
      <c r="G762" s="2"/>
      <c r="H762" s="2"/>
      <c r="I762" s="17"/>
      <c r="J762" s="2"/>
      <c r="K762" s="2"/>
      <c r="L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D762" s="17"/>
      <c r="AF762" s="17"/>
      <c r="AG762" s="17"/>
      <c r="AH762" s="17"/>
    </row>
    <row r="763" spans="1:34" ht="15.75" customHeight="1" x14ac:dyDescent="0.25">
      <c r="A763" s="1"/>
      <c r="C763" s="3"/>
      <c r="D763" s="2"/>
      <c r="E763" s="2"/>
      <c r="F763" s="2"/>
      <c r="G763" s="2"/>
      <c r="H763" s="2"/>
      <c r="I763" s="17"/>
      <c r="J763" s="2"/>
      <c r="K763" s="2"/>
      <c r="L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D763" s="17"/>
      <c r="AF763" s="17"/>
      <c r="AG763" s="17"/>
      <c r="AH763" s="17"/>
    </row>
    <row r="764" spans="1:34" ht="15.75" customHeight="1" x14ac:dyDescent="0.25">
      <c r="A764" s="1"/>
      <c r="C764" s="3"/>
      <c r="D764" s="2"/>
      <c r="E764" s="2"/>
      <c r="F764" s="2"/>
      <c r="G764" s="2"/>
      <c r="H764" s="2"/>
      <c r="I764" s="17"/>
      <c r="J764" s="2"/>
      <c r="K764" s="2"/>
      <c r="L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D764" s="17"/>
      <c r="AF764" s="17"/>
      <c r="AG764" s="17"/>
      <c r="AH764" s="17"/>
    </row>
    <row r="765" spans="1:34" ht="15.75" customHeight="1" x14ac:dyDescent="0.25">
      <c r="A765" s="1"/>
      <c r="C765" s="3"/>
      <c r="D765" s="2"/>
      <c r="E765" s="2"/>
      <c r="F765" s="2"/>
      <c r="G765" s="2"/>
      <c r="H765" s="2"/>
      <c r="I765" s="17"/>
      <c r="J765" s="2"/>
      <c r="K765" s="2"/>
      <c r="L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D765" s="17"/>
      <c r="AF765" s="17"/>
      <c r="AG765" s="17"/>
      <c r="AH765" s="17"/>
    </row>
    <row r="766" spans="1:34" ht="15.75" customHeight="1" x14ac:dyDescent="0.25">
      <c r="A766" s="1"/>
      <c r="C766" s="3"/>
      <c r="D766" s="2"/>
      <c r="E766" s="2"/>
      <c r="F766" s="2"/>
      <c r="G766" s="2"/>
      <c r="H766" s="2"/>
      <c r="I766" s="17"/>
      <c r="J766" s="2"/>
      <c r="K766" s="2"/>
      <c r="L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D766" s="17"/>
      <c r="AF766" s="17"/>
      <c r="AG766" s="17"/>
      <c r="AH766" s="17"/>
    </row>
    <row r="767" spans="1:34" ht="15.75" customHeight="1" x14ac:dyDescent="0.25">
      <c r="A767" s="1"/>
      <c r="C767" s="3"/>
      <c r="D767" s="2"/>
      <c r="E767" s="2"/>
      <c r="F767" s="2"/>
      <c r="G767" s="2"/>
      <c r="H767" s="2"/>
      <c r="I767" s="17"/>
      <c r="J767" s="2"/>
      <c r="K767" s="2"/>
      <c r="L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D767" s="17"/>
      <c r="AF767" s="17"/>
      <c r="AG767" s="17"/>
      <c r="AH767" s="17"/>
    </row>
    <row r="768" spans="1:34" ht="15.75" customHeight="1" x14ac:dyDescent="0.25">
      <c r="A768" s="1"/>
      <c r="C768" s="3"/>
      <c r="D768" s="2"/>
      <c r="E768" s="2"/>
      <c r="F768" s="2"/>
      <c r="G768" s="2"/>
      <c r="H768" s="2"/>
      <c r="I768" s="17"/>
      <c r="J768" s="2"/>
      <c r="K768" s="2"/>
      <c r="L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D768" s="17"/>
      <c r="AF768" s="17"/>
      <c r="AG768" s="17"/>
      <c r="AH768" s="17"/>
    </row>
    <row r="769" spans="1:34" ht="15.75" customHeight="1" x14ac:dyDescent="0.25">
      <c r="A769" s="1"/>
      <c r="C769" s="3"/>
      <c r="D769" s="2"/>
      <c r="E769" s="2"/>
      <c r="F769" s="2"/>
      <c r="G769" s="2"/>
      <c r="H769" s="2"/>
      <c r="I769" s="17"/>
      <c r="J769" s="2"/>
      <c r="K769" s="2"/>
      <c r="L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D769" s="17"/>
      <c r="AF769" s="17"/>
      <c r="AG769" s="17"/>
      <c r="AH769" s="17"/>
    </row>
    <row r="770" spans="1:34" ht="15.75" customHeight="1" x14ac:dyDescent="0.25">
      <c r="A770" s="1"/>
      <c r="C770" s="3"/>
      <c r="D770" s="2"/>
      <c r="E770" s="2"/>
      <c r="F770" s="2"/>
      <c r="G770" s="2"/>
      <c r="H770" s="2"/>
      <c r="I770" s="17"/>
      <c r="J770" s="2"/>
      <c r="K770" s="2"/>
      <c r="L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D770" s="17"/>
      <c r="AF770" s="17"/>
      <c r="AG770" s="17"/>
      <c r="AH770" s="17"/>
    </row>
    <row r="771" spans="1:34" ht="15.75" customHeight="1" x14ac:dyDescent="0.25">
      <c r="A771" s="1"/>
      <c r="C771" s="3"/>
      <c r="D771" s="2"/>
      <c r="E771" s="2"/>
      <c r="F771" s="2"/>
      <c r="G771" s="2"/>
      <c r="H771" s="2"/>
      <c r="I771" s="17"/>
      <c r="J771" s="2"/>
      <c r="K771" s="2"/>
      <c r="L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D771" s="17"/>
      <c r="AF771" s="17"/>
      <c r="AG771" s="17"/>
      <c r="AH771" s="17"/>
    </row>
    <row r="772" spans="1:34" ht="15.75" customHeight="1" x14ac:dyDescent="0.25">
      <c r="A772" s="1"/>
      <c r="C772" s="3"/>
      <c r="D772" s="2"/>
      <c r="E772" s="2"/>
      <c r="F772" s="2"/>
      <c r="G772" s="2"/>
      <c r="H772" s="2"/>
      <c r="I772" s="17"/>
      <c r="J772" s="2"/>
      <c r="K772" s="2"/>
      <c r="L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D772" s="17"/>
      <c r="AF772" s="17"/>
      <c r="AG772" s="17"/>
      <c r="AH772" s="17"/>
    </row>
    <row r="773" spans="1:34" ht="15.75" customHeight="1" x14ac:dyDescent="0.25">
      <c r="A773" s="1"/>
      <c r="C773" s="3"/>
      <c r="D773" s="2"/>
      <c r="E773" s="2"/>
      <c r="F773" s="2"/>
      <c r="G773" s="2"/>
      <c r="H773" s="2"/>
      <c r="I773" s="17"/>
      <c r="J773" s="2"/>
      <c r="K773" s="2"/>
      <c r="L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D773" s="17"/>
      <c r="AF773" s="17"/>
      <c r="AG773" s="17"/>
      <c r="AH773" s="17"/>
    </row>
    <row r="774" spans="1:34" ht="15.75" customHeight="1" x14ac:dyDescent="0.25">
      <c r="A774" s="1"/>
      <c r="C774" s="3"/>
      <c r="D774" s="2"/>
      <c r="E774" s="2"/>
      <c r="F774" s="2"/>
      <c r="G774" s="2"/>
      <c r="H774" s="2"/>
      <c r="I774" s="17"/>
      <c r="J774" s="2"/>
      <c r="K774" s="2"/>
      <c r="L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D774" s="17"/>
      <c r="AF774" s="17"/>
      <c r="AG774" s="17"/>
      <c r="AH774" s="17"/>
    </row>
    <row r="775" spans="1:34" ht="15.75" customHeight="1" x14ac:dyDescent="0.25">
      <c r="A775" s="1"/>
      <c r="C775" s="3"/>
      <c r="D775" s="2"/>
      <c r="E775" s="2"/>
      <c r="F775" s="2"/>
      <c r="G775" s="2"/>
      <c r="H775" s="2"/>
      <c r="I775" s="17"/>
      <c r="J775" s="2"/>
      <c r="K775" s="2"/>
      <c r="L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D775" s="17"/>
      <c r="AF775" s="17"/>
      <c r="AG775" s="17"/>
      <c r="AH775" s="17"/>
    </row>
    <row r="776" spans="1:34" ht="15.75" customHeight="1" x14ac:dyDescent="0.25">
      <c r="A776" s="1"/>
      <c r="C776" s="3"/>
      <c r="D776" s="2"/>
      <c r="E776" s="2"/>
      <c r="F776" s="2"/>
      <c r="G776" s="2"/>
      <c r="H776" s="2"/>
      <c r="I776" s="17"/>
      <c r="J776" s="2"/>
      <c r="K776" s="2"/>
      <c r="L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D776" s="17"/>
      <c r="AF776" s="17"/>
      <c r="AG776" s="17"/>
      <c r="AH776" s="17"/>
    </row>
    <row r="777" spans="1:34" ht="15.75" customHeight="1" x14ac:dyDescent="0.25">
      <c r="A777" s="1"/>
      <c r="C777" s="3"/>
      <c r="D777" s="2"/>
      <c r="E777" s="2"/>
      <c r="F777" s="2"/>
      <c r="G777" s="2"/>
      <c r="H777" s="2"/>
      <c r="I777" s="17"/>
      <c r="J777" s="2"/>
      <c r="K777" s="2"/>
      <c r="L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D777" s="17"/>
      <c r="AF777" s="17"/>
      <c r="AG777" s="17"/>
      <c r="AH777" s="17"/>
    </row>
    <row r="778" spans="1:34" ht="15.75" customHeight="1" x14ac:dyDescent="0.25">
      <c r="A778" s="1"/>
      <c r="C778" s="3"/>
      <c r="D778" s="2"/>
      <c r="E778" s="2"/>
      <c r="F778" s="2"/>
      <c r="G778" s="2"/>
      <c r="H778" s="2"/>
      <c r="I778" s="17"/>
      <c r="J778" s="2"/>
      <c r="K778" s="2"/>
      <c r="L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D778" s="17"/>
      <c r="AF778" s="17"/>
      <c r="AG778" s="17"/>
      <c r="AH778" s="17"/>
    </row>
    <row r="779" spans="1:34" ht="15.75" customHeight="1" x14ac:dyDescent="0.25">
      <c r="A779" s="1"/>
      <c r="C779" s="3"/>
      <c r="D779" s="2"/>
      <c r="E779" s="2"/>
      <c r="F779" s="2"/>
      <c r="G779" s="2"/>
      <c r="H779" s="2"/>
      <c r="I779" s="17"/>
      <c r="J779" s="2"/>
      <c r="K779" s="2"/>
      <c r="L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D779" s="17"/>
      <c r="AF779" s="17"/>
      <c r="AG779" s="17"/>
      <c r="AH779" s="17"/>
    </row>
    <row r="780" spans="1:34" ht="15.75" customHeight="1" x14ac:dyDescent="0.25">
      <c r="A780" s="1"/>
      <c r="C780" s="3"/>
      <c r="D780" s="2"/>
      <c r="E780" s="2"/>
      <c r="F780" s="2"/>
      <c r="G780" s="2"/>
      <c r="H780" s="2"/>
      <c r="I780" s="17"/>
      <c r="J780" s="2"/>
      <c r="K780" s="2"/>
      <c r="L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D780" s="17"/>
      <c r="AF780" s="17"/>
      <c r="AG780" s="17"/>
      <c r="AH780" s="17"/>
    </row>
    <row r="781" spans="1:34" ht="15.75" customHeight="1" x14ac:dyDescent="0.25">
      <c r="A781" s="1"/>
      <c r="C781" s="3"/>
      <c r="D781" s="2"/>
      <c r="E781" s="2"/>
      <c r="F781" s="2"/>
      <c r="G781" s="2"/>
      <c r="H781" s="2"/>
      <c r="I781" s="17"/>
      <c r="J781" s="2"/>
      <c r="K781" s="2"/>
      <c r="L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D781" s="17"/>
      <c r="AF781" s="17"/>
      <c r="AG781" s="17"/>
      <c r="AH781" s="17"/>
    </row>
    <row r="782" spans="1:34" ht="15.75" customHeight="1" x14ac:dyDescent="0.25">
      <c r="A782" s="1"/>
      <c r="C782" s="3"/>
      <c r="D782" s="2"/>
      <c r="E782" s="2"/>
      <c r="F782" s="2"/>
      <c r="G782" s="2"/>
      <c r="H782" s="2"/>
      <c r="I782" s="17"/>
      <c r="J782" s="2"/>
      <c r="K782" s="2"/>
      <c r="L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D782" s="17"/>
      <c r="AF782" s="17"/>
      <c r="AG782" s="17"/>
      <c r="AH782" s="17"/>
    </row>
    <row r="783" spans="1:34" ht="15.75" customHeight="1" x14ac:dyDescent="0.25">
      <c r="A783" s="1"/>
      <c r="C783" s="3"/>
      <c r="D783" s="2"/>
      <c r="E783" s="2"/>
      <c r="F783" s="2"/>
      <c r="G783" s="2"/>
      <c r="H783" s="2"/>
      <c r="I783" s="17"/>
      <c r="J783" s="2"/>
      <c r="K783" s="2"/>
      <c r="L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D783" s="17"/>
      <c r="AF783" s="17"/>
      <c r="AG783" s="17"/>
      <c r="AH783" s="17"/>
    </row>
    <row r="784" spans="1:34" ht="15.75" customHeight="1" x14ac:dyDescent="0.25">
      <c r="A784" s="1"/>
      <c r="C784" s="3"/>
      <c r="D784" s="2"/>
      <c r="E784" s="2"/>
      <c r="F784" s="2"/>
      <c r="G784" s="2"/>
      <c r="H784" s="2"/>
      <c r="I784" s="17"/>
      <c r="J784" s="2"/>
      <c r="K784" s="2"/>
      <c r="L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D784" s="17"/>
      <c r="AF784" s="17"/>
      <c r="AG784" s="17"/>
      <c r="AH784" s="17"/>
    </row>
    <row r="785" spans="1:34" ht="15.75" customHeight="1" x14ac:dyDescent="0.25">
      <c r="A785" s="1"/>
      <c r="C785" s="3"/>
      <c r="D785" s="2"/>
      <c r="E785" s="2"/>
      <c r="F785" s="2"/>
      <c r="G785" s="2"/>
      <c r="H785" s="2"/>
      <c r="I785" s="17"/>
      <c r="J785" s="2"/>
      <c r="K785" s="2"/>
      <c r="L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D785" s="17"/>
      <c r="AF785" s="17"/>
      <c r="AG785" s="17"/>
      <c r="AH785" s="17"/>
    </row>
    <row r="786" spans="1:34" ht="15.75" customHeight="1" x14ac:dyDescent="0.25">
      <c r="A786" s="1"/>
      <c r="C786" s="3"/>
      <c r="D786" s="2"/>
      <c r="E786" s="2"/>
      <c r="F786" s="2"/>
      <c r="G786" s="2"/>
      <c r="H786" s="2"/>
      <c r="I786" s="17"/>
      <c r="J786" s="2"/>
      <c r="K786" s="2"/>
      <c r="L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D786" s="17"/>
      <c r="AF786" s="17"/>
      <c r="AG786" s="17"/>
      <c r="AH786" s="17"/>
    </row>
    <row r="787" spans="1:34" ht="15.75" customHeight="1" x14ac:dyDescent="0.25">
      <c r="A787" s="1"/>
      <c r="C787" s="3"/>
      <c r="D787" s="2"/>
      <c r="E787" s="2"/>
      <c r="F787" s="2"/>
      <c r="G787" s="2"/>
      <c r="H787" s="2"/>
      <c r="I787" s="17"/>
      <c r="J787" s="2"/>
      <c r="K787" s="2"/>
      <c r="L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D787" s="17"/>
      <c r="AF787" s="17"/>
      <c r="AG787" s="17"/>
      <c r="AH787" s="17"/>
    </row>
    <row r="788" spans="1:34" ht="15.75" customHeight="1" x14ac:dyDescent="0.25">
      <c r="A788" s="1"/>
      <c r="C788" s="3"/>
      <c r="D788" s="2"/>
      <c r="E788" s="2"/>
      <c r="F788" s="2"/>
      <c r="G788" s="2"/>
      <c r="H788" s="2"/>
      <c r="I788" s="17"/>
      <c r="J788" s="2"/>
      <c r="K788" s="2"/>
      <c r="L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D788" s="17"/>
      <c r="AF788" s="17"/>
      <c r="AG788" s="17"/>
      <c r="AH788" s="17"/>
    </row>
    <row r="789" spans="1:34" ht="15.75" customHeight="1" x14ac:dyDescent="0.25">
      <c r="A789" s="1"/>
      <c r="C789" s="3"/>
      <c r="D789" s="2"/>
      <c r="E789" s="2"/>
      <c r="F789" s="2"/>
      <c r="G789" s="2"/>
      <c r="H789" s="2"/>
      <c r="I789" s="17"/>
      <c r="J789" s="2"/>
      <c r="K789" s="2"/>
      <c r="L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D789" s="17"/>
      <c r="AF789" s="17"/>
      <c r="AG789" s="17"/>
      <c r="AH789" s="17"/>
    </row>
    <row r="790" spans="1:34" ht="15.75" customHeight="1" x14ac:dyDescent="0.25">
      <c r="A790" s="1"/>
      <c r="C790" s="3"/>
      <c r="D790" s="2"/>
      <c r="E790" s="2"/>
      <c r="F790" s="2"/>
      <c r="G790" s="2"/>
      <c r="H790" s="2"/>
      <c r="I790" s="17"/>
      <c r="J790" s="2"/>
      <c r="K790" s="2"/>
      <c r="L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D790" s="17"/>
      <c r="AF790" s="17"/>
      <c r="AG790" s="17"/>
      <c r="AH790" s="17"/>
    </row>
    <row r="791" spans="1:34" ht="15.75" customHeight="1" x14ac:dyDescent="0.25">
      <c r="A791" s="1"/>
      <c r="C791" s="3"/>
      <c r="D791" s="2"/>
      <c r="E791" s="2"/>
      <c r="F791" s="2"/>
      <c r="G791" s="2"/>
      <c r="H791" s="2"/>
      <c r="I791" s="17"/>
      <c r="J791" s="2"/>
      <c r="K791" s="2"/>
      <c r="L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D791" s="17"/>
      <c r="AF791" s="17"/>
      <c r="AG791" s="17"/>
      <c r="AH791" s="17"/>
    </row>
    <row r="792" spans="1:34" ht="15.75" customHeight="1" x14ac:dyDescent="0.25">
      <c r="A792" s="1"/>
      <c r="C792" s="3"/>
      <c r="D792" s="2"/>
      <c r="E792" s="2"/>
      <c r="F792" s="2"/>
      <c r="G792" s="2"/>
      <c r="H792" s="2"/>
      <c r="I792" s="17"/>
      <c r="J792" s="2"/>
      <c r="K792" s="2"/>
      <c r="L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D792" s="17"/>
      <c r="AF792" s="17"/>
      <c r="AG792" s="17"/>
      <c r="AH792" s="17"/>
    </row>
    <row r="793" spans="1:34" ht="15.75" customHeight="1" x14ac:dyDescent="0.25">
      <c r="A793" s="1"/>
      <c r="C793" s="3"/>
      <c r="D793" s="2"/>
      <c r="E793" s="2"/>
      <c r="F793" s="2"/>
      <c r="G793" s="2"/>
      <c r="H793" s="2"/>
      <c r="I793" s="17"/>
      <c r="J793" s="2"/>
      <c r="K793" s="2"/>
      <c r="L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D793" s="17"/>
      <c r="AF793" s="17"/>
      <c r="AG793" s="17"/>
      <c r="AH793" s="17"/>
    </row>
    <row r="794" spans="1:34" ht="15.75" customHeight="1" x14ac:dyDescent="0.25">
      <c r="A794" s="1"/>
      <c r="C794" s="3"/>
      <c r="D794" s="2"/>
      <c r="E794" s="2"/>
      <c r="F794" s="2"/>
      <c r="G794" s="2"/>
      <c r="H794" s="2"/>
      <c r="I794" s="17"/>
      <c r="J794" s="2"/>
      <c r="K794" s="2"/>
      <c r="L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D794" s="17"/>
      <c r="AF794" s="17"/>
      <c r="AG794" s="17"/>
      <c r="AH794" s="17"/>
    </row>
    <row r="795" spans="1:34" ht="15.75" customHeight="1" x14ac:dyDescent="0.25">
      <c r="A795" s="1"/>
      <c r="C795" s="3"/>
      <c r="D795" s="2"/>
      <c r="E795" s="2"/>
      <c r="F795" s="2"/>
      <c r="G795" s="2"/>
      <c r="H795" s="2"/>
      <c r="I795" s="17"/>
      <c r="J795" s="2"/>
      <c r="K795" s="2"/>
      <c r="L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D795" s="17"/>
      <c r="AF795" s="17"/>
      <c r="AG795" s="17"/>
      <c r="AH795" s="17"/>
    </row>
    <row r="796" spans="1:34" ht="15.75" customHeight="1" x14ac:dyDescent="0.25">
      <c r="A796" s="1"/>
      <c r="C796" s="3"/>
      <c r="D796" s="2"/>
      <c r="E796" s="2"/>
      <c r="F796" s="2"/>
      <c r="G796" s="2"/>
      <c r="H796" s="2"/>
      <c r="I796" s="17"/>
      <c r="J796" s="2"/>
      <c r="K796" s="2"/>
      <c r="L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D796" s="17"/>
      <c r="AF796" s="17"/>
      <c r="AG796" s="17"/>
      <c r="AH796" s="17"/>
    </row>
    <row r="797" spans="1:34" ht="15.75" customHeight="1" x14ac:dyDescent="0.25">
      <c r="A797" s="1"/>
      <c r="C797" s="3"/>
      <c r="D797" s="2"/>
      <c r="E797" s="2"/>
      <c r="F797" s="2"/>
      <c r="G797" s="2"/>
      <c r="H797" s="2"/>
      <c r="I797" s="17"/>
      <c r="J797" s="2"/>
      <c r="K797" s="2"/>
      <c r="L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D797" s="17"/>
      <c r="AF797" s="17"/>
      <c r="AG797" s="17"/>
      <c r="AH797" s="17"/>
    </row>
    <row r="798" spans="1:34" ht="15.75" customHeight="1" x14ac:dyDescent="0.25">
      <c r="A798" s="1"/>
      <c r="C798" s="3"/>
      <c r="D798" s="2"/>
      <c r="E798" s="2"/>
      <c r="F798" s="2"/>
      <c r="G798" s="2"/>
      <c r="H798" s="2"/>
      <c r="I798" s="17"/>
      <c r="J798" s="2"/>
      <c r="K798" s="2"/>
      <c r="L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D798" s="17"/>
      <c r="AF798" s="17"/>
      <c r="AG798" s="17"/>
      <c r="AH798" s="17"/>
    </row>
    <row r="799" spans="1:34" ht="15.75" customHeight="1" x14ac:dyDescent="0.25">
      <c r="A799" s="1"/>
      <c r="C799" s="3"/>
      <c r="D799" s="2"/>
      <c r="E799" s="2"/>
      <c r="F799" s="2"/>
      <c r="G799" s="2"/>
      <c r="H799" s="2"/>
      <c r="I799" s="17"/>
      <c r="J799" s="2"/>
      <c r="K799" s="2"/>
      <c r="L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D799" s="17"/>
      <c r="AF799" s="17"/>
      <c r="AG799" s="17"/>
      <c r="AH799" s="17"/>
    </row>
    <row r="800" spans="1:34" ht="15.75" customHeight="1" x14ac:dyDescent="0.25">
      <c r="A800" s="1"/>
      <c r="C800" s="3"/>
      <c r="D800" s="2"/>
      <c r="E800" s="2"/>
      <c r="F800" s="2"/>
      <c r="G800" s="2"/>
      <c r="H800" s="2"/>
      <c r="I800" s="17"/>
      <c r="J800" s="2"/>
      <c r="K800" s="2"/>
      <c r="L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D800" s="17"/>
      <c r="AF800" s="17"/>
      <c r="AG800" s="17"/>
      <c r="AH800" s="17"/>
    </row>
    <row r="801" spans="1:34" ht="15.75" customHeight="1" x14ac:dyDescent="0.25">
      <c r="A801" s="1"/>
      <c r="C801" s="3"/>
      <c r="D801" s="2"/>
      <c r="E801" s="2"/>
      <c r="F801" s="2"/>
      <c r="G801" s="2"/>
      <c r="H801" s="2"/>
      <c r="I801" s="17"/>
      <c r="J801" s="2"/>
      <c r="K801" s="2"/>
      <c r="L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D801" s="17"/>
      <c r="AF801" s="17"/>
      <c r="AG801" s="17"/>
      <c r="AH801" s="17"/>
    </row>
    <row r="802" spans="1:34" ht="15.75" customHeight="1" x14ac:dyDescent="0.25">
      <c r="A802" s="1"/>
      <c r="C802" s="3"/>
      <c r="D802" s="2"/>
      <c r="E802" s="2"/>
      <c r="F802" s="2"/>
      <c r="G802" s="2"/>
      <c r="H802" s="2"/>
      <c r="I802" s="17"/>
      <c r="J802" s="2"/>
      <c r="K802" s="2"/>
      <c r="L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D802" s="17"/>
      <c r="AF802" s="17"/>
      <c r="AG802" s="17"/>
      <c r="AH802" s="17"/>
    </row>
    <row r="803" spans="1:34" ht="15.75" customHeight="1" x14ac:dyDescent="0.25">
      <c r="A803" s="1"/>
      <c r="C803" s="3"/>
      <c r="D803" s="2"/>
      <c r="E803" s="2"/>
      <c r="F803" s="2"/>
      <c r="G803" s="2"/>
      <c r="H803" s="2"/>
      <c r="I803" s="17"/>
      <c r="J803" s="2"/>
      <c r="K803" s="2"/>
      <c r="L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D803" s="17"/>
      <c r="AF803" s="17"/>
      <c r="AG803" s="17"/>
      <c r="AH803" s="17"/>
    </row>
    <row r="804" spans="1:34" ht="15.75" customHeight="1" x14ac:dyDescent="0.25">
      <c r="A804" s="1"/>
      <c r="C804" s="3"/>
      <c r="D804" s="2"/>
      <c r="E804" s="2"/>
      <c r="F804" s="2"/>
      <c r="G804" s="2"/>
      <c r="H804" s="2"/>
      <c r="I804" s="17"/>
      <c r="J804" s="2"/>
      <c r="K804" s="2"/>
      <c r="L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D804" s="17"/>
      <c r="AF804" s="17"/>
      <c r="AG804" s="17"/>
      <c r="AH804" s="17"/>
    </row>
    <row r="805" spans="1:34" ht="15.75" customHeight="1" x14ac:dyDescent="0.25">
      <c r="A805" s="1"/>
      <c r="C805" s="3"/>
      <c r="D805" s="2"/>
      <c r="E805" s="2"/>
      <c r="F805" s="2"/>
      <c r="G805" s="2"/>
      <c r="H805" s="2"/>
      <c r="I805" s="17"/>
      <c r="J805" s="2"/>
      <c r="K805" s="2"/>
      <c r="L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D805" s="17"/>
      <c r="AF805" s="17"/>
      <c r="AG805" s="17"/>
      <c r="AH805" s="17"/>
    </row>
    <row r="806" spans="1:34" ht="15.75" customHeight="1" x14ac:dyDescent="0.25">
      <c r="A806" s="1"/>
      <c r="C806" s="3"/>
      <c r="D806" s="2"/>
      <c r="E806" s="2"/>
      <c r="F806" s="2"/>
      <c r="G806" s="2"/>
      <c r="H806" s="2"/>
      <c r="I806" s="17"/>
      <c r="J806" s="2"/>
      <c r="K806" s="2"/>
      <c r="L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D806" s="17"/>
      <c r="AF806" s="17"/>
      <c r="AG806" s="17"/>
      <c r="AH806" s="17"/>
    </row>
    <row r="807" spans="1:34" ht="15.75" customHeight="1" x14ac:dyDescent="0.25">
      <c r="A807" s="1"/>
      <c r="C807" s="3"/>
      <c r="D807" s="2"/>
      <c r="E807" s="2"/>
      <c r="F807" s="2"/>
      <c r="G807" s="2"/>
      <c r="H807" s="2"/>
      <c r="I807" s="17"/>
      <c r="J807" s="2"/>
      <c r="K807" s="2"/>
      <c r="L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D807" s="17"/>
      <c r="AF807" s="17"/>
      <c r="AG807" s="17"/>
      <c r="AH807" s="17"/>
    </row>
    <row r="808" spans="1:34" ht="15.75" customHeight="1" x14ac:dyDescent="0.25">
      <c r="A808" s="1"/>
      <c r="C808" s="3"/>
      <c r="D808" s="2"/>
      <c r="E808" s="2"/>
      <c r="F808" s="2"/>
      <c r="G808" s="2"/>
      <c r="H808" s="2"/>
      <c r="I808" s="17"/>
      <c r="J808" s="2"/>
      <c r="K808" s="2"/>
      <c r="L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D808" s="17"/>
      <c r="AF808" s="17"/>
      <c r="AG808" s="17"/>
      <c r="AH808" s="17"/>
    </row>
    <row r="809" spans="1:34" ht="15.75" customHeight="1" x14ac:dyDescent="0.25">
      <c r="A809" s="1"/>
      <c r="C809" s="3"/>
      <c r="D809" s="2"/>
      <c r="E809" s="2"/>
      <c r="F809" s="2"/>
      <c r="G809" s="2"/>
      <c r="H809" s="2"/>
      <c r="I809" s="17"/>
      <c r="J809" s="2"/>
      <c r="K809" s="2"/>
      <c r="L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D809" s="17"/>
      <c r="AF809" s="17"/>
      <c r="AG809" s="17"/>
      <c r="AH809" s="17"/>
    </row>
    <row r="810" spans="1:34" ht="15.75" customHeight="1" x14ac:dyDescent="0.25">
      <c r="A810" s="1"/>
      <c r="C810" s="3"/>
      <c r="D810" s="2"/>
      <c r="E810" s="2"/>
      <c r="F810" s="2"/>
      <c r="G810" s="2"/>
      <c r="H810" s="2"/>
      <c r="I810" s="17"/>
      <c r="J810" s="2"/>
      <c r="K810" s="2"/>
      <c r="L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D810" s="17"/>
      <c r="AF810" s="17"/>
      <c r="AG810" s="17"/>
      <c r="AH810" s="17"/>
    </row>
    <row r="811" spans="1:34" ht="15.75" customHeight="1" x14ac:dyDescent="0.25">
      <c r="A811" s="1"/>
      <c r="C811" s="3"/>
      <c r="D811" s="2"/>
      <c r="E811" s="2"/>
      <c r="F811" s="2"/>
      <c r="G811" s="2"/>
      <c r="H811" s="2"/>
      <c r="I811" s="17"/>
      <c r="J811" s="2"/>
      <c r="K811" s="2"/>
      <c r="L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D811" s="17"/>
      <c r="AF811" s="17"/>
      <c r="AG811" s="17"/>
      <c r="AH811" s="17"/>
    </row>
    <row r="812" spans="1:34" ht="15.75" customHeight="1" x14ac:dyDescent="0.25">
      <c r="A812" s="1"/>
      <c r="C812" s="3"/>
      <c r="D812" s="2"/>
      <c r="E812" s="2"/>
      <c r="F812" s="2"/>
      <c r="G812" s="2"/>
      <c r="H812" s="2"/>
      <c r="I812" s="17"/>
      <c r="J812" s="2"/>
      <c r="K812" s="2"/>
      <c r="L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D812" s="17"/>
      <c r="AF812" s="17"/>
      <c r="AG812" s="17"/>
      <c r="AH812" s="17"/>
    </row>
    <row r="813" spans="1:34" ht="15.75" customHeight="1" x14ac:dyDescent="0.25">
      <c r="A813" s="1"/>
      <c r="C813" s="3"/>
      <c r="D813" s="2"/>
      <c r="E813" s="2"/>
      <c r="F813" s="2"/>
      <c r="G813" s="2"/>
      <c r="H813" s="2"/>
      <c r="I813" s="17"/>
      <c r="J813" s="2"/>
      <c r="K813" s="2"/>
      <c r="L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D813" s="17"/>
      <c r="AF813" s="17"/>
      <c r="AG813" s="17"/>
      <c r="AH813" s="17"/>
    </row>
    <row r="814" spans="1:34" ht="15.75" customHeight="1" x14ac:dyDescent="0.25">
      <c r="A814" s="1"/>
      <c r="C814" s="3"/>
      <c r="D814" s="2"/>
      <c r="E814" s="2"/>
      <c r="F814" s="2"/>
      <c r="G814" s="2"/>
      <c r="H814" s="2"/>
      <c r="I814" s="17"/>
      <c r="J814" s="2"/>
      <c r="K814" s="2"/>
      <c r="L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D814" s="17"/>
      <c r="AF814" s="17"/>
      <c r="AG814" s="17"/>
      <c r="AH814" s="17"/>
    </row>
    <row r="815" spans="1:34" ht="15.75" customHeight="1" x14ac:dyDescent="0.25">
      <c r="A815" s="1"/>
      <c r="C815" s="3"/>
      <c r="D815" s="2"/>
      <c r="E815" s="2"/>
      <c r="F815" s="2"/>
      <c r="G815" s="2"/>
      <c r="H815" s="2"/>
      <c r="I815" s="17"/>
      <c r="J815" s="2"/>
      <c r="K815" s="2"/>
      <c r="L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D815" s="17"/>
      <c r="AF815" s="17"/>
      <c r="AG815" s="17"/>
      <c r="AH815" s="17"/>
    </row>
    <row r="816" spans="1:34" ht="15.75" customHeight="1" x14ac:dyDescent="0.25">
      <c r="A816" s="1"/>
      <c r="C816" s="3"/>
      <c r="D816" s="2"/>
      <c r="E816" s="2"/>
      <c r="F816" s="2"/>
      <c r="G816" s="2"/>
      <c r="H816" s="2"/>
      <c r="I816" s="17"/>
      <c r="J816" s="2"/>
      <c r="K816" s="2"/>
      <c r="L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D816" s="17"/>
      <c r="AF816" s="17"/>
      <c r="AG816" s="17"/>
      <c r="AH816" s="17"/>
    </row>
    <row r="817" spans="1:34" ht="15.75" customHeight="1" x14ac:dyDescent="0.25">
      <c r="A817" s="1"/>
      <c r="C817" s="3"/>
      <c r="D817" s="2"/>
      <c r="E817" s="2"/>
      <c r="F817" s="2"/>
      <c r="G817" s="2"/>
      <c r="H817" s="2"/>
      <c r="I817" s="17"/>
      <c r="J817" s="2"/>
      <c r="K817" s="2"/>
      <c r="L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D817" s="17"/>
      <c r="AF817" s="17"/>
      <c r="AG817" s="17"/>
      <c r="AH817" s="17"/>
    </row>
    <row r="818" spans="1:34" ht="15.75" customHeight="1" x14ac:dyDescent="0.25">
      <c r="A818" s="1"/>
      <c r="C818" s="3"/>
      <c r="D818" s="2"/>
      <c r="E818" s="2"/>
      <c r="F818" s="2"/>
      <c r="G818" s="2"/>
      <c r="H818" s="2"/>
      <c r="I818" s="17"/>
      <c r="J818" s="2"/>
      <c r="K818" s="2"/>
      <c r="L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D818" s="17"/>
      <c r="AF818" s="17"/>
      <c r="AG818" s="17"/>
      <c r="AH818" s="17"/>
    </row>
    <row r="819" spans="1:34" ht="15.75" customHeight="1" x14ac:dyDescent="0.25">
      <c r="A819" s="1"/>
      <c r="C819" s="3"/>
      <c r="D819" s="2"/>
      <c r="E819" s="2"/>
      <c r="F819" s="2"/>
      <c r="G819" s="2"/>
      <c r="H819" s="2"/>
      <c r="I819" s="17"/>
      <c r="J819" s="2"/>
      <c r="K819" s="2"/>
      <c r="L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D819" s="17"/>
      <c r="AF819" s="17"/>
      <c r="AG819" s="17"/>
      <c r="AH819" s="17"/>
    </row>
    <row r="820" spans="1:34" ht="15.75" customHeight="1" x14ac:dyDescent="0.25">
      <c r="A820" s="1"/>
      <c r="C820" s="3"/>
      <c r="D820" s="2"/>
      <c r="E820" s="2"/>
      <c r="F820" s="2"/>
      <c r="G820" s="2"/>
      <c r="H820" s="2"/>
      <c r="I820" s="17"/>
      <c r="J820" s="2"/>
      <c r="K820" s="2"/>
      <c r="L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D820" s="17"/>
      <c r="AF820" s="17"/>
      <c r="AG820" s="17"/>
      <c r="AH820" s="17"/>
    </row>
    <row r="821" spans="1:34" ht="15.75" customHeight="1" x14ac:dyDescent="0.25">
      <c r="A821" s="1"/>
      <c r="C821" s="3"/>
      <c r="D821" s="2"/>
      <c r="E821" s="2"/>
      <c r="F821" s="2"/>
      <c r="G821" s="2"/>
      <c r="H821" s="2"/>
      <c r="I821" s="17"/>
      <c r="J821" s="2"/>
      <c r="K821" s="2"/>
      <c r="L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D821" s="17"/>
      <c r="AF821" s="17"/>
      <c r="AG821" s="17"/>
      <c r="AH821" s="17"/>
    </row>
    <row r="822" spans="1:34" ht="15.75" customHeight="1" x14ac:dyDescent="0.25">
      <c r="A822" s="1"/>
      <c r="C822" s="3"/>
      <c r="D822" s="2"/>
      <c r="E822" s="2"/>
      <c r="F822" s="2"/>
      <c r="G822" s="2"/>
      <c r="H822" s="2"/>
      <c r="I822" s="17"/>
      <c r="J822" s="2"/>
      <c r="K822" s="2"/>
      <c r="L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D822" s="17"/>
      <c r="AF822" s="17"/>
      <c r="AG822" s="17"/>
      <c r="AH822" s="17"/>
    </row>
    <row r="823" spans="1:34" ht="15.75" customHeight="1" x14ac:dyDescent="0.25">
      <c r="A823" s="1"/>
      <c r="C823" s="3"/>
      <c r="D823" s="2"/>
      <c r="E823" s="2"/>
      <c r="F823" s="2"/>
      <c r="G823" s="2"/>
      <c r="H823" s="2"/>
      <c r="I823" s="17"/>
      <c r="J823" s="2"/>
      <c r="K823" s="2"/>
      <c r="L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D823" s="17"/>
      <c r="AF823" s="17"/>
      <c r="AG823" s="17"/>
      <c r="AH823" s="17"/>
    </row>
    <row r="824" spans="1:34" ht="15.75" customHeight="1" x14ac:dyDescent="0.25">
      <c r="A824" s="1"/>
      <c r="C824" s="3"/>
      <c r="D824" s="2"/>
      <c r="E824" s="2"/>
      <c r="F824" s="2"/>
      <c r="G824" s="2"/>
      <c r="H824" s="2"/>
      <c r="I824" s="17"/>
      <c r="J824" s="2"/>
      <c r="K824" s="2"/>
      <c r="L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D824" s="17"/>
      <c r="AF824" s="17"/>
      <c r="AG824" s="17"/>
      <c r="AH824" s="17"/>
    </row>
    <row r="825" spans="1:34" ht="15.75" customHeight="1" x14ac:dyDescent="0.25">
      <c r="A825" s="1"/>
      <c r="C825" s="3"/>
      <c r="D825" s="2"/>
      <c r="E825" s="2"/>
      <c r="F825" s="2"/>
      <c r="G825" s="2"/>
      <c r="H825" s="2"/>
      <c r="I825" s="17"/>
      <c r="J825" s="2"/>
      <c r="K825" s="2"/>
      <c r="L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D825" s="17"/>
      <c r="AF825" s="17"/>
      <c r="AG825" s="17"/>
      <c r="AH825" s="17"/>
    </row>
    <row r="826" spans="1:34" ht="15.75" customHeight="1" x14ac:dyDescent="0.25">
      <c r="A826" s="1"/>
      <c r="C826" s="3"/>
      <c r="D826" s="2"/>
      <c r="E826" s="2"/>
      <c r="F826" s="2"/>
      <c r="G826" s="2"/>
      <c r="H826" s="2"/>
      <c r="I826" s="17"/>
      <c r="J826" s="2"/>
      <c r="K826" s="2"/>
      <c r="L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D826" s="17"/>
      <c r="AF826" s="17"/>
      <c r="AG826" s="17"/>
      <c r="AH826" s="17"/>
    </row>
    <row r="827" spans="1:34" ht="15.75" customHeight="1" x14ac:dyDescent="0.25">
      <c r="A827" s="1"/>
      <c r="C827" s="3"/>
      <c r="D827" s="2"/>
      <c r="E827" s="2"/>
      <c r="F827" s="2"/>
      <c r="G827" s="2"/>
      <c r="H827" s="2"/>
      <c r="I827" s="17"/>
      <c r="J827" s="2"/>
      <c r="K827" s="2"/>
      <c r="L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D827" s="17"/>
      <c r="AF827" s="17"/>
      <c r="AG827" s="17"/>
      <c r="AH827" s="17"/>
    </row>
    <row r="828" spans="1:34" ht="15.75" customHeight="1" x14ac:dyDescent="0.25">
      <c r="A828" s="1"/>
      <c r="C828" s="3"/>
      <c r="D828" s="2"/>
      <c r="E828" s="2"/>
      <c r="F828" s="2"/>
      <c r="G828" s="2"/>
      <c r="H828" s="2"/>
      <c r="I828" s="17"/>
      <c r="J828" s="2"/>
      <c r="K828" s="2"/>
      <c r="L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D828" s="17"/>
      <c r="AF828" s="17"/>
      <c r="AG828" s="17"/>
      <c r="AH828" s="17"/>
    </row>
    <row r="829" spans="1:34" ht="15.75" customHeight="1" x14ac:dyDescent="0.25">
      <c r="A829" s="1"/>
      <c r="C829" s="3"/>
      <c r="D829" s="2"/>
      <c r="E829" s="2"/>
      <c r="F829" s="2"/>
      <c r="G829" s="2"/>
      <c r="H829" s="2"/>
      <c r="I829" s="17"/>
      <c r="J829" s="2"/>
      <c r="K829" s="2"/>
      <c r="L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D829" s="17"/>
      <c r="AF829" s="17"/>
      <c r="AG829" s="17"/>
      <c r="AH829" s="17"/>
    </row>
    <row r="830" spans="1:34" ht="15.75" customHeight="1" x14ac:dyDescent="0.25">
      <c r="A830" s="1"/>
      <c r="C830" s="3"/>
      <c r="D830" s="2"/>
      <c r="E830" s="2"/>
      <c r="F830" s="2"/>
      <c r="G830" s="2"/>
      <c r="H830" s="2"/>
      <c r="I830" s="17"/>
      <c r="J830" s="2"/>
      <c r="K830" s="2"/>
      <c r="L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D830" s="17"/>
      <c r="AF830" s="17"/>
      <c r="AG830" s="17"/>
      <c r="AH830" s="17"/>
    </row>
    <row r="831" spans="1:34" ht="15.75" customHeight="1" x14ac:dyDescent="0.25">
      <c r="A831" s="1"/>
      <c r="C831" s="3"/>
      <c r="D831" s="2"/>
      <c r="E831" s="2"/>
      <c r="F831" s="2"/>
      <c r="G831" s="2"/>
      <c r="H831" s="2"/>
      <c r="I831" s="17"/>
      <c r="J831" s="2"/>
      <c r="K831" s="2"/>
      <c r="L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D831" s="17"/>
      <c r="AF831" s="17"/>
      <c r="AG831" s="17"/>
      <c r="AH831" s="17"/>
    </row>
    <row r="832" spans="1:34" ht="15.75" customHeight="1" x14ac:dyDescent="0.25">
      <c r="A832" s="1"/>
      <c r="C832" s="3"/>
      <c r="D832" s="2"/>
      <c r="E832" s="2"/>
      <c r="F832" s="2"/>
      <c r="G832" s="2"/>
      <c r="H832" s="2"/>
      <c r="I832" s="17"/>
      <c r="J832" s="2"/>
      <c r="K832" s="2"/>
      <c r="L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D832" s="17"/>
      <c r="AF832" s="17"/>
      <c r="AG832" s="17"/>
      <c r="AH832" s="17"/>
    </row>
    <row r="833" spans="1:34" ht="15.75" customHeight="1" x14ac:dyDescent="0.25">
      <c r="A833" s="1"/>
      <c r="C833" s="3"/>
      <c r="D833" s="2"/>
      <c r="E833" s="2"/>
      <c r="F833" s="2"/>
      <c r="G833" s="2"/>
      <c r="H833" s="2"/>
      <c r="I833" s="17"/>
      <c r="J833" s="2"/>
      <c r="K833" s="2"/>
      <c r="L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D833" s="17"/>
      <c r="AF833" s="17"/>
      <c r="AG833" s="17"/>
      <c r="AH833" s="17"/>
    </row>
    <row r="834" spans="1:34" ht="15.75" customHeight="1" x14ac:dyDescent="0.25">
      <c r="A834" s="1"/>
      <c r="C834" s="3"/>
      <c r="D834" s="2"/>
      <c r="E834" s="2"/>
      <c r="F834" s="2"/>
      <c r="G834" s="2"/>
      <c r="H834" s="2"/>
      <c r="I834" s="17"/>
      <c r="J834" s="2"/>
      <c r="K834" s="2"/>
      <c r="L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D834" s="17"/>
      <c r="AF834" s="17"/>
      <c r="AG834" s="17"/>
      <c r="AH834" s="17"/>
    </row>
    <row r="835" spans="1:34" ht="15.75" customHeight="1" x14ac:dyDescent="0.25">
      <c r="A835" s="1"/>
      <c r="C835" s="3"/>
      <c r="D835" s="2"/>
      <c r="E835" s="2"/>
      <c r="F835" s="2"/>
      <c r="G835" s="2"/>
      <c r="H835" s="2"/>
      <c r="I835" s="17"/>
      <c r="J835" s="2"/>
      <c r="K835" s="2"/>
      <c r="L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D835" s="17"/>
      <c r="AF835" s="17"/>
      <c r="AG835" s="17"/>
      <c r="AH835" s="17"/>
    </row>
    <row r="836" spans="1:34" ht="15.75" customHeight="1" x14ac:dyDescent="0.25">
      <c r="A836" s="1"/>
      <c r="C836" s="3"/>
      <c r="D836" s="2"/>
      <c r="E836" s="2"/>
      <c r="F836" s="2"/>
      <c r="G836" s="2"/>
      <c r="H836" s="2"/>
      <c r="I836" s="17"/>
      <c r="J836" s="2"/>
      <c r="K836" s="2"/>
      <c r="L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D836" s="17"/>
      <c r="AF836" s="17"/>
      <c r="AG836" s="17"/>
      <c r="AH836" s="17"/>
    </row>
    <row r="837" spans="1:34" ht="15.75" customHeight="1" x14ac:dyDescent="0.25">
      <c r="A837" s="1"/>
      <c r="C837" s="3"/>
      <c r="D837" s="2"/>
      <c r="E837" s="2"/>
      <c r="F837" s="2"/>
      <c r="G837" s="2"/>
      <c r="H837" s="2"/>
      <c r="I837" s="17"/>
      <c r="J837" s="2"/>
      <c r="K837" s="2"/>
      <c r="L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D837" s="17"/>
      <c r="AF837" s="17"/>
      <c r="AG837" s="17"/>
      <c r="AH837" s="17"/>
    </row>
    <row r="838" spans="1:34" ht="15.75" customHeight="1" x14ac:dyDescent="0.25">
      <c r="A838" s="1"/>
      <c r="C838" s="3"/>
      <c r="D838" s="2"/>
      <c r="E838" s="2"/>
      <c r="F838" s="2"/>
      <c r="G838" s="2"/>
      <c r="H838" s="2"/>
      <c r="I838" s="17"/>
      <c r="J838" s="2"/>
      <c r="K838" s="2"/>
      <c r="L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D838" s="17"/>
      <c r="AF838" s="17"/>
      <c r="AG838" s="17"/>
      <c r="AH838" s="17"/>
    </row>
    <row r="839" spans="1:34" ht="15.75" customHeight="1" x14ac:dyDescent="0.25">
      <c r="A839" s="1"/>
      <c r="C839" s="3"/>
      <c r="D839" s="2"/>
      <c r="E839" s="2"/>
      <c r="F839" s="2"/>
      <c r="G839" s="2"/>
      <c r="H839" s="2"/>
      <c r="I839" s="17"/>
      <c r="J839" s="2"/>
      <c r="K839" s="2"/>
      <c r="L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D839" s="17"/>
      <c r="AF839" s="17"/>
      <c r="AG839" s="17"/>
      <c r="AH839" s="17"/>
    </row>
    <row r="840" spans="1:34" ht="15.75" customHeight="1" x14ac:dyDescent="0.25">
      <c r="A840" s="1"/>
      <c r="C840" s="3"/>
      <c r="D840" s="2"/>
      <c r="E840" s="2"/>
      <c r="F840" s="2"/>
      <c r="G840" s="2"/>
      <c r="H840" s="2"/>
      <c r="I840" s="17"/>
      <c r="J840" s="2"/>
      <c r="K840" s="2"/>
      <c r="L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D840" s="17"/>
      <c r="AF840" s="17"/>
      <c r="AG840" s="17"/>
      <c r="AH840" s="17"/>
    </row>
    <row r="841" spans="1:34" ht="15.75" customHeight="1" x14ac:dyDescent="0.25">
      <c r="A841" s="1"/>
      <c r="C841" s="3"/>
      <c r="D841" s="2"/>
      <c r="E841" s="2"/>
      <c r="F841" s="2"/>
      <c r="G841" s="2"/>
      <c r="H841" s="2"/>
      <c r="I841" s="17"/>
      <c r="J841" s="2"/>
      <c r="K841" s="2"/>
      <c r="L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D841" s="17"/>
      <c r="AF841" s="17"/>
      <c r="AG841" s="17"/>
      <c r="AH841" s="17"/>
    </row>
    <row r="842" spans="1:34" ht="15.75" customHeight="1" x14ac:dyDescent="0.25">
      <c r="A842" s="1"/>
      <c r="C842" s="3"/>
      <c r="D842" s="2"/>
      <c r="E842" s="2"/>
      <c r="F842" s="2"/>
      <c r="G842" s="2"/>
      <c r="H842" s="2"/>
      <c r="I842" s="17"/>
      <c r="J842" s="2"/>
      <c r="K842" s="2"/>
      <c r="L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D842" s="17"/>
      <c r="AF842" s="17"/>
      <c r="AG842" s="17"/>
      <c r="AH842" s="17"/>
    </row>
    <row r="843" spans="1:34" ht="15.75" customHeight="1" x14ac:dyDescent="0.25">
      <c r="A843" s="1"/>
      <c r="C843" s="3"/>
      <c r="D843" s="2"/>
      <c r="E843" s="2"/>
      <c r="F843" s="2"/>
      <c r="G843" s="2"/>
      <c r="H843" s="2"/>
      <c r="I843" s="17"/>
      <c r="J843" s="2"/>
      <c r="K843" s="2"/>
      <c r="L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D843" s="17"/>
      <c r="AF843" s="17"/>
      <c r="AG843" s="17"/>
      <c r="AH843" s="17"/>
    </row>
    <row r="844" spans="1:34" ht="15.75" customHeight="1" x14ac:dyDescent="0.25">
      <c r="A844" s="1"/>
      <c r="C844" s="3"/>
      <c r="D844" s="2"/>
      <c r="E844" s="2"/>
      <c r="F844" s="2"/>
      <c r="G844" s="2"/>
      <c r="H844" s="2"/>
      <c r="I844" s="17"/>
      <c r="J844" s="2"/>
      <c r="K844" s="2"/>
      <c r="L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D844" s="17"/>
      <c r="AF844" s="17"/>
      <c r="AG844" s="17"/>
      <c r="AH844" s="17"/>
    </row>
    <row r="845" spans="1:34" ht="15.75" customHeight="1" x14ac:dyDescent="0.25">
      <c r="A845" s="1"/>
      <c r="C845" s="3"/>
      <c r="D845" s="2"/>
      <c r="E845" s="2"/>
      <c r="F845" s="2"/>
      <c r="G845" s="2"/>
      <c r="H845" s="2"/>
      <c r="I845" s="17"/>
      <c r="J845" s="2"/>
      <c r="K845" s="2"/>
      <c r="L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D845" s="17"/>
      <c r="AF845" s="17"/>
      <c r="AG845" s="17"/>
      <c r="AH845" s="17"/>
    </row>
    <row r="846" spans="1:34" ht="15.75" customHeight="1" x14ac:dyDescent="0.25">
      <c r="A846" s="1"/>
      <c r="C846" s="3"/>
      <c r="D846" s="2"/>
      <c r="E846" s="2"/>
      <c r="F846" s="2"/>
      <c r="G846" s="2"/>
      <c r="H846" s="2"/>
      <c r="I846" s="17"/>
      <c r="J846" s="2"/>
      <c r="K846" s="2"/>
      <c r="L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D846" s="17"/>
      <c r="AF846" s="17"/>
      <c r="AG846" s="17"/>
      <c r="AH846" s="17"/>
    </row>
    <row r="847" spans="1:34" ht="15.75" customHeight="1" x14ac:dyDescent="0.25">
      <c r="A847" s="1"/>
      <c r="C847" s="3"/>
      <c r="D847" s="2"/>
      <c r="E847" s="2"/>
      <c r="F847" s="2"/>
      <c r="G847" s="2"/>
      <c r="H847" s="2"/>
      <c r="I847" s="17"/>
      <c r="J847" s="2"/>
      <c r="K847" s="2"/>
      <c r="L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D847" s="17"/>
      <c r="AF847" s="17"/>
      <c r="AG847" s="17"/>
      <c r="AH847" s="17"/>
    </row>
    <row r="848" spans="1:34" ht="15.75" customHeight="1" x14ac:dyDescent="0.25">
      <c r="A848" s="1"/>
      <c r="C848" s="3"/>
      <c r="D848" s="2"/>
      <c r="E848" s="2"/>
      <c r="F848" s="2"/>
      <c r="G848" s="2"/>
      <c r="H848" s="2"/>
      <c r="I848" s="17"/>
      <c r="J848" s="2"/>
      <c r="K848" s="2"/>
      <c r="L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D848" s="17"/>
      <c r="AF848" s="17"/>
      <c r="AG848" s="17"/>
      <c r="AH848" s="17"/>
    </row>
    <row r="849" spans="1:34" ht="15.75" customHeight="1" x14ac:dyDescent="0.25">
      <c r="A849" s="1"/>
      <c r="C849" s="3"/>
      <c r="D849" s="2"/>
      <c r="E849" s="2"/>
      <c r="F849" s="2"/>
      <c r="G849" s="2"/>
      <c r="H849" s="2"/>
      <c r="I849" s="17"/>
      <c r="J849" s="2"/>
      <c r="K849" s="2"/>
      <c r="L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D849" s="17"/>
      <c r="AF849" s="17"/>
      <c r="AG849" s="17"/>
      <c r="AH849" s="17"/>
    </row>
    <row r="850" spans="1:34" ht="15.75" customHeight="1" x14ac:dyDescent="0.25">
      <c r="A850" s="1"/>
      <c r="C850" s="3"/>
      <c r="D850" s="2"/>
      <c r="E850" s="2"/>
      <c r="F850" s="2"/>
      <c r="G850" s="2"/>
      <c r="H850" s="2"/>
      <c r="I850" s="17"/>
      <c r="J850" s="2"/>
      <c r="K850" s="2"/>
      <c r="L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D850" s="17"/>
      <c r="AF850" s="17"/>
      <c r="AG850" s="17"/>
      <c r="AH850" s="17"/>
    </row>
    <row r="851" spans="1:34" ht="15.75" customHeight="1" x14ac:dyDescent="0.25">
      <c r="A851" s="1"/>
      <c r="C851" s="3"/>
      <c r="D851" s="2"/>
      <c r="E851" s="2"/>
      <c r="F851" s="2"/>
      <c r="G851" s="2"/>
      <c r="H851" s="2"/>
      <c r="I851" s="17"/>
      <c r="J851" s="2"/>
      <c r="K851" s="2"/>
      <c r="L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D851" s="17"/>
      <c r="AF851" s="17"/>
      <c r="AG851" s="17"/>
      <c r="AH851" s="17"/>
    </row>
    <row r="852" spans="1:34" ht="15.75" customHeight="1" x14ac:dyDescent="0.25">
      <c r="A852" s="1"/>
      <c r="C852" s="3"/>
      <c r="D852" s="2"/>
      <c r="E852" s="2"/>
      <c r="F852" s="2"/>
      <c r="G852" s="2"/>
      <c r="H852" s="2"/>
      <c r="I852" s="17"/>
      <c r="J852" s="2"/>
      <c r="K852" s="2"/>
      <c r="L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D852" s="17"/>
      <c r="AF852" s="17"/>
      <c r="AG852" s="17"/>
      <c r="AH852" s="17"/>
    </row>
    <row r="853" spans="1:34" ht="15.75" customHeight="1" x14ac:dyDescent="0.25">
      <c r="A853" s="1"/>
      <c r="C853" s="3"/>
      <c r="D853" s="2"/>
      <c r="E853" s="2"/>
      <c r="F853" s="2"/>
      <c r="G853" s="2"/>
      <c r="H853" s="2"/>
      <c r="I853" s="17"/>
      <c r="J853" s="2"/>
      <c r="K853" s="2"/>
      <c r="L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D853" s="17"/>
      <c r="AF853" s="17"/>
      <c r="AG853" s="17"/>
      <c r="AH853" s="17"/>
    </row>
    <row r="854" spans="1:34" ht="15.75" customHeight="1" x14ac:dyDescent="0.25">
      <c r="A854" s="1"/>
      <c r="C854" s="3"/>
      <c r="D854" s="2"/>
      <c r="E854" s="2"/>
      <c r="F854" s="2"/>
      <c r="G854" s="2"/>
      <c r="H854" s="2"/>
      <c r="I854" s="17"/>
      <c r="J854" s="2"/>
      <c r="K854" s="2"/>
      <c r="L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D854" s="17"/>
      <c r="AF854" s="17"/>
      <c r="AG854" s="17"/>
      <c r="AH854" s="17"/>
    </row>
    <row r="855" spans="1:34" ht="15.75" customHeight="1" x14ac:dyDescent="0.25">
      <c r="A855" s="1"/>
      <c r="C855" s="3"/>
      <c r="D855" s="2"/>
      <c r="E855" s="2"/>
      <c r="F855" s="2"/>
      <c r="G855" s="2"/>
      <c r="H855" s="2"/>
      <c r="I855" s="17"/>
      <c r="J855" s="2"/>
      <c r="K855" s="2"/>
      <c r="L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D855" s="17"/>
      <c r="AF855" s="17"/>
      <c r="AG855" s="17"/>
      <c r="AH855" s="17"/>
    </row>
    <row r="856" spans="1:34" ht="15.75" customHeight="1" x14ac:dyDescent="0.25">
      <c r="A856" s="1"/>
      <c r="C856" s="3"/>
      <c r="D856" s="2"/>
      <c r="E856" s="2"/>
      <c r="F856" s="2"/>
      <c r="G856" s="2"/>
      <c r="H856" s="2"/>
      <c r="I856" s="17"/>
      <c r="J856" s="2"/>
      <c r="K856" s="2"/>
      <c r="L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D856" s="17"/>
      <c r="AF856" s="17"/>
      <c r="AG856" s="17"/>
      <c r="AH856" s="17"/>
    </row>
    <row r="857" spans="1:34" ht="15.75" customHeight="1" x14ac:dyDescent="0.25">
      <c r="A857" s="1"/>
      <c r="C857" s="3"/>
      <c r="D857" s="2"/>
      <c r="E857" s="2"/>
      <c r="F857" s="2"/>
      <c r="G857" s="2"/>
      <c r="H857" s="2"/>
      <c r="I857" s="17"/>
      <c r="J857" s="2"/>
      <c r="K857" s="2"/>
      <c r="L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D857" s="17"/>
      <c r="AF857" s="17"/>
      <c r="AG857" s="17"/>
      <c r="AH857" s="17"/>
    </row>
    <row r="858" spans="1:34" ht="15.75" customHeight="1" x14ac:dyDescent="0.25">
      <c r="A858" s="1"/>
      <c r="C858" s="3"/>
      <c r="D858" s="2"/>
      <c r="E858" s="2"/>
      <c r="F858" s="2"/>
      <c r="G858" s="2"/>
      <c r="H858" s="2"/>
      <c r="I858" s="17"/>
      <c r="J858" s="2"/>
      <c r="K858" s="2"/>
      <c r="L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D858" s="17"/>
      <c r="AF858" s="17"/>
      <c r="AG858" s="17"/>
      <c r="AH858" s="17"/>
    </row>
    <row r="859" spans="1:34" ht="15.75" customHeight="1" x14ac:dyDescent="0.25">
      <c r="A859" s="1"/>
      <c r="C859" s="3"/>
      <c r="D859" s="2"/>
      <c r="E859" s="2"/>
      <c r="F859" s="2"/>
      <c r="G859" s="2"/>
      <c r="H859" s="2"/>
      <c r="I859" s="17"/>
      <c r="J859" s="2"/>
      <c r="K859" s="2"/>
      <c r="L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D859" s="17"/>
      <c r="AF859" s="17"/>
      <c r="AG859" s="17"/>
      <c r="AH859" s="17"/>
    </row>
    <row r="860" spans="1:34" ht="15.75" customHeight="1" x14ac:dyDescent="0.25">
      <c r="A860" s="1"/>
      <c r="C860" s="3"/>
      <c r="D860" s="2"/>
      <c r="E860" s="2"/>
      <c r="F860" s="2"/>
      <c r="G860" s="2"/>
      <c r="H860" s="2"/>
      <c r="I860" s="17"/>
      <c r="J860" s="2"/>
      <c r="K860" s="2"/>
      <c r="L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D860" s="17"/>
      <c r="AF860" s="17"/>
      <c r="AG860" s="17"/>
      <c r="AH860" s="17"/>
    </row>
    <row r="861" spans="1:34" ht="15.75" customHeight="1" x14ac:dyDescent="0.25">
      <c r="A861" s="1"/>
      <c r="C861" s="3"/>
      <c r="D861" s="2"/>
      <c r="E861" s="2"/>
      <c r="F861" s="2"/>
      <c r="G861" s="2"/>
      <c r="H861" s="2"/>
      <c r="I861" s="17"/>
      <c r="J861" s="2"/>
      <c r="K861" s="2"/>
      <c r="L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D861" s="17"/>
      <c r="AF861" s="17"/>
      <c r="AG861" s="17"/>
      <c r="AH861" s="17"/>
    </row>
    <row r="862" spans="1:34" ht="15.75" customHeight="1" x14ac:dyDescent="0.25">
      <c r="A862" s="1"/>
      <c r="C862" s="3"/>
      <c r="D862" s="2"/>
      <c r="E862" s="2"/>
      <c r="F862" s="2"/>
      <c r="G862" s="2"/>
      <c r="H862" s="2"/>
      <c r="I862" s="17"/>
      <c r="J862" s="2"/>
      <c r="K862" s="2"/>
      <c r="L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D862" s="17"/>
      <c r="AF862" s="17"/>
      <c r="AG862" s="17"/>
      <c r="AH862" s="17"/>
    </row>
    <row r="863" spans="1:34" ht="15.75" customHeight="1" x14ac:dyDescent="0.25">
      <c r="A863" s="1"/>
      <c r="C863" s="3"/>
      <c r="D863" s="2"/>
      <c r="E863" s="2"/>
      <c r="F863" s="2"/>
      <c r="G863" s="2"/>
      <c r="H863" s="2"/>
      <c r="I863" s="17"/>
      <c r="J863" s="2"/>
      <c r="K863" s="2"/>
      <c r="L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D863" s="17"/>
      <c r="AF863" s="17"/>
      <c r="AG863" s="17"/>
      <c r="AH863" s="17"/>
    </row>
    <row r="864" spans="1:34" ht="15.75" customHeight="1" x14ac:dyDescent="0.25">
      <c r="A864" s="1"/>
      <c r="C864" s="3"/>
      <c r="D864" s="2"/>
      <c r="E864" s="2"/>
      <c r="F864" s="2"/>
      <c r="G864" s="2"/>
      <c r="H864" s="2"/>
      <c r="I864" s="17"/>
      <c r="J864" s="2"/>
      <c r="K864" s="2"/>
      <c r="L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D864" s="17"/>
      <c r="AF864" s="17"/>
      <c r="AG864" s="17"/>
      <c r="AH864" s="17"/>
    </row>
    <row r="865" spans="1:34" ht="15.75" customHeight="1" x14ac:dyDescent="0.25">
      <c r="A865" s="1"/>
      <c r="C865" s="3"/>
      <c r="D865" s="2"/>
      <c r="E865" s="2"/>
      <c r="F865" s="2"/>
      <c r="G865" s="2"/>
      <c r="H865" s="2"/>
      <c r="I865" s="17"/>
      <c r="J865" s="2"/>
      <c r="K865" s="2"/>
      <c r="L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D865" s="17"/>
      <c r="AF865" s="17"/>
      <c r="AG865" s="17"/>
      <c r="AH865" s="17"/>
    </row>
    <row r="866" spans="1:34" ht="15.75" customHeight="1" x14ac:dyDescent="0.25">
      <c r="A866" s="1"/>
      <c r="C866" s="3"/>
      <c r="D866" s="2"/>
      <c r="E866" s="2"/>
      <c r="F866" s="2"/>
      <c r="G866" s="2"/>
      <c r="H866" s="2"/>
      <c r="I866" s="17"/>
      <c r="J866" s="2"/>
      <c r="K866" s="2"/>
      <c r="L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D866" s="17"/>
      <c r="AF866" s="17"/>
      <c r="AG866" s="17"/>
      <c r="AH866" s="17"/>
    </row>
    <row r="867" spans="1:34" ht="15.75" customHeight="1" x14ac:dyDescent="0.25">
      <c r="A867" s="1"/>
      <c r="C867" s="3"/>
      <c r="D867" s="2"/>
      <c r="E867" s="2"/>
      <c r="F867" s="2"/>
      <c r="G867" s="2"/>
      <c r="H867" s="2"/>
      <c r="I867" s="17"/>
      <c r="J867" s="2"/>
      <c r="K867" s="2"/>
      <c r="L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D867" s="17"/>
      <c r="AF867" s="17"/>
      <c r="AG867" s="17"/>
      <c r="AH867" s="17"/>
    </row>
    <row r="868" spans="1:34" ht="15.75" customHeight="1" x14ac:dyDescent="0.25">
      <c r="A868" s="1"/>
      <c r="C868" s="3"/>
      <c r="D868" s="2"/>
      <c r="E868" s="2"/>
      <c r="F868" s="2"/>
      <c r="G868" s="2"/>
      <c r="H868" s="2"/>
      <c r="I868" s="17"/>
      <c r="J868" s="2"/>
      <c r="K868" s="2"/>
      <c r="L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D868" s="17"/>
      <c r="AF868" s="17"/>
      <c r="AG868" s="17"/>
      <c r="AH868" s="17"/>
    </row>
    <row r="869" spans="1:34" ht="15.75" customHeight="1" x14ac:dyDescent="0.25">
      <c r="A869" s="1"/>
      <c r="C869" s="3"/>
      <c r="D869" s="2"/>
      <c r="E869" s="2"/>
      <c r="F869" s="2"/>
      <c r="G869" s="2"/>
      <c r="H869" s="2"/>
      <c r="I869" s="17"/>
      <c r="J869" s="2"/>
      <c r="K869" s="2"/>
      <c r="L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D869" s="17"/>
      <c r="AF869" s="17"/>
      <c r="AG869" s="17"/>
      <c r="AH869" s="17"/>
    </row>
    <row r="870" spans="1:34" ht="15.75" customHeight="1" x14ac:dyDescent="0.25">
      <c r="A870" s="1"/>
      <c r="C870" s="3"/>
      <c r="D870" s="2"/>
      <c r="E870" s="2"/>
      <c r="F870" s="2"/>
      <c r="G870" s="2"/>
      <c r="H870" s="2"/>
      <c r="I870" s="17"/>
      <c r="J870" s="2"/>
      <c r="K870" s="2"/>
      <c r="L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D870" s="17"/>
      <c r="AF870" s="17"/>
      <c r="AG870" s="17"/>
      <c r="AH870" s="17"/>
    </row>
    <row r="871" spans="1:34" ht="15.75" customHeight="1" x14ac:dyDescent="0.25">
      <c r="A871" s="1"/>
      <c r="C871" s="3"/>
      <c r="D871" s="2"/>
      <c r="E871" s="2"/>
      <c r="F871" s="2"/>
      <c r="G871" s="2"/>
      <c r="H871" s="2"/>
      <c r="I871" s="17"/>
      <c r="J871" s="2"/>
      <c r="K871" s="2"/>
      <c r="L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D871" s="17"/>
      <c r="AF871" s="17"/>
      <c r="AG871" s="17"/>
      <c r="AH871" s="17"/>
    </row>
    <row r="872" spans="1:34" ht="15.75" customHeight="1" x14ac:dyDescent="0.25">
      <c r="A872" s="1"/>
      <c r="C872" s="3"/>
      <c r="D872" s="2"/>
      <c r="E872" s="2"/>
      <c r="F872" s="2"/>
      <c r="G872" s="2"/>
      <c r="H872" s="2"/>
      <c r="I872" s="17"/>
      <c r="J872" s="2"/>
      <c r="K872" s="2"/>
      <c r="L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D872" s="17"/>
      <c r="AF872" s="17"/>
      <c r="AG872" s="17"/>
      <c r="AH872" s="17"/>
    </row>
    <row r="873" spans="1:34" ht="15.75" customHeight="1" x14ac:dyDescent="0.25">
      <c r="A873" s="1"/>
      <c r="C873" s="3"/>
      <c r="D873" s="2"/>
      <c r="E873" s="2"/>
      <c r="F873" s="2"/>
      <c r="G873" s="2"/>
      <c r="H873" s="2"/>
      <c r="I873" s="17"/>
      <c r="J873" s="2"/>
      <c r="K873" s="2"/>
      <c r="L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D873" s="17"/>
      <c r="AF873" s="17"/>
      <c r="AG873" s="17"/>
      <c r="AH873" s="17"/>
    </row>
    <row r="874" spans="1:34" ht="15.75" customHeight="1" x14ac:dyDescent="0.25">
      <c r="A874" s="1"/>
      <c r="C874" s="3"/>
      <c r="D874" s="2"/>
      <c r="E874" s="2"/>
      <c r="F874" s="2"/>
      <c r="G874" s="2"/>
      <c r="H874" s="2"/>
      <c r="I874" s="17"/>
      <c r="J874" s="2"/>
      <c r="K874" s="2"/>
      <c r="L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D874" s="17"/>
      <c r="AF874" s="17"/>
      <c r="AG874" s="17"/>
      <c r="AH874" s="17"/>
    </row>
    <row r="875" spans="1:34" ht="15.75" customHeight="1" x14ac:dyDescent="0.25">
      <c r="A875" s="1"/>
      <c r="C875" s="3"/>
      <c r="D875" s="2"/>
      <c r="E875" s="2"/>
      <c r="F875" s="2"/>
      <c r="G875" s="2"/>
      <c r="H875" s="2"/>
      <c r="I875" s="17"/>
      <c r="J875" s="2"/>
      <c r="K875" s="2"/>
      <c r="L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D875" s="17"/>
      <c r="AF875" s="17"/>
      <c r="AG875" s="17"/>
      <c r="AH875" s="17"/>
    </row>
    <row r="876" spans="1:34" ht="15.75" customHeight="1" x14ac:dyDescent="0.25">
      <c r="A876" s="1"/>
      <c r="C876" s="3"/>
      <c r="D876" s="2"/>
      <c r="E876" s="2"/>
      <c r="F876" s="2"/>
      <c r="G876" s="2"/>
      <c r="H876" s="2"/>
      <c r="I876" s="17"/>
      <c r="J876" s="2"/>
      <c r="K876" s="2"/>
      <c r="L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D876" s="17"/>
      <c r="AF876" s="17"/>
      <c r="AG876" s="17"/>
      <c r="AH876" s="17"/>
    </row>
    <row r="877" spans="1:34" ht="15.75" customHeight="1" x14ac:dyDescent="0.25">
      <c r="A877" s="1"/>
      <c r="C877" s="3"/>
      <c r="D877" s="2"/>
      <c r="E877" s="2"/>
      <c r="F877" s="2"/>
      <c r="G877" s="2"/>
      <c r="H877" s="2"/>
      <c r="I877" s="17"/>
      <c r="J877" s="2"/>
      <c r="K877" s="2"/>
      <c r="L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D877" s="17"/>
      <c r="AF877" s="17"/>
      <c r="AG877" s="17"/>
      <c r="AH877" s="17"/>
    </row>
    <row r="878" spans="1:34" ht="15.75" customHeight="1" x14ac:dyDescent="0.25">
      <c r="A878" s="1"/>
      <c r="C878" s="3"/>
      <c r="D878" s="2"/>
      <c r="E878" s="2"/>
      <c r="F878" s="2"/>
      <c r="G878" s="2"/>
      <c r="H878" s="2"/>
      <c r="I878" s="17"/>
      <c r="J878" s="2"/>
      <c r="K878" s="2"/>
      <c r="L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D878" s="17"/>
      <c r="AF878" s="17"/>
      <c r="AG878" s="17"/>
      <c r="AH878" s="17"/>
    </row>
    <row r="879" spans="1:34" ht="15.75" customHeight="1" x14ac:dyDescent="0.25">
      <c r="A879" s="1"/>
      <c r="C879" s="3"/>
      <c r="D879" s="2"/>
      <c r="E879" s="2"/>
      <c r="F879" s="2"/>
      <c r="G879" s="2"/>
      <c r="H879" s="2"/>
      <c r="I879" s="17"/>
      <c r="J879" s="2"/>
      <c r="K879" s="2"/>
      <c r="L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D879" s="17"/>
      <c r="AF879" s="17"/>
      <c r="AG879" s="17"/>
      <c r="AH879" s="17"/>
    </row>
    <row r="880" spans="1:34" ht="15.75" customHeight="1" x14ac:dyDescent="0.25">
      <c r="A880" s="1"/>
      <c r="C880" s="3"/>
      <c r="D880" s="2"/>
      <c r="E880" s="2"/>
      <c r="F880" s="2"/>
      <c r="G880" s="2"/>
      <c r="H880" s="2"/>
      <c r="I880" s="17"/>
      <c r="J880" s="2"/>
      <c r="K880" s="2"/>
      <c r="L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D880" s="17"/>
      <c r="AF880" s="17"/>
      <c r="AG880" s="17"/>
      <c r="AH880" s="17"/>
    </row>
    <row r="881" spans="1:34" ht="15.75" customHeight="1" x14ac:dyDescent="0.25">
      <c r="A881" s="1"/>
      <c r="C881" s="3"/>
      <c r="D881" s="2"/>
      <c r="E881" s="2"/>
      <c r="F881" s="2"/>
      <c r="G881" s="2"/>
      <c r="H881" s="2"/>
      <c r="I881" s="17"/>
      <c r="J881" s="2"/>
      <c r="K881" s="2"/>
      <c r="L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D881" s="17"/>
      <c r="AF881" s="17"/>
      <c r="AG881" s="17"/>
      <c r="AH881" s="17"/>
    </row>
    <row r="882" spans="1:34" ht="15.75" customHeight="1" x14ac:dyDescent="0.25">
      <c r="A882" s="1"/>
      <c r="C882" s="3"/>
      <c r="D882" s="2"/>
      <c r="E882" s="2"/>
      <c r="F882" s="2"/>
      <c r="G882" s="2"/>
      <c r="H882" s="2"/>
      <c r="I882" s="17"/>
      <c r="J882" s="2"/>
      <c r="K882" s="2"/>
      <c r="L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D882" s="17"/>
      <c r="AF882" s="17"/>
      <c r="AG882" s="17"/>
      <c r="AH882" s="17"/>
    </row>
    <row r="883" spans="1:34" ht="15.75" customHeight="1" x14ac:dyDescent="0.25">
      <c r="A883" s="1"/>
      <c r="C883" s="3"/>
      <c r="D883" s="2"/>
      <c r="E883" s="2"/>
      <c r="F883" s="2"/>
      <c r="G883" s="2"/>
      <c r="H883" s="2"/>
      <c r="I883" s="17"/>
      <c r="J883" s="2"/>
      <c r="K883" s="2"/>
      <c r="L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D883" s="17"/>
      <c r="AF883" s="17"/>
      <c r="AG883" s="17"/>
      <c r="AH883" s="17"/>
    </row>
    <row r="884" spans="1:34" ht="15.75" customHeight="1" x14ac:dyDescent="0.25">
      <c r="A884" s="1"/>
      <c r="C884" s="3"/>
      <c r="D884" s="2"/>
      <c r="E884" s="2"/>
      <c r="F884" s="2"/>
      <c r="G884" s="2"/>
      <c r="H884" s="2"/>
      <c r="I884" s="17"/>
      <c r="J884" s="2"/>
      <c r="K884" s="2"/>
      <c r="L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D884" s="17"/>
      <c r="AF884" s="17"/>
      <c r="AG884" s="17"/>
      <c r="AH884" s="17"/>
    </row>
    <row r="885" spans="1:34" ht="15.75" customHeight="1" x14ac:dyDescent="0.25">
      <c r="A885" s="1"/>
      <c r="C885" s="3"/>
      <c r="D885" s="2"/>
      <c r="E885" s="2"/>
      <c r="F885" s="2"/>
      <c r="G885" s="2"/>
      <c r="H885" s="2"/>
      <c r="I885" s="17"/>
      <c r="J885" s="2"/>
      <c r="K885" s="2"/>
      <c r="L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D885" s="17"/>
      <c r="AF885" s="17"/>
      <c r="AG885" s="17"/>
      <c r="AH885" s="17"/>
    </row>
    <row r="886" spans="1:34" ht="15.75" customHeight="1" x14ac:dyDescent="0.25">
      <c r="A886" s="1"/>
      <c r="C886" s="3"/>
      <c r="D886" s="2"/>
      <c r="E886" s="2"/>
      <c r="F886" s="2"/>
      <c r="G886" s="2"/>
      <c r="H886" s="2"/>
      <c r="I886" s="17"/>
      <c r="J886" s="2"/>
      <c r="K886" s="2"/>
      <c r="L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D886" s="17"/>
      <c r="AF886" s="17"/>
      <c r="AG886" s="17"/>
      <c r="AH886" s="17"/>
    </row>
    <row r="887" spans="1:34" ht="15.75" customHeight="1" x14ac:dyDescent="0.25">
      <c r="A887" s="1"/>
      <c r="C887" s="3"/>
      <c r="D887" s="2"/>
      <c r="E887" s="2"/>
      <c r="F887" s="2"/>
      <c r="G887" s="2"/>
      <c r="H887" s="2"/>
      <c r="I887" s="17"/>
      <c r="J887" s="2"/>
      <c r="K887" s="2"/>
      <c r="L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D887" s="17"/>
      <c r="AF887" s="17"/>
      <c r="AG887" s="17"/>
      <c r="AH887" s="17"/>
    </row>
    <row r="888" spans="1:34" ht="15.75" customHeight="1" x14ac:dyDescent="0.25">
      <c r="A888" s="1"/>
      <c r="C888" s="3"/>
      <c r="D888" s="2"/>
      <c r="E888" s="2"/>
      <c r="F888" s="2"/>
      <c r="G888" s="2"/>
      <c r="H888" s="2"/>
      <c r="I888" s="17"/>
      <c r="J888" s="2"/>
      <c r="K888" s="2"/>
      <c r="L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D888" s="17"/>
      <c r="AF888" s="17"/>
      <c r="AG888" s="17"/>
      <c r="AH888" s="17"/>
    </row>
    <row r="889" spans="1:34" ht="15.75" customHeight="1" x14ac:dyDescent="0.25">
      <c r="A889" s="1"/>
      <c r="C889" s="3"/>
      <c r="D889" s="2"/>
      <c r="E889" s="2"/>
      <c r="F889" s="2"/>
      <c r="G889" s="2"/>
      <c r="H889" s="2"/>
      <c r="I889" s="17"/>
      <c r="J889" s="2"/>
      <c r="K889" s="2"/>
      <c r="L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D889" s="17"/>
      <c r="AF889" s="17"/>
      <c r="AG889" s="17"/>
      <c r="AH889" s="17"/>
    </row>
    <row r="890" spans="1:34" ht="15.75" customHeight="1" x14ac:dyDescent="0.25">
      <c r="A890" s="1"/>
      <c r="C890" s="3"/>
      <c r="D890" s="2"/>
      <c r="E890" s="2"/>
      <c r="F890" s="2"/>
      <c r="G890" s="2"/>
      <c r="H890" s="2"/>
      <c r="I890" s="17"/>
      <c r="J890" s="2"/>
      <c r="K890" s="2"/>
      <c r="L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D890" s="17"/>
      <c r="AF890" s="17"/>
      <c r="AG890" s="17"/>
      <c r="AH890" s="17"/>
    </row>
    <row r="891" spans="1:34" ht="15.75" customHeight="1" x14ac:dyDescent="0.25">
      <c r="A891" s="1"/>
      <c r="C891" s="3"/>
      <c r="D891" s="2"/>
      <c r="E891" s="2"/>
      <c r="F891" s="2"/>
      <c r="G891" s="2"/>
      <c r="H891" s="2"/>
      <c r="I891" s="17"/>
      <c r="J891" s="2"/>
      <c r="K891" s="2"/>
      <c r="L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D891" s="17"/>
      <c r="AF891" s="17"/>
      <c r="AG891" s="17"/>
      <c r="AH891" s="17"/>
    </row>
    <row r="892" spans="1:34" ht="15.75" customHeight="1" x14ac:dyDescent="0.25">
      <c r="A892" s="1"/>
      <c r="C892" s="3"/>
      <c r="D892" s="2"/>
      <c r="E892" s="2"/>
      <c r="F892" s="2"/>
      <c r="G892" s="2"/>
      <c r="H892" s="2"/>
      <c r="I892" s="17"/>
      <c r="J892" s="2"/>
      <c r="K892" s="2"/>
      <c r="L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D892" s="17"/>
      <c r="AF892" s="17"/>
      <c r="AG892" s="17"/>
      <c r="AH892" s="17"/>
    </row>
    <row r="893" spans="1:34" ht="15.75" customHeight="1" x14ac:dyDescent="0.25">
      <c r="A893" s="1"/>
      <c r="C893" s="3"/>
      <c r="D893" s="2"/>
      <c r="E893" s="2"/>
      <c r="F893" s="2"/>
      <c r="G893" s="2"/>
      <c r="H893" s="2"/>
      <c r="I893" s="17"/>
      <c r="J893" s="2"/>
      <c r="K893" s="2"/>
      <c r="L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D893" s="17"/>
      <c r="AF893" s="17"/>
      <c r="AG893" s="17"/>
      <c r="AH893" s="17"/>
    </row>
    <row r="894" spans="1:34" ht="15.75" customHeight="1" x14ac:dyDescent="0.25">
      <c r="A894" s="1"/>
      <c r="C894" s="3"/>
      <c r="D894" s="2"/>
      <c r="E894" s="2"/>
      <c r="F894" s="2"/>
      <c r="G894" s="2"/>
      <c r="H894" s="2"/>
      <c r="I894" s="17"/>
      <c r="J894" s="2"/>
      <c r="K894" s="2"/>
      <c r="L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D894" s="17"/>
      <c r="AF894" s="17"/>
      <c r="AG894" s="17"/>
      <c r="AH894" s="17"/>
    </row>
    <row r="895" spans="1:34" ht="15.75" customHeight="1" x14ac:dyDescent="0.25">
      <c r="A895" s="1"/>
      <c r="C895" s="3"/>
      <c r="D895" s="2"/>
      <c r="E895" s="2"/>
      <c r="F895" s="2"/>
      <c r="G895" s="2"/>
      <c r="H895" s="2"/>
      <c r="I895" s="17"/>
      <c r="J895" s="2"/>
      <c r="K895" s="2"/>
      <c r="L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D895" s="17"/>
      <c r="AF895" s="17"/>
      <c r="AG895" s="17"/>
      <c r="AH895" s="17"/>
    </row>
    <row r="896" spans="1:34" ht="15.75" customHeight="1" x14ac:dyDescent="0.25">
      <c r="A896" s="1"/>
      <c r="C896" s="3"/>
      <c r="D896" s="2"/>
      <c r="E896" s="2"/>
      <c r="F896" s="2"/>
      <c r="G896" s="2"/>
      <c r="H896" s="2"/>
      <c r="I896" s="17"/>
      <c r="J896" s="2"/>
      <c r="K896" s="2"/>
      <c r="L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D896" s="17"/>
      <c r="AF896" s="17"/>
      <c r="AG896" s="17"/>
      <c r="AH896" s="17"/>
    </row>
    <row r="897" spans="1:34" ht="15.75" customHeight="1" x14ac:dyDescent="0.25">
      <c r="A897" s="1"/>
      <c r="C897" s="3"/>
      <c r="D897" s="2"/>
      <c r="E897" s="2"/>
      <c r="F897" s="2"/>
      <c r="G897" s="2"/>
      <c r="H897" s="2"/>
      <c r="I897" s="17"/>
      <c r="J897" s="2"/>
      <c r="K897" s="2"/>
      <c r="L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D897" s="17"/>
      <c r="AF897" s="17"/>
      <c r="AG897" s="17"/>
      <c r="AH897" s="17"/>
    </row>
    <row r="898" spans="1:34" ht="15.75" customHeight="1" x14ac:dyDescent="0.25">
      <c r="A898" s="1"/>
      <c r="C898" s="3"/>
      <c r="D898" s="2"/>
      <c r="E898" s="2"/>
      <c r="F898" s="2"/>
      <c r="G898" s="2"/>
      <c r="H898" s="2"/>
      <c r="I898" s="17"/>
      <c r="J898" s="2"/>
      <c r="K898" s="2"/>
      <c r="L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D898" s="17"/>
      <c r="AF898" s="17"/>
      <c r="AG898" s="17"/>
      <c r="AH898" s="17"/>
    </row>
    <row r="899" spans="1:34" ht="15.75" customHeight="1" x14ac:dyDescent="0.25">
      <c r="A899" s="1"/>
      <c r="C899" s="3"/>
      <c r="D899" s="2"/>
      <c r="E899" s="2"/>
      <c r="F899" s="2"/>
      <c r="G899" s="2"/>
      <c r="H899" s="2"/>
      <c r="I899" s="17"/>
      <c r="J899" s="2"/>
      <c r="K899" s="2"/>
      <c r="L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D899" s="17"/>
      <c r="AF899" s="17"/>
      <c r="AG899" s="17"/>
      <c r="AH899" s="17"/>
    </row>
    <row r="900" spans="1:34" ht="15.75" customHeight="1" x14ac:dyDescent="0.25">
      <c r="A900" s="1"/>
      <c r="C900" s="3"/>
      <c r="D900" s="2"/>
      <c r="E900" s="2"/>
      <c r="F900" s="2"/>
      <c r="G900" s="2"/>
      <c r="H900" s="2"/>
      <c r="I900" s="17"/>
      <c r="J900" s="2"/>
      <c r="K900" s="2"/>
      <c r="L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D900" s="17"/>
      <c r="AF900" s="17"/>
      <c r="AG900" s="17"/>
      <c r="AH900" s="17"/>
    </row>
    <row r="901" spans="1:34" ht="15.75" customHeight="1" x14ac:dyDescent="0.25">
      <c r="A901" s="1"/>
      <c r="C901" s="3"/>
      <c r="D901" s="2"/>
      <c r="E901" s="2"/>
      <c r="F901" s="2"/>
      <c r="G901" s="2"/>
      <c r="H901" s="2"/>
      <c r="I901" s="17"/>
      <c r="J901" s="2"/>
      <c r="K901" s="2"/>
      <c r="L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D901" s="17"/>
      <c r="AF901" s="17"/>
      <c r="AG901" s="17"/>
      <c r="AH901" s="17"/>
    </row>
    <row r="902" spans="1:34" ht="15.75" customHeight="1" x14ac:dyDescent="0.25">
      <c r="A902" s="1"/>
      <c r="C902" s="3"/>
      <c r="D902" s="2"/>
      <c r="E902" s="2"/>
      <c r="F902" s="2"/>
      <c r="G902" s="2"/>
      <c r="H902" s="2"/>
      <c r="I902" s="17"/>
      <c r="J902" s="2"/>
      <c r="K902" s="2"/>
      <c r="L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D902" s="17"/>
      <c r="AF902" s="17"/>
      <c r="AG902" s="17"/>
      <c r="AH902" s="17"/>
    </row>
    <row r="903" spans="1:34" ht="15.75" customHeight="1" x14ac:dyDescent="0.25">
      <c r="A903" s="1"/>
      <c r="C903" s="3"/>
      <c r="D903" s="2"/>
      <c r="E903" s="2"/>
      <c r="F903" s="2"/>
      <c r="G903" s="2"/>
      <c r="H903" s="2"/>
      <c r="I903" s="17"/>
      <c r="J903" s="2"/>
      <c r="K903" s="2"/>
      <c r="L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D903" s="17"/>
      <c r="AF903" s="17"/>
      <c r="AG903" s="17"/>
      <c r="AH903" s="17"/>
    </row>
    <row r="904" spans="1:34" ht="15.75" customHeight="1" x14ac:dyDescent="0.25">
      <c r="A904" s="1"/>
      <c r="C904" s="3"/>
      <c r="D904" s="2"/>
      <c r="E904" s="2"/>
      <c r="F904" s="2"/>
      <c r="G904" s="2"/>
      <c r="H904" s="2"/>
      <c r="I904" s="17"/>
      <c r="J904" s="2"/>
      <c r="K904" s="2"/>
      <c r="L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D904" s="17"/>
      <c r="AF904" s="17"/>
      <c r="AG904" s="17"/>
      <c r="AH904" s="17"/>
    </row>
    <row r="905" spans="1:34" ht="15.75" customHeight="1" x14ac:dyDescent="0.25">
      <c r="A905" s="1"/>
      <c r="C905" s="3"/>
      <c r="D905" s="2"/>
      <c r="E905" s="2"/>
      <c r="F905" s="2"/>
      <c r="G905" s="2"/>
      <c r="H905" s="2"/>
      <c r="I905" s="17"/>
      <c r="J905" s="2"/>
      <c r="K905" s="2"/>
      <c r="L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D905" s="17"/>
      <c r="AF905" s="17"/>
      <c r="AG905" s="17"/>
      <c r="AH905" s="17"/>
    </row>
    <row r="906" spans="1:34" ht="15.75" customHeight="1" x14ac:dyDescent="0.25">
      <c r="A906" s="1"/>
      <c r="C906" s="3"/>
      <c r="D906" s="2"/>
      <c r="E906" s="2"/>
      <c r="F906" s="2"/>
      <c r="G906" s="2"/>
      <c r="H906" s="2"/>
      <c r="I906" s="17"/>
      <c r="J906" s="2"/>
      <c r="K906" s="2"/>
      <c r="L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D906" s="17"/>
      <c r="AF906" s="17"/>
      <c r="AG906" s="17"/>
      <c r="AH906" s="17"/>
    </row>
    <row r="907" spans="1:34" ht="15.75" customHeight="1" x14ac:dyDescent="0.25">
      <c r="A907" s="1"/>
      <c r="C907" s="3"/>
      <c r="D907" s="2"/>
      <c r="E907" s="2"/>
      <c r="F907" s="2"/>
      <c r="G907" s="2"/>
      <c r="H907" s="2"/>
      <c r="I907" s="17"/>
      <c r="J907" s="2"/>
      <c r="K907" s="2"/>
      <c r="L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D907" s="17"/>
      <c r="AF907" s="17"/>
      <c r="AG907" s="17"/>
      <c r="AH907" s="17"/>
    </row>
    <row r="908" spans="1:34" ht="15.75" customHeight="1" x14ac:dyDescent="0.25">
      <c r="A908" s="1"/>
      <c r="C908" s="3"/>
      <c r="D908" s="2"/>
      <c r="E908" s="2"/>
      <c r="F908" s="2"/>
      <c r="G908" s="2"/>
      <c r="H908" s="2"/>
      <c r="I908" s="17"/>
      <c r="J908" s="2"/>
      <c r="K908" s="2"/>
      <c r="L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D908" s="17"/>
      <c r="AF908" s="17"/>
      <c r="AG908" s="17"/>
      <c r="AH908" s="17"/>
    </row>
    <row r="909" spans="1:34" ht="15.75" customHeight="1" x14ac:dyDescent="0.25">
      <c r="A909" s="1"/>
      <c r="C909" s="3"/>
      <c r="D909" s="2"/>
      <c r="E909" s="2"/>
      <c r="F909" s="2"/>
      <c r="G909" s="2"/>
      <c r="H909" s="2"/>
      <c r="I909" s="17"/>
      <c r="J909" s="2"/>
      <c r="K909" s="2"/>
      <c r="L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D909" s="17"/>
      <c r="AF909" s="17"/>
      <c r="AG909" s="17"/>
      <c r="AH909" s="17"/>
    </row>
    <row r="910" spans="1:34" ht="15.75" customHeight="1" x14ac:dyDescent="0.25">
      <c r="A910" s="1"/>
      <c r="C910" s="3"/>
      <c r="D910" s="2"/>
      <c r="E910" s="2"/>
      <c r="F910" s="2"/>
      <c r="G910" s="2"/>
      <c r="H910" s="2"/>
      <c r="I910" s="17"/>
      <c r="J910" s="2"/>
      <c r="K910" s="2"/>
      <c r="L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D910" s="17"/>
      <c r="AF910" s="17"/>
      <c r="AG910" s="17"/>
      <c r="AH910" s="17"/>
    </row>
    <row r="911" spans="1:34" ht="15.75" customHeight="1" x14ac:dyDescent="0.25">
      <c r="A911" s="1"/>
      <c r="C911" s="3"/>
      <c r="D911" s="2"/>
      <c r="E911" s="2"/>
      <c r="F911" s="2"/>
      <c r="G911" s="2"/>
      <c r="H911" s="2"/>
      <c r="I911" s="17"/>
      <c r="J911" s="2"/>
      <c r="K911" s="2"/>
      <c r="L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D911" s="17"/>
      <c r="AF911" s="17"/>
      <c r="AG911" s="17"/>
      <c r="AH911" s="17"/>
    </row>
    <row r="912" spans="1:34" ht="15.75" customHeight="1" x14ac:dyDescent="0.25">
      <c r="A912" s="1"/>
      <c r="C912" s="3"/>
      <c r="D912" s="2"/>
      <c r="E912" s="2"/>
      <c r="F912" s="2"/>
      <c r="G912" s="2"/>
      <c r="H912" s="2"/>
      <c r="I912" s="17"/>
      <c r="J912" s="2"/>
      <c r="K912" s="2"/>
      <c r="L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D912" s="17"/>
      <c r="AF912" s="17"/>
      <c r="AG912" s="17"/>
      <c r="AH912" s="17"/>
    </row>
    <row r="913" spans="1:34" ht="15.75" customHeight="1" x14ac:dyDescent="0.25">
      <c r="A913" s="1"/>
      <c r="C913" s="3"/>
      <c r="D913" s="2"/>
      <c r="E913" s="2"/>
      <c r="F913" s="2"/>
      <c r="G913" s="2"/>
      <c r="H913" s="2"/>
      <c r="I913" s="17"/>
      <c r="J913" s="2"/>
      <c r="K913" s="2"/>
      <c r="L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D913" s="17"/>
      <c r="AF913" s="17"/>
      <c r="AG913" s="17"/>
      <c r="AH913" s="17"/>
    </row>
    <row r="914" spans="1:34" ht="15.75" customHeight="1" x14ac:dyDescent="0.25">
      <c r="A914" s="1"/>
      <c r="C914" s="3"/>
      <c r="D914" s="2"/>
      <c r="E914" s="2"/>
      <c r="F914" s="2"/>
      <c r="G914" s="2"/>
      <c r="H914" s="2"/>
      <c r="I914" s="17"/>
      <c r="J914" s="2"/>
      <c r="K914" s="2"/>
      <c r="L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D914" s="17"/>
      <c r="AF914" s="17"/>
      <c r="AG914" s="17"/>
      <c r="AH914" s="17"/>
    </row>
    <row r="915" spans="1:34" ht="15.75" customHeight="1" x14ac:dyDescent="0.25">
      <c r="A915" s="1"/>
      <c r="C915" s="3"/>
      <c r="D915" s="2"/>
      <c r="E915" s="2"/>
      <c r="F915" s="2"/>
      <c r="G915" s="2"/>
      <c r="H915" s="2"/>
      <c r="I915" s="17"/>
      <c r="J915" s="2"/>
      <c r="K915" s="2"/>
      <c r="L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D915" s="17"/>
      <c r="AF915" s="17"/>
      <c r="AG915" s="17"/>
      <c r="AH915" s="17"/>
    </row>
    <row r="916" spans="1:34" ht="15.75" customHeight="1" x14ac:dyDescent="0.25">
      <c r="A916" s="1"/>
      <c r="C916" s="3"/>
      <c r="D916" s="2"/>
      <c r="E916" s="2"/>
      <c r="F916" s="2"/>
      <c r="G916" s="2"/>
      <c r="H916" s="2"/>
      <c r="I916" s="17"/>
      <c r="J916" s="2"/>
      <c r="K916" s="2"/>
      <c r="L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D916" s="17"/>
      <c r="AF916" s="17"/>
      <c r="AG916" s="17"/>
      <c r="AH916" s="17"/>
    </row>
    <row r="917" spans="1:34" ht="15.75" customHeight="1" x14ac:dyDescent="0.25">
      <c r="A917" s="1"/>
      <c r="C917" s="3"/>
      <c r="D917" s="2"/>
      <c r="E917" s="2"/>
      <c r="F917" s="2"/>
      <c r="G917" s="2"/>
      <c r="H917" s="2"/>
      <c r="I917" s="17"/>
      <c r="J917" s="2"/>
      <c r="K917" s="2"/>
      <c r="L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D917" s="17"/>
      <c r="AF917" s="17"/>
      <c r="AG917" s="17"/>
      <c r="AH917" s="17"/>
    </row>
    <row r="918" spans="1:34" ht="15.75" customHeight="1" x14ac:dyDescent="0.25">
      <c r="A918" s="1"/>
      <c r="C918" s="3"/>
      <c r="D918" s="2"/>
      <c r="E918" s="2"/>
      <c r="F918" s="2"/>
      <c r="G918" s="2"/>
      <c r="H918" s="2"/>
      <c r="I918" s="17"/>
      <c r="J918" s="2"/>
      <c r="K918" s="2"/>
      <c r="L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D918" s="17"/>
      <c r="AF918" s="17"/>
      <c r="AG918" s="17"/>
      <c r="AH918" s="17"/>
    </row>
    <row r="919" spans="1:34" ht="15.75" customHeight="1" x14ac:dyDescent="0.25">
      <c r="A919" s="1"/>
      <c r="C919" s="3"/>
      <c r="D919" s="2"/>
      <c r="E919" s="2"/>
      <c r="F919" s="2"/>
      <c r="G919" s="2"/>
      <c r="H919" s="2"/>
      <c r="I919" s="17"/>
      <c r="J919" s="2"/>
      <c r="K919" s="2"/>
      <c r="L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D919" s="17"/>
      <c r="AF919" s="17"/>
      <c r="AG919" s="17"/>
      <c r="AH919" s="17"/>
    </row>
    <row r="920" spans="1:34" ht="15.75" customHeight="1" x14ac:dyDescent="0.25">
      <c r="A920" s="1"/>
      <c r="C920" s="3"/>
      <c r="D920" s="2"/>
      <c r="E920" s="2"/>
      <c r="F920" s="2"/>
      <c r="G920" s="2"/>
      <c r="H920" s="2"/>
      <c r="I920" s="17"/>
      <c r="J920" s="2"/>
      <c r="K920" s="2"/>
      <c r="L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D920" s="17"/>
      <c r="AF920" s="17"/>
      <c r="AG920" s="17"/>
      <c r="AH920" s="17"/>
    </row>
    <row r="921" spans="1:34" ht="15.75" customHeight="1" x14ac:dyDescent="0.25">
      <c r="A921" s="1"/>
      <c r="C921" s="3"/>
      <c r="D921" s="2"/>
      <c r="E921" s="2"/>
      <c r="F921" s="2"/>
      <c r="G921" s="2"/>
      <c r="H921" s="2"/>
      <c r="I921" s="17"/>
      <c r="J921" s="2"/>
      <c r="K921" s="2"/>
      <c r="L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D921" s="17"/>
      <c r="AF921" s="17"/>
      <c r="AG921" s="17"/>
      <c r="AH921" s="17"/>
    </row>
    <row r="922" spans="1:34" ht="15.75" customHeight="1" x14ac:dyDescent="0.25">
      <c r="A922" s="1"/>
      <c r="C922" s="3"/>
      <c r="D922" s="2"/>
      <c r="E922" s="2"/>
      <c r="F922" s="2"/>
      <c r="G922" s="2"/>
      <c r="H922" s="2"/>
      <c r="I922" s="17"/>
      <c r="J922" s="2"/>
      <c r="K922" s="2"/>
      <c r="L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D922" s="17"/>
      <c r="AF922" s="17"/>
      <c r="AG922" s="17"/>
      <c r="AH922" s="17"/>
    </row>
    <row r="923" spans="1:34" ht="15.75" customHeight="1" x14ac:dyDescent="0.25">
      <c r="A923" s="1"/>
      <c r="C923" s="3"/>
      <c r="D923" s="2"/>
      <c r="E923" s="2"/>
      <c r="F923" s="2"/>
      <c r="G923" s="2"/>
      <c r="H923" s="2"/>
      <c r="I923" s="17"/>
      <c r="J923" s="2"/>
      <c r="K923" s="2"/>
      <c r="L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D923" s="17"/>
      <c r="AF923" s="17"/>
      <c r="AG923" s="17"/>
      <c r="AH923" s="17"/>
    </row>
    <row r="924" spans="1:34" ht="15.75" customHeight="1" x14ac:dyDescent="0.25">
      <c r="A924" s="1"/>
      <c r="C924" s="3"/>
      <c r="D924" s="2"/>
      <c r="E924" s="2"/>
      <c r="F924" s="2"/>
      <c r="G924" s="2"/>
      <c r="H924" s="2"/>
      <c r="I924" s="17"/>
      <c r="J924" s="2"/>
      <c r="K924" s="2"/>
      <c r="L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D924" s="17"/>
      <c r="AF924" s="17"/>
      <c r="AG924" s="17"/>
      <c r="AH924" s="17"/>
    </row>
    <row r="925" spans="1:34" ht="15.75" customHeight="1" x14ac:dyDescent="0.25">
      <c r="A925" s="1"/>
      <c r="C925" s="3"/>
      <c r="D925" s="2"/>
      <c r="E925" s="2"/>
      <c r="F925" s="2"/>
      <c r="G925" s="2"/>
      <c r="H925" s="2"/>
      <c r="I925" s="17"/>
      <c r="J925" s="2"/>
      <c r="K925" s="2"/>
      <c r="L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D925" s="17"/>
      <c r="AF925" s="17"/>
      <c r="AG925" s="17"/>
      <c r="AH925" s="17"/>
    </row>
    <row r="926" spans="1:34" ht="15.75" customHeight="1" x14ac:dyDescent="0.25">
      <c r="A926" s="1"/>
      <c r="C926" s="3"/>
      <c r="D926" s="2"/>
      <c r="E926" s="2"/>
      <c r="F926" s="2"/>
      <c r="G926" s="2"/>
      <c r="H926" s="2"/>
      <c r="I926" s="17"/>
      <c r="J926" s="2"/>
      <c r="K926" s="2"/>
      <c r="L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D926" s="17"/>
      <c r="AF926" s="17"/>
      <c r="AG926" s="17"/>
      <c r="AH926" s="17"/>
    </row>
    <row r="927" spans="1:34" ht="15.75" customHeight="1" x14ac:dyDescent="0.25">
      <c r="A927" s="1"/>
      <c r="C927" s="3"/>
      <c r="D927" s="2"/>
      <c r="E927" s="2"/>
      <c r="F927" s="2"/>
      <c r="G927" s="2"/>
      <c r="H927" s="2"/>
      <c r="I927" s="17"/>
      <c r="J927" s="2"/>
      <c r="K927" s="2"/>
      <c r="L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D927" s="17"/>
      <c r="AF927" s="17"/>
      <c r="AG927" s="17"/>
      <c r="AH927" s="17"/>
    </row>
    <row r="928" spans="1:34" ht="15.75" customHeight="1" x14ac:dyDescent="0.25">
      <c r="A928" s="1"/>
      <c r="C928" s="3"/>
      <c r="D928" s="2"/>
      <c r="E928" s="2"/>
      <c r="F928" s="2"/>
      <c r="G928" s="2"/>
      <c r="H928" s="2"/>
      <c r="I928" s="17"/>
      <c r="J928" s="2"/>
      <c r="K928" s="2"/>
      <c r="L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D928" s="17"/>
      <c r="AF928" s="17"/>
      <c r="AG928" s="17"/>
      <c r="AH928" s="17"/>
    </row>
    <row r="929" spans="1:34" ht="15.75" customHeight="1" x14ac:dyDescent="0.25">
      <c r="A929" s="1"/>
      <c r="C929" s="3"/>
      <c r="D929" s="2"/>
      <c r="E929" s="2"/>
      <c r="F929" s="2"/>
      <c r="G929" s="2"/>
      <c r="H929" s="2"/>
      <c r="I929" s="17"/>
      <c r="J929" s="2"/>
      <c r="K929" s="2"/>
      <c r="L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D929" s="17"/>
      <c r="AF929" s="17"/>
      <c r="AG929" s="17"/>
      <c r="AH929" s="17"/>
    </row>
    <row r="930" spans="1:34" ht="15.75" customHeight="1" x14ac:dyDescent="0.25">
      <c r="A930" s="1"/>
      <c r="C930" s="3"/>
      <c r="D930" s="2"/>
      <c r="E930" s="2"/>
      <c r="F930" s="2"/>
      <c r="G930" s="2"/>
      <c r="H930" s="2"/>
      <c r="I930" s="17"/>
      <c r="J930" s="2"/>
      <c r="K930" s="2"/>
      <c r="L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D930" s="17"/>
      <c r="AF930" s="17"/>
      <c r="AG930" s="17"/>
      <c r="AH930" s="17"/>
    </row>
    <row r="931" spans="1:34" ht="15.75" customHeight="1" x14ac:dyDescent="0.25">
      <c r="A931" s="1"/>
      <c r="C931" s="3"/>
      <c r="D931" s="2"/>
      <c r="E931" s="2"/>
      <c r="F931" s="2"/>
      <c r="G931" s="2"/>
      <c r="H931" s="2"/>
      <c r="I931" s="17"/>
      <c r="J931" s="2"/>
      <c r="K931" s="2"/>
      <c r="L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D931" s="17"/>
      <c r="AF931" s="17"/>
      <c r="AG931" s="17"/>
      <c r="AH931" s="17"/>
    </row>
    <row r="932" spans="1:34" ht="15.75" customHeight="1" x14ac:dyDescent="0.25">
      <c r="A932" s="1"/>
      <c r="C932" s="3"/>
      <c r="D932" s="2"/>
      <c r="E932" s="2"/>
      <c r="F932" s="2"/>
      <c r="G932" s="2"/>
      <c r="H932" s="2"/>
      <c r="I932" s="17"/>
      <c r="J932" s="2"/>
      <c r="K932" s="2"/>
      <c r="L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D932" s="17"/>
      <c r="AF932" s="17"/>
      <c r="AG932" s="17"/>
      <c r="AH932" s="17"/>
    </row>
    <row r="933" spans="1:34" ht="15.75" customHeight="1" x14ac:dyDescent="0.25">
      <c r="A933" s="1"/>
      <c r="C933" s="3"/>
      <c r="D933" s="2"/>
      <c r="E933" s="2"/>
      <c r="F933" s="2"/>
      <c r="G933" s="2"/>
      <c r="H933" s="2"/>
      <c r="I933" s="17"/>
      <c r="J933" s="2"/>
      <c r="K933" s="2"/>
      <c r="L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D933" s="17"/>
      <c r="AF933" s="17"/>
      <c r="AG933" s="17"/>
      <c r="AH933" s="17"/>
    </row>
    <row r="934" spans="1:34" ht="15.75" customHeight="1" x14ac:dyDescent="0.25">
      <c r="A934" s="1"/>
      <c r="C934" s="3"/>
      <c r="D934" s="2"/>
      <c r="E934" s="2"/>
      <c r="F934" s="2"/>
      <c r="G934" s="2"/>
      <c r="H934" s="2"/>
      <c r="I934" s="17"/>
      <c r="J934" s="2"/>
      <c r="K934" s="2"/>
      <c r="L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D934" s="17"/>
      <c r="AF934" s="17"/>
      <c r="AG934" s="17"/>
      <c r="AH934" s="17"/>
    </row>
    <row r="935" spans="1:34" ht="15.75" customHeight="1" x14ac:dyDescent="0.25">
      <c r="A935" s="1"/>
      <c r="C935" s="3"/>
      <c r="D935" s="2"/>
      <c r="E935" s="2"/>
      <c r="F935" s="2"/>
      <c r="G935" s="2"/>
      <c r="H935" s="2"/>
      <c r="I935" s="17"/>
      <c r="J935" s="2"/>
      <c r="K935" s="2"/>
      <c r="L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D935" s="17"/>
      <c r="AF935" s="17"/>
      <c r="AG935" s="17"/>
      <c r="AH935" s="17"/>
    </row>
    <row r="936" spans="1:34" ht="15.75" customHeight="1" x14ac:dyDescent="0.25">
      <c r="A936" s="1"/>
      <c r="C936" s="3"/>
      <c r="D936" s="2"/>
      <c r="E936" s="2"/>
      <c r="F936" s="2"/>
      <c r="G936" s="2"/>
      <c r="H936" s="2"/>
      <c r="I936" s="17"/>
      <c r="J936" s="2"/>
      <c r="K936" s="2"/>
      <c r="L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D936" s="17"/>
      <c r="AF936" s="17"/>
      <c r="AG936" s="17"/>
      <c r="AH936" s="17"/>
    </row>
    <row r="937" spans="1:34" ht="15.75" customHeight="1" x14ac:dyDescent="0.25">
      <c r="A937" s="1"/>
      <c r="C937" s="3"/>
      <c r="D937" s="2"/>
      <c r="E937" s="2"/>
      <c r="F937" s="2"/>
      <c r="G937" s="2"/>
      <c r="H937" s="2"/>
      <c r="I937" s="17"/>
      <c r="J937" s="2"/>
      <c r="K937" s="2"/>
      <c r="L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D937" s="17"/>
      <c r="AF937" s="17"/>
      <c r="AG937" s="17"/>
      <c r="AH937" s="17"/>
    </row>
    <row r="938" spans="1:34" ht="15.75" customHeight="1" x14ac:dyDescent="0.25">
      <c r="A938" s="1"/>
      <c r="C938" s="3"/>
      <c r="D938" s="2"/>
      <c r="E938" s="2"/>
      <c r="F938" s="2"/>
      <c r="G938" s="2"/>
      <c r="H938" s="2"/>
      <c r="I938" s="17"/>
      <c r="J938" s="2"/>
      <c r="K938" s="2"/>
      <c r="L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D938" s="17"/>
      <c r="AF938" s="17"/>
      <c r="AG938" s="17"/>
      <c r="AH938" s="17"/>
    </row>
    <row r="939" spans="1:34" ht="15.75" customHeight="1" x14ac:dyDescent="0.25">
      <c r="A939" s="1"/>
      <c r="C939" s="3"/>
      <c r="D939" s="2"/>
      <c r="E939" s="2"/>
      <c r="F939" s="2"/>
      <c r="G939" s="2"/>
      <c r="H939" s="2"/>
      <c r="I939" s="17"/>
      <c r="J939" s="2"/>
      <c r="K939" s="2"/>
      <c r="L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D939" s="17"/>
      <c r="AF939" s="17"/>
      <c r="AG939" s="17"/>
      <c r="AH939" s="17"/>
    </row>
    <row r="940" spans="1:34" ht="15.75" customHeight="1" x14ac:dyDescent="0.25">
      <c r="A940" s="1"/>
      <c r="C940" s="3"/>
      <c r="D940" s="2"/>
      <c r="E940" s="2"/>
      <c r="F940" s="2"/>
      <c r="G940" s="2"/>
      <c r="H940" s="2"/>
      <c r="I940" s="17"/>
      <c r="J940" s="2"/>
      <c r="K940" s="2"/>
      <c r="L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D940" s="17"/>
      <c r="AF940" s="17"/>
      <c r="AG940" s="17"/>
      <c r="AH940" s="17"/>
    </row>
    <row r="941" spans="1:34" ht="15.75" customHeight="1" x14ac:dyDescent="0.25">
      <c r="A941" s="1"/>
      <c r="C941" s="3"/>
      <c r="D941" s="2"/>
      <c r="E941" s="2"/>
      <c r="F941" s="2"/>
      <c r="G941" s="2"/>
      <c r="H941" s="2"/>
      <c r="I941" s="17"/>
      <c r="J941" s="2"/>
      <c r="K941" s="2"/>
      <c r="L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D941" s="17"/>
      <c r="AF941" s="17"/>
      <c r="AG941" s="17"/>
      <c r="AH941" s="17"/>
    </row>
    <row r="942" spans="1:34" ht="15.75" customHeight="1" x14ac:dyDescent="0.25">
      <c r="A942" s="1"/>
      <c r="C942" s="3"/>
      <c r="D942" s="2"/>
      <c r="E942" s="2"/>
      <c r="F942" s="2"/>
      <c r="G942" s="2"/>
      <c r="H942" s="2"/>
      <c r="I942" s="17"/>
      <c r="J942" s="2"/>
      <c r="K942" s="2"/>
      <c r="L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D942" s="17"/>
      <c r="AF942" s="17"/>
      <c r="AG942" s="17"/>
      <c r="AH942" s="17"/>
    </row>
    <row r="943" spans="1:34" ht="15.75" customHeight="1" x14ac:dyDescent="0.25">
      <c r="A943" s="1"/>
      <c r="C943" s="3"/>
      <c r="D943" s="2"/>
      <c r="E943" s="2"/>
      <c r="F943" s="2"/>
      <c r="G943" s="2"/>
      <c r="H943" s="2"/>
      <c r="I943" s="17"/>
      <c r="J943" s="2"/>
      <c r="K943" s="2"/>
      <c r="L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D943" s="17"/>
      <c r="AF943" s="17"/>
      <c r="AG943" s="17"/>
      <c r="AH943" s="17"/>
    </row>
    <row r="944" spans="1:34" ht="15.75" customHeight="1" x14ac:dyDescent="0.25">
      <c r="A944" s="1"/>
      <c r="C944" s="3"/>
      <c r="D944" s="2"/>
      <c r="E944" s="2"/>
      <c r="F944" s="2"/>
      <c r="G944" s="2"/>
      <c r="H944" s="2"/>
      <c r="I944" s="17"/>
      <c r="J944" s="2"/>
      <c r="K944" s="2"/>
      <c r="L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D944" s="17"/>
      <c r="AF944" s="17"/>
      <c r="AG944" s="17"/>
      <c r="AH944" s="17"/>
    </row>
    <row r="945" spans="1:34" ht="15.75" customHeight="1" x14ac:dyDescent="0.25">
      <c r="A945" s="1"/>
      <c r="C945" s="3"/>
      <c r="D945" s="2"/>
      <c r="E945" s="2"/>
      <c r="F945" s="2"/>
      <c r="G945" s="2"/>
      <c r="H945" s="2"/>
      <c r="I945" s="17"/>
      <c r="J945" s="2"/>
      <c r="K945" s="2"/>
      <c r="L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D945" s="17"/>
      <c r="AF945" s="17"/>
      <c r="AG945" s="17"/>
      <c r="AH945" s="17"/>
    </row>
    <row r="946" spans="1:34" ht="15.75" customHeight="1" x14ac:dyDescent="0.25">
      <c r="A946" s="1"/>
      <c r="C946" s="3"/>
      <c r="D946" s="2"/>
      <c r="E946" s="2"/>
      <c r="F946" s="2"/>
      <c r="G946" s="2"/>
      <c r="H946" s="2"/>
      <c r="I946" s="17"/>
      <c r="J946" s="2"/>
      <c r="K946" s="2"/>
      <c r="L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D946" s="17"/>
      <c r="AF946" s="17"/>
      <c r="AG946" s="17"/>
      <c r="AH946" s="17"/>
    </row>
    <row r="947" spans="1:34" ht="15.75" customHeight="1" x14ac:dyDescent="0.25">
      <c r="A947" s="1"/>
      <c r="C947" s="3"/>
      <c r="D947" s="2"/>
      <c r="E947" s="2"/>
      <c r="F947" s="2"/>
      <c r="G947" s="2"/>
      <c r="H947" s="2"/>
      <c r="I947" s="17"/>
      <c r="J947" s="2"/>
      <c r="K947" s="2"/>
      <c r="L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D947" s="17"/>
      <c r="AF947" s="17"/>
      <c r="AG947" s="17"/>
      <c r="AH947" s="17"/>
    </row>
    <row r="948" spans="1:34" ht="15.75" customHeight="1" x14ac:dyDescent="0.25">
      <c r="A948" s="1"/>
      <c r="C948" s="3"/>
      <c r="D948" s="2"/>
      <c r="E948" s="2"/>
      <c r="F948" s="2"/>
      <c r="G948" s="2"/>
      <c r="H948" s="2"/>
      <c r="I948" s="17"/>
      <c r="J948" s="2"/>
      <c r="K948" s="2"/>
      <c r="L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D948" s="17"/>
      <c r="AF948" s="17"/>
      <c r="AG948" s="17"/>
      <c r="AH948" s="17"/>
    </row>
    <row r="949" spans="1:34" ht="15.75" customHeight="1" x14ac:dyDescent="0.25">
      <c r="A949" s="1"/>
      <c r="C949" s="3"/>
      <c r="D949" s="2"/>
      <c r="E949" s="2"/>
      <c r="F949" s="2"/>
      <c r="G949" s="2"/>
      <c r="H949" s="2"/>
      <c r="I949" s="17"/>
      <c r="J949" s="2"/>
      <c r="K949" s="2"/>
      <c r="L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D949" s="17"/>
      <c r="AF949" s="17"/>
      <c r="AG949" s="17"/>
      <c r="AH949" s="17"/>
    </row>
    <row r="950" spans="1:34" ht="15.75" customHeight="1" x14ac:dyDescent="0.25">
      <c r="A950" s="1"/>
      <c r="C950" s="3"/>
      <c r="D950" s="2"/>
      <c r="E950" s="2"/>
      <c r="F950" s="2"/>
      <c r="G950" s="2"/>
      <c r="H950" s="2"/>
      <c r="I950" s="17"/>
      <c r="J950" s="2"/>
      <c r="K950" s="2"/>
      <c r="L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D950" s="17"/>
      <c r="AF950" s="17"/>
      <c r="AG950" s="17"/>
      <c r="AH950" s="17"/>
    </row>
    <row r="951" spans="1:34" ht="15.75" customHeight="1" x14ac:dyDescent="0.25">
      <c r="A951" s="1"/>
      <c r="C951" s="3"/>
      <c r="D951" s="2"/>
      <c r="E951" s="2"/>
      <c r="F951" s="2"/>
      <c r="G951" s="2"/>
      <c r="H951" s="2"/>
      <c r="I951" s="17"/>
      <c r="J951" s="2"/>
      <c r="K951" s="2"/>
      <c r="L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D951" s="17"/>
      <c r="AF951" s="17"/>
      <c r="AG951" s="17"/>
      <c r="AH951" s="17"/>
    </row>
    <row r="952" spans="1:34" ht="15.75" customHeight="1" x14ac:dyDescent="0.25">
      <c r="A952" s="1"/>
      <c r="C952" s="3"/>
      <c r="D952" s="2"/>
      <c r="E952" s="2"/>
      <c r="F952" s="2"/>
      <c r="G952" s="2"/>
      <c r="H952" s="2"/>
      <c r="I952" s="17"/>
      <c r="J952" s="2"/>
      <c r="K952" s="2"/>
      <c r="L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D952" s="17"/>
      <c r="AF952" s="17"/>
      <c r="AG952" s="17"/>
      <c r="AH952" s="17"/>
    </row>
    <row r="953" spans="1:34" ht="15.75" customHeight="1" x14ac:dyDescent="0.25">
      <c r="A953" s="1"/>
      <c r="C953" s="3"/>
      <c r="D953" s="2"/>
      <c r="E953" s="2"/>
      <c r="F953" s="2"/>
      <c r="G953" s="2"/>
      <c r="H953" s="2"/>
      <c r="I953" s="17"/>
      <c r="J953" s="2"/>
      <c r="K953" s="2"/>
      <c r="L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D953" s="17"/>
      <c r="AF953" s="17"/>
      <c r="AG953" s="17"/>
      <c r="AH953" s="17"/>
    </row>
    <row r="954" spans="1:34" ht="15.75" customHeight="1" x14ac:dyDescent="0.25">
      <c r="A954" s="1"/>
      <c r="C954" s="3"/>
      <c r="D954" s="2"/>
      <c r="E954" s="2"/>
      <c r="F954" s="2"/>
      <c r="G954" s="2"/>
      <c r="H954" s="2"/>
      <c r="I954" s="17"/>
      <c r="J954" s="2"/>
      <c r="K954" s="2"/>
      <c r="L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D954" s="17"/>
      <c r="AF954" s="17"/>
      <c r="AG954" s="17"/>
      <c r="AH954" s="17"/>
    </row>
    <row r="955" spans="1:34" ht="15.75" customHeight="1" x14ac:dyDescent="0.25">
      <c r="A955" s="1"/>
      <c r="C955" s="3"/>
      <c r="D955" s="2"/>
      <c r="E955" s="2"/>
      <c r="F955" s="2"/>
      <c r="G955" s="2"/>
      <c r="H955" s="2"/>
      <c r="I955" s="17"/>
      <c r="J955" s="2"/>
      <c r="K955" s="2"/>
      <c r="L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D955" s="17"/>
      <c r="AF955" s="17"/>
      <c r="AG955" s="17"/>
      <c r="AH955" s="17"/>
    </row>
    <row r="956" spans="1:34" ht="15.75" customHeight="1" x14ac:dyDescent="0.25">
      <c r="A956" s="1"/>
      <c r="C956" s="3"/>
      <c r="D956" s="2"/>
      <c r="E956" s="2"/>
      <c r="F956" s="2"/>
      <c r="G956" s="2"/>
      <c r="H956" s="2"/>
      <c r="I956" s="17"/>
      <c r="J956" s="2"/>
      <c r="K956" s="2"/>
      <c r="L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D956" s="17"/>
      <c r="AF956" s="17"/>
      <c r="AG956" s="17"/>
      <c r="AH956" s="17"/>
    </row>
    <row r="957" spans="1:34" ht="15.75" customHeight="1" x14ac:dyDescent="0.25">
      <c r="A957" s="1"/>
      <c r="C957" s="3"/>
      <c r="D957" s="2"/>
      <c r="E957" s="2"/>
      <c r="F957" s="2"/>
      <c r="G957" s="2"/>
      <c r="H957" s="2"/>
      <c r="I957" s="17"/>
      <c r="J957" s="2"/>
      <c r="K957" s="2"/>
      <c r="L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D957" s="17"/>
      <c r="AF957" s="17"/>
      <c r="AG957" s="17"/>
      <c r="AH957" s="17"/>
    </row>
    <row r="958" spans="1:34" ht="15.75" customHeight="1" x14ac:dyDescent="0.25">
      <c r="A958" s="1"/>
      <c r="C958" s="3"/>
      <c r="D958" s="2"/>
      <c r="E958" s="2"/>
      <c r="F958" s="2"/>
      <c r="G958" s="2"/>
      <c r="H958" s="2"/>
      <c r="I958" s="17"/>
      <c r="J958" s="2"/>
      <c r="K958" s="2"/>
      <c r="L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D958" s="17"/>
      <c r="AF958" s="17"/>
      <c r="AG958" s="17"/>
      <c r="AH958" s="17"/>
    </row>
    <row r="959" spans="1:34" ht="15.75" customHeight="1" x14ac:dyDescent="0.25">
      <c r="A959" s="1"/>
      <c r="C959" s="3"/>
      <c r="D959" s="2"/>
      <c r="E959" s="2"/>
      <c r="F959" s="2"/>
      <c r="G959" s="2"/>
      <c r="H959" s="2"/>
      <c r="I959" s="17"/>
      <c r="J959" s="2"/>
      <c r="K959" s="2"/>
      <c r="L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D959" s="17"/>
      <c r="AF959" s="17"/>
      <c r="AG959" s="17"/>
      <c r="AH959" s="17"/>
    </row>
    <row r="960" spans="1:34" ht="15.75" customHeight="1" x14ac:dyDescent="0.25">
      <c r="A960" s="1"/>
      <c r="C960" s="3"/>
      <c r="D960" s="2"/>
      <c r="E960" s="2"/>
      <c r="F960" s="2"/>
      <c r="G960" s="2"/>
      <c r="H960" s="2"/>
      <c r="I960" s="17"/>
      <c r="J960" s="2"/>
      <c r="K960" s="2"/>
      <c r="L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D960" s="17"/>
      <c r="AF960" s="17"/>
      <c r="AG960" s="17"/>
      <c r="AH960" s="17"/>
    </row>
    <row r="961" spans="1:34" ht="15.75" customHeight="1" x14ac:dyDescent="0.25">
      <c r="A961" s="1"/>
      <c r="C961" s="3"/>
      <c r="D961" s="2"/>
      <c r="E961" s="2"/>
      <c r="F961" s="2"/>
      <c r="G961" s="2"/>
      <c r="H961" s="2"/>
      <c r="I961" s="17"/>
      <c r="J961" s="2"/>
      <c r="K961" s="2"/>
      <c r="L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D961" s="17"/>
      <c r="AF961" s="17"/>
      <c r="AG961" s="17"/>
      <c r="AH961" s="17"/>
    </row>
    <row r="962" spans="1:34" ht="15.75" customHeight="1" x14ac:dyDescent="0.25">
      <c r="A962" s="1"/>
      <c r="C962" s="3"/>
      <c r="D962" s="2"/>
      <c r="E962" s="2"/>
      <c r="F962" s="2"/>
      <c r="G962" s="2"/>
      <c r="H962" s="2"/>
      <c r="I962" s="17"/>
      <c r="J962" s="2"/>
      <c r="K962" s="2"/>
      <c r="L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D962" s="17"/>
      <c r="AF962" s="17"/>
      <c r="AG962" s="17"/>
      <c r="AH962" s="17"/>
    </row>
    <row r="963" spans="1:34" ht="15.75" customHeight="1" x14ac:dyDescent="0.25">
      <c r="A963" s="1"/>
      <c r="C963" s="3"/>
      <c r="D963" s="2"/>
      <c r="E963" s="2"/>
      <c r="F963" s="2"/>
      <c r="G963" s="2"/>
      <c r="H963" s="2"/>
      <c r="I963" s="17"/>
      <c r="J963" s="2"/>
      <c r="K963" s="2"/>
      <c r="L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D963" s="17"/>
      <c r="AF963" s="17"/>
      <c r="AG963" s="17"/>
      <c r="AH963" s="17"/>
    </row>
    <row r="964" spans="1:34" ht="15.75" customHeight="1" x14ac:dyDescent="0.25">
      <c r="A964" s="1"/>
      <c r="C964" s="3"/>
      <c r="D964" s="2"/>
      <c r="E964" s="2"/>
      <c r="F964" s="2"/>
      <c r="G964" s="2"/>
      <c r="H964" s="2"/>
      <c r="I964" s="17"/>
      <c r="J964" s="2"/>
      <c r="K964" s="2"/>
      <c r="L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D964" s="17"/>
      <c r="AF964" s="17"/>
      <c r="AG964" s="17"/>
      <c r="AH964" s="17"/>
    </row>
    <row r="965" spans="1:34" ht="15.75" customHeight="1" x14ac:dyDescent="0.25">
      <c r="A965" s="1"/>
      <c r="C965" s="3"/>
      <c r="D965" s="2"/>
      <c r="E965" s="2"/>
      <c r="F965" s="2"/>
      <c r="G965" s="2"/>
      <c r="H965" s="2"/>
      <c r="I965" s="17"/>
      <c r="J965" s="2"/>
      <c r="K965" s="2"/>
      <c r="L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D965" s="17"/>
      <c r="AF965" s="17"/>
      <c r="AG965" s="17"/>
      <c r="AH965" s="17"/>
    </row>
    <row r="966" spans="1:34" ht="15.75" customHeight="1" x14ac:dyDescent="0.25">
      <c r="A966" s="1"/>
      <c r="C966" s="3"/>
      <c r="D966" s="2"/>
      <c r="E966" s="2"/>
      <c r="F966" s="2"/>
      <c r="G966" s="2"/>
      <c r="H966" s="2"/>
      <c r="I966" s="17"/>
      <c r="J966" s="2"/>
      <c r="K966" s="2"/>
      <c r="L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D966" s="17"/>
      <c r="AF966" s="17"/>
      <c r="AG966" s="17"/>
      <c r="AH966" s="17"/>
    </row>
    <row r="967" spans="1:34" ht="15.75" customHeight="1" x14ac:dyDescent="0.25">
      <c r="A967" s="1"/>
      <c r="C967" s="3"/>
      <c r="D967" s="2"/>
      <c r="E967" s="2"/>
      <c r="F967" s="2"/>
      <c r="G967" s="2"/>
      <c r="H967" s="2"/>
      <c r="I967" s="17"/>
      <c r="J967" s="2"/>
      <c r="K967" s="2"/>
      <c r="L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D967" s="17"/>
      <c r="AF967" s="17"/>
      <c r="AG967" s="17"/>
      <c r="AH967" s="17"/>
    </row>
    <row r="968" spans="1:34" ht="15.75" customHeight="1" x14ac:dyDescent="0.25">
      <c r="A968" s="1"/>
      <c r="C968" s="3"/>
      <c r="D968" s="2"/>
      <c r="E968" s="2"/>
      <c r="F968" s="2"/>
      <c r="G968" s="2"/>
      <c r="H968" s="2"/>
      <c r="I968" s="17"/>
      <c r="J968" s="2"/>
      <c r="K968" s="2"/>
      <c r="L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D968" s="17"/>
      <c r="AF968" s="17"/>
      <c r="AG968" s="17"/>
      <c r="AH968" s="17"/>
    </row>
    <row r="969" spans="1:34" ht="15.75" customHeight="1" x14ac:dyDescent="0.25">
      <c r="A969" s="1"/>
      <c r="C969" s="3"/>
      <c r="D969" s="2"/>
      <c r="E969" s="2"/>
      <c r="F969" s="2"/>
      <c r="G969" s="2"/>
      <c r="H969" s="2"/>
      <c r="I969" s="17"/>
      <c r="J969" s="2"/>
      <c r="K969" s="2"/>
      <c r="L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D969" s="17"/>
      <c r="AF969" s="17"/>
      <c r="AG969" s="17"/>
      <c r="AH969" s="17"/>
    </row>
    <row r="970" spans="1:34" ht="15.75" customHeight="1" x14ac:dyDescent="0.25">
      <c r="A970" s="1"/>
      <c r="C970" s="3"/>
      <c r="D970" s="2"/>
      <c r="E970" s="2"/>
      <c r="F970" s="2"/>
      <c r="G970" s="2"/>
      <c r="H970" s="2"/>
      <c r="I970" s="17"/>
      <c r="J970" s="2"/>
      <c r="K970" s="2"/>
      <c r="L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D970" s="17"/>
      <c r="AF970" s="17"/>
      <c r="AG970" s="17"/>
      <c r="AH970" s="17"/>
    </row>
    <row r="971" spans="1:34" ht="15.75" customHeight="1" x14ac:dyDescent="0.25">
      <c r="A971" s="1"/>
      <c r="C971" s="3"/>
      <c r="D971" s="2"/>
      <c r="E971" s="2"/>
      <c r="F971" s="2"/>
      <c r="G971" s="2"/>
      <c r="H971" s="2"/>
      <c r="I971" s="17"/>
      <c r="J971" s="2"/>
      <c r="K971" s="2"/>
      <c r="L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D971" s="17"/>
      <c r="AF971" s="17"/>
      <c r="AG971" s="17"/>
      <c r="AH971" s="17"/>
    </row>
    <row r="972" spans="1:34" ht="15.75" customHeight="1" x14ac:dyDescent="0.25">
      <c r="A972" s="1"/>
      <c r="C972" s="3"/>
      <c r="D972" s="2"/>
      <c r="E972" s="2"/>
      <c r="F972" s="2"/>
      <c r="G972" s="2"/>
      <c r="H972" s="2"/>
      <c r="I972" s="17"/>
      <c r="J972" s="2"/>
      <c r="K972" s="2"/>
      <c r="L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D972" s="17"/>
      <c r="AF972" s="17"/>
      <c r="AG972" s="17"/>
      <c r="AH972" s="17"/>
    </row>
    <row r="973" spans="1:34" ht="15.75" customHeight="1" x14ac:dyDescent="0.25">
      <c r="A973" s="1"/>
      <c r="C973" s="3"/>
      <c r="D973" s="2"/>
      <c r="E973" s="2"/>
      <c r="F973" s="2"/>
      <c r="G973" s="2"/>
      <c r="H973" s="2"/>
      <c r="I973" s="17"/>
      <c r="J973" s="2"/>
      <c r="K973" s="2"/>
      <c r="L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D973" s="17"/>
      <c r="AF973" s="17"/>
      <c r="AG973" s="17"/>
      <c r="AH973" s="17"/>
    </row>
    <row r="974" spans="1:34" ht="15.75" customHeight="1" x14ac:dyDescent="0.25">
      <c r="A974" s="1"/>
      <c r="C974" s="3"/>
      <c r="D974" s="2"/>
      <c r="E974" s="2"/>
      <c r="F974" s="2"/>
      <c r="G974" s="2"/>
      <c r="H974" s="2"/>
      <c r="I974" s="17"/>
      <c r="J974" s="2"/>
      <c r="K974" s="2"/>
      <c r="L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D974" s="17"/>
      <c r="AF974" s="17"/>
      <c r="AG974" s="17"/>
      <c r="AH974" s="17"/>
    </row>
    <row r="975" spans="1:34" ht="15.75" customHeight="1" x14ac:dyDescent="0.25">
      <c r="A975" s="1"/>
      <c r="C975" s="3"/>
      <c r="D975" s="2"/>
      <c r="E975" s="2"/>
      <c r="F975" s="2"/>
      <c r="G975" s="2"/>
      <c r="H975" s="2"/>
      <c r="I975" s="17"/>
      <c r="J975" s="2"/>
      <c r="K975" s="2"/>
      <c r="L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D975" s="17"/>
      <c r="AF975" s="17"/>
      <c r="AG975" s="17"/>
      <c r="AH975" s="17"/>
    </row>
    <row r="976" spans="1:34" ht="15.75" customHeight="1" x14ac:dyDescent="0.25">
      <c r="A976" s="1"/>
      <c r="C976" s="3"/>
      <c r="D976" s="2"/>
      <c r="E976" s="2"/>
      <c r="F976" s="2"/>
      <c r="G976" s="2"/>
      <c r="H976" s="2"/>
      <c r="I976" s="17"/>
      <c r="J976" s="2"/>
      <c r="K976" s="2"/>
      <c r="L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D976" s="17"/>
      <c r="AF976" s="17"/>
      <c r="AG976" s="17"/>
      <c r="AH976" s="17"/>
    </row>
    <row r="977" spans="1:34" ht="15.75" customHeight="1" x14ac:dyDescent="0.25">
      <c r="A977" s="1"/>
      <c r="C977" s="3"/>
      <c r="D977" s="2"/>
      <c r="E977" s="2"/>
      <c r="F977" s="2"/>
      <c r="G977" s="2"/>
      <c r="H977" s="2"/>
      <c r="I977" s="17"/>
      <c r="J977" s="2"/>
      <c r="K977" s="2"/>
      <c r="L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D977" s="17"/>
      <c r="AF977" s="17"/>
      <c r="AG977" s="17"/>
      <c r="AH977" s="17"/>
    </row>
    <row r="978" spans="1:34" ht="15.75" customHeight="1" x14ac:dyDescent="0.25">
      <c r="A978" s="1"/>
      <c r="C978" s="3"/>
      <c r="D978" s="2"/>
      <c r="E978" s="2"/>
      <c r="F978" s="2"/>
      <c r="G978" s="2"/>
      <c r="H978" s="2"/>
      <c r="I978" s="17"/>
      <c r="J978" s="2"/>
      <c r="K978" s="2"/>
      <c r="L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D978" s="17"/>
      <c r="AF978" s="17"/>
      <c r="AG978" s="17"/>
      <c r="AH978" s="17"/>
    </row>
    <row r="979" spans="1:34" ht="15.75" customHeight="1" x14ac:dyDescent="0.25">
      <c r="A979" s="1"/>
      <c r="C979" s="3"/>
      <c r="D979" s="2"/>
      <c r="E979" s="2"/>
      <c r="F979" s="2"/>
      <c r="G979" s="2"/>
      <c r="H979" s="2"/>
      <c r="I979" s="17"/>
      <c r="J979" s="2"/>
      <c r="K979" s="2"/>
      <c r="L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D979" s="17"/>
      <c r="AF979" s="17"/>
      <c r="AG979" s="17"/>
      <c r="AH979" s="17"/>
    </row>
    <row r="980" spans="1:34" ht="15.75" customHeight="1" x14ac:dyDescent="0.25">
      <c r="A980" s="1"/>
      <c r="C980" s="3"/>
      <c r="D980" s="2"/>
      <c r="E980" s="2"/>
      <c r="F980" s="2"/>
      <c r="G980" s="2"/>
      <c r="H980" s="2"/>
      <c r="I980" s="17"/>
      <c r="J980" s="2"/>
      <c r="K980" s="2"/>
      <c r="L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D980" s="17"/>
      <c r="AF980" s="17"/>
      <c r="AG980" s="17"/>
      <c r="AH980" s="17"/>
    </row>
    <row r="981" spans="1:34" ht="15.75" customHeight="1" x14ac:dyDescent="0.25">
      <c r="A981" s="1"/>
      <c r="C981" s="3"/>
      <c r="D981" s="2"/>
      <c r="E981" s="2"/>
      <c r="F981" s="2"/>
      <c r="G981" s="2"/>
      <c r="H981" s="2"/>
      <c r="I981" s="17"/>
      <c r="J981" s="2"/>
      <c r="K981" s="2"/>
      <c r="L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D981" s="17"/>
      <c r="AF981" s="17"/>
      <c r="AG981" s="17"/>
      <c r="AH981" s="17"/>
    </row>
    <row r="982" spans="1:34" ht="15.75" customHeight="1" x14ac:dyDescent="0.25">
      <c r="A982" s="1"/>
      <c r="C982" s="3"/>
      <c r="D982" s="2"/>
      <c r="E982" s="2"/>
      <c r="F982" s="2"/>
      <c r="G982" s="2"/>
      <c r="H982" s="2"/>
      <c r="I982" s="17"/>
      <c r="J982" s="2"/>
      <c r="K982" s="2"/>
      <c r="L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D982" s="17"/>
      <c r="AF982" s="17"/>
      <c r="AG982" s="17"/>
      <c r="AH982" s="17"/>
    </row>
    <row r="983" spans="1:34" ht="15.75" customHeight="1" x14ac:dyDescent="0.25">
      <c r="A983" s="1"/>
      <c r="C983" s="3"/>
      <c r="D983" s="2"/>
      <c r="E983" s="2"/>
      <c r="F983" s="2"/>
      <c r="G983" s="2"/>
      <c r="H983" s="2"/>
      <c r="I983" s="17"/>
      <c r="J983" s="2"/>
      <c r="K983" s="2"/>
      <c r="L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D983" s="17"/>
      <c r="AF983" s="17"/>
      <c r="AG983" s="17"/>
      <c r="AH983" s="17"/>
    </row>
    <row r="984" spans="1:34" ht="15.75" customHeight="1" x14ac:dyDescent="0.25">
      <c r="A984" s="1"/>
      <c r="C984" s="3"/>
      <c r="D984" s="2"/>
      <c r="E984" s="2"/>
      <c r="F984" s="2"/>
      <c r="G984" s="2"/>
      <c r="H984" s="2"/>
      <c r="I984" s="17"/>
      <c r="J984" s="2"/>
      <c r="K984" s="2"/>
      <c r="L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D984" s="17"/>
      <c r="AF984" s="17"/>
      <c r="AG984" s="17"/>
      <c r="AH984" s="17"/>
    </row>
    <row r="985" spans="1:34" ht="15.75" customHeight="1" x14ac:dyDescent="0.25">
      <c r="A985" s="1"/>
      <c r="C985" s="3"/>
      <c r="D985" s="2"/>
      <c r="E985" s="2"/>
      <c r="F985" s="2"/>
      <c r="G985" s="2"/>
      <c r="H985" s="2"/>
      <c r="I985" s="17"/>
      <c r="J985" s="2"/>
      <c r="K985" s="2"/>
      <c r="L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D985" s="17"/>
      <c r="AF985" s="17"/>
      <c r="AG985" s="17"/>
      <c r="AH985" s="17"/>
    </row>
    <row r="986" spans="1:34" ht="15.75" customHeight="1" x14ac:dyDescent="0.25">
      <c r="A986" s="1"/>
      <c r="C986" s="3"/>
      <c r="D986" s="2"/>
      <c r="E986" s="2"/>
      <c r="F986" s="2"/>
      <c r="G986" s="2"/>
      <c r="H986" s="2"/>
      <c r="I986" s="17"/>
      <c r="J986" s="2"/>
      <c r="K986" s="2"/>
      <c r="L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D986" s="17"/>
      <c r="AF986" s="17"/>
      <c r="AG986" s="17"/>
      <c r="AH986" s="17"/>
    </row>
    <row r="987" spans="1:34" ht="15.75" customHeight="1" x14ac:dyDescent="0.25">
      <c r="A987" s="1"/>
      <c r="C987" s="3"/>
      <c r="D987" s="2"/>
      <c r="E987" s="2"/>
      <c r="F987" s="2"/>
      <c r="G987" s="2"/>
      <c r="H987" s="2"/>
      <c r="I987" s="17"/>
      <c r="J987" s="2"/>
      <c r="K987" s="2"/>
      <c r="L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D987" s="17"/>
      <c r="AF987" s="17"/>
      <c r="AG987" s="17"/>
      <c r="AH987" s="17"/>
    </row>
    <row r="988" spans="1:34" ht="15.75" customHeight="1" x14ac:dyDescent="0.25">
      <c r="A988" s="1"/>
      <c r="C988" s="3"/>
      <c r="D988" s="2"/>
      <c r="E988" s="2"/>
      <c r="F988" s="2"/>
      <c r="G988" s="2"/>
      <c r="H988" s="2"/>
      <c r="I988" s="17"/>
      <c r="J988" s="2"/>
      <c r="K988" s="2"/>
      <c r="L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D988" s="17"/>
      <c r="AF988" s="17"/>
      <c r="AG988" s="17"/>
      <c r="AH988" s="17"/>
    </row>
    <row r="989" spans="1:34" ht="15.75" customHeight="1" x14ac:dyDescent="0.25">
      <c r="A989" s="1"/>
      <c r="C989" s="3"/>
      <c r="D989" s="2"/>
      <c r="E989" s="2"/>
      <c r="F989" s="2"/>
      <c r="G989" s="2"/>
      <c r="H989" s="2"/>
      <c r="I989" s="17"/>
      <c r="J989" s="2"/>
      <c r="K989" s="2"/>
      <c r="L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D989" s="17"/>
      <c r="AF989" s="17"/>
      <c r="AG989" s="17"/>
      <c r="AH989" s="17"/>
    </row>
    <row r="990" spans="1:34" ht="15.75" customHeight="1" x14ac:dyDescent="0.25">
      <c r="A990" s="1"/>
      <c r="C990" s="3"/>
      <c r="D990" s="2"/>
      <c r="E990" s="2"/>
      <c r="F990" s="2"/>
      <c r="G990" s="2"/>
      <c r="H990" s="2"/>
      <c r="I990" s="17"/>
      <c r="J990" s="2"/>
      <c r="K990" s="2"/>
      <c r="L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D990" s="17"/>
      <c r="AF990" s="17"/>
      <c r="AG990" s="17"/>
      <c r="AH990" s="17"/>
    </row>
    <row r="991" spans="1:34" ht="15.75" customHeight="1" x14ac:dyDescent="0.25">
      <c r="A991" s="1"/>
      <c r="C991" s="3"/>
      <c r="D991" s="2"/>
      <c r="E991" s="2"/>
      <c r="F991" s="2"/>
      <c r="G991" s="2"/>
      <c r="H991" s="2"/>
      <c r="I991" s="17"/>
      <c r="J991" s="2"/>
      <c r="K991" s="2"/>
      <c r="L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D991" s="17"/>
      <c r="AF991" s="17"/>
      <c r="AG991" s="17"/>
      <c r="AH991" s="17"/>
    </row>
    <row r="992" spans="1:34" ht="15.75" customHeight="1" x14ac:dyDescent="0.25">
      <c r="A992" s="1"/>
      <c r="C992" s="3"/>
      <c r="D992" s="2"/>
      <c r="E992" s="2"/>
      <c r="F992" s="2"/>
      <c r="G992" s="2"/>
      <c r="H992" s="2"/>
      <c r="I992" s="17"/>
      <c r="J992" s="2"/>
      <c r="K992" s="2"/>
      <c r="L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D992" s="17"/>
      <c r="AF992" s="17"/>
      <c r="AG992" s="17"/>
      <c r="AH992" s="17"/>
    </row>
    <row r="993" spans="1:34" ht="15.75" customHeight="1" x14ac:dyDescent="0.25">
      <c r="A993" s="1"/>
      <c r="C993" s="3"/>
      <c r="D993" s="2"/>
      <c r="E993" s="2"/>
      <c r="F993" s="2"/>
      <c r="G993" s="2"/>
      <c r="H993" s="2"/>
      <c r="I993" s="17"/>
      <c r="J993" s="2"/>
      <c r="K993" s="2"/>
      <c r="L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D993" s="17"/>
      <c r="AF993" s="17"/>
      <c r="AG993" s="17"/>
      <c r="AH993" s="17"/>
    </row>
    <row r="994" spans="1:34" ht="15.75" customHeight="1" x14ac:dyDescent="0.25">
      <c r="A994" s="1"/>
      <c r="C994" s="3"/>
      <c r="D994" s="2"/>
      <c r="E994" s="2"/>
      <c r="F994" s="2"/>
      <c r="G994" s="2"/>
      <c r="H994" s="2"/>
      <c r="I994" s="17"/>
      <c r="J994" s="2"/>
      <c r="K994" s="2"/>
      <c r="L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D994" s="17"/>
      <c r="AF994" s="17"/>
      <c r="AG994" s="17"/>
      <c r="AH994" s="17"/>
    </row>
    <row r="995" spans="1:34" ht="15.75" customHeight="1" x14ac:dyDescent="0.25">
      <c r="A995" s="1"/>
      <c r="C995" s="3"/>
      <c r="D995" s="2"/>
      <c r="E995" s="2"/>
      <c r="F995" s="2"/>
      <c r="G995" s="2"/>
      <c r="H995" s="2"/>
      <c r="I995" s="17"/>
      <c r="J995" s="2"/>
      <c r="K995" s="2"/>
      <c r="L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D995" s="17"/>
      <c r="AF995" s="17"/>
      <c r="AG995" s="17"/>
      <c r="AH995" s="17"/>
    </row>
    <row r="996" spans="1:34" ht="15.75" customHeight="1" x14ac:dyDescent="0.25">
      <c r="A996" s="1"/>
      <c r="C996" s="3"/>
      <c r="D996" s="2"/>
      <c r="E996" s="2"/>
      <c r="F996" s="2"/>
      <c r="G996" s="2"/>
      <c r="H996" s="2"/>
      <c r="I996" s="17"/>
      <c r="J996" s="2"/>
      <c r="K996" s="2"/>
      <c r="L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D996" s="17"/>
      <c r="AF996" s="17"/>
      <c r="AG996" s="17"/>
      <c r="AH996" s="17"/>
    </row>
    <row r="997" spans="1:34" ht="15.75" customHeight="1" x14ac:dyDescent="0.25">
      <c r="A997" s="1"/>
      <c r="C997" s="3"/>
      <c r="D997" s="2"/>
      <c r="E997" s="2"/>
      <c r="F997" s="2"/>
      <c r="G997" s="2"/>
      <c r="H997" s="2"/>
      <c r="I997" s="17"/>
      <c r="J997" s="2"/>
      <c r="K997" s="2"/>
      <c r="L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D997" s="17"/>
      <c r="AF997" s="17"/>
      <c r="AG997" s="17"/>
      <c r="AH997" s="17"/>
    </row>
    <row r="998" spans="1:34" ht="15.75" customHeight="1" x14ac:dyDescent="0.25">
      <c r="A998" s="1"/>
      <c r="C998" s="3"/>
      <c r="D998" s="2"/>
      <c r="E998" s="2"/>
      <c r="F998" s="2"/>
      <c r="G998" s="2"/>
      <c r="H998" s="2"/>
      <c r="I998" s="17"/>
      <c r="J998" s="2"/>
      <c r="K998" s="2"/>
      <c r="L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D998" s="17"/>
      <c r="AF998" s="17"/>
      <c r="AG998" s="17"/>
      <c r="AH998" s="17"/>
    </row>
    <row r="999" spans="1:34" ht="15.75" customHeight="1" x14ac:dyDescent="0.25">
      <c r="A999" s="1"/>
      <c r="C999" s="3"/>
      <c r="D999" s="2"/>
      <c r="E999" s="2"/>
      <c r="F999" s="2"/>
      <c r="G999" s="2"/>
      <c r="H999" s="2"/>
      <c r="I999" s="17"/>
      <c r="J999" s="2"/>
      <c r="K999" s="2"/>
      <c r="L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D999" s="17"/>
      <c r="AF999" s="17"/>
      <c r="AG999" s="17"/>
      <c r="AH999" s="17"/>
    </row>
    <row r="1000" spans="1:34" ht="15.75" customHeight="1" x14ac:dyDescent="0.25">
      <c r="A1000" s="1"/>
      <c r="C1000" s="3"/>
      <c r="D1000" s="2"/>
      <c r="E1000" s="2"/>
      <c r="F1000" s="2"/>
      <c r="G1000" s="2"/>
      <c r="H1000" s="2"/>
      <c r="I1000" s="17"/>
      <c r="J1000" s="2"/>
      <c r="K1000" s="2"/>
      <c r="L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D1000" s="17"/>
      <c r="AF1000" s="17"/>
      <c r="AG1000" s="17"/>
      <c r="AH1000" s="17"/>
    </row>
  </sheetData>
  <conditionalFormatting sqref="I31:I64 M31:M385 I66:I385">
    <cfRule type="cellIs" dxfId="99" priority="4" operator="greaterThan">
      <formula>0</formula>
    </cfRule>
  </conditionalFormatting>
  <conditionalFormatting sqref="C31:C64 C117:C385 C66:C114">
    <cfRule type="cellIs" dxfId="98" priority="5" operator="greaterThan">
      <formula>0</formula>
    </cfRule>
  </conditionalFormatting>
  <conditionalFormatting sqref="C31:C64 C117:C385 C66:C114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97" priority="7" operator="greaterThan">
      <formula>0</formula>
    </cfRule>
  </conditionalFormatting>
  <conditionalFormatting sqref="C115">
    <cfRule type="cellIs" dxfId="96" priority="8" operator="greaterThan">
      <formula>0</formula>
    </cfRule>
  </conditionalFormatting>
  <conditionalFormatting sqref="C65">
    <cfRule type="cellIs" dxfId="95" priority="2" operator="greaterThan">
      <formula>0</formula>
    </cfRule>
  </conditionalFormatting>
  <conditionalFormatting sqref="C6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94" priority="1" operator="greaterThan">
      <formula>0</formula>
    </cfRule>
  </conditionalFormatting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C1:S16"/>
  <sheetViews>
    <sheetView tabSelected="1" topLeftCell="D1" workbookViewId="0">
      <selection activeCell="Q46" sqref="Q46"/>
    </sheetView>
  </sheetViews>
  <sheetFormatPr defaultColWidth="12.625" defaultRowHeight="15" customHeight="1" x14ac:dyDescent="0.2"/>
  <sheetData>
    <row r="1" spans="3:19" x14ac:dyDescent="0.25">
      <c r="F1" s="2" t="s">
        <v>32</v>
      </c>
      <c r="G1" s="4">
        <v>800</v>
      </c>
      <c r="H1" s="5" t="s">
        <v>33</v>
      </c>
    </row>
    <row r="3" spans="3:19" x14ac:dyDescent="0.25">
      <c r="N3" s="5" t="s">
        <v>34</v>
      </c>
    </row>
    <row r="4" spans="3:19" x14ac:dyDescent="0.25">
      <c r="N4" s="5" t="s">
        <v>35</v>
      </c>
    </row>
    <row r="5" spans="3:19" x14ac:dyDescent="0.25">
      <c r="C5" s="5">
        <v>1</v>
      </c>
    </row>
    <row r="6" spans="3:19" x14ac:dyDescent="0.25">
      <c r="N6" s="5" t="s">
        <v>36</v>
      </c>
    </row>
    <row r="16" spans="3:19" x14ac:dyDescent="0.25">
      <c r="Q16" s="2" t="s">
        <v>32</v>
      </c>
      <c r="R16" s="4">
        <f>G1</f>
        <v>800</v>
      </c>
      <c r="S16" s="5" t="s">
        <v>33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07038-CF7B-457D-A7BA-E5363072984F}">
  <dimension ref="A1:AK385"/>
  <sheetViews>
    <sheetView topLeftCell="A40" workbookViewId="0">
      <selection activeCell="I68" sqref="I68"/>
    </sheetView>
  </sheetViews>
  <sheetFormatPr defaultRowHeight="14.25" x14ac:dyDescent="0.2"/>
  <cols>
    <col min="1" max="16" width="9" customWidth="1"/>
    <col min="17" max="17" width="18.75" customWidth="1"/>
    <col min="18" max="29" width="9" customWidth="1"/>
    <col min="30" max="30" width="10.75" bestFit="1" customWidth="1"/>
    <col min="31" max="31" width="43.5" customWidth="1"/>
    <col min="32" max="32" width="13.25" bestFit="1" customWidth="1"/>
    <col min="33" max="33" width="15.25" bestFit="1" customWidth="1"/>
    <col min="34" max="34" width="0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0" t="s">
        <v>42</v>
      </c>
      <c r="AE1" s="2" t="s">
        <v>24</v>
      </c>
      <c r="AF1" s="21" t="s">
        <v>43</v>
      </c>
      <c r="AG1" s="21" t="s">
        <v>44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-66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-65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-64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-63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-62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-61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-60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-59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-58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-57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-56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-55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-54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-53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-52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-51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-50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-49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-48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-47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-46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-45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-44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-43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-42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-41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-40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-39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-38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-37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SUM((450000-LOOKUP(2,1/(ISNUMBER($K$1:$K$194)),$K$1:$K$194))/1000)</f>
        <v>442.96042857142857</v>
      </c>
    </row>
    <row r="32" spans="1:37" ht="15" x14ac:dyDescent="0.25">
      <c r="A32" s="1">
        <v>44208</v>
      </c>
      <c r="B32" s="2">
        <f t="shared" si="0"/>
        <v>-36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-35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-34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-33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-32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-31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TREND(E37:INDEX(firstdoses450,1-$B37),$A37:INDEX(dates450,1-$B37),$A37:$A385)</f>
        <v>302322.95616883039</v>
      </c>
      <c r="G37" s="2">
        <f>IF(F37&gt;500000,$AK$31*1000,F37)</f>
        <v>302322.95616883039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TREND(O37:INDEX(bothdoses450,1-$B37),$A37:INDEX(dates450,1-$B37),$A37:$A385)</f>
        <v>305513.20292207599</v>
      </c>
      <c r="Q37" s="2">
        <f>IF(P37&gt;450000,450000,P37)</f>
        <v>305513.20292207599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-30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307583.60646209121</v>
      </c>
      <c r="G38" s="2">
        <f>IF(F38&gt;$AK$31*1000,$AK$31*1000,F38)</f>
        <v>307583.60646209121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310795.69501465559</v>
      </c>
      <c r="Q38" s="2">
        <f t="shared" ref="Q38:Q101" si="25">IF(P38&gt;450000,450000,P38)</f>
        <v>310795.69501465559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-29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312844.25675535202</v>
      </c>
      <c r="G39" s="2">
        <f>IF(F39&gt;$AK$31*1000,$AK$31*1000,F39)</f>
        <v>312844.25675535202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316078.18710723519</v>
      </c>
      <c r="Q39" s="2">
        <f t="shared" si="25"/>
        <v>316078.18710723519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-28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318104.90704861283</v>
      </c>
      <c r="G40" s="2">
        <f>IF(F40&gt;$AK$31*1000,$AK$31*1000,F40)</f>
        <v>318104.90704861283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321360.6791998446</v>
      </c>
      <c r="Q40" s="2">
        <f t="shared" si="25"/>
        <v>321360.6791998446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-27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323365.55734187365</v>
      </c>
      <c r="G41" s="2">
        <f t="shared" ref="G41:G291" si="26">IF(F41&gt;$AK$31*1000,$AK$31*1000,F41)</f>
        <v>323365.55734187365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326643.1712924242</v>
      </c>
      <c r="Q41" s="2">
        <f t="shared" si="25"/>
        <v>326643.1712924242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-26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328626.20763510466</v>
      </c>
      <c r="G42" s="2">
        <f t="shared" si="26"/>
        <v>328626.20763510466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331925.66338500381</v>
      </c>
      <c r="Q42" s="2">
        <f t="shared" si="25"/>
        <v>331925.66338500381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-25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333886.85792836547</v>
      </c>
      <c r="G43" s="2">
        <f t="shared" si="26"/>
        <v>333886.85792836547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337208.15547758341</v>
      </c>
      <c r="Q43" s="2">
        <f t="shared" si="25"/>
        <v>337208.15547758341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-24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339147.50822162628</v>
      </c>
      <c r="G44" s="2">
        <f t="shared" si="26"/>
        <v>339147.50822162628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342490.64757016301</v>
      </c>
      <c r="Q44" s="2">
        <f t="shared" si="25"/>
        <v>342490.64757016301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-23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344408.15851488709</v>
      </c>
      <c r="G45" s="2">
        <f t="shared" si="26"/>
        <v>344408.15851488709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347773.13966274261</v>
      </c>
      <c r="Q45" s="2">
        <f t="shared" si="25"/>
        <v>347773.13966274261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-22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349668.80880814791</v>
      </c>
      <c r="G46" s="2">
        <f t="shared" si="26"/>
        <v>349668.80880814791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353055.63175535202</v>
      </c>
      <c r="Q46" s="2">
        <f t="shared" si="25"/>
        <v>353055.63175535202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-21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354929.45910137892</v>
      </c>
      <c r="G47" s="2">
        <f t="shared" si="26"/>
        <v>354929.45910137892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358338.12384793162</v>
      </c>
      <c r="Q47" s="2">
        <f t="shared" si="25"/>
        <v>358338.12384793162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-20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360190.10939463973</v>
      </c>
      <c r="G48" s="2">
        <f t="shared" si="26"/>
        <v>360190.10939463973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363620.61594051123</v>
      </c>
      <c r="Q48" s="2">
        <f t="shared" si="25"/>
        <v>363620.61594051123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-19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365450.75968790054</v>
      </c>
      <c r="G49" s="2">
        <f t="shared" si="26"/>
        <v>365450.75968790054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368903.10803309083</v>
      </c>
      <c r="Q49" s="2">
        <f t="shared" si="25"/>
        <v>368903.10803309083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-18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370711.40998116136</v>
      </c>
      <c r="G50" s="2">
        <f t="shared" si="26"/>
        <v>370711.40998116136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374185.60012567043</v>
      </c>
      <c r="Q50" s="2">
        <f t="shared" si="25"/>
        <v>374185.60012567043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-17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375972.06027442217</v>
      </c>
      <c r="G51" s="2">
        <f t="shared" si="26"/>
        <v>375972.06027442217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379468.09221825004</v>
      </c>
      <c r="Q51" s="2">
        <f t="shared" si="25"/>
        <v>379468.09221825004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-16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381232.71056768298</v>
      </c>
      <c r="G52" s="2">
        <f t="shared" si="26"/>
        <v>381232.71056768298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384750.58431085944</v>
      </c>
      <c r="Q52" s="2">
        <f t="shared" si="25"/>
        <v>384750.58431085944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06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-15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386493.36086091399</v>
      </c>
      <c r="G53" s="2">
        <f t="shared" si="26"/>
        <v>386493.36086091399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390033.07640343904</v>
      </c>
      <c r="Q53" s="2">
        <f t="shared" si="25"/>
        <v>390033.07640343904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-14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391754.0111541748</v>
      </c>
      <c r="G54" s="2">
        <f t="shared" si="26"/>
        <v>391754.0111541748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395315.56849601865</v>
      </c>
      <c r="Q54" s="2">
        <f t="shared" si="25"/>
        <v>395315.56849601865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-13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397014.66144743562</v>
      </c>
      <c r="G55" s="2">
        <f t="shared" si="26"/>
        <v>397014.66144743562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400598.06058859825</v>
      </c>
      <c r="Q55" s="2">
        <f t="shared" si="25"/>
        <v>400598.06058859825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-12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402275.31174069643</v>
      </c>
      <c r="G56" s="2">
        <f t="shared" si="26"/>
        <v>402275.31174069643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405880.55268117785</v>
      </c>
      <c r="Q56" s="2">
        <f t="shared" si="25"/>
        <v>405880.55268117785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-11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407535.96203395724</v>
      </c>
      <c r="G57" s="2">
        <f t="shared" si="26"/>
        <v>407535.96203395724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411163.04477375746</v>
      </c>
      <c r="Q57" s="2">
        <f t="shared" si="25"/>
        <v>411163.04477375746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-10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412796.61232718825</v>
      </c>
      <c r="G58" s="2">
        <f t="shared" si="26"/>
        <v>412796.61232718825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416445.53686636686</v>
      </c>
      <c r="Q58" s="2">
        <f t="shared" si="25"/>
        <v>416445.53686636686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-9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418057.26262044907</v>
      </c>
      <c r="G59" s="2">
        <f t="shared" si="26"/>
        <v>418057.26262044907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421728.02895894647</v>
      </c>
      <c r="Q59" s="2">
        <f t="shared" si="25"/>
        <v>421728.02895894647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-8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423317.91291370988</v>
      </c>
      <c r="G60" s="2">
        <f t="shared" si="26"/>
        <v>423317.91291370988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427010.52105152607</v>
      </c>
      <c r="Q60" s="2">
        <f t="shared" si="25"/>
        <v>427010.52105152607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-7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428578.56320697069</v>
      </c>
      <c r="G61" s="2">
        <f t="shared" si="26"/>
        <v>428578.56320697069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432293.01314410567</v>
      </c>
      <c r="Q61" s="2">
        <f t="shared" si="25"/>
        <v>432293.01314410567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-6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433839.2135002315</v>
      </c>
      <c r="G62" s="2">
        <f t="shared" si="26"/>
        <v>433839.2135002315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437575.50523668528</v>
      </c>
      <c r="Q62" s="2">
        <f t="shared" si="25"/>
        <v>437575.50523668528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-5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439099.86379346251</v>
      </c>
      <c r="G63" s="2">
        <f t="shared" si="26"/>
        <v>439099.86379346251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442857.99732929468</v>
      </c>
      <c r="Q63" s="2">
        <f t="shared" si="25"/>
        <v>442857.99732929468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-4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444360.51408672333</v>
      </c>
      <c r="G64" s="2">
        <f t="shared" si="26"/>
        <v>442960.42857142858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448140.48942187428</v>
      </c>
      <c r="Q64" s="2">
        <f t="shared" si="25"/>
        <v>448140.48942187428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 t="shared" si="27"/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-3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449621.16437998414</v>
      </c>
      <c r="G65" s="2">
        <f t="shared" si="26"/>
        <v>442960.42857142858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453422.98151445389</v>
      </c>
      <c r="Q65" s="2">
        <f t="shared" si="25"/>
        <v>450000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7"/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-2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454881.81467324495</v>
      </c>
      <c r="G66" s="2">
        <f t="shared" si="26"/>
        <v>442960.42857142858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458705.47360703349</v>
      </c>
      <c r="Q66" s="2">
        <f t="shared" si="25"/>
        <v>450000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7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-1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460142.46496650577</v>
      </c>
      <c r="G67" s="2">
        <f t="shared" si="26"/>
        <v>442960.42857142858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463987.96569961309</v>
      </c>
      <c r="Q67" s="2">
        <f t="shared" si="25"/>
        <v>450000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7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0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465403.11525973678</v>
      </c>
      <c r="G68" s="2">
        <f t="shared" si="26"/>
        <v>442960.42857142858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469270.4577921927</v>
      </c>
      <c r="Q68" s="2">
        <f t="shared" si="25"/>
        <v>450000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7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1</v>
      </c>
      <c r="C69" s="7"/>
      <c r="D69" s="2" t="e">
        <f t="shared" si="12"/>
        <v>#N/A</v>
      </c>
      <c r="E69" s="2" t="e">
        <f t="shared" si="22"/>
        <v>#N/A</v>
      </c>
      <c r="F69" s="2">
        <v>470663.76555299759</v>
      </c>
      <c r="G69" s="2">
        <f t="shared" si="26"/>
        <v>442960.42857142858</v>
      </c>
      <c r="H69" s="2">
        <f t="shared" si="13"/>
        <v>16866042.428571429</v>
      </c>
      <c r="I69" s="7"/>
      <c r="J69" s="2" t="e">
        <f t="shared" si="14"/>
        <v>#N/A</v>
      </c>
      <c r="K69" s="2" t="e">
        <f t="shared" si="23"/>
        <v>#N/A</v>
      </c>
      <c r="L69" s="2">
        <f t="array" ref="L69">IF(COUNT($C70)=0,IF(COUNT($C69)=1,I69,SUM(L68+LOOKUP(2,1/(ISNUMBER($K$1:$K$194)),$K$1:$K$194))),I69)</f>
        <v>580763.57142857148</v>
      </c>
      <c r="M69" s="8" t="e">
        <f t="shared" si="28"/>
        <v>#N/A</v>
      </c>
      <c r="N69" s="2" t="e">
        <f t="shared" si="15"/>
        <v>#N/A</v>
      </c>
      <c r="O69" s="2" t="e">
        <f t="shared" si="24"/>
        <v>#N/A</v>
      </c>
      <c r="P69" s="2">
        <v>474552.9498848021</v>
      </c>
      <c r="Q69" s="2">
        <f t="shared" si="25"/>
        <v>450000</v>
      </c>
      <c r="R69" s="2">
        <f t="shared" si="16"/>
        <v>17446806</v>
      </c>
      <c r="S69" s="2">
        <f t="shared" si="17"/>
        <v>442960.4285714291</v>
      </c>
      <c r="T69" s="2">
        <f t="shared" si="18"/>
        <v>7039.5714285714785</v>
      </c>
      <c r="U69" s="2">
        <f t="shared" si="19"/>
        <v>450000</v>
      </c>
      <c r="V69" s="2">
        <f t="shared" si="5"/>
        <v>587136.6875</v>
      </c>
      <c r="W69" s="2">
        <f t="shared" si="20"/>
        <v>13412.6875</v>
      </c>
      <c r="X69" s="2">
        <f t="shared" si="6"/>
        <v>436587.3125</v>
      </c>
      <c r="Y69" s="2">
        <f t="shared" si="7"/>
        <v>16859669.3125</v>
      </c>
      <c r="Z69" s="2" t="str">
        <f t="shared" si="8"/>
        <v>HERE</v>
      </c>
      <c r="AA69" s="2">
        <f>IF(Z69="HERE",Y69,AA68+Graph!$G$1*1000)</f>
        <v>16859669.3125</v>
      </c>
      <c r="AB69" s="2">
        <f t="shared" si="21"/>
        <v>436587.3125</v>
      </c>
      <c r="AC69" s="2">
        <f t="shared" si="9"/>
        <v>587136.6875</v>
      </c>
      <c r="AD69" s="3">
        <f t="shared" si="10"/>
        <v>16859669.3125</v>
      </c>
      <c r="AE69" s="2">
        <f>IF(AE67&gt;=52800000,52800000,IF(AB48=Graph!G$1*1000,AE68+Graph!G$1*1000,AC69))</f>
        <v>587136.6875</v>
      </c>
      <c r="AF69" s="3">
        <f t="shared" si="11"/>
        <v>587136.6875</v>
      </c>
      <c r="AG69" s="3">
        <f t="shared" si="27"/>
        <v>7125978.3000000007</v>
      </c>
      <c r="AH69" s="3" t="e">
        <f t="shared" si="3"/>
        <v>#N/A</v>
      </c>
    </row>
    <row r="70" spans="1:34" ht="15" x14ac:dyDescent="0.25">
      <c r="A70" s="1">
        <v>44246</v>
      </c>
      <c r="B70" s="2">
        <f t="shared" si="0"/>
        <v>2</v>
      </c>
      <c r="C70" s="7"/>
      <c r="D70" s="2" t="e">
        <f t="shared" si="12"/>
        <v>#N/A</v>
      </c>
      <c r="E70" s="2" t="e">
        <f t="shared" si="22"/>
        <v>#N/A</v>
      </c>
      <c r="F70" s="2">
        <v>475924.4158462584</v>
      </c>
      <c r="G70" s="2">
        <f t="shared" si="26"/>
        <v>442960.42857142858</v>
      </c>
      <c r="H70" s="2">
        <f t="shared" si="13"/>
        <v>17309002.857142858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587803.14285714296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479835.44197738171</v>
      </c>
      <c r="Q70" s="2">
        <f t="shared" si="25"/>
        <v>450000</v>
      </c>
      <c r="R70" s="2">
        <f t="shared" si="16"/>
        <v>17896806</v>
      </c>
      <c r="S70" s="2">
        <f t="shared" si="17"/>
        <v>442960.4285714291</v>
      </c>
      <c r="T70" s="2">
        <f t="shared" si="18"/>
        <v>7039.5714285714785</v>
      </c>
      <c r="U70" s="2">
        <f t="shared" si="19"/>
        <v>450000</v>
      </c>
      <c r="V70" s="2">
        <f t="shared" si="5"/>
        <v>600549.375</v>
      </c>
      <c r="W70" s="2">
        <f t="shared" si="20"/>
        <v>13412.6875</v>
      </c>
      <c r="X70" s="2">
        <f t="shared" si="6"/>
        <v>436587.3125</v>
      </c>
      <c r="Y70" s="2">
        <f t="shared" si="7"/>
        <v>17296256.625</v>
      </c>
      <c r="Z70" s="2" t="str">
        <f t="shared" si="8"/>
        <v>HERE</v>
      </c>
      <c r="AA70" s="2">
        <f>IF(Z70="HERE",Y70,AA69+Graph!$G$1*1000)</f>
        <v>17296256.625</v>
      </c>
      <c r="AB70" s="2">
        <f t="shared" si="21"/>
        <v>436587.3125</v>
      </c>
      <c r="AC70" s="2">
        <f t="shared" si="9"/>
        <v>600549.375</v>
      </c>
      <c r="AD70" s="3">
        <f t="shared" si="10"/>
        <v>17296256.625</v>
      </c>
      <c r="AE70" s="2">
        <f>IF(AE68&gt;=52800000,52800000,IF(AB49=Graph!G$1*1000,AE69+Graph!G$1*1000,AC70))</f>
        <v>600549.375</v>
      </c>
      <c r="AF70" s="3">
        <f t="shared" si="11"/>
        <v>600549.375</v>
      </c>
      <c r="AG70" s="3">
        <f t="shared" si="27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3</v>
      </c>
      <c r="C71" s="7"/>
      <c r="D71" s="2" t="e">
        <f t="shared" si="12"/>
        <v>#N/A</v>
      </c>
      <c r="E71" s="2" t="e">
        <f t="shared" si="22"/>
        <v>#N/A</v>
      </c>
      <c r="F71" s="2">
        <v>481185.06613951921</v>
      </c>
      <c r="G71" s="2">
        <f t="shared" si="26"/>
        <v>442960.42857142858</v>
      </c>
      <c r="H71" s="2">
        <f t="shared" si="13"/>
        <v>17751963.285714287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594842.71428571444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485117.93406996131</v>
      </c>
      <c r="Q71" s="2">
        <f t="shared" si="25"/>
        <v>450000</v>
      </c>
      <c r="R71" s="2">
        <f t="shared" si="16"/>
        <v>18346806</v>
      </c>
      <c r="S71" s="2">
        <f t="shared" si="17"/>
        <v>442960.4285714291</v>
      </c>
      <c r="T71" s="2">
        <f t="shared" si="18"/>
        <v>7039.5714285714785</v>
      </c>
      <c r="U71" s="2">
        <f t="shared" si="19"/>
        <v>450000</v>
      </c>
      <c r="V71" s="2">
        <f t="shared" si="5"/>
        <v>613962.0625</v>
      </c>
      <c r="W71" s="2">
        <f t="shared" si="20"/>
        <v>13412.6875</v>
      </c>
      <c r="X71" s="2">
        <f t="shared" si="6"/>
        <v>436587.3125</v>
      </c>
      <c r="Y71" s="2">
        <f t="shared" si="7"/>
        <v>17732843.9375</v>
      </c>
      <c r="Z71" s="2" t="str">
        <f t="shared" si="8"/>
        <v>HERE</v>
      </c>
      <c r="AA71" s="2">
        <f>IF(Z71="HERE",Y71,AA70+Graph!$G$1*1000)</f>
        <v>17732843.9375</v>
      </c>
      <c r="AB71" s="2">
        <f t="shared" si="21"/>
        <v>436587.3125</v>
      </c>
      <c r="AC71" s="2">
        <f t="shared" si="9"/>
        <v>613962.0625</v>
      </c>
      <c r="AD71" s="3">
        <f t="shared" si="10"/>
        <v>17732843.9375</v>
      </c>
      <c r="AE71" s="2">
        <f>IF(AE69&gt;=52800000,52800000,IF(AB50=Graph!G$1*1000,AE70+Graph!G$1*1000,AC71))</f>
        <v>613962.0625</v>
      </c>
      <c r="AF71" s="3">
        <f t="shared" si="11"/>
        <v>613962.0625</v>
      </c>
      <c r="AG71" s="3">
        <f t="shared" si="27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4</v>
      </c>
      <c r="C72" s="7"/>
      <c r="D72" s="2" t="e">
        <f t="shared" si="12"/>
        <v>#N/A</v>
      </c>
      <c r="E72" s="2" t="e">
        <f t="shared" si="22"/>
        <v>#N/A</v>
      </c>
      <c r="F72" s="2">
        <v>486445.71643278003</v>
      </c>
      <c r="G72" s="2">
        <f t="shared" si="26"/>
        <v>442960.42857142858</v>
      </c>
      <c r="H72" s="2">
        <f t="shared" si="13"/>
        <v>18194923.714285716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601882.28571428591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490400.42616254091</v>
      </c>
      <c r="Q72" s="2">
        <f t="shared" si="25"/>
        <v>450000</v>
      </c>
      <c r="R72" s="2">
        <f t="shared" si="16"/>
        <v>18796806</v>
      </c>
      <c r="S72" s="2">
        <f t="shared" si="17"/>
        <v>442960.4285714291</v>
      </c>
      <c r="T72" s="2">
        <f t="shared" si="18"/>
        <v>7039.5714285714785</v>
      </c>
      <c r="U72" s="2">
        <f t="shared" si="19"/>
        <v>450000</v>
      </c>
      <c r="V72" s="2">
        <f t="shared" si="5"/>
        <v>627374.75</v>
      </c>
      <c r="W72" s="2">
        <f t="shared" si="20"/>
        <v>13412.6875</v>
      </c>
      <c r="X72" s="2">
        <f t="shared" si="6"/>
        <v>436587.3125</v>
      </c>
      <c r="Y72" s="2">
        <f t="shared" si="7"/>
        <v>18169431.25</v>
      </c>
      <c r="Z72" s="2" t="str">
        <f t="shared" si="8"/>
        <v>HERE</v>
      </c>
      <c r="AA72" s="2">
        <f>IF(Z72="HERE",Y72,AA71+Graph!$G$1*1000)</f>
        <v>18169431.25</v>
      </c>
      <c r="AB72" s="2">
        <f t="shared" si="21"/>
        <v>436587.3125</v>
      </c>
      <c r="AC72" s="2">
        <f t="shared" si="9"/>
        <v>627374.75</v>
      </c>
      <c r="AD72" s="3">
        <f t="shared" si="10"/>
        <v>18169431.25</v>
      </c>
      <c r="AE72" s="2">
        <f>IF(AE70&gt;=52800000,52800000,IF(AB51=Graph!G$1*1000,AE71+Graph!G$1*1000,AC72))</f>
        <v>627374.75</v>
      </c>
      <c r="AF72" s="3">
        <f t="shared" si="11"/>
        <v>627374.75</v>
      </c>
      <c r="AG72" s="3">
        <f t="shared" si="27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5</v>
      </c>
      <c r="C73" s="7"/>
      <c r="D73" s="2" t="e">
        <f t="shared" si="12"/>
        <v>#N/A</v>
      </c>
      <c r="E73" s="2" t="e">
        <f t="shared" si="22"/>
        <v>#N/A</v>
      </c>
      <c r="F73" s="2">
        <v>491706.36672604084</v>
      </c>
      <c r="G73" s="2">
        <f t="shared" si="26"/>
        <v>442960.42857142858</v>
      </c>
      <c r="H73" s="2">
        <f t="shared" si="13"/>
        <v>18637884.142857146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608921.85714285739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495682.91825512052</v>
      </c>
      <c r="Q73" s="2">
        <f t="shared" si="25"/>
        <v>450000</v>
      </c>
      <c r="R73" s="2">
        <f t="shared" si="16"/>
        <v>19246806</v>
      </c>
      <c r="S73" s="2">
        <f t="shared" si="17"/>
        <v>442960.4285714291</v>
      </c>
      <c r="T73" s="2">
        <f t="shared" si="18"/>
        <v>7039.5714285714785</v>
      </c>
      <c r="U73" s="2">
        <f t="shared" si="19"/>
        <v>450000</v>
      </c>
      <c r="V73" s="2">
        <f t="shared" si="5"/>
        <v>640787.4375</v>
      </c>
      <c r="W73" s="2">
        <f t="shared" si="20"/>
        <v>13412.6875</v>
      </c>
      <c r="X73" s="2">
        <f t="shared" si="6"/>
        <v>436587.3125</v>
      </c>
      <c r="Y73" s="2">
        <f t="shared" si="7"/>
        <v>18606018.5625</v>
      </c>
      <c r="Z73" s="2" t="str">
        <f t="shared" si="8"/>
        <v>HERE</v>
      </c>
      <c r="AA73" s="2">
        <f>IF(Z73="HERE",Y73,AA72+Graph!$G$1*1000)</f>
        <v>18606018.5625</v>
      </c>
      <c r="AB73" s="2">
        <f t="shared" si="21"/>
        <v>436587.3125</v>
      </c>
      <c r="AC73" s="2">
        <f t="shared" si="9"/>
        <v>640787.4375</v>
      </c>
      <c r="AD73" s="3">
        <f t="shared" si="10"/>
        <v>18606018.5625</v>
      </c>
      <c r="AE73" s="2">
        <f>IF(AE71&gt;=52800000,52800000,IF(AB52=Graph!G$1*1000,AE72+Graph!G$1*1000,AC73))</f>
        <v>640787.4375</v>
      </c>
      <c r="AF73" s="3">
        <f t="shared" si="11"/>
        <v>640787.4375</v>
      </c>
      <c r="AG73" s="3">
        <f t="shared" si="27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6</v>
      </c>
      <c r="C74" s="7"/>
      <c r="D74" s="2" t="e">
        <f t="shared" si="12"/>
        <v>#N/A</v>
      </c>
      <c r="E74" s="2" t="e">
        <f t="shared" si="22"/>
        <v>#N/A</v>
      </c>
      <c r="F74" s="2">
        <v>496967.01701927185</v>
      </c>
      <c r="G74" s="2">
        <f t="shared" si="26"/>
        <v>442960.42857142858</v>
      </c>
      <c r="H74" s="2">
        <f t="shared" si="13"/>
        <v>19080844.571428575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615961.42857142887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500965.41034770012</v>
      </c>
      <c r="Q74" s="2">
        <f t="shared" si="25"/>
        <v>450000</v>
      </c>
      <c r="R74" s="2">
        <f t="shared" si="16"/>
        <v>19696806</v>
      </c>
      <c r="S74" s="2">
        <f t="shared" si="17"/>
        <v>442960.4285714291</v>
      </c>
      <c r="T74" s="2">
        <f t="shared" si="18"/>
        <v>7039.5714285714785</v>
      </c>
      <c r="U74" s="2">
        <f t="shared" si="19"/>
        <v>450000</v>
      </c>
      <c r="V74" s="2">
        <f t="shared" si="5"/>
        <v>654200.125</v>
      </c>
      <c r="W74" s="2">
        <f t="shared" si="20"/>
        <v>13412.6875</v>
      </c>
      <c r="X74" s="2">
        <f t="shared" si="6"/>
        <v>436587.3125</v>
      </c>
      <c r="Y74" s="2">
        <f t="shared" si="7"/>
        <v>19042605.875</v>
      </c>
      <c r="Z74" s="2" t="str">
        <f t="shared" si="8"/>
        <v>HERE</v>
      </c>
      <c r="AA74" s="2">
        <f>IF(Z74="HERE",Y74,AA73+Graph!$G$1*1000)</f>
        <v>19042605.875</v>
      </c>
      <c r="AB74" s="2">
        <f t="shared" si="21"/>
        <v>436587.3125</v>
      </c>
      <c r="AC74" s="2">
        <f t="shared" si="9"/>
        <v>654200.125</v>
      </c>
      <c r="AD74" s="3">
        <f t="shared" si="10"/>
        <v>19042605.875</v>
      </c>
      <c r="AE74" s="2">
        <f>IF(AE72&gt;=52800000,52800000,IF(AB53=Graph!G$1*1000,AE73+Graph!G$1*1000,AC74))</f>
        <v>654200.125</v>
      </c>
      <c r="AF74" s="3">
        <f t="shared" si="11"/>
        <v>654200.125</v>
      </c>
      <c r="AG74" s="3">
        <f t="shared" si="27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7</v>
      </c>
      <c r="C75" s="7"/>
      <c r="D75" s="2" t="e">
        <f t="shared" si="12"/>
        <v>#N/A</v>
      </c>
      <c r="E75" s="2" t="e">
        <f t="shared" si="22"/>
        <v>#N/A</v>
      </c>
      <c r="F75" s="2">
        <v>502227.66731253266</v>
      </c>
      <c r="G75" s="2">
        <f t="shared" si="26"/>
        <v>442960.42857142858</v>
      </c>
      <c r="H75" s="2">
        <f t="shared" si="13"/>
        <v>19523805.000000004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623001.00000000035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506247.90244030952</v>
      </c>
      <c r="Q75" s="2">
        <f t="shared" si="25"/>
        <v>450000</v>
      </c>
      <c r="R75" s="2">
        <f t="shared" si="16"/>
        <v>20146806</v>
      </c>
      <c r="S75" s="2">
        <f t="shared" si="17"/>
        <v>442960.4285714291</v>
      </c>
      <c r="T75" s="2">
        <f t="shared" si="18"/>
        <v>7039.5714285714785</v>
      </c>
      <c r="U75" s="2">
        <f t="shared" si="19"/>
        <v>450000</v>
      </c>
      <c r="V75" s="2">
        <f t="shared" si="5"/>
        <v>667612.8125</v>
      </c>
      <c r="W75" s="2">
        <f t="shared" si="20"/>
        <v>13412.6875</v>
      </c>
      <c r="X75" s="2">
        <f t="shared" si="6"/>
        <v>436587.3125</v>
      </c>
      <c r="Y75" s="2">
        <f t="shared" si="7"/>
        <v>19479193.1875</v>
      </c>
      <c r="Z75" s="2" t="str">
        <f t="shared" si="8"/>
        <v>HERE</v>
      </c>
      <c r="AA75" s="2">
        <f>IF(Z75="HERE",Y75,AA74+Graph!$G$1*1000)</f>
        <v>19479193.1875</v>
      </c>
      <c r="AB75" s="2">
        <f t="shared" si="21"/>
        <v>436587.3125</v>
      </c>
      <c r="AC75" s="2">
        <f t="shared" si="9"/>
        <v>667612.8125</v>
      </c>
      <c r="AD75" s="3">
        <f t="shared" si="10"/>
        <v>19479193.1875</v>
      </c>
      <c r="AE75" s="2">
        <f>IF(AE73&gt;=52800000,52800000,IF(AB54=Graph!G$1*1000,AE74+Graph!G$1*1000,AC75))</f>
        <v>667612.8125</v>
      </c>
      <c r="AF75" s="3">
        <f t="shared" si="11"/>
        <v>667612.8125</v>
      </c>
      <c r="AG75" s="3">
        <f t="shared" si="27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8</v>
      </c>
      <c r="C76" s="7"/>
      <c r="D76" s="2" t="e">
        <f t="shared" si="12"/>
        <v>#N/A</v>
      </c>
      <c r="E76" s="2" t="e">
        <f t="shared" si="22"/>
        <v>#N/A</v>
      </c>
      <c r="F76" s="2">
        <v>507488.31760579348</v>
      </c>
      <c r="G76" s="2">
        <f t="shared" si="26"/>
        <v>442960.42857142858</v>
      </c>
      <c r="H76" s="2">
        <f t="shared" si="13"/>
        <v>19966765.428571433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630040.57142857183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511530.39453288913</v>
      </c>
      <c r="Q76" s="2">
        <f t="shared" si="25"/>
        <v>450000</v>
      </c>
      <c r="R76" s="2">
        <f t="shared" si="16"/>
        <v>20596806</v>
      </c>
      <c r="S76" s="2">
        <f t="shared" si="17"/>
        <v>442960.4285714291</v>
      </c>
      <c r="T76" s="2">
        <f t="shared" si="18"/>
        <v>7039.5714285714785</v>
      </c>
      <c r="U76" s="2">
        <f t="shared" si="19"/>
        <v>450000</v>
      </c>
      <c r="V76" s="2">
        <f t="shared" si="5"/>
        <v>681025.5</v>
      </c>
      <c r="W76" s="2">
        <f t="shared" si="20"/>
        <v>13412.6875</v>
      </c>
      <c r="X76" s="2">
        <f t="shared" si="6"/>
        <v>436587.3125</v>
      </c>
      <c r="Y76" s="2">
        <f t="shared" si="7"/>
        <v>19915780.5</v>
      </c>
      <c r="Z76" s="2" t="str">
        <f t="shared" si="8"/>
        <v>HERE</v>
      </c>
      <c r="AA76" s="2">
        <f>IF(Z76="HERE",Y76,AA75+Graph!$G$1*1000)</f>
        <v>19915780.5</v>
      </c>
      <c r="AB76" s="2">
        <f t="shared" si="21"/>
        <v>436587.3125</v>
      </c>
      <c r="AC76" s="2">
        <f t="shared" si="9"/>
        <v>681025.5</v>
      </c>
      <c r="AD76" s="3">
        <f t="shared" si="10"/>
        <v>19915780.5</v>
      </c>
      <c r="AE76" s="2">
        <f>IF(AE74&gt;=52800000,52800000,IF(AB55=Graph!G$1*1000,AE75+Graph!G$1*1000,AC76))</f>
        <v>681025.5</v>
      </c>
      <c r="AF76" s="3">
        <f t="shared" si="11"/>
        <v>681025.5</v>
      </c>
      <c r="AG76" s="3">
        <f t="shared" si="27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9</v>
      </c>
      <c r="C77" s="7"/>
      <c r="D77" s="2" t="e">
        <f t="shared" si="12"/>
        <v>#N/A</v>
      </c>
      <c r="E77" s="2" t="e">
        <f t="shared" si="22"/>
        <v>#N/A</v>
      </c>
      <c r="F77" s="2">
        <v>512748.96789905429</v>
      </c>
      <c r="G77" s="2">
        <f t="shared" si="26"/>
        <v>442960.42857142858</v>
      </c>
      <c r="H77" s="2">
        <f t="shared" si="13"/>
        <v>20409725.857142862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637080.14285714331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516812.88662546873</v>
      </c>
      <c r="Q77" s="2">
        <f t="shared" si="25"/>
        <v>450000</v>
      </c>
      <c r="R77" s="2">
        <f t="shared" si="16"/>
        <v>21046806</v>
      </c>
      <c r="S77" s="2">
        <f t="shared" si="17"/>
        <v>442960.4285714291</v>
      </c>
      <c r="T77" s="2">
        <f t="shared" si="18"/>
        <v>7039.5714285714785</v>
      </c>
      <c r="U77" s="2">
        <f t="shared" si="19"/>
        <v>450000</v>
      </c>
      <c r="V77" s="2">
        <f t="shared" si="5"/>
        <v>694438.1875</v>
      </c>
      <c r="W77" s="2">
        <f t="shared" si="20"/>
        <v>13412.6875</v>
      </c>
      <c r="X77" s="2">
        <f t="shared" si="6"/>
        <v>436587.3125</v>
      </c>
      <c r="Y77" s="2">
        <f t="shared" si="7"/>
        <v>20352367.8125</v>
      </c>
      <c r="Z77" s="2" t="str">
        <f t="shared" si="8"/>
        <v>HERE</v>
      </c>
      <c r="AA77" s="2">
        <f>IF(Z77="HERE",Y77,AA76+Graph!$G$1*1000)</f>
        <v>20352367.8125</v>
      </c>
      <c r="AB77" s="2">
        <f t="shared" si="21"/>
        <v>436587.3125</v>
      </c>
      <c r="AC77" s="2">
        <f t="shared" si="9"/>
        <v>694438.1875</v>
      </c>
      <c r="AD77" s="3">
        <f t="shared" si="10"/>
        <v>20352367.8125</v>
      </c>
      <c r="AE77" s="2">
        <f>IF(AE75&gt;=52800000,52800000,IF(AB56=Graph!G$1*1000,AE76+Graph!G$1*1000,AC77))</f>
        <v>694438.1875</v>
      </c>
      <c r="AF77" s="3">
        <f t="shared" si="11"/>
        <v>694438.1875</v>
      </c>
      <c r="AG77" s="3">
        <f t="shared" si="27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10</v>
      </c>
      <c r="C78" s="7"/>
      <c r="D78" s="2" t="e">
        <f t="shared" si="12"/>
        <v>#N/A</v>
      </c>
      <c r="E78" s="2" t="e">
        <f t="shared" si="22"/>
        <v>#N/A</v>
      </c>
      <c r="F78" s="2">
        <v>518009.6181923151</v>
      </c>
      <c r="G78" s="2">
        <f t="shared" si="26"/>
        <v>442960.42857142858</v>
      </c>
      <c r="H78" s="2">
        <f t="shared" si="13"/>
        <v>20852686.285714291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644119.71428571478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522095.37871804833</v>
      </c>
      <c r="Q78" s="2">
        <f t="shared" si="25"/>
        <v>450000</v>
      </c>
      <c r="R78" s="2">
        <f t="shared" si="16"/>
        <v>21496806</v>
      </c>
      <c r="S78" s="2">
        <f t="shared" si="17"/>
        <v>442960.4285714291</v>
      </c>
      <c r="T78" s="2">
        <f t="shared" si="18"/>
        <v>7039.5714285714785</v>
      </c>
      <c r="U78" s="2">
        <f t="shared" si="19"/>
        <v>450000</v>
      </c>
      <c r="V78" s="2">
        <f t="shared" si="5"/>
        <v>707850.875</v>
      </c>
      <c r="W78" s="2">
        <f t="shared" si="20"/>
        <v>13412.6875</v>
      </c>
      <c r="X78" s="2">
        <f t="shared" si="6"/>
        <v>436587.3125</v>
      </c>
      <c r="Y78" s="2">
        <f t="shared" si="7"/>
        <v>20788955.125</v>
      </c>
      <c r="Z78" s="2" t="str">
        <f t="shared" si="8"/>
        <v>HERE</v>
      </c>
      <c r="AA78" s="2">
        <f>IF(Z78="HERE",Y78,AA77+Graph!$G$1*1000)</f>
        <v>20788955.125</v>
      </c>
      <c r="AB78" s="2">
        <f t="shared" si="21"/>
        <v>436587.3125</v>
      </c>
      <c r="AC78" s="2">
        <f t="shared" si="9"/>
        <v>707850.875</v>
      </c>
      <c r="AD78" s="3">
        <f t="shared" si="10"/>
        <v>20788955.125</v>
      </c>
      <c r="AE78" s="2">
        <f>IF(AE76&gt;=52800000,52800000,IF(AB57=Graph!G$1*1000,AE77+Graph!G$1*1000,AC78))</f>
        <v>707850.875</v>
      </c>
      <c r="AF78" s="3">
        <f t="shared" si="11"/>
        <v>707850.875</v>
      </c>
      <c r="AG78" s="3">
        <f t="shared" si="27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11</v>
      </c>
      <c r="C79" s="7"/>
      <c r="D79" s="2" t="e">
        <f t="shared" si="12"/>
        <v>#N/A</v>
      </c>
      <c r="E79" s="2" t="e">
        <f t="shared" si="22"/>
        <v>#N/A</v>
      </c>
      <c r="F79" s="2">
        <v>523270.26848554611</v>
      </c>
      <c r="G79" s="2">
        <f t="shared" si="26"/>
        <v>442960.42857142858</v>
      </c>
      <c r="H79" s="2">
        <f t="shared" si="13"/>
        <v>21295646.71428572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651159.28571428626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527377.87081062794</v>
      </c>
      <c r="Q79" s="2">
        <f t="shared" si="25"/>
        <v>450000</v>
      </c>
      <c r="R79" s="2">
        <f t="shared" si="16"/>
        <v>21946806</v>
      </c>
      <c r="S79" s="2">
        <f t="shared" si="17"/>
        <v>442960.4285714291</v>
      </c>
      <c r="T79" s="2">
        <f t="shared" si="18"/>
        <v>7039.5714285714785</v>
      </c>
      <c r="U79" s="2">
        <f t="shared" si="19"/>
        <v>450000</v>
      </c>
      <c r="V79" s="2">
        <f t="shared" si="5"/>
        <v>721263.5625</v>
      </c>
      <c r="W79" s="2">
        <f t="shared" si="20"/>
        <v>13412.6875</v>
      </c>
      <c r="X79" s="2">
        <f t="shared" si="6"/>
        <v>436587.3125</v>
      </c>
      <c r="Y79" s="2">
        <f t="shared" si="7"/>
        <v>21225542.4375</v>
      </c>
      <c r="Z79" s="2" t="str">
        <f t="shared" si="8"/>
        <v>HERE</v>
      </c>
      <c r="AA79" s="2">
        <f>IF(Z79="HERE",Y79,AA78+Graph!$G$1*1000)</f>
        <v>21225542.4375</v>
      </c>
      <c r="AB79" s="2">
        <f t="shared" si="21"/>
        <v>436587.3125</v>
      </c>
      <c r="AC79" s="2">
        <f t="shared" si="9"/>
        <v>721263.5625</v>
      </c>
      <c r="AD79" s="3">
        <f t="shared" si="10"/>
        <v>21225542.4375</v>
      </c>
      <c r="AE79" s="2">
        <f>IF(AE77&gt;=52800000,52800000,IF(AB58=Graph!G$1*1000,AE78+Graph!G$1*1000,AC79))</f>
        <v>721263.5625</v>
      </c>
      <c r="AF79" s="3">
        <f t="shared" si="11"/>
        <v>721263.5625</v>
      </c>
      <c r="AG79" s="3">
        <f t="shared" si="27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12</v>
      </c>
      <c r="C80" s="7"/>
      <c r="D80" s="2" t="e">
        <f t="shared" si="12"/>
        <v>#N/A</v>
      </c>
      <c r="E80" s="2" t="e">
        <f t="shared" si="22"/>
        <v>#N/A</v>
      </c>
      <c r="F80" s="2">
        <v>528530.91877880692</v>
      </c>
      <c r="G80" s="2">
        <f t="shared" si="26"/>
        <v>442960.42857142858</v>
      </c>
      <c r="H80" s="2">
        <f t="shared" si="13"/>
        <v>21738607.142857149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658198.85714285774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532660.36290323734</v>
      </c>
      <c r="Q80" s="2">
        <f t="shared" si="25"/>
        <v>450000</v>
      </c>
      <c r="R80" s="2">
        <f t="shared" si="16"/>
        <v>22396806</v>
      </c>
      <c r="S80" s="2">
        <f t="shared" si="17"/>
        <v>442960.4285714291</v>
      </c>
      <c r="T80" s="2">
        <f t="shared" si="18"/>
        <v>7039.5714285714785</v>
      </c>
      <c r="U80" s="2">
        <f t="shared" si="19"/>
        <v>450000</v>
      </c>
      <c r="V80" s="2">
        <f t="shared" si="5"/>
        <v>734676.25</v>
      </c>
      <c r="W80" s="2">
        <f t="shared" si="20"/>
        <v>13412.6875</v>
      </c>
      <c r="X80" s="2">
        <f t="shared" si="6"/>
        <v>436587.3125</v>
      </c>
      <c r="Y80" s="2">
        <f t="shared" si="7"/>
        <v>21662129.75</v>
      </c>
      <c r="Z80" s="2" t="str">
        <f t="shared" si="8"/>
        <v>HERE</v>
      </c>
      <c r="AA80" s="2">
        <f>IF(Z80="HERE",Y80,AA79+Graph!$G$1*1000)</f>
        <v>21662129.75</v>
      </c>
      <c r="AB80" s="2">
        <f t="shared" si="21"/>
        <v>436587.3125</v>
      </c>
      <c r="AC80" s="2">
        <f t="shared" si="9"/>
        <v>734676.25</v>
      </c>
      <c r="AD80" s="3">
        <f t="shared" si="10"/>
        <v>21662129.75</v>
      </c>
      <c r="AE80" s="2">
        <f>IF(AE78&gt;=52800000,52800000,IF(AB59=Graph!G$1*1000,AE79+Graph!G$1*1000,AC80))</f>
        <v>734676.25</v>
      </c>
      <c r="AF80" s="3">
        <f t="shared" si="11"/>
        <v>734676.25</v>
      </c>
      <c r="AG80" s="3">
        <f t="shared" si="27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13</v>
      </c>
      <c r="C81" s="7"/>
      <c r="D81" s="2" t="e">
        <f t="shared" si="12"/>
        <v>#N/A</v>
      </c>
      <c r="E81" s="2" t="e">
        <f t="shared" si="22"/>
        <v>#N/A</v>
      </c>
      <c r="F81" s="2">
        <v>533791.56907206774</v>
      </c>
      <c r="G81" s="2">
        <f t="shared" si="26"/>
        <v>442960.42857142858</v>
      </c>
      <c r="H81" s="2">
        <f t="shared" si="13"/>
        <v>22181567.571428578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665238.42857142922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537942.85499581695</v>
      </c>
      <c r="Q81" s="2">
        <f t="shared" si="25"/>
        <v>450000</v>
      </c>
      <c r="R81" s="2">
        <f t="shared" si="16"/>
        <v>22846806</v>
      </c>
      <c r="S81" s="2">
        <f t="shared" si="17"/>
        <v>442960.4285714291</v>
      </c>
      <c r="T81" s="2">
        <f t="shared" si="18"/>
        <v>7039.5714285714785</v>
      </c>
      <c r="U81" s="2">
        <f t="shared" si="19"/>
        <v>450000</v>
      </c>
      <c r="V81" s="2">
        <f t="shared" si="5"/>
        <v>748088.9375</v>
      </c>
      <c r="W81" s="2">
        <f t="shared" si="20"/>
        <v>13412.6875</v>
      </c>
      <c r="X81" s="2">
        <f t="shared" si="6"/>
        <v>436587.3125</v>
      </c>
      <c r="Y81" s="2">
        <f t="shared" si="7"/>
        <v>22098717.0625</v>
      </c>
      <c r="Z81" s="2" t="str">
        <f t="shared" si="8"/>
        <v>HERE</v>
      </c>
      <c r="AA81" s="2">
        <f>IF(Z81="HERE",Y81,AA80+Graph!$G$1*1000)</f>
        <v>22098717.0625</v>
      </c>
      <c r="AB81" s="2">
        <f t="shared" si="21"/>
        <v>436587.3125</v>
      </c>
      <c r="AC81" s="2">
        <f t="shared" si="9"/>
        <v>748088.9375</v>
      </c>
      <c r="AD81" s="3">
        <f t="shared" si="10"/>
        <v>22098717.0625</v>
      </c>
      <c r="AE81" s="2">
        <f>IF(AE79&gt;=52800000,52800000,IF(AB60=Graph!G$1*1000,AE80+Graph!G$1*1000,AC81))</f>
        <v>748088.9375</v>
      </c>
      <c r="AF81" s="3">
        <f t="shared" si="11"/>
        <v>748088.9375</v>
      </c>
      <c r="AG81" s="3">
        <f t="shared" si="27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14</v>
      </c>
      <c r="C82" s="7"/>
      <c r="D82" s="2" t="e">
        <f t="shared" si="12"/>
        <v>#N/A</v>
      </c>
      <c r="E82" s="2" t="e">
        <f t="shared" si="22"/>
        <v>#N/A</v>
      </c>
      <c r="F82" s="2">
        <v>539052.21936532855</v>
      </c>
      <c r="G82" s="2">
        <f t="shared" si="26"/>
        <v>442960.42857142858</v>
      </c>
      <c r="H82" s="2">
        <f t="shared" si="13"/>
        <v>22624528.000000007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672278.0000000007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543225.34708839655</v>
      </c>
      <c r="Q82" s="2">
        <f t="shared" si="25"/>
        <v>450000</v>
      </c>
      <c r="R82" s="2">
        <f t="shared" si="16"/>
        <v>23296806</v>
      </c>
      <c r="S82" s="2">
        <f t="shared" si="17"/>
        <v>442960.4285714291</v>
      </c>
      <c r="T82" s="2">
        <f t="shared" si="18"/>
        <v>7039.5714285714785</v>
      </c>
      <c r="U82" s="2">
        <f t="shared" si="19"/>
        <v>450000</v>
      </c>
      <c r="V82" s="2">
        <f t="shared" si="5"/>
        <v>761501.625</v>
      </c>
      <c r="W82" s="2">
        <f t="shared" si="20"/>
        <v>13412.6875</v>
      </c>
      <c r="X82" s="2">
        <f t="shared" si="6"/>
        <v>436587.3125</v>
      </c>
      <c r="Y82" s="2">
        <f t="shared" si="7"/>
        <v>22535304.375</v>
      </c>
      <c r="Z82" s="2" t="str">
        <f t="shared" si="8"/>
        <v>HERE</v>
      </c>
      <c r="AA82" s="2">
        <f>IF(Z82="HERE",Y82,AA81+Graph!$G$1*1000)</f>
        <v>22535304.375</v>
      </c>
      <c r="AB82" s="2">
        <f t="shared" si="21"/>
        <v>436587.3125</v>
      </c>
      <c r="AC82" s="2">
        <f t="shared" si="9"/>
        <v>761501.625</v>
      </c>
      <c r="AD82" s="3">
        <f t="shared" si="10"/>
        <v>22535304.375</v>
      </c>
      <c r="AE82" s="2">
        <f>IF(AE80&gt;=52800000,52800000,IF(AB61=Graph!G$1*1000,AE81+Graph!G$1*1000,AC82))</f>
        <v>761501.625</v>
      </c>
      <c r="AF82" s="3">
        <f t="shared" si="11"/>
        <v>761501.625</v>
      </c>
      <c r="AG82" s="3">
        <f t="shared" si="27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15</v>
      </c>
      <c r="C83" s="7"/>
      <c r="D83" s="2" t="e">
        <f t="shared" si="12"/>
        <v>#N/A</v>
      </c>
      <c r="E83" s="2" t="e">
        <f t="shared" si="22"/>
        <v>#N/A</v>
      </c>
      <c r="F83" s="2">
        <v>544312.86965858936</v>
      </c>
      <c r="G83" s="2">
        <f t="shared" si="26"/>
        <v>442960.42857142858</v>
      </c>
      <c r="H83" s="2">
        <f t="shared" si="13"/>
        <v>23067488.428571437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679317.57142857218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548507.83918097615</v>
      </c>
      <c r="Q83" s="2">
        <f t="shared" si="25"/>
        <v>450000</v>
      </c>
      <c r="R83" s="2">
        <f t="shared" si="16"/>
        <v>23746806</v>
      </c>
      <c r="S83" s="2">
        <f t="shared" si="17"/>
        <v>442960.4285714291</v>
      </c>
      <c r="T83" s="2">
        <f t="shared" si="18"/>
        <v>7039.5714285714785</v>
      </c>
      <c r="U83" s="2">
        <f t="shared" si="19"/>
        <v>450000</v>
      </c>
      <c r="V83" s="2">
        <f t="shared" si="5"/>
        <v>774914.3125</v>
      </c>
      <c r="W83" s="2">
        <f t="shared" si="20"/>
        <v>13412.6875</v>
      </c>
      <c r="X83" s="2">
        <f t="shared" si="6"/>
        <v>436587.3125</v>
      </c>
      <c r="Y83" s="2">
        <f t="shared" si="7"/>
        <v>22971891.6875</v>
      </c>
      <c r="Z83" s="2" t="str">
        <f t="shared" si="8"/>
        <v>HERE</v>
      </c>
      <c r="AA83" s="2">
        <f>IF(Z83="HERE",Y83,AA82+Graph!$G$1*1000)</f>
        <v>22971891.6875</v>
      </c>
      <c r="AB83" s="2">
        <f t="shared" si="21"/>
        <v>436587.3125</v>
      </c>
      <c r="AC83" s="2">
        <f t="shared" si="9"/>
        <v>774914.3125</v>
      </c>
      <c r="AD83" s="3">
        <f t="shared" si="10"/>
        <v>22971891.6875</v>
      </c>
      <c r="AE83" s="2">
        <f>IF(AE81&gt;=52800000,52800000,IF(AB62=Graph!G$1*1000,AE82+Graph!G$1*1000,AC83))</f>
        <v>774914.3125</v>
      </c>
      <c r="AF83" s="3">
        <f t="shared" si="11"/>
        <v>774914.3125</v>
      </c>
      <c r="AG83" s="3">
        <f t="shared" si="27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16</v>
      </c>
      <c r="C84" s="7"/>
      <c r="D84" s="2" t="e">
        <f t="shared" si="12"/>
        <v>#N/A</v>
      </c>
      <c r="E84" s="2" t="e">
        <f t="shared" si="22"/>
        <v>#N/A</v>
      </c>
      <c r="F84" s="2">
        <v>549573.51995182037</v>
      </c>
      <c r="G84" s="2">
        <f t="shared" si="26"/>
        <v>442960.42857142858</v>
      </c>
      <c r="H84" s="2">
        <f t="shared" si="13"/>
        <v>23510448.857142866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686357.14285714366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553790.33127355576</v>
      </c>
      <c r="Q84" s="2">
        <f t="shared" si="25"/>
        <v>450000</v>
      </c>
      <c r="R84" s="2">
        <f t="shared" si="16"/>
        <v>24196806</v>
      </c>
      <c r="S84" s="2">
        <f t="shared" si="17"/>
        <v>442960.4285714291</v>
      </c>
      <c r="T84" s="2">
        <f t="shared" si="18"/>
        <v>7039.5714285714785</v>
      </c>
      <c r="U84" s="2">
        <f t="shared" si="19"/>
        <v>450000</v>
      </c>
      <c r="V84" s="2">
        <f t="shared" si="5"/>
        <v>788327</v>
      </c>
      <c r="W84" s="2">
        <f t="shared" si="20"/>
        <v>13412.6875</v>
      </c>
      <c r="X84" s="2">
        <f t="shared" si="6"/>
        <v>436587.3125</v>
      </c>
      <c r="Y84" s="2">
        <f t="shared" si="7"/>
        <v>23408479</v>
      </c>
      <c r="Z84" s="2" t="str">
        <f t="shared" si="8"/>
        <v>HERE</v>
      </c>
      <c r="AA84" s="2">
        <f>IF(Z84="HERE",Y84,AA83+Graph!$G$1*1000)</f>
        <v>23408479</v>
      </c>
      <c r="AB84" s="2">
        <f t="shared" si="21"/>
        <v>436587.3125</v>
      </c>
      <c r="AC84" s="2">
        <f t="shared" si="9"/>
        <v>788327</v>
      </c>
      <c r="AD84" s="3">
        <f t="shared" si="10"/>
        <v>23408479</v>
      </c>
      <c r="AE84" s="2">
        <f>IF(AE82&gt;=52800000,52800000,IF(AB63=Graph!G$1*1000,AE83+Graph!G$1*1000,AC84))</f>
        <v>788327</v>
      </c>
      <c r="AF84" s="3">
        <f t="shared" si="11"/>
        <v>788327</v>
      </c>
      <c r="AG84" s="3">
        <f t="shared" si="27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17</v>
      </c>
      <c r="C85" s="7"/>
      <c r="D85" s="2" t="e">
        <f t="shared" si="12"/>
        <v>#N/A</v>
      </c>
      <c r="E85" s="2" t="e">
        <f t="shared" si="22"/>
        <v>#N/A</v>
      </c>
      <c r="F85" s="2">
        <v>554834.17024508119</v>
      </c>
      <c r="G85" s="2">
        <f t="shared" si="26"/>
        <v>442960.42857142858</v>
      </c>
      <c r="H85" s="2">
        <f t="shared" si="13"/>
        <v>23953409.285714295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693396.71428571513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559072.82336613536</v>
      </c>
      <c r="Q85" s="2">
        <f t="shared" si="25"/>
        <v>450000</v>
      </c>
      <c r="R85" s="2">
        <f t="shared" si="16"/>
        <v>24646806</v>
      </c>
      <c r="S85" s="2">
        <f t="shared" si="17"/>
        <v>442960.4285714291</v>
      </c>
      <c r="T85" s="2">
        <f t="shared" si="18"/>
        <v>7039.5714285714785</v>
      </c>
      <c r="U85" s="2">
        <f t="shared" si="19"/>
        <v>450000</v>
      </c>
      <c r="V85" s="2">
        <f t="shared" si="5"/>
        <v>801739.6875</v>
      </c>
      <c r="W85" s="2">
        <f t="shared" si="20"/>
        <v>13412.6875</v>
      </c>
      <c r="X85" s="2">
        <f t="shared" si="6"/>
        <v>436587.3125</v>
      </c>
      <c r="Y85" s="2">
        <f t="shared" si="7"/>
        <v>23845066.3125</v>
      </c>
      <c r="Z85" s="2" t="str">
        <f t="shared" si="8"/>
        <v>HERE</v>
      </c>
      <c r="AA85" s="2">
        <f>IF(Z85="HERE",Y85,AA84+Graph!$G$1*1000)</f>
        <v>23845066.3125</v>
      </c>
      <c r="AB85" s="2">
        <f t="shared" si="21"/>
        <v>436587.3125</v>
      </c>
      <c r="AC85" s="2">
        <f t="shared" si="9"/>
        <v>801739.6875</v>
      </c>
      <c r="AD85" s="3">
        <f t="shared" si="10"/>
        <v>23845066.3125</v>
      </c>
      <c r="AE85" s="2">
        <f>IF(AE83&gt;=52800000,52800000,IF(AB64=Graph!G$1*1000,AE84+Graph!G$1*1000,AC85))</f>
        <v>801739.6875</v>
      </c>
      <c r="AF85" s="3">
        <f t="shared" si="11"/>
        <v>801739.6875</v>
      </c>
      <c r="AG85" s="3">
        <f t="shared" si="27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18</v>
      </c>
      <c r="C86" s="7"/>
      <c r="D86" s="2" t="e">
        <f t="shared" si="12"/>
        <v>#N/A</v>
      </c>
      <c r="E86" s="2" t="e">
        <f t="shared" si="22"/>
        <v>#N/A</v>
      </c>
      <c r="F86" s="2">
        <v>560094.820538342</v>
      </c>
      <c r="G86" s="2">
        <f t="shared" si="26"/>
        <v>442960.42857142858</v>
      </c>
      <c r="H86" s="2">
        <f t="shared" si="13"/>
        <v>24396369.714285724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700436.28571428661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564355.31545874476</v>
      </c>
      <c r="Q86" s="2">
        <f t="shared" si="25"/>
        <v>450000</v>
      </c>
      <c r="R86" s="2">
        <f t="shared" si="16"/>
        <v>25096806</v>
      </c>
      <c r="S86" s="2">
        <f t="shared" si="17"/>
        <v>442960.4285714291</v>
      </c>
      <c r="T86" s="2">
        <f t="shared" si="18"/>
        <v>7039.5714285714785</v>
      </c>
      <c r="U86" s="2">
        <f t="shared" si="19"/>
        <v>450000</v>
      </c>
      <c r="V86" s="2">
        <f t="shared" si="5"/>
        <v>815152.375</v>
      </c>
      <c r="W86" s="2">
        <f t="shared" si="20"/>
        <v>13412.6875</v>
      </c>
      <c r="X86" s="2">
        <f t="shared" si="6"/>
        <v>436587.3125</v>
      </c>
      <c r="Y86" s="2">
        <f t="shared" si="7"/>
        <v>24281653.625</v>
      </c>
      <c r="Z86" s="2" t="str">
        <f t="shared" si="8"/>
        <v>HERE</v>
      </c>
      <c r="AA86" s="2">
        <f>IF(Z86="HERE",Y86,AA85+Graph!$G$1*1000)</f>
        <v>24281653.625</v>
      </c>
      <c r="AB86" s="2">
        <f t="shared" si="21"/>
        <v>436587.3125</v>
      </c>
      <c r="AC86" s="2">
        <f t="shared" si="9"/>
        <v>815152.375</v>
      </c>
      <c r="AD86" s="3">
        <f t="shared" si="10"/>
        <v>24281653.625</v>
      </c>
      <c r="AE86" s="2">
        <f>IF(AE84&gt;=52800000,52800000,IF(AB65=Graph!G$1*1000,AE85+Graph!G$1*1000,AC86))</f>
        <v>815152.375</v>
      </c>
      <c r="AF86" s="3">
        <f t="shared" si="11"/>
        <v>815152.375</v>
      </c>
      <c r="AG86" s="3">
        <f t="shared" si="27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19</v>
      </c>
      <c r="C87" s="7"/>
      <c r="D87" s="2" t="e">
        <f t="shared" si="12"/>
        <v>#N/A</v>
      </c>
      <c r="E87" s="2" t="e">
        <f t="shared" si="22"/>
        <v>#N/A</v>
      </c>
      <c r="F87" s="2">
        <v>565355.47083160281</v>
      </c>
      <c r="G87" s="2">
        <f t="shared" si="26"/>
        <v>442960.42857142858</v>
      </c>
      <c r="H87" s="2">
        <f t="shared" si="13"/>
        <v>24839330.142857153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707475.85714285809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569637.80755132437</v>
      </c>
      <c r="Q87" s="2">
        <f t="shared" si="25"/>
        <v>450000</v>
      </c>
      <c r="R87" s="2">
        <f t="shared" si="16"/>
        <v>25546806</v>
      </c>
      <c r="S87" s="2">
        <f t="shared" si="17"/>
        <v>442960.4285714291</v>
      </c>
      <c r="T87" s="2">
        <f t="shared" si="18"/>
        <v>7039.5714285714785</v>
      </c>
      <c r="U87" s="2">
        <f t="shared" si="19"/>
        <v>450000</v>
      </c>
      <c r="V87" s="2">
        <f t="shared" si="5"/>
        <v>828565.0625</v>
      </c>
      <c r="W87" s="2">
        <f t="shared" si="20"/>
        <v>13412.6875</v>
      </c>
      <c r="X87" s="2">
        <f t="shared" si="6"/>
        <v>436587.3125</v>
      </c>
      <c r="Y87" s="2">
        <f t="shared" si="7"/>
        <v>24718240.9375</v>
      </c>
      <c r="Z87" s="2" t="str">
        <f t="shared" si="8"/>
        <v>HERE</v>
      </c>
      <c r="AA87" s="2">
        <f>IF(Z87="HERE",Y87,AA86+Graph!$G$1*1000)</f>
        <v>24718240.9375</v>
      </c>
      <c r="AB87" s="2">
        <f t="shared" si="21"/>
        <v>436587.3125</v>
      </c>
      <c r="AC87" s="2">
        <f t="shared" si="9"/>
        <v>828565.0625</v>
      </c>
      <c r="AD87" s="3">
        <f t="shared" si="10"/>
        <v>24718240.9375</v>
      </c>
      <c r="AE87" s="2">
        <f>IF(AE85&gt;=52800000,52800000,IF(AB66=Graph!G$1*1000,AE86+Graph!G$1*1000,AC87))</f>
        <v>828565.0625</v>
      </c>
      <c r="AF87" s="3">
        <f t="shared" si="11"/>
        <v>828565.0625</v>
      </c>
      <c r="AG87" s="3">
        <f t="shared" si="27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20</v>
      </c>
      <c r="C88" s="7"/>
      <c r="D88" s="2" t="e">
        <f t="shared" si="12"/>
        <v>#N/A</v>
      </c>
      <c r="E88" s="2" t="e">
        <f t="shared" si="22"/>
        <v>#N/A</v>
      </c>
      <c r="F88" s="2">
        <v>570616.12112486362</v>
      </c>
      <c r="G88" s="2">
        <f t="shared" si="26"/>
        <v>442960.42857142858</v>
      </c>
      <c r="H88" s="2">
        <f t="shared" si="13"/>
        <v>25282290.571428582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714515.42857142957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574920.29964390397</v>
      </c>
      <c r="Q88" s="2">
        <f t="shared" si="25"/>
        <v>450000</v>
      </c>
      <c r="R88" s="2">
        <f t="shared" si="16"/>
        <v>25996806</v>
      </c>
      <c r="S88" s="2">
        <f t="shared" si="17"/>
        <v>442960.4285714291</v>
      </c>
      <c r="T88" s="2">
        <f t="shared" si="18"/>
        <v>7039.5714285714785</v>
      </c>
      <c r="U88" s="2">
        <f t="shared" si="19"/>
        <v>450000</v>
      </c>
      <c r="V88" s="2">
        <f t="shared" si="5"/>
        <v>841977.75</v>
      </c>
      <c r="W88" s="2">
        <f t="shared" si="20"/>
        <v>13412.6875</v>
      </c>
      <c r="X88" s="2">
        <f t="shared" si="6"/>
        <v>436587.3125</v>
      </c>
      <c r="Y88" s="2">
        <f t="shared" si="7"/>
        <v>25154828.25</v>
      </c>
      <c r="Z88" s="2" t="str">
        <f t="shared" si="8"/>
        <v>HERE</v>
      </c>
      <c r="AA88" s="2">
        <f>IF(Z88="HERE",Y88,AA87+Graph!$G$1*1000)</f>
        <v>25154828.25</v>
      </c>
      <c r="AB88" s="2">
        <f t="shared" si="21"/>
        <v>436587.3125</v>
      </c>
      <c r="AC88" s="2">
        <f t="shared" si="9"/>
        <v>841977.75</v>
      </c>
      <c r="AD88" s="3">
        <f t="shared" si="10"/>
        <v>25154828.25</v>
      </c>
      <c r="AE88" s="2">
        <f>IF(AE86&gt;=52800000,52800000,IF(AB67=Graph!G$1*1000,AE87+Graph!G$1*1000,AC88))</f>
        <v>841977.75</v>
      </c>
      <c r="AF88" s="3">
        <f t="shared" si="11"/>
        <v>841977.75</v>
      </c>
      <c r="AG88" s="3">
        <f t="shared" si="27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21</v>
      </c>
      <c r="C89" s="7"/>
      <c r="D89" s="2" t="e">
        <f t="shared" si="12"/>
        <v>#N/A</v>
      </c>
      <c r="E89" s="2" t="e">
        <f t="shared" si="22"/>
        <v>#N/A</v>
      </c>
      <c r="F89" s="2">
        <v>575876.77141809464</v>
      </c>
      <c r="G89" s="2">
        <f t="shared" si="26"/>
        <v>442960.42857142858</v>
      </c>
      <c r="H89" s="2">
        <f t="shared" si="13"/>
        <v>25725251.000000011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721555.00000000105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580202.79173648357</v>
      </c>
      <c r="Q89" s="2">
        <f t="shared" si="25"/>
        <v>450000</v>
      </c>
      <c r="R89" s="2">
        <f t="shared" si="16"/>
        <v>26446806</v>
      </c>
      <c r="S89" s="2">
        <f t="shared" si="17"/>
        <v>442960.4285714291</v>
      </c>
      <c r="T89" s="2">
        <f t="shared" si="18"/>
        <v>7039.5714285714785</v>
      </c>
      <c r="U89" s="2">
        <f t="shared" si="19"/>
        <v>450000</v>
      </c>
      <c r="V89" s="2">
        <f t="shared" si="5"/>
        <v>855390.4375</v>
      </c>
      <c r="W89" s="2">
        <f t="shared" si="20"/>
        <v>13412.6875</v>
      </c>
      <c r="X89" s="2">
        <f t="shared" si="6"/>
        <v>436587.3125</v>
      </c>
      <c r="Y89" s="2">
        <f t="shared" si="7"/>
        <v>25591415.5625</v>
      </c>
      <c r="Z89" s="2" t="str">
        <f t="shared" si="8"/>
        <v>HERE</v>
      </c>
      <c r="AA89" s="2">
        <f>IF(Z89="HERE",Y89,AA88+Graph!$G$1*1000)</f>
        <v>25591415.5625</v>
      </c>
      <c r="AB89" s="2">
        <f t="shared" si="21"/>
        <v>436587.3125</v>
      </c>
      <c r="AC89" s="2">
        <f t="shared" si="9"/>
        <v>855390.4375</v>
      </c>
      <c r="AD89" s="3">
        <f t="shared" si="10"/>
        <v>25591415.5625</v>
      </c>
      <c r="AE89" s="2">
        <f>IF(AE87&gt;=52800000,52800000,IF(AB68=Graph!G$1*1000,AE88+Graph!G$1*1000,AC89))</f>
        <v>855390.4375</v>
      </c>
      <c r="AF89" s="3">
        <f t="shared" si="11"/>
        <v>855390.4375</v>
      </c>
      <c r="AG89" s="3">
        <f t="shared" si="27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22</v>
      </c>
      <c r="C90" s="7"/>
      <c r="D90" s="2" t="e">
        <f t="shared" si="12"/>
        <v>#N/A</v>
      </c>
      <c r="E90" s="2" t="e">
        <f t="shared" si="22"/>
        <v>#N/A</v>
      </c>
      <c r="F90" s="2">
        <v>581137.42171135545</v>
      </c>
      <c r="G90" s="2">
        <f t="shared" si="26"/>
        <v>442960.42857142858</v>
      </c>
      <c r="H90" s="2">
        <f t="shared" si="13"/>
        <v>26168211.42857144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728594.57142857253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585485.28382906318</v>
      </c>
      <c r="Q90" s="2">
        <f t="shared" si="25"/>
        <v>450000</v>
      </c>
      <c r="R90" s="2">
        <f t="shared" si="16"/>
        <v>26896806</v>
      </c>
      <c r="S90" s="2">
        <f t="shared" si="17"/>
        <v>442960.4285714291</v>
      </c>
      <c r="T90" s="2">
        <f t="shared" si="18"/>
        <v>7039.5714285714785</v>
      </c>
      <c r="U90" s="2">
        <f t="shared" si="19"/>
        <v>450000</v>
      </c>
      <c r="V90" s="2">
        <f t="shared" si="5"/>
        <v>868803.125</v>
      </c>
      <c r="W90" s="2">
        <f t="shared" si="20"/>
        <v>13412.6875</v>
      </c>
      <c r="X90" s="2">
        <f t="shared" si="6"/>
        <v>436587.3125</v>
      </c>
      <c r="Y90" s="2">
        <f t="shared" si="7"/>
        <v>26028002.875</v>
      </c>
      <c r="Z90" s="2" t="str">
        <f t="shared" si="8"/>
        <v>HERE</v>
      </c>
      <c r="AA90" s="2">
        <f>IF(Z90="HERE",Y90,AA89+Graph!$G$1*1000)</f>
        <v>26028002.875</v>
      </c>
      <c r="AB90" s="2">
        <f t="shared" si="21"/>
        <v>436587.3125</v>
      </c>
      <c r="AC90" s="2">
        <f t="shared" si="9"/>
        <v>868803.125</v>
      </c>
      <c r="AD90" s="3">
        <f t="shared" si="10"/>
        <v>26028002.875</v>
      </c>
      <c r="AE90" s="2">
        <f>IF(AE88&gt;=52800000,52800000,IF(AB69=Graph!G$1*1000,AE89+Graph!G$1*1000,AC90))</f>
        <v>868803.125</v>
      </c>
      <c r="AF90" s="3">
        <f t="shared" si="11"/>
        <v>868803.125</v>
      </c>
      <c r="AG90" s="3">
        <f t="shared" si="27"/>
        <v>15203059.215624999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23</v>
      </c>
      <c r="C91" s="7"/>
      <c r="D91" s="2" t="e">
        <f t="shared" si="12"/>
        <v>#N/A</v>
      </c>
      <c r="E91" s="2" t="e">
        <f t="shared" si="22"/>
        <v>#N/A</v>
      </c>
      <c r="F91" s="2">
        <v>586398.07200461626</v>
      </c>
      <c r="G91" s="2">
        <f t="shared" si="26"/>
        <v>442960.42857142858</v>
      </c>
      <c r="H91" s="2">
        <f t="shared" si="13"/>
        <v>26611171.857142869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735634.142857144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590767.77592164278</v>
      </c>
      <c r="Q91" s="2">
        <f t="shared" si="25"/>
        <v>450000</v>
      </c>
      <c r="R91" s="2">
        <f t="shared" si="16"/>
        <v>27346806</v>
      </c>
      <c r="S91" s="2">
        <f t="shared" si="17"/>
        <v>442960.4285714291</v>
      </c>
      <c r="T91" s="2">
        <f t="shared" si="18"/>
        <v>7039.5714285714785</v>
      </c>
      <c r="U91" s="2">
        <f t="shared" si="19"/>
        <v>450000</v>
      </c>
      <c r="V91" s="2">
        <f t="shared" si="5"/>
        <v>882215.8125</v>
      </c>
      <c r="W91" s="2">
        <f t="shared" si="20"/>
        <v>13412.6875</v>
      </c>
      <c r="X91" s="2">
        <f t="shared" si="6"/>
        <v>436587.3125</v>
      </c>
      <c r="Y91" s="2">
        <f t="shared" si="7"/>
        <v>26464590.1875</v>
      </c>
      <c r="Z91" s="2" t="str">
        <f t="shared" si="8"/>
        <v>HERE</v>
      </c>
      <c r="AA91" s="2">
        <f>IF(Z91="HERE",Y91,AA90+Graph!$G$1*1000)</f>
        <v>26464590.1875</v>
      </c>
      <c r="AB91" s="2">
        <f t="shared" si="21"/>
        <v>436587.3125</v>
      </c>
      <c r="AC91" s="2">
        <f t="shared" si="9"/>
        <v>882215.8125</v>
      </c>
      <c r="AD91" s="3">
        <f t="shared" si="10"/>
        <v>26464590.1875</v>
      </c>
      <c r="AE91" s="2">
        <f>IF(AE89&gt;=52800000,52800000,IF(AB70=Graph!G$1*1000,AE90+Graph!G$1*1000,AC91))</f>
        <v>882215.8125</v>
      </c>
      <c r="AF91" s="3">
        <f t="shared" si="11"/>
        <v>882215.8125</v>
      </c>
      <c r="AG91" s="3">
        <f t="shared" si="27"/>
        <v>15596658.43125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24</v>
      </c>
      <c r="C92" s="7"/>
      <c r="D92" s="2" t="e">
        <f t="shared" si="12"/>
        <v>#N/A</v>
      </c>
      <c r="E92" s="2" t="e">
        <f t="shared" si="22"/>
        <v>#N/A</v>
      </c>
      <c r="F92" s="2">
        <v>591658.72229787707</v>
      </c>
      <c r="G92" s="2">
        <f t="shared" si="26"/>
        <v>442960.42857142858</v>
      </c>
      <c r="H92" s="2">
        <f t="shared" si="13"/>
        <v>27054132.285714298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742673.71428571548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596050.26801425219</v>
      </c>
      <c r="Q92" s="2">
        <f t="shared" si="25"/>
        <v>450000</v>
      </c>
      <c r="R92" s="2">
        <f t="shared" si="16"/>
        <v>27796806</v>
      </c>
      <c r="S92" s="2">
        <f t="shared" si="17"/>
        <v>442960.4285714291</v>
      </c>
      <c r="T92" s="2">
        <f t="shared" si="18"/>
        <v>7039.5714285714785</v>
      </c>
      <c r="U92" s="2">
        <f t="shared" si="19"/>
        <v>450000</v>
      </c>
      <c r="V92" s="2">
        <f t="shared" si="5"/>
        <v>895628.5</v>
      </c>
      <c r="W92" s="2">
        <f t="shared" si="20"/>
        <v>13412.6875</v>
      </c>
      <c r="X92" s="2">
        <f t="shared" si="6"/>
        <v>436587.3125</v>
      </c>
      <c r="Y92" s="2">
        <f t="shared" si="7"/>
        <v>26901177.5</v>
      </c>
      <c r="Z92" s="2" t="str">
        <f t="shared" si="8"/>
        <v>HERE</v>
      </c>
      <c r="AA92" s="2">
        <f>IF(Z92="HERE",Y92,AA91+Graph!$G$1*1000)</f>
        <v>26901177.5</v>
      </c>
      <c r="AB92" s="2">
        <f t="shared" si="21"/>
        <v>436587.3125</v>
      </c>
      <c r="AC92" s="2">
        <f t="shared" si="9"/>
        <v>895628.5</v>
      </c>
      <c r="AD92" s="3">
        <f t="shared" si="10"/>
        <v>26901177.5</v>
      </c>
      <c r="AE92" s="2">
        <f>IF(AE90&gt;=52800000,52800000,IF(AB71=Graph!G$1*1000,AE91+Graph!G$1*1000,AC92))</f>
        <v>895628.5</v>
      </c>
      <c r="AF92" s="3">
        <f t="shared" si="11"/>
        <v>895628.5</v>
      </c>
      <c r="AG92" s="3">
        <f t="shared" si="27"/>
        <v>15990257.646875001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25</v>
      </c>
      <c r="C93" s="7"/>
      <c r="D93" s="2" t="e">
        <f t="shared" si="12"/>
        <v>#N/A</v>
      </c>
      <c r="E93" s="2" t="e">
        <f t="shared" si="22"/>
        <v>#N/A</v>
      </c>
      <c r="F93" s="2">
        <v>596919.37259113789</v>
      </c>
      <c r="G93" s="2">
        <f t="shared" si="26"/>
        <v>442960.42857142858</v>
      </c>
      <c r="H93" s="2">
        <f t="shared" si="13"/>
        <v>27497092.714285728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749713.28571428696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601332.76010683179</v>
      </c>
      <c r="Q93" s="2">
        <f t="shared" si="25"/>
        <v>450000</v>
      </c>
      <c r="R93" s="2">
        <f t="shared" si="16"/>
        <v>28246806</v>
      </c>
      <c r="S93" s="2">
        <f t="shared" si="17"/>
        <v>442960.4285714291</v>
      </c>
      <c r="T93" s="2">
        <f t="shared" si="18"/>
        <v>7039.5714285714785</v>
      </c>
      <c r="U93" s="2">
        <f t="shared" si="19"/>
        <v>450000</v>
      </c>
      <c r="V93" s="2">
        <f t="shared" si="5"/>
        <v>909041.1875</v>
      </c>
      <c r="W93" s="2">
        <f t="shared" si="20"/>
        <v>13412.6875</v>
      </c>
      <c r="X93" s="2">
        <f t="shared" si="6"/>
        <v>436587.3125</v>
      </c>
      <c r="Y93" s="2">
        <f t="shared" si="7"/>
        <v>27337764.8125</v>
      </c>
      <c r="Z93" s="2" t="str">
        <f t="shared" si="8"/>
        <v>HERE</v>
      </c>
      <c r="AA93" s="2">
        <f>IF(Z93="HERE",Y93,AA92+Graph!$G$1*1000)</f>
        <v>27337764.8125</v>
      </c>
      <c r="AB93" s="2">
        <f t="shared" si="21"/>
        <v>436587.3125</v>
      </c>
      <c r="AC93" s="2">
        <f t="shared" si="9"/>
        <v>909041.1875</v>
      </c>
      <c r="AD93" s="3">
        <f t="shared" si="10"/>
        <v>27337764.8125</v>
      </c>
      <c r="AE93" s="2">
        <f>IF(AE91&gt;=52800000,52800000,IF(AB72=Graph!G$1*1000,AE92+Graph!G$1*1000,AC93))</f>
        <v>909041.1875</v>
      </c>
      <c r="AF93" s="3">
        <f t="shared" si="11"/>
        <v>909041.1875</v>
      </c>
      <c r="AG93" s="3">
        <f t="shared" si="27"/>
        <v>16383856.862500001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26</v>
      </c>
      <c r="C94" s="7"/>
      <c r="D94" s="2" t="e">
        <f t="shared" si="12"/>
        <v>#N/A</v>
      </c>
      <c r="E94" s="2" t="e">
        <f t="shared" si="22"/>
        <v>#N/A</v>
      </c>
      <c r="F94" s="2">
        <v>602180.0228843987</v>
      </c>
      <c r="G94" s="2">
        <f t="shared" si="26"/>
        <v>442960.42857142858</v>
      </c>
      <c r="H94" s="2">
        <f t="shared" si="13"/>
        <v>27940053.142857157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756752.85714285844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606615.25219941139</v>
      </c>
      <c r="Q94" s="2">
        <f t="shared" si="25"/>
        <v>450000</v>
      </c>
      <c r="R94" s="2">
        <f t="shared" si="16"/>
        <v>28696806</v>
      </c>
      <c r="S94" s="2">
        <f t="shared" si="17"/>
        <v>442960.4285714291</v>
      </c>
      <c r="T94" s="2">
        <f t="shared" si="18"/>
        <v>7039.5714285714785</v>
      </c>
      <c r="U94" s="2">
        <f t="shared" si="19"/>
        <v>450000</v>
      </c>
      <c r="V94" s="2">
        <f t="shared" si="5"/>
        <v>922453.875</v>
      </c>
      <c r="W94" s="2">
        <f t="shared" si="20"/>
        <v>13412.6875</v>
      </c>
      <c r="X94" s="2">
        <f t="shared" si="6"/>
        <v>436587.3125</v>
      </c>
      <c r="Y94" s="2">
        <f t="shared" si="7"/>
        <v>27774352.125</v>
      </c>
      <c r="Z94" s="2" t="str">
        <f t="shared" si="8"/>
        <v>HERE</v>
      </c>
      <c r="AA94" s="2">
        <f>IF(Z94="HERE",Y94,AA93+Graph!$G$1*1000)</f>
        <v>27774352.125</v>
      </c>
      <c r="AB94" s="2">
        <f t="shared" si="21"/>
        <v>436587.3125</v>
      </c>
      <c r="AC94" s="2">
        <f t="shared" si="9"/>
        <v>922453.875</v>
      </c>
      <c r="AD94" s="3">
        <f t="shared" si="10"/>
        <v>27774352.125</v>
      </c>
      <c r="AE94" s="2">
        <f>IF(AE92&gt;=52800000,52800000,IF(AB73=Graph!G$1*1000,AE93+Graph!G$1*1000,AC94))</f>
        <v>922453.875</v>
      </c>
      <c r="AF94" s="3">
        <f t="shared" si="11"/>
        <v>922453.875</v>
      </c>
      <c r="AG94" s="3">
        <f t="shared" si="27"/>
        <v>16777456.078125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27</v>
      </c>
      <c r="C95" s="7"/>
      <c r="D95" s="2" t="e">
        <f t="shared" si="12"/>
        <v>#N/A</v>
      </c>
      <c r="E95" s="2" t="e">
        <f t="shared" si="22"/>
        <v>#N/A</v>
      </c>
      <c r="F95" s="2">
        <v>607440.67317762971</v>
      </c>
      <c r="G95" s="2">
        <f t="shared" si="26"/>
        <v>442960.42857142858</v>
      </c>
      <c r="H95" s="2">
        <f t="shared" si="13"/>
        <v>28383013.571428586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763792.42857142992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611897.744291991</v>
      </c>
      <c r="Q95" s="2">
        <f t="shared" si="25"/>
        <v>450000</v>
      </c>
      <c r="R95" s="2">
        <f t="shared" si="16"/>
        <v>29146806</v>
      </c>
      <c r="S95" s="2">
        <f t="shared" si="17"/>
        <v>442960.4285714291</v>
      </c>
      <c r="T95" s="2">
        <f t="shared" si="18"/>
        <v>7039.5714285714785</v>
      </c>
      <c r="U95" s="2">
        <f t="shared" si="19"/>
        <v>450000</v>
      </c>
      <c r="V95" s="2">
        <f t="shared" si="5"/>
        <v>935866.5625</v>
      </c>
      <c r="W95" s="2">
        <f t="shared" si="20"/>
        <v>13412.6875</v>
      </c>
      <c r="X95" s="2">
        <f t="shared" si="6"/>
        <v>436587.3125</v>
      </c>
      <c r="Y95" s="2">
        <f t="shared" ref="Y95:Y158" si="29">IF(COUNT($C96)=0,IF(COUNT($C95)=1,C95,SUM(Y94+X95)),C95)</f>
        <v>28210939.4375</v>
      </c>
      <c r="Z95" s="2" t="str">
        <f t="shared" si="8"/>
        <v>HERE</v>
      </c>
      <c r="AA95" s="2">
        <f>IF(Z95="HERE",Y95,AA94+Graph!$G$1*1000)</f>
        <v>28210939.4375</v>
      </c>
      <c r="AB95" s="2">
        <f t="shared" si="21"/>
        <v>436587.3125</v>
      </c>
      <c r="AC95" s="2">
        <f t="shared" ref="AC95:AC158" si="30">IF(Z96="HERE",V95,AC94)</f>
        <v>935866.5625</v>
      </c>
      <c r="AD95" s="3">
        <f t="shared" si="10"/>
        <v>28210939.4375</v>
      </c>
      <c r="AE95" s="2">
        <f>IF(AE93&gt;=52800000,52800000,IF(AB74=Graph!G$1*1000,AE94+Graph!G$1*1000,AC95))</f>
        <v>935866.5625</v>
      </c>
      <c r="AF95" s="3">
        <f t="shared" si="11"/>
        <v>935866.5625</v>
      </c>
      <c r="AG95" s="3">
        <f t="shared" si="27"/>
        <v>17171055.293750003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28</v>
      </c>
      <c r="C96" s="7"/>
      <c r="D96" s="2" t="e">
        <f t="shared" si="12"/>
        <v>#N/A</v>
      </c>
      <c r="E96" s="2" t="e">
        <f t="shared" si="22"/>
        <v>#N/A</v>
      </c>
      <c r="F96" s="2">
        <v>612701.32347089052</v>
      </c>
      <c r="G96" s="2">
        <f t="shared" si="26"/>
        <v>442960.42857142858</v>
      </c>
      <c r="H96" s="2">
        <f t="shared" ref="H96:H159" si="31">IF(COUNT($C97)=0,IF(COUNT($C96)=1,C96,SUM(H95+G96)),C96)</f>
        <v>28825974.000000015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770832.0000000014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617180.2363845706</v>
      </c>
      <c r="Q96" s="2">
        <f t="shared" si="25"/>
        <v>450000</v>
      </c>
      <c r="R96" s="2">
        <f t="shared" ref="R96:R159" si="32">IF(COUNT($C97)=0,IF(COUNT($C96)=1,M96,SUM(R95+Q96)),M96)</f>
        <v>29596806</v>
      </c>
      <c r="S96" s="2">
        <f t="shared" si="17"/>
        <v>442960.4285714291</v>
      </c>
      <c r="T96" s="2">
        <f t="shared" si="18"/>
        <v>7039.5714285714785</v>
      </c>
      <c r="U96" s="2">
        <f t="shared" si="19"/>
        <v>450000</v>
      </c>
      <c r="V96" s="2">
        <f t="shared" si="5"/>
        <v>949279.25</v>
      </c>
      <c r="W96" s="2">
        <f t="shared" si="20"/>
        <v>13412.6875</v>
      </c>
      <c r="X96" s="2">
        <f t="shared" si="6"/>
        <v>436587.3125</v>
      </c>
      <c r="Y96" s="2">
        <f t="shared" si="29"/>
        <v>28647526.75</v>
      </c>
      <c r="Z96" s="2" t="str">
        <f t="shared" si="8"/>
        <v>HERE</v>
      </c>
      <c r="AA96" s="2">
        <f>IF(Z96="HERE",Y96,AA95+Graph!$G$1*1000)</f>
        <v>28647526.75</v>
      </c>
      <c r="AB96" s="2">
        <f t="shared" si="21"/>
        <v>436587.3125</v>
      </c>
      <c r="AC96" s="2">
        <f t="shared" si="30"/>
        <v>949279.25</v>
      </c>
      <c r="AD96" s="3">
        <f t="shared" si="10"/>
        <v>28647526.75</v>
      </c>
      <c r="AE96" s="2">
        <f>IF(AE94&gt;=52800000,52800000,IF(AB75=Graph!G$1*1000,AE95+Graph!G$1*1000,AC96))</f>
        <v>949279.25</v>
      </c>
      <c r="AF96" s="3">
        <f t="shared" si="11"/>
        <v>949279.25</v>
      </c>
      <c r="AG96" s="3">
        <f t="shared" si="27"/>
        <v>17564654.509375002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29</v>
      </c>
      <c r="C97" s="7"/>
      <c r="D97" s="2" t="e">
        <f t="shared" si="12"/>
        <v>#N/A</v>
      </c>
      <c r="E97" s="2" t="e">
        <f t="shared" si="22"/>
        <v>#N/A</v>
      </c>
      <c r="F97" s="2">
        <v>617961.97376415133</v>
      </c>
      <c r="G97" s="2">
        <f t="shared" si="26"/>
        <v>442960.42857142858</v>
      </c>
      <c r="H97" s="2">
        <f t="shared" si="31"/>
        <v>29268934.428571444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777871.57142857288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622462.72847718</v>
      </c>
      <c r="Q97" s="2">
        <f t="shared" si="25"/>
        <v>450000</v>
      </c>
      <c r="R97" s="2">
        <f t="shared" si="32"/>
        <v>30046806</v>
      </c>
      <c r="S97" s="2">
        <f t="shared" si="17"/>
        <v>442960.4285714291</v>
      </c>
      <c r="T97" s="2">
        <f t="shared" si="18"/>
        <v>7039.5714285714785</v>
      </c>
      <c r="U97" s="2">
        <f t="shared" si="19"/>
        <v>450000</v>
      </c>
      <c r="V97" s="2">
        <f t="shared" si="5"/>
        <v>962691.9375</v>
      </c>
      <c r="W97" s="2">
        <f t="shared" si="20"/>
        <v>13412.6875</v>
      </c>
      <c r="X97" s="2">
        <f t="shared" si="6"/>
        <v>436587.3125</v>
      </c>
      <c r="Y97" s="2">
        <f t="shared" si="29"/>
        <v>29084114.0625</v>
      </c>
      <c r="Z97" s="2" t="str">
        <f t="shared" si="8"/>
        <v>HERE</v>
      </c>
      <c r="AA97" s="2">
        <f>IF(Z97="HERE",Y97,AA96+Graph!$G$1*1000)</f>
        <v>29084114.0625</v>
      </c>
      <c r="AB97" s="2">
        <f t="shared" si="21"/>
        <v>436587.3125</v>
      </c>
      <c r="AC97" s="2">
        <f t="shared" si="30"/>
        <v>962691.9375</v>
      </c>
      <c r="AD97" s="3">
        <f t="shared" si="10"/>
        <v>29084114.0625</v>
      </c>
      <c r="AE97" s="2">
        <f>IF(AE95&gt;=52800000,52800000,IF(AB76=Graph!G$1*1000,AE96+Graph!G$1*1000,AC97))</f>
        <v>962691.9375</v>
      </c>
      <c r="AF97" s="3">
        <f t="shared" si="11"/>
        <v>962691.9375</v>
      </c>
      <c r="AG97" s="3">
        <f t="shared" si="27"/>
        <v>17958253.724999998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30</v>
      </c>
      <c r="C98" s="7"/>
      <c r="D98" s="2" t="e">
        <f t="shared" si="12"/>
        <v>#N/A</v>
      </c>
      <c r="E98" s="2" t="e">
        <f t="shared" si="22"/>
        <v>#N/A</v>
      </c>
      <c r="F98" s="2">
        <v>623222.62405741215</v>
      </c>
      <c r="G98" s="2">
        <f t="shared" si="26"/>
        <v>442960.42857142858</v>
      </c>
      <c r="H98" s="2">
        <f t="shared" si="31"/>
        <v>29711894.857142873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784911.14285714435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627745.22056975961</v>
      </c>
      <c r="Q98" s="2">
        <f t="shared" si="25"/>
        <v>450000</v>
      </c>
      <c r="R98" s="2">
        <f t="shared" si="32"/>
        <v>30496806</v>
      </c>
      <c r="S98" s="2">
        <f t="shared" si="17"/>
        <v>442960.4285714291</v>
      </c>
      <c r="T98" s="2">
        <f t="shared" si="18"/>
        <v>7039.5714285714785</v>
      </c>
      <c r="U98" s="2">
        <f t="shared" si="19"/>
        <v>450000</v>
      </c>
      <c r="V98" s="2">
        <f t="shared" si="5"/>
        <v>976104.625</v>
      </c>
      <c r="W98" s="2">
        <f t="shared" si="20"/>
        <v>13412.6875</v>
      </c>
      <c r="X98" s="2">
        <f t="shared" si="6"/>
        <v>436587.3125</v>
      </c>
      <c r="Y98" s="2">
        <f t="shared" si="29"/>
        <v>29520701.375</v>
      </c>
      <c r="Z98" s="2" t="str">
        <f t="shared" si="8"/>
        <v>HERE</v>
      </c>
      <c r="AA98" s="2">
        <f>IF(Z98="HERE",Y98,AA97+Graph!$G$1*1000)</f>
        <v>29520701.375</v>
      </c>
      <c r="AB98" s="2">
        <f t="shared" si="21"/>
        <v>436587.3125</v>
      </c>
      <c r="AC98" s="2">
        <f t="shared" si="30"/>
        <v>976104.625</v>
      </c>
      <c r="AD98" s="3">
        <f t="shared" si="10"/>
        <v>29520701.375</v>
      </c>
      <c r="AE98" s="2">
        <f>IF(AE96&gt;=52800000,52800000,IF(AB77=Graph!G$1*1000,AE97+Graph!G$1*1000,AC98))</f>
        <v>976104.625</v>
      </c>
      <c r="AF98" s="3">
        <f t="shared" si="11"/>
        <v>976104.625</v>
      </c>
      <c r="AG98" s="3">
        <f t="shared" si="27"/>
        <v>18351852.940625001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31</v>
      </c>
      <c r="C99" s="7"/>
      <c r="D99" s="2" t="e">
        <f t="shared" si="12"/>
        <v>#N/A</v>
      </c>
      <c r="E99" s="2" t="e">
        <f t="shared" si="22"/>
        <v>#N/A</v>
      </c>
      <c r="F99" s="2">
        <v>628483.27435067296</v>
      </c>
      <c r="G99" s="2">
        <f t="shared" si="26"/>
        <v>442960.42857142858</v>
      </c>
      <c r="H99" s="2">
        <f t="shared" si="31"/>
        <v>30154855.285714302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791950.71428571583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633027.71266233921</v>
      </c>
      <c r="Q99" s="2">
        <f t="shared" si="25"/>
        <v>450000</v>
      </c>
      <c r="R99" s="2">
        <f t="shared" si="32"/>
        <v>30946806</v>
      </c>
      <c r="S99" s="2">
        <f t="shared" si="17"/>
        <v>442960.4285714291</v>
      </c>
      <c r="T99" s="2">
        <f t="shared" si="18"/>
        <v>7039.5714285714785</v>
      </c>
      <c r="U99" s="2">
        <f t="shared" si="19"/>
        <v>450000</v>
      </c>
      <c r="V99" s="2">
        <f t="shared" si="5"/>
        <v>989517.3125</v>
      </c>
      <c r="W99" s="2">
        <f t="shared" si="20"/>
        <v>13412.6875</v>
      </c>
      <c r="X99" s="2">
        <f t="shared" si="6"/>
        <v>436587.3125</v>
      </c>
      <c r="Y99" s="2">
        <f t="shared" si="29"/>
        <v>29957288.6875</v>
      </c>
      <c r="Z99" s="2" t="str">
        <f t="shared" si="8"/>
        <v>HERE</v>
      </c>
      <c r="AA99" s="2">
        <f>IF(Z99="HERE",Y99,AA98+Graph!$G$1*1000)</f>
        <v>29957288.6875</v>
      </c>
      <c r="AB99" s="2">
        <f t="shared" si="21"/>
        <v>436587.3125</v>
      </c>
      <c r="AC99" s="2">
        <f t="shared" si="30"/>
        <v>989517.3125</v>
      </c>
      <c r="AD99" s="3">
        <f t="shared" si="10"/>
        <v>29957288.6875</v>
      </c>
      <c r="AE99" s="2">
        <f>IF(AE97&gt;=52800000,52800000,IF(AB78=Graph!G$1*1000,AE98+Graph!G$1*1000,AC99))</f>
        <v>989517.3125</v>
      </c>
      <c r="AF99" s="3">
        <f t="shared" si="11"/>
        <v>989517.3125</v>
      </c>
      <c r="AG99" s="3">
        <f t="shared" si="27"/>
        <v>18745452.15625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32</v>
      </c>
      <c r="C100" s="14"/>
      <c r="D100" s="13" t="e">
        <f t="shared" si="12"/>
        <v>#N/A</v>
      </c>
      <c r="E100" s="13" t="e">
        <f t="shared" si="22"/>
        <v>#N/A</v>
      </c>
      <c r="F100" s="13">
        <v>633743.92464390397</v>
      </c>
      <c r="G100" s="13">
        <f t="shared" si="26"/>
        <v>442960.42857142858</v>
      </c>
      <c r="H100" s="13">
        <f t="shared" si="31"/>
        <v>30597815.714285731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798990.28571428731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638310.20475491881</v>
      </c>
      <c r="Q100" s="2">
        <f t="shared" si="25"/>
        <v>450000</v>
      </c>
      <c r="R100" s="13">
        <f t="shared" si="32"/>
        <v>31396806</v>
      </c>
      <c r="S100" s="13">
        <f t="shared" si="17"/>
        <v>442960.4285714291</v>
      </c>
      <c r="T100" s="13">
        <f t="shared" si="18"/>
        <v>7039.5714285714785</v>
      </c>
      <c r="U100" s="13">
        <f t="shared" si="19"/>
        <v>450000</v>
      </c>
      <c r="V100" s="13">
        <f t="shared" si="5"/>
        <v>1002930</v>
      </c>
      <c r="W100" s="13">
        <f t="shared" si="20"/>
        <v>13412.6875</v>
      </c>
      <c r="X100" s="13">
        <f t="shared" si="6"/>
        <v>436587.3125</v>
      </c>
      <c r="Y100" s="2">
        <f t="shared" si="29"/>
        <v>30393876</v>
      </c>
      <c r="Z100" s="2" t="str">
        <f t="shared" si="8"/>
        <v>HERE</v>
      </c>
      <c r="AA100" s="2">
        <f>IF(Z100="HERE",Y100,AA99+Graph!$G$1*1000)</f>
        <v>30393876</v>
      </c>
      <c r="AB100" s="2">
        <f t="shared" si="21"/>
        <v>436587.3125</v>
      </c>
      <c r="AC100" s="2">
        <f t="shared" si="30"/>
        <v>1002930</v>
      </c>
      <c r="AD100" s="3">
        <f t="shared" si="10"/>
        <v>30393876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7"/>
        <v>19139051.371875003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33</v>
      </c>
      <c r="C101" s="7"/>
      <c r="D101" s="2" t="e">
        <f t="shared" si="12"/>
        <v>#N/A</v>
      </c>
      <c r="E101" s="2" t="e">
        <f t="shared" si="22"/>
        <v>#N/A</v>
      </c>
      <c r="F101" s="2">
        <v>639004.57493716478</v>
      </c>
      <c r="G101" s="2">
        <f t="shared" si="26"/>
        <v>442960.42857142858</v>
      </c>
      <c r="H101" s="2">
        <f t="shared" si="31"/>
        <v>31040776.14285716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806029.85714285879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643592.69684749842</v>
      </c>
      <c r="Q101" s="2">
        <f t="shared" si="25"/>
        <v>450000</v>
      </c>
      <c r="R101" s="2">
        <f t="shared" si="32"/>
        <v>31846806</v>
      </c>
      <c r="S101" s="2">
        <f t="shared" si="17"/>
        <v>442960.4285714291</v>
      </c>
      <c r="T101" s="2">
        <f t="shared" si="18"/>
        <v>7039.5714285714785</v>
      </c>
      <c r="U101" s="2">
        <f t="shared" si="19"/>
        <v>450000</v>
      </c>
      <c r="V101" s="2">
        <f t="shared" ref="V101:V355" si="33">H17</f>
        <v>1056367.7142857143</v>
      </c>
      <c r="W101" s="2">
        <f t="shared" si="20"/>
        <v>53437.714285714319</v>
      </c>
      <c r="X101" s="2">
        <f t="shared" si="6"/>
        <v>396562.28571428568</v>
      </c>
      <c r="Y101" s="2">
        <f t="shared" si="29"/>
        <v>30790438.285714287</v>
      </c>
      <c r="Z101" s="2" t="str">
        <f t="shared" si="8"/>
        <v>HERE</v>
      </c>
      <c r="AA101" s="2">
        <f>IF(Z101="HERE",Y101,AA100+Graph!$G$1*1000)</f>
        <v>30790438.285714287</v>
      </c>
      <c r="AB101" s="2">
        <f t="shared" si="21"/>
        <v>396562.28571428731</v>
      </c>
      <c r="AC101" s="2">
        <f t="shared" si="30"/>
        <v>1056367.7142857143</v>
      </c>
      <c r="AD101" s="3">
        <f t="shared" si="10"/>
        <v>30790438.285714287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7"/>
        <v>19532650.587500002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34</v>
      </c>
      <c r="C102" s="7"/>
      <c r="D102" s="2" t="e">
        <f t="shared" si="12"/>
        <v>#N/A</v>
      </c>
      <c r="E102" s="2" t="e">
        <f t="shared" si="22"/>
        <v>#N/A</v>
      </c>
      <c r="F102" s="2">
        <v>644265.2252304256</v>
      </c>
      <c r="G102" s="2">
        <f t="shared" si="26"/>
        <v>442960.42857142858</v>
      </c>
      <c r="H102" s="2">
        <f t="shared" si="31"/>
        <v>31483736.57142859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813069.42857143027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648875.18894007802</v>
      </c>
      <c r="Q102" s="2">
        <f t="shared" ref="Q102:Q165" si="34">IF(P102&gt;450000,450000,P102)</f>
        <v>450000</v>
      </c>
      <c r="R102" s="2">
        <f t="shared" si="32"/>
        <v>32296806</v>
      </c>
      <c r="S102" s="2">
        <f t="shared" si="17"/>
        <v>442960.4285714291</v>
      </c>
      <c r="T102" s="2">
        <f t="shared" si="18"/>
        <v>7039.5714285714785</v>
      </c>
      <c r="U102" s="2">
        <f t="shared" si="19"/>
        <v>450000</v>
      </c>
      <c r="V102" s="2">
        <f t="shared" si="33"/>
        <v>1109805.4285714286</v>
      </c>
      <c r="W102" s="2">
        <f t="shared" si="20"/>
        <v>53437.714285714319</v>
      </c>
      <c r="X102" s="2">
        <f t="shared" si="6"/>
        <v>396562.28571428568</v>
      </c>
      <c r="Y102" s="2">
        <f t="shared" si="29"/>
        <v>31187000.571428575</v>
      </c>
      <c r="Z102" s="2" t="str">
        <f t="shared" si="8"/>
        <v>HERE</v>
      </c>
      <c r="AA102" s="2">
        <f>IF(Z102="HERE",Y102,AA101+Graph!$G$1*1000)</f>
        <v>31187000.571428575</v>
      </c>
      <c r="AB102" s="2">
        <f t="shared" si="21"/>
        <v>396562.28571428731</v>
      </c>
      <c r="AC102" s="2">
        <f t="shared" si="30"/>
        <v>1109805.4285714286</v>
      </c>
      <c r="AD102" s="3">
        <f t="shared" si="10"/>
        <v>31187000.571428575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7"/>
        <v>19926249.803124998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35</v>
      </c>
      <c r="C103" s="7"/>
      <c r="D103" s="2" t="e">
        <f t="shared" si="12"/>
        <v>#N/A</v>
      </c>
      <c r="E103" s="2" t="e">
        <f t="shared" si="22"/>
        <v>#N/A</v>
      </c>
      <c r="F103" s="2">
        <v>649525.87552368641</v>
      </c>
      <c r="G103" s="2">
        <f t="shared" si="26"/>
        <v>442960.42857142858</v>
      </c>
      <c r="H103" s="2">
        <f t="shared" si="31"/>
        <v>31926697.000000019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820109.00000000175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654157.68103268743</v>
      </c>
      <c r="Q103" s="2">
        <f t="shared" si="34"/>
        <v>450000</v>
      </c>
      <c r="R103" s="2">
        <f t="shared" si="32"/>
        <v>32746806</v>
      </c>
      <c r="S103" s="2">
        <f t="shared" si="17"/>
        <v>442960.4285714291</v>
      </c>
      <c r="T103" s="2">
        <f t="shared" si="18"/>
        <v>7039.5714285714785</v>
      </c>
      <c r="U103" s="2">
        <f t="shared" si="19"/>
        <v>450000</v>
      </c>
      <c r="V103" s="2">
        <f t="shared" si="33"/>
        <v>1163243.1428571427</v>
      </c>
      <c r="W103" s="2">
        <f t="shared" si="20"/>
        <v>53437.714285714086</v>
      </c>
      <c r="X103" s="2">
        <f t="shared" si="6"/>
        <v>396562.28571428591</v>
      </c>
      <c r="Y103" s="2">
        <f t="shared" si="29"/>
        <v>31583562.857142862</v>
      </c>
      <c r="Z103" s="2" t="str">
        <f t="shared" si="8"/>
        <v>HERE</v>
      </c>
      <c r="AA103" s="2">
        <f>IF(Z103="HERE",Y103,AA102+Graph!$G$1*1000)</f>
        <v>31583562.857142862</v>
      </c>
      <c r="AB103" s="2">
        <f t="shared" si="21"/>
        <v>396562.28571428731</v>
      </c>
      <c r="AC103" s="2">
        <f t="shared" si="30"/>
        <v>1163243.1428571427</v>
      </c>
      <c r="AD103" s="3">
        <f t="shared" si="10"/>
        <v>31583562.857142862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7"/>
        <v>20319849.018750001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36</v>
      </c>
      <c r="C104" s="7"/>
      <c r="D104" s="2" t="e">
        <f t="shared" si="12"/>
        <v>#N/A</v>
      </c>
      <c r="E104" s="2" t="e">
        <f t="shared" si="22"/>
        <v>#N/A</v>
      </c>
      <c r="F104" s="2">
        <v>654786.52581694722</v>
      </c>
      <c r="G104" s="2">
        <f t="shared" si="26"/>
        <v>442960.42857142858</v>
      </c>
      <c r="H104" s="2">
        <f t="shared" si="31"/>
        <v>32369657.428571448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827148.57142857322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659440.17312526703</v>
      </c>
      <c r="Q104" s="2">
        <f t="shared" si="34"/>
        <v>450000</v>
      </c>
      <c r="R104" s="2">
        <f t="shared" si="32"/>
        <v>33196806</v>
      </c>
      <c r="S104" s="2">
        <f t="shared" si="17"/>
        <v>442960.4285714291</v>
      </c>
      <c r="T104" s="2">
        <f t="shared" si="18"/>
        <v>7039.5714285714785</v>
      </c>
      <c r="U104" s="2">
        <f t="shared" si="19"/>
        <v>450000</v>
      </c>
      <c r="V104" s="2">
        <f t="shared" si="33"/>
        <v>1216680.857142857</v>
      </c>
      <c r="W104" s="2">
        <f t="shared" si="20"/>
        <v>53437.714285714319</v>
      </c>
      <c r="X104" s="2">
        <f t="shared" si="6"/>
        <v>396562.28571428568</v>
      </c>
      <c r="Y104" s="2">
        <f t="shared" si="29"/>
        <v>31980125.142857149</v>
      </c>
      <c r="Z104" s="2" t="str">
        <f t="shared" si="8"/>
        <v>HERE</v>
      </c>
      <c r="AA104" s="2">
        <f>IF(Z104="HERE",Y104,AA103+Graph!$G$1*1000)</f>
        <v>31980125.142857149</v>
      </c>
      <c r="AB104" s="2">
        <f t="shared" si="21"/>
        <v>396562.28571428731</v>
      </c>
      <c r="AC104" s="2">
        <f t="shared" si="30"/>
        <v>1216680.857142857</v>
      </c>
      <c r="AD104" s="3">
        <f t="shared" si="10"/>
        <v>31980125.142857149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7"/>
        <v>20713448.234375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37</v>
      </c>
      <c r="C105" s="7"/>
      <c r="D105" s="2" t="e">
        <f t="shared" si="12"/>
        <v>#N/A</v>
      </c>
      <c r="E105" s="2" t="e">
        <f t="shared" si="22"/>
        <v>#N/A</v>
      </c>
      <c r="F105" s="2">
        <v>660047.17611017823</v>
      </c>
      <c r="G105" s="2">
        <f t="shared" si="26"/>
        <v>442960.42857142858</v>
      </c>
      <c r="H105" s="2">
        <f t="shared" si="31"/>
        <v>32812617.857142877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834188.1428571447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664722.66521784663</v>
      </c>
      <c r="Q105" s="2">
        <f t="shared" si="34"/>
        <v>450000</v>
      </c>
      <c r="R105" s="2">
        <f t="shared" si="32"/>
        <v>33646806</v>
      </c>
      <c r="S105" s="2">
        <f t="shared" si="17"/>
        <v>442960.4285714291</v>
      </c>
      <c r="T105" s="2">
        <f t="shared" si="18"/>
        <v>7039.5714285714785</v>
      </c>
      <c r="U105" s="2">
        <f t="shared" si="19"/>
        <v>450000</v>
      </c>
      <c r="V105" s="2">
        <f t="shared" si="33"/>
        <v>1270118.5714285714</v>
      </c>
      <c r="W105" s="2">
        <f t="shared" si="20"/>
        <v>53437.714285714319</v>
      </c>
      <c r="X105" s="2">
        <f t="shared" si="6"/>
        <v>396562.28571428568</v>
      </c>
      <c r="Y105" s="2">
        <f t="shared" si="29"/>
        <v>32376687.428571437</v>
      </c>
      <c r="Z105" s="2" t="str">
        <f t="shared" si="8"/>
        <v>HERE</v>
      </c>
      <c r="AA105" s="2">
        <f>IF(Z105="HERE",Y105,AA104+Graph!$G$1*1000)</f>
        <v>32376687.428571437</v>
      </c>
      <c r="AB105" s="2">
        <f t="shared" si="21"/>
        <v>396562.28571428731</v>
      </c>
      <c r="AC105" s="2">
        <f t="shared" si="30"/>
        <v>1270118.5714285714</v>
      </c>
      <c r="AD105" s="3">
        <f t="shared" si="10"/>
        <v>32376687.428571437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7"/>
        <v>21107047.450000003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38</v>
      </c>
      <c r="C106" s="7"/>
      <c r="D106" s="2" t="e">
        <f t="shared" si="12"/>
        <v>#N/A</v>
      </c>
      <c r="E106" s="2" t="e">
        <f t="shared" si="22"/>
        <v>#N/A</v>
      </c>
      <c r="F106" s="2">
        <v>665307.82640343904</v>
      </c>
      <c r="G106" s="2">
        <f t="shared" si="26"/>
        <v>442960.42857142858</v>
      </c>
      <c r="H106" s="2">
        <f t="shared" si="31"/>
        <v>33255578.285714306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841227.71428571618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670005.15731042624</v>
      </c>
      <c r="Q106" s="2">
        <f t="shared" si="34"/>
        <v>450000</v>
      </c>
      <c r="R106" s="2">
        <f t="shared" si="32"/>
        <v>34096806</v>
      </c>
      <c r="S106" s="2">
        <f t="shared" si="17"/>
        <v>442960.4285714291</v>
      </c>
      <c r="T106" s="2">
        <f t="shared" si="18"/>
        <v>7039.5714285714785</v>
      </c>
      <c r="U106" s="2">
        <f t="shared" si="19"/>
        <v>450000</v>
      </c>
      <c r="V106" s="2">
        <f t="shared" si="33"/>
        <v>1323556.2857142857</v>
      </c>
      <c r="W106" s="2">
        <f t="shared" si="20"/>
        <v>53437.714285714319</v>
      </c>
      <c r="X106" s="2">
        <f t="shared" si="6"/>
        <v>396562.28571428568</v>
      </c>
      <c r="Y106" s="2">
        <f t="shared" si="29"/>
        <v>32773249.714285724</v>
      </c>
      <c r="Z106" s="2" t="str">
        <f t="shared" si="8"/>
        <v>HERE</v>
      </c>
      <c r="AA106" s="2">
        <f>IF(Z106="HERE",Y106,AA105+Graph!$G$1*1000)</f>
        <v>32773249.714285724</v>
      </c>
      <c r="AB106" s="2">
        <f t="shared" si="21"/>
        <v>396562.28571428731</v>
      </c>
      <c r="AC106" s="2">
        <f t="shared" si="30"/>
        <v>1323556.2857142857</v>
      </c>
      <c r="AD106" s="3">
        <f t="shared" si="10"/>
        <v>32773249.714285724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7"/>
        <v>21500646.665625002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39</v>
      </c>
      <c r="C107" s="7"/>
      <c r="D107" s="2" t="e">
        <f t="shared" si="12"/>
        <v>#N/A</v>
      </c>
      <c r="E107" s="2" t="e">
        <f t="shared" si="22"/>
        <v>#N/A</v>
      </c>
      <c r="F107" s="2">
        <v>670568.47669669986</v>
      </c>
      <c r="G107" s="2">
        <f t="shared" si="26"/>
        <v>442960.42857142858</v>
      </c>
      <c r="H107" s="2">
        <f t="shared" si="31"/>
        <v>33698538.714285731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848267.28571428766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675287.64940300584</v>
      </c>
      <c r="Q107" s="2">
        <f t="shared" si="34"/>
        <v>450000</v>
      </c>
      <c r="R107" s="2">
        <f t="shared" si="32"/>
        <v>34546806</v>
      </c>
      <c r="S107" s="2">
        <f t="shared" si="17"/>
        <v>442960.42857142538</v>
      </c>
      <c r="T107" s="2">
        <f t="shared" si="18"/>
        <v>7039.5714285714785</v>
      </c>
      <c r="U107" s="2">
        <f t="shared" si="19"/>
        <v>450000</v>
      </c>
      <c r="V107" s="2">
        <f t="shared" si="33"/>
        <v>1376994</v>
      </c>
      <c r="W107" s="2">
        <f t="shared" si="20"/>
        <v>53437.714285714319</v>
      </c>
      <c r="X107" s="2">
        <f t="shared" si="6"/>
        <v>396562.28571428568</v>
      </c>
      <c r="Y107" s="2">
        <f t="shared" si="29"/>
        <v>33169812.000000011</v>
      </c>
      <c r="Z107" s="2" t="str">
        <f t="shared" si="8"/>
        <v>HERE</v>
      </c>
      <c r="AA107" s="2">
        <f>IF(Z107="HERE",Y107,AA106+Graph!$G$1*1000)</f>
        <v>33169812.000000011</v>
      </c>
      <c r="AB107" s="2">
        <f t="shared" si="21"/>
        <v>396562.28571428731</v>
      </c>
      <c r="AC107" s="2">
        <f t="shared" si="30"/>
        <v>1376994</v>
      </c>
      <c r="AD107" s="3">
        <f t="shared" si="10"/>
        <v>33169812.000000011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7"/>
        <v>21894245.881249998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40</v>
      </c>
      <c r="C108" s="7"/>
      <c r="D108" s="2" t="e">
        <f t="shared" si="12"/>
        <v>#N/A</v>
      </c>
      <c r="E108" s="2" t="e">
        <f t="shared" si="22"/>
        <v>#N/A</v>
      </c>
      <c r="F108" s="2">
        <v>675829.12698996067</v>
      </c>
      <c r="G108" s="2">
        <f t="shared" si="26"/>
        <v>442960.42857142858</v>
      </c>
      <c r="H108" s="2">
        <f t="shared" si="31"/>
        <v>34141499.142857157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855306.85714285914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680570.14149558544</v>
      </c>
      <c r="Q108" s="2">
        <f t="shared" si="34"/>
        <v>450000</v>
      </c>
      <c r="R108" s="2">
        <f t="shared" si="32"/>
        <v>34996806</v>
      </c>
      <c r="S108" s="2">
        <f t="shared" si="17"/>
        <v>442960.42857142538</v>
      </c>
      <c r="T108" s="2">
        <f t="shared" si="18"/>
        <v>7039.5714285714785</v>
      </c>
      <c r="U108" s="2">
        <f t="shared" si="19"/>
        <v>450000</v>
      </c>
      <c r="V108" s="2">
        <f t="shared" si="33"/>
        <v>1508825.75</v>
      </c>
      <c r="W108" s="2">
        <f t="shared" si="20"/>
        <v>131831.75</v>
      </c>
      <c r="X108" s="2">
        <f t="shared" si="6"/>
        <v>318168.25</v>
      </c>
      <c r="Y108" s="2">
        <f t="shared" si="29"/>
        <v>33487980.250000011</v>
      </c>
      <c r="Z108" s="2" t="str">
        <f t="shared" si="8"/>
        <v>HERE</v>
      </c>
      <c r="AA108" s="2">
        <f>IF(Z108="HERE",Y108,AA107+Graph!$G$1*1000)</f>
        <v>33487980.250000011</v>
      </c>
      <c r="AB108" s="2">
        <f t="shared" si="21"/>
        <v>318168.25</v>
      </c>
      <c r="AC108" s="2">
        <f t="shared" si="30"/>
        <v>1508825.75</v>
      </c>
      <c r="AD108" s="3">
        <f t="shared" si="10"/>
        <v>33487980.250000011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7"/>
        <v>22287845.096875001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41</v>
      </c>
      <c r="C109" s="7"/>
      <c r="D109" s="2" t="e">
        <f t="shared" si="12"/>
        <v>#N/A</v>
      </c>
      <c r="E109" s="2" t="e">
        <f t="shared" si="22"/>
        <v>#N/A</v>
      </c>
      <c r="F109" s="2">
        <v>681089.77728322148</v>
      </c>
      <c r="G109" s="2">
        <f t="shared" si="26"/>
        <v>442960.42857142858</v>
      </c>
      <c r="H109" s="2">
        <f t="shared" si="31"/>
        <v>34584459.571428582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862346.42857143062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685852.63358819485</v>
      </c>
      <c r="Q109" s="2">
        <f t="shared" si="34"/>
        <v>450000</v>
      </c>
      <c r="R109" s="2">
        <f t="shared" si="32"/>
        <v>35446806</v>
      </c>
      <c r="S109" s="2">
        <f t="shared" si="17"/>
        <v>442960.42857142538</v>
      </c>
      <c r="T109" s="2">
        <f t="shared" si="18"/>
        <v>7039.5714285714785</v>
      </c>
      <c r="U109" s="2">
        <f t="shared" si="19"/>
        <v>450000</v>
      </c>
      <c r="V109" s="2">
        <f t="shared" si="33"/>
        <v>1640657.5</v>
      </c>
      <c r="W109" s="2">
        <f t="shared" si="20"/>
        <v>131831.75</v>
      </c>
      <c r="X109" s="2">
        <f t="shared" si="6"/>
        <v>318168.25</v>
      </c>
      <c r="Y109" s="2">
        <f t="shared" si="29"/>
        <v>33806148.500000015</v>
      </c>
      <c r="Z109" s="2" t="str">
        <f t="shared" si="8"/>
        <v>HERE</v>
      </c>
      <c r="AA109" s="2">
        <f>IF(Z109="HERE",Y109,AA108+Graph!$G$1*1000)</f>
        <v>33806148.500000015</v>
      </c>
      <c r="AB109" s="2">
        <f t="shared" si="21"/>
        <v>318168.25000000373</v>
      </c>
      <c r="AC109" s="2">
        <f t="shared" si="30"/>
        <v>1640657.5</v>
      </c>
      <c r="AD109" s="3">
        <f t="shared" si="10"/>
        <v>33806148.500000015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7"/>
        <v>22681444.3125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42</v>
      </c>
      <c r="C110" s="7"/>
      <c r="D110" s="2" t="e">
        <f t="shared" si="12"/>
        <v>#N/A</v>
      </c>
      <c r="E110" s="2" t="e">
        <f t="shared" si="22"/>
        <v>#N/A</v>
      </c>
      <c r="F110" s="2">
        <v>686350.42757645249</v>
      </c>
      <c r="G110" s="2">
        <f t="shared" si="26"/>
        <v>442960.42857142858</v>
      </c>
      <c r="H110" s="2">
        <f t="shared" si="31"/>
        <v>35027420.000000007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869386.0000000021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691135.12568077445</v>
      </c>
      <c r="Q110" s="2">
        <f t="shared" si="34"/>
        <v>450000</v>
      </c>
      <c r="R110" s="2">
        <f t="shared" si="32"/>
        <v>35896806</v>
      </c>
      <c r="S110" s="2">
        <f t="shared" si="17"/>
        <v>442960.42857142538</v>
      </c>
      <c r="T110" s="2">
        <f t="shared" si="18"/>
        <v>7039.5714285714785</v>
      </c>
      <c r="U110" s="2">
        <f t="shared" si="19"/>
        <v>450000</v>
      </c>
      <c r="V110" s="2">
        <f t="shared" si="33"/>
        <v>1772489.25</v>
      </c>
      <c r="W110" s="2">
        <f t="shared" si="20"/>
        <v>131831.75</v>
      </c>
      <c r="X110" s="2">
        <f t="shared" si="6"/>
        <v>318168.25</v>
      </c>
      <c r="Y110" s="2">
        <f t="shared" si="29"/>
        <v>34124316.750000015</v>
      </c>
      <c r="Z110" s="2" t="str">
        <f t="shared" si="8"/>
        <v>HERE</v>
      </c>
      <c r="AA110" s="2">
        <f>IF(Z110="HERE",Y110,AA109+Graph!$G$1*1000)</f>
        <v>34124316.750000015</v>
      </c>
      <c r="AB110" s="2">
        <f t="shared" si="21"/>
        <v>318168.25</v>
      </c>
      <c r="AC110" s="2">
        <f t="shared" si="30"/>
        <v>1772489.25</v>
      </c>
      <c r="AD110" s="3">
        <f t="shared" si="10"/>
        <v>34124316.750000015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7"/>
        <v>23075043.528125003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43</v>
      </c>
      <c r="C111" s="7"/>
      <c r="D111" s="2" t="e">
        <f t="shared" si="12"/>
        <v>#N/A</v>
      </c>
      <c r="E111" s="2" t="e">
        <f t="shared" si="22"/>
        <v>#N/A</v>
      </c>
      <c r="F111" s="2">
        <v>691611.07786971331</v>
      </c>
      <c r="G111" s="2">
        <f t="shared" si="26"/>
        <v>442960.42857142858</v>
      </c>
      <c r="H111" s="2">
        <f t="shared" si="31"/>
        <v>35470380.428571433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876425.57142857357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696417.61777335405</v>
      </c>
      <c r="Q111" s="2">
        <f t="shared" si="34"/>
        <v>450000</v>
      </c>
      <c r="R111" s="2">
        <f t="shared" si="32"/>
        <v>36346806</v>
      </c>
      <c r="S111" s="2">
        <f t="shared" si="17"/>
        <v>442960.42857142538</v>
      </c>
      <c r="T111" s="2">
        <f t="shared" si="18"/>
        <v>7039.5714285714785</v>
      </c>
      <c r="U111" s="2">
        <f t="shared" si="19"/>
        <v>450000</v>
      </c>
      <c r="V111" s="2">
        <f t="shared" si="33"/>
        <v>1904321</v>
      </c>
      <c r="W111" s="2">
        <f t="shared" si="20"/>
        <v>131831.75</v>
      </c>
      <c r="X111" s="2">
        <f t="shared" si="6"/>
        <v>318168.25</v>
      </c>
      <c r="Y111" s="2">
        <f t="shared" si="29"/>
        <v>34442485.000000015</v>
      </c>
      <c r="Z111" s="2" t="str">
        <f t="shared" si="8"/>
        <v>HERE</v>
      </c>
      <c r="AA111" s="2">
        <f>IF(Z111="HERE",Y111,AA110+Graph!$G$1*1000)</f>
        <v>34442485.000000015</v>
      </c>
      <c r="AB111" s="2">
        <f t="shared" si="21"/>
        <v>318168.25</v>
      </c>
      <c r="AC111" s="2">
        <f t="shared" si="30"/>
        <v>1904321</v>
      </c>
      <c r="AD111" s="3">
        <f t="shared" si="10"/>
        <v>34442485.000000015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7"/>
        <v>23468642.743750002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44</v>
      </c>
      <c r="C112" s="7"/>
      <c r="D112" s="2" t="e">
        <f t="shared" si="12"/>
        <v>#N/A</v>
      </c>
      <c r="E112" s="2" t="e">
        <f t="shared" si="22"/>
        <v>#N/A</v>
      </c>
      <c r="F112" s="2">
        <v>696871.72816297412</v>
      </c>
      <c r="G112" s="2">
        <f t="shared" si="26"/>
        <v>442960.42857142858</v>
      </c>
      <c r="H112" s="2">
        <f t="shared" si="31"/>
        <v>35913340.857142858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883465.14285714505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701700.10986593366</v>
      </c>
      <c r="Q112" s="2">
        <f t="shared" si="34"/>
        <v>450000</v>
      </c>
      <c r="R112" s="2">
        <f t="shared" si="32"/>
        <v>36796806</v>
      </c>
      <c r="S112" s="2">
        <f t="shared" si="17"/>
        <v>442960.42857142538</v>
      </c>
      <c r="T112" s="2">
        <f t="shared" si="18"/>
        <v>7039.5714285714785</v>
      </c>
      <c r="U112" s="2">
        <f t="shared" si="19"/>
        <v>450000</v>
      </c>
      <c r="V112" s="2">
        <f t="shared" si="33"/>
        <v>2036152.75</v>
      </c>
      <c r="W112" s="2">
        <f t="shared" si="20"/>
        <v>131831.75</v>
      </c>
      <c r="X112" s="2">
        <f t="shared" si="6"/>
        <v>318168.25</v>
      </c>
      <c r="Y112" s="2">
        <f t="shared" si="29"/>
        <v>34760653.250000015</v>
      </c>
      <c r="Z112" s="2" t="str">
        <f t="shared" si="8"/>
        <v>HERE</v>
      </c>
      <c r="AA112" s="2">
        <f>IF(Z112="HERE",Y112,AA111+Graph!$G$1*1000)</f>
        <v>34760653.250000015</v>
      </c>
      <c r="AB112" s="2">
        <f t="shared" si="21"/>
        <v>318168.25</v>
      </c>
      <c r="AC112" s="2">
        <f t="shared" si="30"/>
        <v>2036152.75</v>
      </c>
      <c r="AD112" s="3">
        <f t="shared" si="10"/>
        <v>34760653.250000015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7"/>
        <v>23862241.959374998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45</v>
      </c>
      <c r="C113" s="7"/>
      <c r="D113" s="2" t="e">
        <f t="shared" si="12"/>
        <v>#N/A</v>
      </c>
      <c r="E113" s="2" t="e">
        <f t="shared" si="22"/>
        <v>#N/A</v>
      </c>
      <c r="F113" s="2">
        <v>702132.37845623493</v>
      </c>
      <c r="G113" s="2">
        <f t="shared" si="26"/>
        <v>442960.42857142858</v>
      </c>
      <c r="H113" s="2">
        <f t="shared" si="31"/>
        <v>36356301.285714284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890504.71428571653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706982.60195851326</v>
      </c>
      <c r="Q113" s="2">
        <f t="shared" si="34"/>
        <v>450000</v>
      </c>
      <c r="R113" s="2">
        <f t="shared" si="32"/>
        <v>37246806</v>
      </c>
      <c r="S113" s="2">
        <f t="shared" si="17"/>
        <v>442960.42857142538</v>
      </c>
      <c r="T113" s="2">
        <f t="shared" si="18"/>
        <v>7039.5714285714785</v>
      </c>
      <c r="U113" s="2">
        <f t="shared" si="19"/>
        <v>450000</v>
      </c>
      <c r="V113" s="2">
        <f t="shared" si="33"/>
        <v>2167984.5</v>
      </c>
      <c r="W113" s="2">
        <f t="shared" si="20"/>
        <v>131831.75</v>
      </c>
      <c r="X113" s="2">
        <f t="shared" si="6"/>
        <v>318168.25</v>
      </c>
      <c r="Y113" s="2">
        <f t="shared" si="29"/>
        <v>35078821.500000015</v>
      </c>
      <c r="Z113" s="2" t="str">
        <f t="shared" si="8"/>
        <v>HERE</v>
      </c>
      <c r="AA113" s="2">
        <f>IF(Z113="HERE",Y113,AA112+Graph!$G$1*1000)</f>
        <v>35078821.500000015</v>
      </c>
      <c r="AB113" s="2">
        <f t="shared" si="21"/>
        <v>318168.25</v>
      </c>
      <c r="AC113" s="2">
        <f t="shared" si="30"/>
        <v>2167984.5</v>
      </c>
      <c r="AD113" s="3">
        <f t="shared" si="10"/>
        <v>35078821.500000015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7"/>
        <v>24255841.175000001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46</v>
      </c>
      <c r="C114" s="7"/>
      <c r="D114" s="2" t="e">
        <f t="shared" si="12"/>
        <v>#N/A</v>
      </c>
      <c r="E114" s="2" t="e">
        <f t="shared" si="22"/>
        <v>#N/A</v>
      </c>
      <c r="F114" s="2">
        <v>707393.02874949574</v>
      </c>
      <c r="G114" s="2">
        <f t="shared" si="26"/>
        <v>442960.42857142858</v>
      </c>
      <c r="H114" s="2">
        <f t="shared" si="31"/>
        <v>36799261.714285709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897544.28571428801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712265.09405109286</v>
      </c>
      <c r="Q114" s="2">
        <f t="shared" si="34"/>
        <v>450000</v>
      </c>
      <c r="R114" s="2">
        <f t="shared" si="32"/>
        <v>37696806</v>
      </c>
      <c r="S114" s="2">
        <f t="shared" si="17"/>
        <v>442960.42857142538</v>
      </c>
      <c r="T114" s="2">
        <f t="shared" si="18"/>
        <v>7039.5714285714785</v>
      </c>
      <c r="U114" s="2">
        <f t="shared" si="19"/>
        <v>450000</v>
      </c>
      <c r="V114" s="2">
        <f t="shared" si="33"/>
        <v>2299816.25</v>
      </c>
      <c r="W114" s="2">
        <f t="shared" si="20"/>
        <v>131831.75</v>
      </c>
      <c r="X114" s="2">
        <f t="shared" si="6"/>
        <v>318168.25</v>
      </c>
      <c r="Y114" s="2">
        <f t="shared" si="29"/>
        <v>35396989.750000015</v>
      </c>
      <c r="Z114" s="2" t="str">
        <f t="shared" si="8"/>
        <v>HERE</v>
      </c>
      <c r="AA114" s="2">
        <f>IF(Z114="HERE",Y114,AA113+Graph!$G$1*1000)</f>
        <v>35396989.750000015</v>
      </c>
      <c r="AB114" s="2">
        <f t="shared" si="21"/>
        <v>318168.25</v>
      </c>
      <c r="AC114" s="2">
        <f t="shared" si="30"/>
        <v>2299816.25</v>
      </c>
      <c r="AD114" s="3">
        <f t="shared" si="10"/>
        <v>35396989.750000015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7"/>
        <v>24649440.390625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47</v>
      </c>
      <c r="C115" s="7"/>
      <c r="D115" s="2" t="e">
        <f t="shared" si="12"/>
        <v>#N/A</v>
      </c>
      <c r="E115" s="2" t="e">
        <f t="shared" si="22"/>
        <v>#N/A</v>
      </c>
      <c r="F115" s="2">
        <v>712653.67904275656</v>
      </c>
      <c r="G115" s="2">
        <f t="shared" si="26"/>
        <v>442960.42857142858</v>
      </c>
      <c r="H115" s="2">
        <f t="shared" si="31"/>
        <v>37242222.142857134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904583.85714285949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717547.58614370227</v>
      </c>
      <c r="Q115" s="2">
        <f t="shared" si="34"/>
        <v>450000</v>
      </c>
      <c r="R115" s="2">
        <f t="shared" si="32"/>
        <v>38146806</v>
      </c>
      <c r="S115" s="2">
        <f t="shared" si="17"/>
        <v>442960.42857142538</v>
      </c>
      <c r="T115" s="2">
        <f t="shared" si="18"/>
        <v>7039.5714285714785</v>
      </c>
      <c r="U115" s="2">
        <f t="shared" si="19"/>
        <v>450000</v>
      </c>
      <c r="V115" s="2">
        <f t="shared" si="33"/>
        <v>2431648</v>
      </c>
      <c r="W115" s="2">
        <f t="shared" si="20"/>
        <v>131831.75</v>
      </c>
      <c r="X115" s="2">
        <f t="shared" si="6"/>
        <v>318168.25</v>
      </c>
      <c r="Y115" s="2">
        <f t="shared" si="29"/>
        <v>35715158.000000015</v>
      </c>
      <c r="Z115" s="2" t="str">
        <f t="shared" si="8"/>
        <v>HERE</v>
      </c>
      <c r="AA115" s="2">
        <f>IF(Z115="HERE",Y115,AA114+Graph!$G$1*1000)</f>
        <v>35715158.000000015</v>
      </c>
      <c r="AB115" s="2">
        <f t="shared" si="21"/>
        <v>318168.25</v>
      </c>
      <c r="AC115" s="2">
        <f t="shared" si="30"/>
        <v>2431648</v>
      </c>
      <c r="AD115" s="3">
        <f t="shared" si="10"/>
        <v>35715158.000000015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7"/>
        <v>25043039.606250003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48</v>
      </c>
      <c r="C116" s="7"/>
      <c r="D116" s="2" t="e">
        <f t="shared" si="12"/>
        <v>#N/A</v>
      </c>
      <c r="E116" s="2" t="e">
        <f t="shared" si="22"/>
        <v>#N/A</v>
      </c>
      <c r="F116" s="2">
        <v>717914.32933598757</v>
      </c>
      <c r="G116" s="2">
        <f t="shared" si="26"/>
        <v>442960.42857142858</v>
      </c>
      <c r="H116" s="2">
        <f t="shared" si="31"/>
        <v>37685182.57142856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911623.42857143097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722830.07823628187</v>
      </c>
      <c r="Q116" s="2">
        <f t="shared" si="34"/>
        <v>450000</v>
      </c>
      <c r="R116" s="2">
        <f t="shared" si="32"/>
        <v>38596806</v>
      </c>
      <c r="S116" s="2">
        <f t="shared" si="17"/>
        <v>442960.42857142538</v>
      </c>
      <c r="T116" s="2">
        <f t="shared" si="18"/>
        <v>7039.5714285714785</v>
      </c>
      <c r="U116" s="2">
        <f t="shared" si="19"/>
        <v>450000</v>
      </c>
      <c r="V116" s="2">
        <f t="shared" si="33"/>
        <v>2639309</v>
      </c>
      <c r="W116" s="2">
        <f t="shared" si="20"/>
        <v>207661</v>
      </c>
      <c r="X116" s="2">
        <f t="shared" si="6"/>
        <v>242339</v>
      </c>
      <c r="Y116" s="2">
        <f t="shared" si="29"/>
        <v>35957497.000000015</v>
      </c>
      <c r="Z116" s="2" t="str">
        <f t="shared" si="8"/>
        <v>HERE</v>
      </c>
      <c r="AA116" s="2">
        <f>IF(Z116="HERE",Y116,AA115+Graph!$G$1*1000)</f>
        <v>35957497.000000015</v>
      </c>
      <c r="AB116" s="2">
        <f t="shared" si="21"/>
        <v>242339</v>
      </c>
      <c r="AC116" s="2">
        <f t="shared" si="30"/>
        <v>2639309</v>
      </c>
      <c r="AD116" s="3">
        <f t="shared" si="10"/>
        <v>35957497.000000015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7"/>
        <v>25436638.821875002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49</v>
      </c>
      <c r="C117" s="7"/>
      <c r="D117" s="2" t="e">
        <f t="shared" si="12"/>
        <v>#N/A</v>
      </c>
      <c r="E117" s="2" t="e">
        <f t="shared" si="22"/>
        <v>#N/A</v>
      </c>
      <c r="F117" s="2">
        <v>723174.97962924838</v>
      </c>
      <c r="G117" s="2">
        <f t="shared" si="26"/>
        <v>442960.42857142858</v>
      </c>
      <c r="H117" s="2">
        <f t="shared" si="31"/>
        <v>38128142.999999985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918663.00000000244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728112.57032886147</v>
      </c>
      <c r="Q117" s="2">
        <f t="shared" si="34"/>
        <v>450000</v>
      </c>
      <c r="R117" s="2">
        <f t="shared" si="32"/>
        <v>39046806</v>
      </c>
      <c r="S117" s="2">
        <f t="shared" si="17"/>
        <v>442960.42857142538</v>
      </c>
      <c r="T117" s="2">
        <f t="shared" si="18"/>
        <v>7039.5714285714785</v>
      </c>
      <c r="U117" s="2">
        <f t="shared" si="19"/>
        <v>450000</v>
      </c>
      <c r="V117" s="2">
        <f t="shared" si="33"/>
        <v>2918252</v>
      </c>
      <c r="W117" s="2">
        <f t="shared" si="20"/>
        <v>278943</v>
      </c>
      <c r="X117" s="2">
        <f t="shared" si="6"/>
        <v>171057</v>
      </c>
      <c r="Y117" s="2">
        <f t="shared" si="29"/>
        <v>36128554.000000015</v>
      </c>
      <c r="Z117" s="2" t="str">
        <f t="shared" si="8"/>
        <v>HERE</v>
      </c>
      <c r="AA117" s="2">
        <f>IF(Z117="HERE",Y117,AA116+Graph!$G$1*1000)</f>
        <v>36128554.000000015</v>
      </c>
      <c r="AB117" s="2">
        <f t="shared" si="21"/>
        <v>171057</v>
      </c>
      <c r="AC117" s="2">
        <f t="shared" si="30"/>
        <v>2918252</v>
      </c>
      <c r="AD117" s="3">
        <f t="shared" si="10"/>
        <v>36128554.000000015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7"/>
        <v>25830238.037499998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50</v>
      </c>
      <c r="C118" s="7"/>
      <c r="D118" s="2" t="e">
        <f t="shared" si="12"/>
        <v>#N/A</v>
      </c>
      <c r="E118" s="2" t="e">
        <f t="shared" si="22"/>
        <v>#N/A</v>
      </c>
      <c r="F118" s="2">
        <v>728435.62992250919</v>
      </c>
      <c r="G118" s="2">
        <f t="shared" si="26"/>
        <v>442960.42857142858</v>
      </c>
      <c r="H118" s="2">
        <f t="shared" si="31"/>
        <v>38571103.42857141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925702.57142857392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733395.06242144108</v>
      </c>
      <c r="Q118" s="2">
        <f t="shared" si="34"/>
        <v>450000</v>
      </c>
      <c r="R118" s="2">
        <f t="shared" si="32"/>
        <v>39496806</v>
      </c>
      <c r="S118" s="2">
        <f t="shared" si="17"/>
        <v>442960.42857142538</v>
      </c>
      <c r="T118" s="2">
        <f t="shared" si="18"/>
        <v>7039.5714285714785</v>
      </c>
      <c r="U118" s="2">
        <f t="shared" si="19"/>
        <v>450000</v>
      </c>
      <c r="V118" s="2">
        <f t="shared" si="33"/>
        <v>3234946</v>
      </c>
      <c r="W118" s="2">
        <f t="shared" si="20"/>
        <v>316694</v>
      </c>
      <c r="X118" s="2">
        <f t="shared" si="6"/>
        <v>133306</v>
      </c>
      <c r="Y118" s="2">
        <f t="shared" si="29"/>
        <v>36261860.000000015</v>
      </c>
      <c r="Z118" s="2" t="str">
        <f t="shared" si="8"/>
        <v>HERE</v>
      </c>
      <c r="AA118" s="2">
        <f>IF(Z118="HERE",Y118,AA117+Graph!$G$1*1000)</f>
        <v>36261860.000000015</v>
      </c>
      <c r="AB118" s="2">
        <f t="shared" si="21"/>
        <v>133306</v>
      </c>
      <c r="AC118" s="2">
        <f t="shared" si="30"/>
        <v>3234946</v>
      </c>
      <c r="AD118" s="3">
        <f t="shared" si="10"/>
        <v>36261860.000000015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7"/>
        <v>26223837.253125001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51</v>
      </c>
      <c r="C119" s="7"/>
      <c r="D119" s="2" t="e">
        <f t="shared" si="12"/>
        <v>#N/A</v>
      </c>
      <c r="E119" s="2" t="e">
        <f t="shared" si="22"/>
        <v>#N/A</v>
      </c>
      <c r="F119" s="2">
        <v>733696.28021577001</v>
      </c>
      <c r="G119" s="2">
        <f t="shared" si="26"/>
        <v>442960.42857142858</v>
      </c>
      <c r="H119" s="2">
        <f t="shared" si="31"/>
        <v>39014063.857142836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932742.1428571454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738677.55451402068</v>
      </c>
      <c r="Q119" s="2">
        <f t="shared" si="34"/>
        <v>450000</v>
      </c>
      <c r="R119" s="2">
        <f t="shared" si="32"/>
        <v>39946806</v>
      </c>
      <c r="S119" s="2">
        <f t="shared" si="17"/>
        <v>442960.42857142538</v>
      </c>
      <c r="T119" s="2">
        <f t="shared" si="18"/>
        <v>7039.5714285714785</v>
      </c>
      <c r="U119" s="2">
        <f t="shared" si="19"/>
        <v>450000</v>
      </c>
      <c r="V119" s="2">
        <f t="shared" si="33"/>
        <v>3559179</v>
      </c>
      <c r="W119" s="2">
        <f t="shared" si="20"/>
        <v>324233</v>
      </c>
      <c r="X119" s="2">
        <f t="shared" si="6"/>
        <v>125767</v>
      </c>
      <c r="Y119" s="2">
        <f t="shared" si="29"/>
        <v>36387627.000000015</v>
      </c>
      <c r="Z119" s="2" t="str">
        <f t="shared" si="8"/>
        <v>HERE</v>
      </c>
      <c r="AA119" s="2">
        <f>IF(Z119="HERE",Y119,AA118+Graph!$G$1*1000)</f>
        <v>36387627.000000015</v>
      </c>
      <c r="AB119" s="2">
        <f t="shared" si="21"/>
        <v>125767</v>
      </c>
      <c r="AC119" s="2">
        <f t="shared" si="30"/>
        <v>3559179</v>
      </c>
      <c r="AD119" s="3">
        <f t="shared" si="10"/>
        <v>36387627.000000015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7"/>
        <v>26617436.46875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52</v>
      </c>
      <c r="C120" s="7"/>
      <c r="D120" s="2" t="e">
        <f t="shared" si="12"/>
        <v>#N/A</v>
      </c>
      <c r="E120" s="2" t="e">
        <f t="shared" si="22"/>
        <v>#N/A</v>
      </c>
      <c r="F120" s="2">
        <v>738956.93050903082</v>
      </c>
      <c r="G120" s="2">
        <f t="shared" si="26"/>
        <v>442960.42857142858</v>
      </c>
      <c r="H120" s="2">
        <f t="shared" si="31"/>
        <v>39457024.285714261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939781.71428571688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743960.04660663009</v>
      </c>
      <c r="Q120" s="2">
        <f t="shared" si="34"/>
        <v>450000</v>
      </c>
      <c r="R120" s="2">
        <f t="shared" si="32"/>
        <v>40396806</v>
      </c>
      <c r="S120" s="2">
        <f t="shared" si="17"/>
        <v>442960.42857142538</v>
      </c>
      <c r="T120" s="2">
        <f t="shared" si="18"/>
        <v>7039.5714285714785</v>
      </c>
      <c r="U120" s="2">
        <f t="shared" si="19"/>
        <v>450000</v>
      </c>
      <c r="V120" s="2">
        <f t="shared" si="33"/>
        <v>3837094</v>
      </c>
      <c r="W120" s="2">
        <f t="shared" si="20"/>
        <v>277915</v>
      </c>
      <c r="X120" s="2">
        <f t="shared" si="6"/>
        <v>172085</v>
      </c>
      <c r="Y120" s="2">
        <f t="shared" si="29"/>
        <v>36559712.000000015</v>
      </c>
      <c r="Z120" s="2" t="str">
        <f t="shared" si="8"/>
        <v>HERE</v>
      </c>
      <c r="AA120" s="2">
        <f>IF(Z120="HERE",Y120,AA119+Graph!$G$1*1000)</f>
        <v>36559712.000000015</v>
      </c>
      <c r="AB120" s="2">
        <f t="shared" si="21"/>
        <v>172085</v>
      </c>
      <c r="AC120" s="2">
        <f t="shared" si="30"/>
        <v>3837094</v>
      </c>
      <c r="AD120" s="3">
        <f t="shared" si="10"/>
        <v>36559712.000000015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7"/>
        <v>27011035.684375003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53</v>
      </c>
      <c r="C121" s="7"/>
      <c r="D121" s="2" t="e">
        <f t="shared" si="12"/>
        <v>#N/A</v>
      </c>
      <c r="E121" s="2" t="e">
        <f t="shared" si="22"/>
        <v>#N/A</v>
      </c>
      <c r="F121" s="2">
        <v>744217.58080226183</v>
      </c>
      <c r="G121" s="2">
        <f t="shared" si="26"/>
        <v>442960.42857142858</v>
      </c>
      <c r="H121" s="2">
        <f t="shared" si="31"/>
        <v>39899984.714285687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946821.28571428836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749242.53869920969</v>
      </c>
      <c r="Q121" s="2">
        <f t="shared" si="34"/>
        <v>450000</v>
      </c>
      <c r="R121" s="2">
        <f t="shared" si="32"/>
        <v>40846806</v>
      </c>
      <c r="S121" s="2">
        <f t="shared" si="17"/>
        <v>442960.42857142538</v>
      </c>
      <c r="T121" s="2">
        <f t="shared" si="18"/>
        <v>7039.5714285714785</v>
      </c>
      <c r="U121" s="2">
        <f t="shared" si="19"/>
        <v>450000</v>
      </c>
      <c r="V121" s="2">
        <f t="shared" si="33"/>
        <v>4062501</v>
      </c>
      <c r="W121" s="2">
        <f t="shared" si="20"/>
        <v>225407</v>
      </c>
      <c r="X121" s="2">
        <f t="shared" si="6"/>
        <v>224593</v>
      </c>
      <c r="Y121" s="2">
        <f t="shared" si="29"/>
        <v>36784305.000000015</v>
      </c>
      <c r="Z121" s="2" t="str">
        <f t="shared" si="8"/>
        <v>HERE</v>
      </c>
      <c r="AA121" s="2">
        <f>IF(Z121="HERE",Y121,AA120+Graph!$G$1*1000)</f>
        <v>36784305.000000015</v>
      </c>
      <c r="AB121" s="2">
        <f t="shared" si="21"/>
        <v>224593</v>
      </c>
      <c r="AC121" s="2">
        <f t="shared" si="30"/>
        <v>4062501</v>
      </c>
      <c r="AD121" s="3">
        <f t="shared" si="10"/>
        <v>36784305.000000015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7"/>
        <v>27404634.900000002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54</v>
      </c>
      <c r="C122" s="7"/>
      <c r="D122" s="2" t="e">
        <f t="shared" si="12"/>
        <v>#N/A</v>
      </c>
      <c r="E122" s="2" t="e">
        <f t="shared" si="22"/>
        <v>#N/A</v>
      </c>
      <c r="F122" s="2">
        <v>749478.23109552264</v>
      </c>
      <c r="G122" s="2">
        <f t="shared" si="26"/>
        <v>442960.42857142858</v>
      </c>
      <c r="H122" s="2">
        <f t="shared" si="31"/>
        <v>40342945.142857112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953860.85714285984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754525.03079178929</v>
      </c>
      <c r="Q122" s="2">
        <f t="shared" si="34"/>
        <v>450000</v>
      </c>
      <c r="R122" s="2">
        <f t="shared" si="32"/>
        <v>41296806</v>
      </c>
      <c r="S122" s="2">
        <f t="shared" si="17"/>
        <v>442960.42857142538</v>
      </c>
      <c r="T122" s="2">
        <f t="shared" si="18"/>
        <v>7039.5714285714785</v>
      </c>
      <c r="U122" s="2">
        <f t="shared" si="19"/>
        <v>450000</v>
      </c>
      <c r="V122" s="2">
        <f t="shared" si="33"/>
        <v>4266577</v>
      </c>
      <c r="W122" s="2">
        <f t="shared" si="20"/>
        <v>204076</v>
      </c>
      <c r="X122" s="2">
        <f t="shared" si="6"/>
        <v>245924</v>
      </c>
      <c r="Y122" s="2">
        <f t="shared" si="29"/>
        <v>37030229.000000015</v>
      </c>
      <c r="Z122" s="2" t="str">
        <f t="shared" si="8"/>
        <v>HERE</v>
      </c>
      <c r="AA122" s="2">
        <f>IF(Z122="HERE",Y122,AA121+Graph!$G$1*1000)</f>
        <v>37030229.000000015</v>
      </c>
      <c r="AB122" s="2">
        <f t="shared" si="21"/>
        <v>245924</v>
      </c>
      <c r="AC122" s="2">
        <f t="shared" si="30"/>
        <v>4266577</v>
      </c>
      <c r="AD122" s="3">
        <f t="shared" si="10"/>
        <v>37030229.000000015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7"/>
        <v>27764212.842857145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55</v>
      </c>
      <c r="C123" s="7"/>
      <c r="D123" s="2" t="e">
        <f t="shared" si="12"/>
        <v>#N/A</v>
      </c>
      <c r="E123" s="2" t="e">
        <f t="shared" si="22"/>
        <v>#N/A</v>
      </c>
      <c r="F123" s="2">
        <v>754738.88138878345</v>
      </c>
      <c r="G123" s="2">
        <f t="shared" si="26"/>
        <v>442960.42857142858</v>
      </c>
      <c r="H123" s="2">
        <f t="shared" si="31"/>
        <v>40785905.571428537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960900.42857143132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759807.5228843689</v>
      </c>
      <c r="Q123" s="2">
        <f t="shared" si="34"/>
        <v>450000</v>
      </c>
      <c r="R123" s="2">
        <f t="shared" si="32"/>
        <v>41746806</v>
      </c>
      <c r="S123" s="2">
        <f t="shared" si="17"/>
        <v>442960.42857142538</v>
      </c>
      <c r="T123" s="2">
        <f t="shared" si="18"/>
        <v>7039.5714285714785</v>
      </c>
      <c r="U123" s="2">
        <f t="shared" si="19"/>
        <v>450000</v>
      </c>
      <c r="V123" s="2">
        <f t="shared" si="33"/>
        <v>4609740</v>
      </c>
      <c r="W123" s="2">
        <f t="shared" si="20"/>
        <v>343163</v>
      </c>
      <c r="X123" s="2">
        <f t="shared" si="6"/>
        <v>106837</v>
      </c>
      <c r="Y123" s="2">
        <f t="shared" si="29"/>
        <v>37137066.000000015</v>
      </c>
      <c r="Z123" s="2" t="str">
        <f t="shared" si="8"/>
        <v>HERE</v>
      </c>
      <c r="AA123" s="2">
        <f>IF(Z123="HERE",Y123,AA122+Graph!$G$1*1000)</f>
        <v>37137066.000000015</v>
      </c>
      <c r="AB123" s="2">
        <f t="shared" si="21"/>
        <v>106837</v>
      </c>
      <c r="AC123" s="2">
        <f t="shared" si="30"/>
        <v>4609740</v>
      </c>
      <c r="AD123" s="3">
        <f t="shared" si="10"/>
        <v>37137066.000000015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7"/>
        <v>28123790.785714287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56</v>
      </c>
      <c r="C124" s="7"/>
      <c r="D124" s="2" t="e">
        <f t="shared" si="12"/>
        <v>#N/A</v>
      </c>
      <c r="E124" s="2" t="e">
        <f t="shared" si="22"/>
        <v>#N/A</v>
      </c>
      <c r="F124" s="2">
        <v>759999.53168204427</v>
      </c>
      <c r="G124" s="2">
        <f t="shared" si="26"/>
        <v>442960.42857142858</v>
      </c>
      <c r="H124" s="2">
        <f t="shared" si="31"/>
        <v>41228865.999999963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967940.00000000279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765090.0149769485</v>
      </c>
      <c r="Q124" s="2">
        <f t="shared" si="34"/>
        <v>450000</v>
      </c>
      <c r="R124" s="2">
        <f t="shared" si="32"/>
        <v>42196806</v>
      </c>
      <c r="S124" s="2">
        <f t="shared" si="17"/>
        <v>442960.42857142538</v>
      </c>
      <c r="T124" s="2">
        <f t="shared" si="18"/>
        <v>7039.5714285714785</v>
      </c>
      <c r="U124" s="2">
        <f t="shared" si="19"/>
        <v>450000</v>
      </c>
      <c r="V124" s="2">
        <f t="shared" si="33"/>
        <v>4973248</v>
      </c>
      <c r="W124" s="2">
        <f t="shared" si="20"/>
        <v>363508</v>
      </c>
      <c r="X124" s="2">
        <f t="shared" si="6"/>
        <v>86492</v>
      </c>
      <c r="Y124" s="2">
        <f t="shared" si="29"/>
        <v>37223558.000000015</v>
      </c>
      <c r="Z124" s="2" t="str">
        <f t="shared" si="8"/>
        <v>HERE</v>
      </c>
      <c r="AA124" s="2">
        <f>IF(Z124="HERE",Y124,AA123+Graph!$G$1*1000)</f>
        <v>37223558.000000015</v>
      </c>
      <c r="AB124" s="2">
        <f t="shared" si="21"/>
        <v>86492</v>
      </c>
      <c r="AC124" s="2">
        <f t="shared" si="30"/>
        <v>4973248</v>
      </c>
      <c r="AD124" s="3">
        <f t="shared" si="10"/>
        <v>37223558.000000015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7"/>
        <v>28483368.728571434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57</v>
      </c>
      <c r="C125" s="7"/>
      <c r="D125" s="2" t="e">
        <f t="shared" si="12"/>
        <v>#N/A</v>
      </c>
      <c r="E125" s="2" t="e">
        <f t="shared" si="22"/>
        <v>#N/A</v>
      </c>
      <c r="F125" s="2">
        <v>765260.18197530508</v>
      </c>
      <c r="G125" s="2">
        <f t="shared" si="26"/>
        <v>442960.42857142858</v>
      </c>
      <c r="H125" s="2">
        <f t="shared" si="31"/>
        <v>41671826.428571388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974979.57142857427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770372.5070695281</v>
      </c>
      <c r="Q125" s="2">
        <f t="shared" si="34"/>
        <v>450000</v>
      </c>
      <c r="R125" s="2">
        <f t="shared" si="32"/>
        <v>42646806</v>
      </c>
      <c r="S125" s="2">
        <f t="shared" si="17"/>
        <v>442960.42857142538</v>
      </c>
      <c r="T125" s="2">
        <f t="shared" si="18"/>
        <v>7039.5714285714785</v>
      </c>
      <c r="U125" s="2">
        <f t="shared" si="19"/>
        <v>450000</v>
      </c>
      <c r="V125" s="2">
        <f t="shared" si="33"/>
        <v>5383103</v>
      </c>
      <c r="W125" s="2">
        <f t="shared" si="20"/>
        <v>409855</v>
      </c>
      <c r="X125" s="2">
        <f t="shared" si="6"/>
        <v>40145</v>
      </c>
      <c r="Y125" s="2">
        <f t="shared" si="29"/>
        <v>37263703.000000015</v>
      </c>
      <c r="Z125" s="2" t="str">
        <f t="shared" si="8"/>
        <v>HERE</v>
      </c>
      <c r="AA125" s="2">
        <f>IF(Z125="HERE",Y125,AA124+Graph!$G$1*1000)</f>
        <v>37263703.000000015</v>
      </c>
      <c r="AB125" s="2">
        <f t="shared" si="21"/>
        <v>40145</v>
      </c>
      <c r="AC125" s="2">
        <f t="shared" si="30"/>
        <v>5383103</v>
      </c>
      <c r="AD125" s="3">
        <f t="shared" si="10"/>
        <v>37263703.000000015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7"/>
        <v>28842946.67142858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58</v>
      </c>
      <c r="C126" s="7"/>
      <c r="D126" s="2" t="e">
        <f t="shared" si="12"/>
        <v>#N/A</v>
      </c>
      <c r="E126" s="2" t="e">
        <f t="shared" si="22"/>
        <v>#N/A</v>
      </c>
      <c r="F126" s="2">
        <v>770520.83226853609</v>
      </c>
      <c r="G126" s="2">
        <f t="shared" si="26"/>
        <v>442960.42857142858</v>
      </c>
      <c r="H126" s="2">
        <f t="shared" si="31"/>
        <v>42114786.857142814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982019.14285714575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775654.99916213751</v>
      </c>
      <c r="Q126" s="2">
        <f t="shared" si="34"/>
        <v>450000</v>
      </c>
      <c r="R126" s="2">
        <f t="shared" si="32"/>
        <v>43096806</v>
      </c>
      <c r="S126" s="2">
        <f t="shared" si="17"/>
        <v>442960.42857142538</v>
      </c>
      <c r="T126" s="2">
        <f t="shared" si="18"/>
        <v>7039.5714285714785</v>
      </c>
      <c r="U126" s="2">
        <f t="shared" si="19"/>
        <v>450000</v>
      </c>
      <c r="V126" s="2">
        <f t="shared" si="33"/>
        <v>5861351</v>
      </c>
      <c r="W126" s="2">
        <f t="shared" si="20"/>
        <v>478248</v>
      </c>
      <c r="X126" s="2">
        <f t="shared" si="6"/>
        <v>-28248</v>
      </c>
      <c r="Y126" s="2">
        <f t="shared" si="29"/>
        <v>37235455.000000015</v>
      </c>
      <c r="Z126" s="2" t="str">
        <f t="shared" si="8"/>
        <v>HERE</v>
      </c>
      <c r="AA126" s="2">
        <f>IF(Z126="HERE",Y126,AA125+Graph!$G$1*1000)</f>
        <v>37235455.000000015</v>
      </c>
      <c r="AB126" s="2">
        <f t="shared" si="21"/>
        <v>-28248</v>
      </c>
      <c r="AC126" s="2">
        <f t="shared" si="30"/>
        <v>5861351</v>
      </c>
      <c r="AD126" s="3">
        <f t="shared" si="10"/>
        <v>37235455.000000015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7"/>
        <v>29202524.614285722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59</v>
      </c>
      <c r="C127" s="7"/>
      <c r="D127" s="2" t="e">
        <f t="shared" si="12"/>
        <v>#N/A</v>
      </c>
      <c r="E127" s="2" t="e">
        <f t="shared" si="22"/>
        <v>#N/A</v>
      </c>
      <c r="F127" s="2">
        <v>775781.4825617969</v>
      </c>
      <c r="G127" s="2">
        <f t="shared" si="26"/>
        <v>442960.42857142858</v>
      </c>
      <c r="H127" s="2">
        <f t="shared" si="31"/>
        <v>42557747.285714239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989058.71428571723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780937.49125471711</v>
      </c>
      <c r="Q127" s="2">
        <f t="shared" si="34"/>
        <v>450000</v>
      </c>
      <c r="R127" s="2">
        <f t="shared" si="32"/>
        <v>43546806</v>
      </c>
      <c r="S127" s="2">
        <f t="shared" si="17"/>
        <v>442960.42857142538</v>
      </c>
      <c r="T127" s="2">
        <f t="shared" si="18"/>
        <v>7039.5714285714785</v>
      </c>
      <c r="U127" s="2">
        <f t="shared" si="19"/>
        <v>450000</v>
      </c>
      <c r="V127" s="2">
        <f t="shared" si="33"/>
        <v>6353321</v>
      </c>
      <c r="W127" s="2">
        <f t="shared" si="20"/>
        <v>491970</v>
      </c>
      <c r="X127" s="2">
        <f t="shared" si="6"/>
        <v>-41970</v>
      </c>
      <c r="Y127" s="2">
        <f t="shared" si="29"/>
        <v>37193485.000000015</v>
      </c>
      <c r="Z127" s="2" t="str">
        <f t="shared" si="8"/>
        <v>HERE</v>
      </c>
      <c r="AA127" s="2">
        <f>IF(Z127="HERE",Y127,AA126+Graph!$G$1*1000)</f>
        <v>37193485.000000015</v>
      </c>
      <c r="AB127" s="2">
        <f t="shared" si="21"/>
        <v>-41970</v>
      </c>
      <c r="AC127" s="2">
        <f t="shared" si="30"/>
        <v>6353321</v>
      </c>
      <c r="AD127" s="3">
        <f t="shared" si="10"/>
        <v>37193485.000000015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7"/>
        <v>29562102.557142865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60</v>
      </c>
      <c r="C128" s="7"/>
      <c r="D128" s="2" t="e">
        <f t="shared" si="12"/>
        <v>#N/A</v>
      </c>
      <c r="E128" s="2" t="e">
        <f t="shared" si="22"/>
        <v>#N/A</v>
      </c>
      <c r="F128" s="2">
        <v>781042.13285505772</v>
      </c>
      <c r="G128" s="2">
        <f t="shared" si="26"/>
        <v>442960.42857142858</v>
      </c>
      <c r="H128" s="2">
        <f t="shared" si="31"/>
        <v>43000707.714285664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996098.28571428871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786219.98334729671</v>
      </c>
      <c r="Q128" s="2">
        <f t="shared" si="34"/>
        <v>450000</v>
      </c>
      <c r="R128" s="2">
        <f t="shared" si="32"/>
        <v>43996806</v>
      </c>
      <c r="S128" s="2">
        <f t="shared" si="17"/>
        <v>442960.42857142538</v>
      </c>
      <c r="T128" s="2">
        <f t="shared" si="18"/>
        <v>7039.5714285714785</v>
      </c>
      <c r="U128" s="2">
        <f t="shared" si="19"/>
        <v>450000</v>
      </c>
      <c r="V128" s="2">
        <f t="shared" si="33"/>
        <v>6573570</v>
      </c>
      <c r="W128" s="2">
        <f t="shared" si="20"/>
        <v>220249</v>
      </c>
      <c r="X128" s="2">
        <f t="shared" si="6"/>
        <v>229751</v>
      </c>
      <c r="Y128" s="2">
        <f t="shared" si="29"/>
        <v>37423236.000000015</v>
      </c>
      <c r="Z128" s="2" t="str">
        <f t="shared" si="8"/>
        <v>HERE</v>
      </c>
      <c r="AA128" s="2">
        <f>IF(Z128="HERE",Y128,AA127+Graph!$G$1*1000)</f>
        <v>37423236.000000015</v>
      </c>
      <c r="AB128" s="2">
        <f t="shared" si="21"/>
        <v>229751</v>
      </c>
      <c r="AC128" s="2">
        <f t="shared" si="30"/>
        <v>6573570</v>
      </c>
      <c r="AD128" s="3">
        <f t="shared" si="10"/>
        <v>37423236.000000015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7"/>
        <v>29921680.500000011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61</v>
      </c>
      <c r="C129" s="7"/>
      <c r="D129" s="2" t="e">
        <f t="shared" si="12"/>
        <v>#N/A</v>
      </c>
      <c r="E129" s="2" t="e">
        <f t="shared" si="22"/>
        <v>#N/A</v>
      </c>
      <c r="F129" s="2">
        <v>786302.78314831853</v>
      </c>
      <c r="G129" s="2">
        <f t="shared" si="26"/>
        <v>442960.42857142858</v>
      </c>
      <c r="H129" s="2">
        <f t="shared" si="31"/>
        <v>43443668.14285709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1003137.8571428602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791502.47543987632</v>
      </c>
      <c r="Q129" s="2">
        <f t="shared" si="34"/>
        <v>450000</v>
      </c>
      <c r="R129" s="2">
        <f t="shared" si="32"/>
        <v>44446806</v>
      </c>
      <c r="S129" s="2">
        <f t="shared" si="17"/>
        <v>442960.42857142538</v>
      </c>
      <c r="T129" s="2">
        <f t="shared" si="18"/>
        <v>7039.5714285714785</v>
      </c>
      <c r="U129" s="2">
        <f t="shared" si="19"/>
        <v>450000</v>
      </c>
      <c r="V129" s="2">
        <f t="shared" si="33"/>
        <v>6853372</v>
      </c>
      <c r="W129" s="2">
        <f t="shared" si="20"/>
        <v>279802</v>
      </c>
      <c r="X129" s="2">
        <f t="shared" si="6"/>
        <v>170198</v>
      </c>
      <c r="Y129" s="2">
        <f t="shared" si="29"/>
        <v>37593434.000000015</v>
      </c>
      <c r="Z129" s="2" t="str">
        <f t="shared" si="8"/>
        <v>HERE</v>
      </c>
      <c r="AA129" s="2">
        <f>IF(Z129="HERE",Y129,AA128+Graph!$G$1*1000)</f>
        <v>37593434.000000015</v>
      </c>
      <c r="AB129" s="2">
        <f t="shared" si="21"/>
        <v>170198</v>
      </c>
      <c r="AC129" s="2">
        <f t="shared" si="30"/>
        <v>6853372</v>
      </c>
      <c r="AD129" s="3">
        <f t="shared" si="10"/>
        <v>37593434.000000015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7"/>
        <v>30214623.51250001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62</v>
      </c>
      <c r="C130" s="7"/>
      <c r="D130" s="2" t="e">
        <f t="shared" si="12"/>
        <v>#N/A</v>
      </c>
      <c r="E130" s="2" t="e">
        <f t="shared" si="22"/>
        <v>#N/A</v>
      </c>
      <c r="F130" s="2">
        <v>791563.43344157934</v>
      </c>
      <c r="G130" s="2">
        <f t="shared" si="26"/>
        <v>442960.42857142858</v>
      </c>
      <c r="H130" s="2">
        <f t="shared" si="31"/>
        <v>43886628.571428515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1010177.4285714317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796784.96753245592</v>
      </c>
      <c r="Q130" s="2">
        <f t="shared" si="34"/>
        <v>450000</v>
      </c>
      <c r="R130" s="2">
        <f t="shared" si="32"/>
        <v>44896806</v>
      </c>
      <c r="S130" s="2">
        <f t="shared" si="17"/>
        <v>442960.42857142538</v>
      </c>
      <c r="T130" s="2">
        <f t="shared" si="18"/>
        <v>7039.5714285714785</v>
      </c>
      <c r="U130" s="2">
        <f t="shared" si="19"/>
        <v>450000</v>
      </c>
      <c r="V130" s="2">
        <f t="shared" si="33"/>
        <v>7164387</v>
      </c>
      <c r="W130" s="2">
        <f t="shared" si="20"/>
        <v>311015</v>
      </c>
      <c r="X130" s="2">
        <f t="shared" si="6"/>
        <v>138985</v>
      </c>
      <c r="Y130" s="2">
        <f t="shared" si="29"/>
        <v>37732419.000000015</v>
      </c>
      <c r="Z130" s="2" t="str">
        <f t="shared" si="8"/>
        <v>HERE</v>
      </c>
      <c r="AA130" s="2">
        <f>IF(Z130="HERE",Y130,AA129+Graph!$G$1*1000)</f>
        <v>37732419.000000015</v>
      </c>
      <c r="AB130" s="2">
        <f t="shared" si="21"/>
        <v>138985</v>
      </c>
      <c r="AC130" s="2">
        <f t="shared" si="30"/>
        <v>7164387</v>
      </c>
      <c r="AD130" s="3">
        <f t="shared" si="10"/>
        <v>37732419.000000015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7"/>
        <v>30507566.525000013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63</v>
      </c>
      <c r="C131" s="7"/>
      <c r="D131" s="2" t="e">
        <f t="shared" si="12"/>
        <v>#N/A</v>
      </c>
      <c r="E131" s="2" t="e">
        <f t="shared" si="22"/>
        <v>#N/A</v>
      </c>
      <c r="F131" s="2">
        <v>796824.08373481035</v>
      </c>
      <c r="G131" s="2">
        <f t="shared" si="26"/>
        <v>442960.42857142858</v>
      </c>
      <c r="H131" s="2">
        <f t="shared" si="31"/>
        <v>44329588.99999994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1017217.0000000031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802067.45962503552</v>
      </c>
      <c r="Q131" s="2">
        <f t="shared" si="34"/>
        <v>450000</v>
      </c>
      <c r="R131" s="2">
        <f t="shared" si="32"/>
        <v>45346806</v>
      </c>
      <c r="S131" s="2">
        <f t="shared" si="17"/>
        <v>442960.42857142538</v>
      </c>
      <c r="T131" s="2">
        <f t="shared" si="18"/>
        <v>7039.5714285714785</v>
      </c>
      <c r="U131" s="2">
        <f t="shared" si="19"/>
        <v>450000</v>
      </c>
      <c r="V131" s="2">
        <f t="shared" si="33"/>
        <v>7447199</v>
      </c>
      <c r="W131" s="2">
        <f t="shared" si="20"/>
        <v>282812</v>
      </c>
      <c r="X131" s="2">
        <f t="shared" si="6"/>
        <v>167188</v>
      </c>
      <c r="Y131" s="2">
        <f t="shared" si="29"/>
        <v>37899607.000000015</v>
      </c>
      <c r="Z131" s="2" t="str">
        <f t="shared" si="8"/>
        <v>HERE</v>
      </c>
      <c r="AA131" s="2">
        <f>IF(Z131="HERE",Y131,AA130+Graph!$G$1*1000)</f>
        <v>37899607.000000015</v>
      </c>
      <c r="AB131" s="2">
        <f t="shared" si="21"/>
        <v>167188</v>
      </c>
      <c r="AC131" s="2">
        <f t="shared" si="30"/>
        <v>7447199</v>
      </c>
      <c r="AD131" s="3">
        <f t="shared" si="10"/>
        <v>37899607.000000015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7"/>
        <v>30800509.537500013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64</v>
      </c>
      <c r="C132" s="7"/>
      <c r="D132" s="2" t="e">
        <f t="shared" si="12"/>
        <v>#N/A</v>
      </c>
      <c r="E132" s="2" t="e">
        <f t="shared" si="22"/>
        <v>#N/A</v>
      </c>
      <c r="F132" s="2">
        <v>802084.73402807117</v>
      </c>
      <c r="G132" s="2">
        <f t="shared" si="26"/>
        <v>442960.42857142858</v>
      </c>
      <c r="H132" s="2">
        <f t="shared" si="31"/>
        <v>44772549.428571366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1024256.5714285746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807349.95171764493</v>
      </c>
      <c r="Q132" s="2">
        <f t="shared" si="34"/>
        <v>450000</v>
      </c>
      <c r="R132" s="2">
        <f t="shared" si="32"/>
        <v>45796806</v>
      </c>
      <c r="S132" s="2">
        <f t="shared" si="17"/>
        <v>442960.42857142538</v>
      </c>
      <c r="T132" s="2">
        <f t="shared" si="18"/>
        <v>7039.5714285714785</v>
      </c>
      <c r="U132" s="2">
        <f t="shared" si="19"/>
        <v>450000</v>
      </c>
      <c r="V132" s="2">
        <f t="shared" si="33"/>
        <v>7891184</v>
      </c>
      <c r="W132" s="2">
        <f t="shared" si="20"/>
        <v>443985</v>
      </c>
      <c r="X132" s="2">
        <f t="shared" si="6"/>
        <v>6015</v>
      </c>
      <c r="Y132" s="2">
        <f t="shared" si="29"/>
        <v>37905622.000000015</v>
      </c>
      <c r="Z132" s="2" t="str">
        <f t="shared" si="8"/>
        <v>HERE</v>
      </c>
      <c r="AA132" s="2">
        <f>IF(Z132="HERE",Y132,AA131+Graph!$G$1*1000)</f>
        <v>37905622.000000015</v>
      </c>
      <c r="AB132" s="2">
        <f t="shared" si="21"/>
        <v>6015</v>
      </c>
      <c r="AC132" s="2">
        <f t="shared" si="30"/>
        <v>7891184</v>
      </c>
      <c r="AD132" s="3">
        <f t="shared" si="10"/>
        <v>37905622.000000015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7"/>
        <v>31093452.550000016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65</v>
      </c>
      <c r="C133" s="7"/>
      <c r="D133" s="2" t="e">
        <f t="shared" si="12"/>
        <v>#N/A</v>
      </c>
      <c r="E133" s="2" t="e">
        <f t="shared" si="22"/>
        <v>#N/A</v>
      </c>
      <c r="F133" s="2">
        <v>807345.38432133198</v>
      </c>
      <c r="G133" s="2">
        <f t="shared" si="26"/>
        <v>442960.42857142858</v>
      </c>
      <c r="H133" s="2">
        <f t="shared" si="31"/>
        <v>45215509.857142791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1031296.1428571461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812632.44381022453</v>
      </c>
      <c r="Q133" s="2">
        <f t="shared" si="34"/>
        <v>450000</v>
      </c>
      <c r="R133" s="2">
        <f t="shared" si="32"/>
        <v>46246806</v>
      </c>
      <c r="S133" s="2">
        <f t="shared" si="17"/>
        <v>442960.42857142538</v>
      </c>
      <c r="T133" s="2">
        <f t="shared" si="18"/>
        <v>7039.5714285714785</v>
      </c>
      <c r="U133" s="2">
        <f t="shared" si="19"/>
        <v>450000</v>
      </c>
      <c r="V133" s="2">
        <f t="shared" si="33"/>
        <v>8378940</v>
      </c>
      <c r="W133" s="2">
        <f t="shared" si="20"/>
        <v>487756</v>
      </c>
      <c r="X133" s="2">
        <f t="shared" si="6"/>
        <v>-37756</v>
      </c>
      <c r="Y133" s="2">
        <f t="shared" si="29"/>
        <v>37867866.000000015</v>
      </c>
      <c r="Z133" s="2" t="str">
        <f t="shared" si="8"/>
        <v>HERE</v>
      </c>
      <c r="AA133" s="2">
        <f>IF(Z133="HERE",Y133,AA132+Graph!$G$1*1000)</f>
        <v>37867866.000000015</v>
      </c>
      <c r="AB133" s="2">
        <f t="shared" si="21"/>
        <v>-37756</v>
      </c>
      <c r="AC133" s="2">
        <f t="shared" si="30"/>
        <v>8378940</v>
      </c>
      <c r="AD133" s="3">
        <f t="shared" si="10"/>
        <v>37867866.000000015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7"/>
        <v>31386395.562500015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66</v>
      </c>
      <c r="C134" s="7"/>
      <c r="D134" s="2" t="e">
        <f t="shared" si="12"/>
        <v>#N/A</v>
      </c>
      <c r="E134" s="2" t="e">
        <f t="shared" si="22"/>
        <v>#N/A</v>
      </c>
      <c r="F134" s="2">
        <v>812606.03461459279</v>
      </c>
      <c r="G134" s="2">
        <f t="shared" si="26"/>
        <v>442960.42857142858</v>
      </c>
      <c r="H134" s="2">
        <f t="shared" si="31"/>
        <v>45658470.285714217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1038335.7142857176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817914.93590280414</v>
      </c>
      <c r="Q134" s="2">
        <f t="shared" si="34"/>
        <v>450000</v>
      </c>
      <c r="R134" s="2">
        <f t="shared" si="32"/>
        <v>46696806</v>
      </c>
      <c r="S134" s="2">
        <f t="shared" si="17"/>
        <v>442960.42857142538</v>
      </c>
      <c r="T134" s="2">
        <f t="shared" si="18"/>
        <v>7039.5714285714785</v>
      </c>
      <c r="U134" s="2">
        <f t="shared" si="19"/>
        <v>450000</v>
      </c>
      <c r="V134" s="2">
        <f t="shared" si="33"/>
        <v>8977329</v>
      </c>
      <c r="W134" s="2">
        <f t="shared" si="20"/>
        <v>598389</v>
      </c>
      <c r="X134" s="2">
        <f t="shared" si="6"/>
        <v>-148389</v>
      </c>
      <c r="Y134" s="2">
        <f t="shared" si="29"/>
        <v>37719477.000000015</v>
      </c>
      <c r="Z134" s="2" t="str">
        <f t="shared" si="8"/>
        <v>HERE</v>
      </c>
      <c r="AA134" s="2">
        <f>IF(Z134="HERE",Y134,AA133+Graph!$G$1*1000)</f>
        <v>37719477.000000015</v>
      </c>
      <c r="AB134" s="2">
        <f t="shared" si="21"/>
        <v>-148389</v>
      </c>
      <c r="AC134" s="2">
        <f t="shared" si="30"/>
        <v>8977329</v>
      </c>
      <c r="AD134" s="3">
        <f t="shared" si="10"/>
        <v>37719477.000000015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7"/>
        <v>31679338.575000014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67</v>
      </c>
      <c r="C135" s="7"/>
      <c r="D135" s="2" t="e">
        <f t="shared" si="12"/>
        <v>#N/A</v>
      </c>
      <c r="E135" s="2" t="e">
        <f t="shared" si="22"/>
        <v>#N/A</v>
      </c>
      <c r="F135" s="2">
        <v>817866.6849078536</v>
      </c>
      <c r="G135" s="2">
        <f t="shared" si="26"/>
        <v>442960.42857142858</v>
      </c>
      <c r="H135" s="2">
        <f t="shared" si="31"/>
        <v>46101430.714285642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1045375.2857142891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823197.42799538374</v>
      </c>
      <c r="Q135" s="2">
        <f t="shared" si="34"/>
        <v>450000</v>
      </c>
      <c r="R135" s="2">
        <f t="shared" si="32"/>
        <v>47146806</v>
      </c>
      <c r="S135" s="2">
        <f t="shared" si="17"/>
        <v>442960.42857142538</v>
      </c>
      <c r="T135" s="2">
        <f t="shared" si="18"/>
        <v>7039.5714285714785</v>
      </c>
      <c r="U135" s="2">
        <f t="shared" si="19"/>
        <v>450000</v>
      </c>
      <c r="V135" s="2">
        <f t="shared" si="33"/>
        <v>9296367</v>
      </c>
      <c r="W135" s="2">
        <f t="shared" si="20"/>
        <v>319038</v>
      </c>
      <c r="X135" s="2">
        <f t="shared" si="6"/>
        <v>130962</v>
      </c>
      <c r="Y135" s="2">
        <f t="shared" si="29"/>
        <v>37850439.000000015</v>
      </c>
      <c r="Z135" s="2" t="str">
        <f t="shared" si="8"/>
        <v>HERE</v>
      </c>
      <c r="AA135" s="2">
        <f>IF(Z135="HERE",Y135,AA134+Graph!$G$1*1000)</f>
        <v>37850439.000000015</v>
      </c>
      <c r="AB135" s="2">
        <f t="shared" si="21"/>
        <v>130962</v>
      </c>
      <c r="AC135" s="2">
        <f t="shared" si="30"/>
        <v>9296367</v>
      </c>
      <c r="AD135" s="3">
        <f t="shared" si="10"/>
        <v>37850439.000000015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7"/>
        <v>31972281.587500013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68</v>
      </c>
      <c r="C136" s="7"/>
      <c r="D136" s="2" t="e">
        <f t="shared" si="12"/>
        <v>#N/A</v>
      </c>
      <c r="E136" s="2" t="e">
        <f t="shared" si="22"/>
        <v>#N/A</v>
      </c>
      <c r="F136" s="2">
        <v>823127.33520111442</v>
      </c>
      <c r="G136" s="2">
        <f t="shared" si="26"/>
        <v>442960.42857142858</v>
      </c>
      <c r="H136" s="2">
        <f t="shared" si="31"/>
        <v>46544391.142857067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1052414.8571428605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828479.92008796334</v>
      </c>
      <c r="Q136" s="2">
        <f t="shared" si="34"/>
        <v>450000</v>
      </c>
      <c r="R136" s="2">
        <f t="shared" si="32"/>
        <v>47596806</v>
      </c>
      <c r="S136" s="2">
        <f t="shared" si="17"/>
        <v>442960.42857142538</v>
      </c>
      <c r="T136" s="2">
        <f t="shared" si="18"/>
        <v>7039.5714285714785</v>
      </c>
      <c r="U136" s="2">
        <f t="shared" si="19"/>
        <v>450000</v>
      </c>
      <c r="V136" s="2">
        <f t="shared" si="33"/>
        <v>9646715</v>
      </c>
      <c r="W136" s="2">
        <f t="shared" si="20"/>
        <v>350348</v>
      </c>
      <c r="X136" s="2">
        <f t="shared" si="6"/>
        <v>99652</v>
      </c>
      <c r="Y136" s="2">
        <f t="shared" si="29"/>
        <v>37950091.000000015</v>
      </c>
      <c r="Z136" s="2" t="str">
        <f t="shared" si="8"/>
        <v>HERE</v>
      </c>
      <c r="AA136" s="2">
        <f>IF(Z136="HERE",Y136,AA135+Graph!$G$1*1000)</f>
        <v>37950091.000000015</v>
      </c>
      <c r="AB136" s="2">
        <f t="shared" si="21"/>
        <v>99652</v>
      </c>
      <c r="AC136" s="2">
        <f t="shared" si="30"/>
        <v>9646715</v>
      </c>
      <c r="AD136" s="3">
        <f t="shared" si="10"/>
        <v>37950091.000000015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7"/>
        <v>32265224.600000013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69</v>
      </c>
      <c r="C137" s="7"/>
      <c r="D137" s="2" t="e">
        <f t="shared" si="12"/>
        <v>#N/A</v>
      </c>
      <c r="E137" s="2" t="e">
        <f t="shared" si="22"/>
        <v>#N/A</v>
      </c>
      <c r="F137" s="2">
        <v>828387.98549434543</v>
      </c>
      <c r="G137" s="2">
        <f t="shared" si="26"/>
        <v>442960.42857142858</v>
      </c>
      <c r="H137" s="2">
        <f t="shared" si="31"/>
        <v>46987351.571428493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1059454.4285714319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833762.41218057275</v>
      </c>
      <c r="Q137" s="2">
        <f t="shared" si="34"/>
        <v>450000</v>
      </c>
      <c r="R137" s="2">
        <f t="shared" si="32"/>
        <v>48046806</v>
      </c>
      <c r="S137" s="2">
        <f t="shared" si="17"/>
        <v>442960.42857142538</v>
      </c>
      <c r="T137" s="2">
        <f t="shared" si="18"/>
        <v>7039.571428571362</v>
      </c>
      <c r="U137" s="2">
        <f t="shared" si="19"/>
        <v>450000</v>
      </c>
      <c r="V137" s="2">
        <f t="shared" si="33"/>
        <v>10021471</v>
      </c>
      <c r="W137" s="2">
        <f t="shared" si="20"/>
        <v>374756</v>
      </c>
      <c r="X137" s="2">
        <f t="shared" si="6"/>
        <v>75244</v>
      </c>
      <c r="Y137" s="2">
        <f t="shared" si="29"/>
        <v>38025335.000000015</v>
      </c>
      <c r="Z137" s="2" t="str">
        <f t="shared" si="8"/>
        <v>HERE</v>
      </c>
      <c r="AA137" s="2">
        <f>IF(Z137="HERE",Y137,AA136+Graph!$G$1*1000)</f>
        <v>38025335.000000015</v>
      </c>
      <c r="AB137" s="2">
        <f t="shared" si="21"/>
        <v>75244</v>
      </c>
      <c r="AC137" s="2">
        <f t="shared" si="30"/>
        <v>10021471</v>
      </c>
      <c r="AD137" s="3">
        <f t="shared" si="10"/>
        <v>38025335.000000015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7"/>
        <v>32493712.750000015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70</v>
      </c>
      <c r="C138" s="7"/>
      <c r="D138" s="2" t="e">
        <f t="shared" si="12"/>
        <v>#N/A</v>
      </c>
      <c r="E138" s="2" t="e">
        <f t="shared" si="22"/>
        <v>#N/A</v>
      </c>
      <c r="F138" s="2">
        <v>833648.63578760624</v>
      </c>
      <c r="G138" s="2">
        <f t="shared" si="26"/>
        <v>442960.42857142858</v>
      </c>
      <c r="H138" s="2">
        <f t="shared" si="31"/>
        <v>47430311.999999918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1066494.0000000033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839044.90427315235</v>
      </c>
      <c r="Q138" s="2">
        <f t="shared" si="34"/>
        <v>450000</v>
      </c>
      <c r="R138" s="2">
        <f t="shared" si="32"/>
        <v>48496806</v>
      </c>
      <c r="S138" s="2">
        <f t="shared" si="17"/>
        <v>442960.42857142538</v>
      </c>
      <c r="T138" s="2">
        <f t="shared" si="18"/>
        <v>7039.571428571362</v>
      </c>
      <c r="U138" s="2">
        <f t="shared" si="19"/>
        <v>450000</v>
      </c>
      <c r="V138" s="2">
        <f t="shared" si="33"/>
        <v>10490487</v>
      </c>
      <c r="W138" s="2">
        <f t="shared" si="20"/>
        <v>469016</v>
      </c>
      <c r="X138" s="2">
        <f t="shared" si="6"/>
        <v>-19016</v>
      </c>
      <c r="Y138" s="2">
        <f t="shared" si="29"/>
        <v>38006319.000000015</v>
      </c>
      <c r="Z138" s="2" t="str">
        <f t="shared" si="8"/>
        <v>HERE</v>
      </c>
      <c r="AA138" s="2">
        <f>IF(Z138="HERE",Y138,AA137+Graph!$G$1*1000)</f>
        <v>38006319.000000015</v>
      </c>
      <c r="AB138" s="2">
        <f t="shared" si="21"/>
        <v>-19016</v>
      </c>
      <c r="AC138" s="2">
        <f t="shared" si="30"/>
        <v>10490487</v>
      </c>
      <c r="AD138" s="3">
        <f t="shared" si="10"/>
        <v>38006319.000000015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7"/>
        <v>32661611.200000014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71</v>
      </c>
      <c r="C139" s="7"/>
      <c r="D139" s="2" t="e">
        <f t="shared" si="12"/>
        <v>#N/A</v>
      </c>
      <c r="E139" s="2" t="e">
        <f t="shared" si="22"/>
        <v>#N/A</v>
      </c>
      <c r="F139" s="2">
        <v>838909.28608086705</v>
      </c>
      <c r="G139" s="2">
        <f t="shared" si="26"/>
        <v>442960.42857142858</v>
      </c>
      <c r="H139" s="2">
        <f t="shared" si="31"/>
        <v>47873272.428571343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1073533.5714285746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844327.39636573195</v>
      </c>
      <c r="Q139" s="2">
        <f t="shared" si="34"/>
        <v>450000</v>
      </c>
      <c r="R139" s="2">
        <f t="shared" si="32"/>
        <v>48946806</v>
      </c>
      <c r="S139" s="2">
        <f t="shared" si="17"/>
        <v>442960.42857142538</v>
      </c>
      <c r="T139" s="2">
        <f t="shared" si="18"/>
        <v>7039.571428571362</v>
      </c>
      <c r="U139" s="2">
        <f t="shared" si="19"/>
        <v>450000</v>
      </c>
      <c r="V139" s="2">
        <f t="shared" si="33"/>
        <v>10971047</v>
      </c>
      <c r="W139" s="2">
        <f t="shared" si="20"/>
        <v>480560</v>
      </c>
      <c r="X139" s="2">
        <f t="shared" si="6"/>
        <v>-30560</v>
      </c>
      <c r="Y139" s="2">
        <f t="shared" si="29"/>
        <v>37975759.000000015</v>
      </c>
      <c r="Z139" s="2" t="str">
        <f t="shared" si="8"/>
        <v>HERE</v>
      </c>
      <c r="AA139" s="2">
        <f>IF(Z139="HERE",Y139,AA138+Graph!$G$1*1000)</f>
        <v>37975759.000000015</v>
      </c>
      <c r="AB139" s="2">
        <f t="shared" si="21"/>
        <v>-30560</v>
      </c>
      <c r="AC139" s="2">
        <f t="shared" si="30"/>
        <v>10971047</v>
      </c>
      <c r="AD139" s="3">
        <f t="shared" si="10"/>
        <v>37975759.000000015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7"/>
        <v>32797421.300000016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72</v>
      </c>
      <c r="C140" s="7"/>
      <c r="D140" s="2" t="e">
        <f t="shared" si="12"/>
        <v>#N/A</v>
      </c>
      <c r="E140" s="2" t="e">
        <f t="shared" si="22"/>
        <v>#N/A</v>
      </c>
      <c r="F140" s="2">
        <v>844169.93637412786</v>
      </c>
      <c r="G140" s="2">
        <f t="shared" si="26"/>
        <v>442960.42857142858</v>
      </c>
      <c r="H140" s="2">
        <f t="shared" si="31"/>
        <v>48316232.857142769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1080573.142857146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849609.88845831156</v>
      </c>
      <c r="Q140" s="2">
        <f t="shared" si="34"/>
        <v>450000</v>
      </c>
      <c r="R140" s="2">
        <f t="shared" si="32"/>
        <v>49396806</v>
      </c>
      <c r="S140" s="2">
        <f t="shared" si="17"/>
        <v>442960.42857142538</v>
      </c>
      <c r="T140" s="2">
        <f t="shared" si="18"/>
        <v>7039.571428571362</v>
      </c>
      <c r="U140" s="2">
        <f t="shared" si="19"/>
        <v>450000</v>
      </c>
      <c r="V140" s="2">
        <f t="shared" si="33"/>
        <v>11465210</v>
      </c>
      <c r="W140" s="2">
        <f t="shared" si="20"/>
        <v>494163</v>
      </c>
      <c r="X140" s="2">
        <f t="shared" si="6"/>
        <v>-44163</v>
      </c>
      <c r="Y140" s="2">
        <f t="shared" si="29"/>
        <v>37931596.000000015</v>
      </c>
      <c r="Z140" s="2" t="str">
        <f t="shared" si="8"/>
        <v>HERE</v>
      </c>
      <c r="AA140" s="2">
        <f>IF(Z140="HERE",Y140,AA139+Graph!$G$1*1000)</f>
        <v>37931596.000000015</v>
      </c>
      <c r="AB140" s="2">
        <f t="shared" si="21"/>
        <v>-44163</v>
      </c>
      <c r="AC140" s="2">
        <f t="shared" si="30"/>
        <v>11465210</v>
      </c>
      <c r="AD140" s="3">
        <f t="shared" si="10"/>
        <v>37931596.000000015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7"/>
        <v>32926823.250000015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73</v>
      </c>
      <c r="C141" s="7"/>
      <c r="D141" s="2" t="e">
        <f t="shared" si="12"/>
        <v>#N/A</v>
      </c>
      <c r="E141" s="2" t="e">
        <f t="shared" si="22"/>
        <v>#N/A</v>
      </c>
      <c r="F141" s="2">
        <v>849430.58666738868</v>
      </c>
      <c r="G141" s="2">
        <f t="shared" si="26"/>
        <v>442960.42857142858</v>
      </c>
      <c r="H141" s="2">
        <f t="shared" si="31"/>
        <v>48759193.285714194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1087612.7142857173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854892.38055089116</v>
      </c>
      <c r="Q141" s="2">
        <f t="shared" si="34"/>
        <v>450000</v>
      </c>
      <c r="R141" s="2">
        <f t="shared" si="32"/>
        <v>49846806</v>
      </c>
      <c r="S141" s="2">
        <f t="shared" si="17"/>
        <v>442960.42857142538</v>
      </c>
      <c r="T141" s="2">
        <f t="shared" si="18"/>
        <v>7039.571428571362</v>
      </c>
      <c r="U141" s="2">
        <f t="shared" si="19"/>
        <v>450000</v>
      </c>
      <c r="V141" s="2">
        <f t="shared" si="33"/>
        <v>12014288</v>
      </c>
      <c r="W141" s="2">
        <f t="shared" si="20"/>
        <v>549078</v>
      </c>
      <c r="X141" s="2">
        <f t="shared" si="6"/>
        <v>-99078</v>
      </c>
      <c r="Y141" s="2">
        <f t="shared" si="29"/>
        <v>37832518.000000015</v>
      </c>
      <c r="Z141" s="2" t="str">
        <f t="shared" si="8"/>
        <v>HERE</v>
      </c>
      <c r="AA141" s="2">
        <f>IF(Z141="HERE",Y141,AA140+Graph!$G$1*1000)</f>
        <v>37832518.000000015</v>
      </c>
      <c r="AB141" s="2">
        <f t="shared" si="21"/>
        <v>-99078</v>
      </c>
      <c r="AC141" s="2">
        <f t="shared" si="30"/>
        <v>12014288</v>
      </c>
      <c r="AD141" s="3">
        <f t="shared" si="10"/>
        <v>37832518.000000015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7"/>
        <v>33095595.500000015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74</v>
      </c>
      <c r="C142" s="7"/>
      <c r="D142" s="2" t="e">
        <f t="shared" si="12"/>
        <v>#N/A</v>
      </c>
      <c r="E142" s="2" t="e">
        <f t="shared" si="22"/>
        <v>#N/A</v>
      </c>
      <c r="F142" s="2">
        <v>854691.23696061969</v>
      </c>
      <c r="G142" s="2">
        <f t="shared" si="26"/>
        <v>442960.42857142858</v>
      </c>
      <c r="H142" s="2">
        <f t="shared" si="31"/>
        <v>49202153.71428562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1094652.2857142887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860174.87264347076</v>
      </c>
      <c r="Q142" s="2">
        <f t="shared" si="34"/>
        <v>450000</v>
      </c>
      <c r="R142" s="2">
        <f t="shared" si="32"/>
        <v>50296806</v>
      </c>
      <c r="S142" s="2">
        <f t="shared" si="17"/>
        <v>442960.42857142538</v>
      </c>
      <c r="T142" s="2">
        <f t="shared" si="18"/>
        <v>7039.571428571362</v>
      </c>
      <c r="U142" s="2">
        <f t="shared" si="19"/>
        <v>450000</v>
      </c>
      <c r="V142" s="2">
        <f t="shared" si="33"/>
        <v>12294006</v>
      </c>
      <c r="W142" s="2">
        <f t="shared" si="20"/>
        <v>279718</v>
      </c>
      <c r="X142" s="2">
        <f t="shared" si="6"/>
        <v>170282</v>
      </c>
      <c r="Y142" s="2">
        <f t="shared" si="29"/>
        <v>38002800.000000015</v>
      </c>
      <c r="Z142" s="2" t="str">
        <f t="shared" si="8"/>
        <v>HERE</v>
      </c>
      <c r="AA142" s="2">
        <f>IF(Z142="HERE",Y142,AA141+Graph!$G$1*1000)</f>
        <v>38002800.000000015</v>
      </c>
      <c r="AB142" s="2">
        <f t="shared" si="21"/>
        <v>170282</v>
      </c>
      <c r="AC142" s="2">
        <f t="shared" si="30"/>
        <v>12294006</v>
      </c>
      <c r="AD142" s="3">
        <f t="shared" si="10"/>
        <v>38002800.000000015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7"/>
        <v>33308999.550000016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75</v>
      </c>
      <c r="C143" s="7"/>
      <c r="D143" s="2" t="e">
        <f t="shared" si="12"/>
        <v>#N/A</v>
      </c>
      <c r="E143" s="2" t="e">
        <f t="shared" si="22"/>
        <v>#N/A</v>
      </c>
      <c r="F143" s="2">
        <v>859951.8872538805</v>
      </c>
      <c r="G143" s="2">
        <f t="shared" si="26"/>
        <v>442960.42857142858</v>
      </c>
      <c r="H143" s="2">
        <f t="shared" si="31"/>
        <v>49645114.142857045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1101691.8571428601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865457.36473608017</v>
      </c>
      <c r="Q143" s="2">
        <f t="shared" si="34"/>
        <v>450000</v>
      </c>
      <c r="R143" s="2">
        <f t="shared" si="32"/>
        <v>50746806</v>
      </c>
      <c r="S143" s="2">
        <f t="shared" si="17"/>
        <v>442960.42857142538</v>
      </c>
      <c r="T143" s="2">
        <f t="shared" si="18"/>
        <v>7039.571428571362</v>
      </c>
      <c r="U143" s="2">
        <f t="shared" si="19"/>
        <v>450000</v>
      </c>
      <c r="V143" s="2">
        <f t="shared" si="33"/>
        <v>12646486</v>
      </c>
      <c r="W143" s="2">
        <f t="shared" si="20"/>
        <v>352480</v>
      </c>
      <c r="X143" s="2">
        <f t="shared" si="6"/>
        <v>97520</v>
      </c>
      <c r="Y143" s="2">
        <f t="shared" si="29"/>
        <v>38100320.000000015</v>
      </c>
      <c r="Z143" s="2" t="str">
        <f t="shared" si="8"/>
        <v>HERE</v>
      </c>
      <c r="AA143" s="2">
        <f>IF(Z143="HERE",Y143,AA142+Graph!$G$1*1000)</f>
        <v>38100320.000000015</v>
      </c>
      <c r="AB143" s="2">
        <f t="shared" si="21"/>
        <v>97520</v>
      </c>
      <c r="AC143" s="2">
        <f t="shared" si="30"/>
        <v>12646486</v>
      </c>
      <c r="AD143" s="3">
        <f t="shared" si="10"/>
        <v>38100320.000000015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7"/>
        <v>33540534.950000014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76</v>
      </c>
      <c r="C144" s="7"/>
      <c r="D144" s="2" t="e">
        <f t="shared" si="12"/>
        <v>#N/A</v>
      </c>
      <c r="E144" s="2" t="e">
        <f t="shared" si="22"/>
        <v>#N/A</v>
      </c>
      <c r="F144" s="2">
        <v>865212.53754714131</v>
      </c>
      <c r="G144" s="2">
        <f t="shared" si="26"/>
        <v>442960.42857142858</v>
      </c>
      <c r="H144" s="2">
        <f t="shared" si="31"/>
        <v>50088074.57142847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1108731.4285714314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870739.85682865977</v>
      </c>
      <c r="Q144" s="2">
        <f t="shared" si="34"/>
        <v>450000</v>
      </c>
      <c r="R144" s="2">
        <f t="shared" si="32"/>
        <v>51196806</v>
      </c>
      <c r="S144" s="2">
        <f t="shared" si="17"/>
        <v>442960.42857142538</v>
      </c>
      <c r="T144" s="2">
        <f t="shared" si="18"/>
        <v>7039.571428571362</v>
      </c>
      <c r="U144" s="2">
        <f t="shared" si="19"/>
        <v>450000</v>
      </c>
      <c r="V144" s="2">
        <f t="shared" si="33"/>
        <v>13058298</v>
      </c>
      <c r="W144" s="2">
        <f t="shared" si="20"/>
        <v>411812</v>
      </c>
      <c r="X144" s="2">
        <f t="shared" si="6"/>
        <v>38188</v>
      </c>
      <c r="Y144" s="2">
        <f t="shared" si="29"/>
        <v>38138508.000000015</v>
      </c>
      <c r="Z144" s="2" t="str">
        <f t="shared" si="8"/>
        <v>HERE</v>
      </c>
      <c r="AA144" s="2">
        <f>IF(Z144="HERE",Y144,AA143+Graph!$G$1*1000)</f>
        <v>38138508.000000015</v>
      </c>
      <c r="AB144" s="2">
        <f t="shared" si="21"/>
        <v>38188</v>
      </c>
      <c r="AC144" s="2">
        <f t="shared" si="30"/>
        <v>13058298</v>
      </c>
      <c r="AD144" s="3">
        <f t="shared" si="10"/>
        <v>38138508.000000015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7"/>
        <v>33653846.400000013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77</v>
      </c>
      <c r="C145" s="7"/>
      <c r="D145" s="2" t="e">
        <f t="shared" si="12"/>
        <v>#N/A</v>
      </c>
      <c r="E145" s="2" t="e">
        <f t="shared" si="22"/>
        <v>#N/A</v>
      </c>
      <c r="F145" s="2">
        <v>870473.18784040213</v>
      </c>
      <c r="G145" s="2">
        <f t="shared" si="26"/>
        <v>442960.42857142858</v>
      </c>
      <c r="H145" s="2">
        <f t="shared" si="31"/>
        <v>50531034.999999896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1115771.0000000028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876022.34892123938</v>
      </c>
      <c r="Q145" s="2">
        <f t="shared" si="34"/>
        <v>450000</v>
      </c>
      <c r="R145" s="2">
        <f t="shared" si="32"/>
        <v>51646806</v>
      </c>
      <c r="S145" s="2">
        <f t="shared" si="17"/>
        <v>442960.42857142538</v>
      </c>
      <c r="T145" s="2">
        <f t="shared" si="18"/>
        <v>7039.571428571362</v>
      </c>
      <c r="U145" s="2">
        <f t="shared" si="19"/>
        <v>450000</v>
      </c>
      <c r="V145" s="2">
        <f t="shared" si="33"/>
        <v>13509108</v>
      </c>
      <c r="W145" s="2">
        <f t="shared" si="20"/>
        <v>450810</v>
      </c>
      <c r="X145" s="2">
        <f t="shared" si="6"/>
        <v>-810</v>
      </c>
      <c r="Y145" s="2">
        <f t="shared" si="29"/>
        <v>38137698.000000015</v>
      </c>
      <c r="Z145" s="2" t="str">
        <f t="shared" si="8"/>
        <v>HERE</v>
      </c>
      <c r="AA145" s="2">
        <f>IF(Z145="HERE",Y145,AA144+Graph!$G$1*1000)</f>
        <v>38137698.000000015</v>
      </c>
      <c r="AB145" s="2">
        <f t="shared" si="21"/>
        <v>-810</v>
      </c>
      <c r="AC145" s="2">
        <f t="shared" si="30"/>
        <v>13509108</v>
      </c>
      <c r="AD145" s="3">
        <f t="shared" si="10"/>
        <v>38137698.000000015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7"/>
        <v>33749864.600000016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78</v>
      </c>
      <c r="C146" s="7"/>
      <c r="D146" s="2" t="e">
        <f t="shared" si="12"/>
        <v>#N/A</v>
      </c>
      <c r="E146" s="2" t="e">
        <f t="shared" si="22"/>
        <v>#N/A</v>
      </c>
      <c r="F146" s="2">
        <v>875733.83813366294</v>
      </c>
      <c r="G146" s="2">
        <f t="shared" si="26"/>
        <v>442960.42857142858</v>
      </c>
      <c r="H146" s="2">
        <f t="shared" si="31"/>
        <v>50973995.428571321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1122810.5714285742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881304.84101381898</v>
      </c>
      <c r="Q146" s="2">
        <f t="shared" si="34"/>
        <v>450000</v>
      </c>
      <c r="R146" s="2">
        <f t="shared" si="32"/>
        <v>52096806</v>
      </c>
      <c r="S146" s="2">
        <f t="shared" si="17"/>
        <v>442960.42857142538</v>
      </c>
      <c r="T146" s="2">
        <f t="shared" si="18"/>
        <v>7039.571428571362</v>
      </c>
      <c r="U146" s="2">
        <f t="shared" si="19"/>
        <v>450000</v>
      </c>
      <c r="V146" s="2">
        <f t="shared" si="33"/>
        <v>14012224</v>
      </c>
      <c r="W146" s="2">
        <f t="shared" si="20"/>
        <v>503116</v>
      </c>
      <c r="X146" s="2">
        <f t="shared" si="6"/>
        <v>-53116</v>
      </c>
      <c r="Y146" s="2">
        <f t="shared" si="29"/>
        <v>38084582.000000015</v>
      </c>
      <c r="Z146" s="2" t="str">
        <f t="shared" si="8"/>
        <v>HERE</v>
      </c>
      <c r="AA146" s="2">
        <f>IF(Z146="HERE",Y146,AA145+Graph!$G$1*1000)</f>
        <v>38084582.000000015</v>
      </c>
      <c r="AB146" s="2">
        <f t="shared" si="21"/>
        <v>-53116</v>
      </c>
      <c r="AC146" s="2">
        <f t="shared" si="30"/>
        <v>14012224</v>
      </c>
      <c r="AD146" s="3">
        <f t="shared" si="10"/>
        <v>38084582.000000015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7"/>
        <v>33806487.850000016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79</v>
      </c>
      <c r="C147" s="7"/>
      <c r="D147" s="2" t="e">
        <f t="shared" si="12"/>
        <v>#N/A</v>
      </c>
      <c r="E147" s="2" t="e">
        <f t="shared" si="22"/>
        <v>#N/A</v>
      </c>
      <c r="F147" s="2">
        <v>880994.48842689395</v>
      </c>
      <c r="G147" s="2">
        <f t="shared" si="26"/>
        <v>442960.42857142858</v>
      </c>
      <c r="H147" s="2">
        <f t="shared" si="31"/>
        <v>51416955.857142746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1129850.1428571455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886587.33310639858</v>
      </c>
      <c r="Q147" s="2">
        <f t="shared" si="34"/>
        <v>450000</v>
      </c>
      <c r="R147" s="2">
        <f t="shared" si="32"/>
        <v>52546806</v>
      </c>
      <c r="S147" s="2">
        <f t="shared" si="17"/>
        <v>442960.42857142538</v>
      </c>
      <c r="T147" s="2">
        <f t="shared" si="18"/>
        <v>7039.571428571362</v>
      </c>
      <c r="U147" s="2">
        <f t="shared" si="19"/>
        <v>450000</v>
      </c>
      <c r="V147" s="2">
        <f t="shared" si="33"/>
        <v>14556827</v>
      </c>
      <c r="W147" s="2">
        <f t="shared" si="20"/>
        <v>544603</v>
      </c>
      <c r="X147" s="2">
        <f t="shared" si="6"/>
        <v>-94603</v>
      </c>
      <c r="Y147" s="2">
        <f t="shared" si="29"/>
        <v>37989979.000000015</v>
      </c>
      <c r="Z147" s="2" t="str">
        <f t="shared" si="8"/>
        <v>HERE</v>
      </c>
      <c r="AA147" s="2">
        <f>IF(Z147="HERE",Y147,AA146+Graph!$G$1*1000)</f>
        <v>37989979.000000015</v>
      </c>
      <c r="AB147" s="2">
        <f t="shared" si="21"/>
        <v>-94603</v>
      </c>
      <c r="AC147" s="2">
        <f t="shared" si="30"/>
        <v>14556827</v>
      </c>
      <c r="AD147" s="3">
        <f t="shared" si="10"/>
        <v>37989979.000000015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7"/>
        <v>33804977.050000012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80</v>
      </c>
      <c r="C148" s="7"/>
      <c r="D148" s="2" t="e">
        <f t="shared" si="12"/>
        <v>#N/A</v>
      </c>
      <c r="E148" s="2" t="e">
        <f t="shared" si="22"/>
        <v>#N/A</v>
      </c>
      <c r="F148" s="2">
        <v>886255.13872015476</v>
      </c>
      <c r="G148" s="2">
        <f t="shared" si="26"/>
        <v>442960.42857142858</v>
      </c>
      <c r="H148" s="2">
        <f t="shared" si="31"/>
        <v>51859916.285714172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1136889.7142857169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891869.82519897819</v>
      </c>
      <c r="Q148" s="2">
        <f t="shared" si="34"/>
        <v>450000</v>
      </c>
      <c r="R148" s="2">
        <f t="shared" si="32"/>
        <v>52996806</v>
      </c>
      <c r="S148" s="2">
        <f t="shared" si="17"/>
        <v>442960.42857142538</v>
      </c>
      <c r="T148" s="2">
        <f t="shared" si="18"/>
        <v>7039.571428571362</v>
      </c>
      <c r="U148" s="2">
        <f t="shared" si="19"/>
        <v>450000</v>
      </c>
      <c r="V148" s="2">
        <f t="shared" si="33"/>
        <v>15062189</v>
      </c>
      <c r="W148" s="2">
        <f t="shared" si="20"/>
        <v>505362</v>
      </c>
      <c r="X148" s="2">
        <f t="shared" si="6"/>
        <v>-55362</v>
      </c>
      <c r="Y148" s="2">
        <f t="shared" si="29"/>
        <v>37934617.000000015</v>
      </c>
      <c r="Z148" s="2" t="str">
        <f t="shared" si="8"/>
        <v>HERE</v>
      </c>
      <c r="AA148" s="2">
        <f>IF(Z148="HERE",Y148,AA147+Graph!$G$1*1000)</f>
        <v>37934617.000000015</v>
      </c>
      <c r="AB148" s="2">
        <f t="shared" si="21"/>
        <v>-55362</v>
      </c>
      <c r="AC148" s="2">
        <f t="shared" si="30"/>
        <v>15062189</v>
      </c>
      <c r="AD148" s="3">
        <f t="shared" si="10"/>
        <v>37934617.000000015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7"/>
        <v>33791802.550000012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81</v>
      </c>
      <c r="C149" s="7"/>
      <c r="D149" s="2" t="e">
        <f t="shared" si="12"/>
        <v>#N/A</v>
      </c>
      <c r="E149" s="2" t="e">
        <f t="shared" si="22"/>
        <v>#N/A</v>
      </c>
      <c r="F149" s="2">
        <v>891515.78901341558</v>
      </c>
      <c r="G149" s="2">
        <f t="shared" si="26"/>
        <v>442960.42857142858</v>
      </c>
      <c r="H149" s="2">
        <f t="shared" si="31"/>
        <v>52302876.714285597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1143929.2857142882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897152.31729158759</v>
      </c>
      <c r="Q149" s="2">
        <f t="shared" si="34"/>
        <v>450000</v>
      </c>
      <c r="R149" s="2">
        <f t="shared" si="32"/>
        <v>53446806</v>
      </c>
      <c r="S149" s="2">
        <f t="shared" si="17"/>
        <v>442960.42857142538</v>
      </c>
      <c r="T149" s="2">
        <f t="shared" si="18"/>
        <v>7039.571428571362</v>
      </c>
      <c r="U149" s="2">
        <f t="shared" si="19"/>
        <v>450000</v>
      </c>
      <c r="V149" s="2">
        <f t="shared" si="33"/>
        <v>15300151</v>
      </c>
      <c r="W149" s="2">
        <f t="shared" si="20"/>
        <v>237962</v>
      </c>
      <c r="X149" s="2">
        <f t="shared" si="6"/>
        <v>212038</v>
      </c>
      <c r="Y149" s="2">
        <f t="shared" si="29"/>
        <v>38146655.000000015</v>
      </c>
      <c r="Z149" s="2" t="str">
        <f t="shared" si="8"/>
        <v>HERE</v>
      </c>
      <c r="AA149" s="2">
        <f>IF(Z149="HERE",Y149,AA148+Graph!$G$1*1000)</f>
        <v>38146655.000000015</v>
      </c>
      <c r="AB149" s="2">
        <f t="shared" si="21"/>
        <v>212038</v>
      </c>
      <c r="AC149" s="2">
        <f t="shared" si="30"/>
        <v>15300151</v>
      </c>
      <c r="AD149" s="3">
        <f t="shared" si="10"/>
        <v>38146655.000000015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7"/>
        <v>34009590.900000013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82</v>
      </c>
      <c r="C150" s="7"/>
      <c r="D150" s="2" t="e">
        <f t="shared" si="12"/>
        <v>#N/A</v>
      </c>
      <c r="E150" s="2" t="e">
        <f t="shared" si="22"/>
        <v>#N/A</v>
      </c>
      <c r="F150" s="2">
        <v>896776.43930667639</v>
      </c>
      <c r="G150" s="2">
        <f t="shared" si="26"/>
        <v>442960.42857142858</v>
      </c>
      <c r="H150" s="2">
        <f t="shared" si="31"/>
        <v>52745837.142857023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1150968.8571428596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902434.80938416719</v>
      </c>
      <c r="Q150" s="2">
        <f t="shared" si="34"/>
        <v>450000</v>
      </c>
      <c r="R150" s="2">
        <f t="shared" si="32"/>
        <v>53896806</v>
      </c>
      <c r="S150" s="2">
        <f t="shared" si="17"/>
        <v>442960.42857142538</v>
      </c>
      <c r="T150" s="2">
        <f t="shared" si="18"/>
        <v>7039.571428571362</v>
      </c>
      <c r="U150" s="2">
        <f t="shared" si="19"/>
        <v>450000</v>
      </c>
      <c r="V150" s="2">
        <f t="shared" si="33"/>
        <v>15576107</v>
      </c>
      <c r="W150" s="2">
        <f t="shared" si="20"/>
        <v>275956</v>
      </c>
      <c r="X150" s="2">
        <f t="shared" si="6"/>
        <v>174044</v>
      </c>
      <c r="Y150" s="2">
        <f t="shared" si="29"/>
        <v>38320699.000000015</v>
      </c>
      <c r="Z150" s="2" t="str">
        <f t="shared" si="8"/>
        <v>HERE</v>
      </c>
      <c r="AA150" s="2">
        <f>IF(Z150="HERE",Y150,AA149+Graph!$G$1*1000)</f>
        <v>38320699.000000015</v>
      </c>
      <c r="AB150" s="2">
        <f t="shared" si="21"/>
        <v>174044</v>
      </c>
      <c r="AC150" s="2">
        <f t="shared" si="30"/>
        <v>15576107</v>
      </c>
      <c r="AD150" s="3">
        <f t="shared" si="10"/>
        <v>38320699.000000015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7"/>
        <v>34176759.200000018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83</v>
      </c>
      <c r="C151" s="7"/>
      <c r="D151" s="2" t="e">
        <f t="shared" si="12"/>
        <v>#N/A</v>
      </c>
      <c r="E151" s="2" t="e">
        <f t="shared" si="22"/>
        <v>#N/A</v>
      </c>
      <c r="F151" s="2">
        <v>902037.0895999372</v>
      </c>
      <c r="G151" s="2">
        <f t="shared" si="26"/>
        <v>442960.42857142858</v>
      </c>
      <c r="H151" s="2">
        <f t="shared" si="31"/>
        <v>53188797.571428448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1158008.428571431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907717.3014767468</v>
      </c>
      <c r="Q151" s="2">
        <f t="shared" si="34"/>
        <v>450000</v>
      </c>
      <c r="R151" s="2">
        <f t="shared" si="32"/>
        <v>54346806</v>
      </c>
      <c r="S151" s="2">
        <f t="shared" si="17"/>
        <v>442960.42857142538</v>
      </c>
      <c r="T151" s="2">
        <f t="shared" si="18"/>
        <v>7039.571428571362</v>
      </c>
      <c r="U151" s="2">
        <f t="shared" si="19"/>
        <v>450000</v>
      </c>
      <c r="V151" s="2">
        <f t="shared" si="33"/>
        <v>15940972</v>
      </c>
      <c r="W151" s="2">
        <f t="shared" si="20"/>
        <v>364865</v>
      </c>
      <c r="X151" s="2">
        <f t="shared" si="6"/>
        <v>85135</v>
      </c>
      <c r="Y151" s="2">
        <f t="shared" si="29"/>
        <v>38405834.000000015</v>
      </c>
      <c r="Z151" s="2" t="str">
        <f t="shared" si="8"/>
        <v>HERE</v>
      </c>
      <c r="AA151" s="2">
        <f>IF(Z151="HERE",Y151,AA150+Graph!$G$1*1000)</f>
        <v>38405834.000000015</v>
      </c>
      <c r="AB151" s="2">
        <f t="shared" si="21"/>
        <v>85135</v>
      </c>
      <c r="AC151" s="2">
        <f t="shared" si="30"/>
        <v>15940972</v>
      </c>
      <c r="AD151" s="3">
        <f t="shared" si="10"/>
        <v>38405834.000000015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7"/>
        <v>34317396.450000018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84</v>
      </c>
      <c r="C152" s="7"/>
      <c r="D152" s="2" t="e">
        <f t="shared" si="12"/>
        <v>#N/A</v>
      </c>
      <c r="E152" s="2" t="e">
        <f t="shared" si="22"/>
        <v>#N/A</v>
      </c>
      <c r="F152" s="2">
        <v>907297.73989316821</v>
      </c>
      <c r="G152" s="2">
        <f t="shared" si="26"/>
        <v>442960.42857142858</v>
      </c>
      <c r="H152" s="2">
        <f t="shared" si="31"/>
        <v>53631757.999999873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1165048.0000000023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912999.7935693264</v>
      </c>
      <c r="Q152" s="2">
        <f t="shared" si="34"/>
        <v>450000</v>
      </c>
      <c r="R152" s="2">
        <f t="shared" si="32"/>
        <v>54796806</v>
      </c>
      <c r="S152" s="2">
        <f t="shared" si="17"/>
        <v>442960.42857142538</v>
      </c>
      <c r="T152" s="2">
        <f t="shared" si="18"/>
        <v>7039.571428571362</v>
      </c>
      <c r="U152" s="2">
        <f t="shared" si="19"/>
        <v>450000</v>
      </c>
      <c r="V152" s="2">
        <f t="shared" si="33"/>
        <v>16423082</v>
      </c>
      <c r="W152" s="2">
        <f t="shared" si="20"/>
        <v>482110</v>
      </c>
      <c r="X152" s="2">
        <f t="shared" si="6"/>
        <v>-32110</v>
      </c>
      <c r="Y152" s="2">
        <f t="shared" si="29"/>
        <v>38373724.000000015</v>
      </c>
      <c r="Z152" s="2" t="str">
        <f t="shared" si="8"/>
        <v>HERE</v>
      </c>
      <c r="AA152" s="2">
        <f>IF(Z152="HERE",Y152,AA151+Graph!$G$1*1000)</f>
        <v>38373724.000000015</v>
      </c>
      <c r="AB152" s="2">
        <f t="shared" si="21"/>
        <v>-32110</v>
      </c>
      <c r="AC152" s="2">
        <f t="shared" si="30"/>
        <v>16423082</v>
      </c>
      <c r="AD152" s="3">
        <f t="shared" si="10"/>
        <v>38373724.000000015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7"/>
        <v>34482006.250000015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85</v>
      </c>
      <c r="C153" s="7"/>
      <c r="D153" s="2" t="e">
        <f t="shared" si="12"/>
        <v>#N/A</v>
      </c>
      <c r="E153" s="2" t="e">
        <f t="shared" si="22"/>
        <v>#N/A</v>
      </c>
      <c r="F153" s="2">
        <v>912558.39018642902</v>
      </c>
      <c r="G153" s="2">
        <f t="shared" si="26"/>
        <v>442960.42857142858</v>
      </c>
      <c r="H153" s="2">
        <f t="shared" si="31"/>
        <v>54074718.428571299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1172087.5714285737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918282.285661906</v>
      </c>
      <c r="Q153" s="2">
        <f t="shared" si="34"/>
        <v>450000</v>
      </c>
      <c r="R153" s="2">
        <f t="shared" si="32"/>
        <v>55246806</v>
      </c>
      <c r="S153" s="2">
        <f t="shared" si="17"/>
        <v>442960.42857142538</v>
      </c>
      <c r="T153" s="2">
        <f t="shared" si="18"/>
        <v>7039.571428571362</v>
      </c>
      <c r="U153" s="2">
        <f t="shared" si="19"/>
        <v>450000</v>
      </c>
      <c r="V153" s="2">
        <f t="shared" si="33"/>
        <v>16866042.428571429</v>
      </c>
      <c r="W153" s="2">
        <f t="shared" si="20"/>
        <v>442960.4285714291</v>
      </c>
      <c r="X153" s="2">
        <f t="shared" si="6"/>
        <v>7039.5714285708964</v>
      </c>
      <c r="Y153" s="2">
        <f t="shared" si="29"/>
        <v>38380763.571428582</v>
      </c>
      <c r="Z153" s="2" t="str">
        <f t="shared" si="8"/>
        <v>HERE</v>
      </c>
      <c r="AA153" s="2">
        <f>IF(Z153="HERE",Y153,AA152+Graph!$G$1*1000)</f>
        <v>38380763.571428582</v>
      </c>
      <c r="AB153" s="2">
        <f t="shared" si="21"/>
        <v>7039.5714285671711</v>
      </c>
      <c r="AC153" s="2">
        <f t="shared" si="30"/>
        <v>16866042.428571429</v>
      </c>
      <c r="AD153" s="3">
        <f t="shared" si="10"/>
        <v>38380763.571428582</v>
      </c>
      <c r="AE153" s="2">
        <f>IF(AE151&gt;=52800000,52800000,IF(AB132=Graph!G$1*1000,AE152+Graph!G$1*1000,AC153))</f>
        <v>16866042.428571429</v>
      </c>
      <c r="AF153" s="3">
        <f t="shared" si="11"/>
        <v>16866042.428571429</v>
      </c>
      <c r="AG153" s="3">
        <f t="shared" si="27"/>
        <v>34509619.000000015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86</v>
      </c>
      <c r="C154" s="7"/>
      <c r="D154" s="2" t="e">
        <f t="shared" si="12"/>
        <v>#N/A</v>
      </c>
      <c r="E154" s="2" t="e">
        <f t="shared" si="22"/>
        <v>#N/A</v>
      </c>
      <c r="F154" s="2">
        <v>917819.04047968984</v>
      </c>
      <c r="G154" s="2">
        <f t="shared" si="26"/>
        <v>442960.42857142858</v>
      </c>
      <c r="H154" s="2">
        <f t="shared" si="31"/>
        <v>54517678.857142724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1179127.1428571451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923564.77775451541</v>
      </c>
      <c r="Q154" s="2">
        <f t="shared" si="34"/>
        <v>450000</v>
      </c>
      <c r="R154" s="2">
        <f t="shared" si="32"/>
        <v>55696806</v>
      </c>
      <c r="S154" s="2">
        <f t="shared" si="17"/>
        <v>442960.42857142538</v>
      </c>
      <c r="T154" s="2">
        <f t="shared" si="18"/>
        <v>7039.571428571362</v>
      </c>
      <c r="U154" s="2">
        <f t="shared" si="19"/>
        <v>450000</v>
      </c>
      <c r="V154" s="2">
        <f t="shared" si="33"/>
        <v>17309002.857142858</v>
      </c>
      <c r="W154" s="2">
        <f t="shared" si="20"/>
        <v>442960.4285714291</v>
      </c>
      <c r="X154" s="2">
        <f t="shared" si="6"/>
        <v>7039.5714285708964</v>
      </c>
      <c r="Y154" s="2">
        <f t="shared" si="29"/>
        <v>38387803.142857149</v>
      </c>
      <c r="Z154" s="2" t="str">
        <f t="shared" si="8"/>
        <v>HERE</v>
      </c>
      <c r="AA154" s="2">
        <f>IF(Z154="HERE",Y154,AA153+Graph!$G$1*1000)</f>
        <v>38387803.142857149</v>
      </c>
      <c r="AB154" s="2">
        <f t="shared" si="21"/>
        <v>7039.5714285671711</v>
      </c>
      <c r="AC154" s="2">
        <f t="shared" si="30"/>
        <v>17309002.857142858</v>
      </c>
      <c r="AD154" s="3">
        <f t="shared" si="10"/>
        <v>38387803.142857149</v>
      </c>
      <c r="AE154" s="2">
        <f>IF(AE152&gt;=52800000,52800000,IF(AB133=Graph!G$1*1000,AE153+Graph!G$1*1000,AC154))</f>
        <v>17309002.857142858</v>
      </c>
      <c r="AF154" s="3">
        <f t="shared" si="11"/>
        <v>17309002.857142858</v>
      </c>
      <c r="AG154" s="3">
        <f t="shared" si="27"/>
        <v>34500026.400000013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87</v>
      </c>
      <c r="C155" s="7"/>
      <c r="D155" s="2" t="e">
        <f t="shared" si="12"/>
        <v>#N/A</v>
      </c>
      <c r="E155" s="2" t="e">
        <f t="shared" si="22"/>
        <v>#N/A</v>
      </c>
      <c r="F155" s="2">
        <v>923079.69077295065</v>
      </c>
      <c r="G155" s="2">
        <f t="shared" si="26"/>
        <v>442960.42857142858</v>
      </c>
      <c r="H155" s="2">
        <f t="shared" si="31"/>
        <v>54960639.285714149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1186166.7142857164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928847.26984709501</v>
      </c>
      <c r="Q155" s="2">
        <f t="shared" si="34"/>
        <v>450000</v>
      </c>
      <c r="R155" s="2">
        <f t="shared" si="32"/>
        <v>56146806</v>
      </c>
      <c r="S155" s="2">
        <f t="shared" si="17"/>
        <v>442960.42857142538</v>
      </c>
      <c r="T155" s="2">
        <f t="shared" si="18"/>
        <v>7039.571428571362</v>
      </c>
      <c r="U155" s="2">
        <f t="shared" si="19"/>
        <v>450000</v>
      </c>
      <c r="V155" s="2">
        <f t="shared" si="33"/>
        <v>17751963.285714287</v>
      </c>
      <c r="W155" s="2">
        <f t="shared" si="20"/>
        <v>442960.4285714291</v>
      </c>
      <c r="X155" s="2">
        <f t="shared" si="6"/>
        <v>7039.5714285708964</v>
      </c>
      <c r="Y155" s="2">
        <f t="shared" si="29"/>
        <v>38394842.714285716</v>
      </c>
      <c r="Z155" s="2" t="str">
        <f t="shared" si="8"/>
        <v>HERE</v>
      </c>
      <c r="AA155" s="2">
        <f>IF(Z155="HERE",Y155,AA154+Graph!$G$1*1000)</f>
        <v>38394842.714285716</v>
      </c>
      <c r="AB155" s="2">
        <f t="shared" si="21"/>
        <v>7039.5714285671711</v>
      </c>
      <c r="AC155" s="2">
        <f t="shared" si="30"/>
        <v>17751963.285714287</v>
      </c>
      <c r="AD155" s="3">
        <f t="shared" si="10"/>
        <v>38394842.714285716</v>
      </c>
      <c r="AE155" s="2">
        <f>IF(AE153&gt;=52800000,52800000,IF(AB134=Graph!G$1*1000,AE154+Graph!G$1*1000,AC155))</f>
        <v>17751963.285714287</v>
      </c>
      <c r="AF155" s="3">
        <f t="shared" si="11"/>
        <v>17751963.285714287</v>
      </c>
      <c r="AG155" s="3">
        <f t="shared" si="27"/>
        <v>34396395.750000015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88</v>
      </c>
      <c r="C156" s="7"/>
      <c r="D156" s="2" t="e">
        <f t="shared" si="12"/>
        <v>#N/A</v>
      </c>
      <c r="E156" s="2" t="e">
        <f t="shared" si="22"/>
        <v>#N/A</v>
      </c>
      <c r="F156" s="2">
        <v>928340.34106621146</v>
      </c>
      <c r="G156" s="2">
        <f t="shared" si="26"/>
        <v>442960.42857142858</v>
      </c>
      <c r="H156" s="2">
        <f t="shared" si="31"/>
        <v>55403599.714285575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1193206.2857142878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934129.76193967462</v>
      </c>
      <c r="Q156" s="2">
        <f t="shared" si="34"/>
        <v>450000</v>
      </c>
      <c r="R156" s="2">
        <f t="shared" si="32"/>
        <v>56596806</v>
      </c>
      <c r="S156" s="2">
        <f t="shared" si="17"/>
        <v>442960.42857142538</v>
      </c>
      <c r="T156" s="2">
        <f t="shared" si="18"/>
        <v>7039.571428571362</v>
      </c>
      <c r="U156" s="2">
        <f t="shared" si="19"/>
        <v>450000</v>
      </c>
      <c r="V156" s="2">
        <f t="shared" si="33"/>
        <v>18194923.714285716</v>
      </c>
      <c r="W156" s="2">
        <f t="shared" si="20"/>
        <v>442960.4285714291</v>
      </c>
      <c r="X156" s="2">
        <f t="shared" si="6"/>
        <v>7039.5714285708964</v>
      </c>
      <c r="Y156" s="2">
        <f t="shared" si="29"/>
        <v>38401882.285714284</v>
      </c>
      <c r="Z156" s="2" t="str">
        <f t="shared" si="8"/>
        <v>HERE</v>
      </c>
      <c r="AA156" s="2">
        <f>IF(Z156="HERE",Y156,AA155+Graph!$G$1*1000)</f>
        <v>38401882.285714284</v>
      </c>
      <c r="AB156" s="2">
        <f t="shared" si="21"/>
        <v>7039.5714285671711</v>
      </c>
      <c r="AC156" s="2">
        <f t="shared" si="30"/>
        <v>18194923.714285716</v>
      </c>
      <c r="AD156" s="3">
        <f t="shared" si="10"/>
        <v>38401882.285714284</v>
      </c>
      <c r="AE156" s="2">
        <f>IF(AE154&gt;=52800000,52800000,IF(AB135=Graph!G$1*1000,AE155+Graph!G$1*1000,AC156))</f>
        <v>18194923.714285716</v>
      </c>
      <c r="AF156" s="3">
        <f t="shared" si="11"/>
        <v>18194923.714285716</v>
      </c>
      <c r="AG156" s="3">
        <f t="shared" si="27"/>
        <v>34530213.450000018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89</v>
      </c>
      <c r="C157" s="7"/>
      <c r="D157" s="2" t="e">
        <f t="shared" si="12"/>
        <v>#N/A</v>
      </c>
      <c r="E157" s="2" t="e">
        <f t="shared" si="22"/>
        <v>#N/A</v>
      </c>
      <c r="F157" s="2">
        <v>933600.99135947227</v>
      </c>
      <c r="G157" s="2">
        <f t="shared" si="26"/>
        <v>442960.42857142858</v>
      </c>
      <c r="H157" s="2">
        <f t="shared" si="31"/>
        <v>55846560.142857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1200245.8571428591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939412.25403225422</v>
      </c>
      <c r="Q157" s="2">
        <f t="shared" si="34"/>
        <v>450000</v>
      </c>
      <c r="R157" s="2">
        <f t="shared" si="32"/>
        <v>57046806</v>
      </c>
      <c r="S157" s="2">
        <f t="shared" si="17"/>
        <v>442960.42857142538</v>
      </c>
      <c r="T157" s="2">
        <f t="shared" si="18"/>
        <v>7039.571428571362</v>
      </c>
      <c r="U157" s="2">
        <f t="shared" si="19"/>
        <v>450000</v>
      </c>
      <c r="V157" s="2">
        <f t="shared" si="33"/>
        <v>18637884.142857146</v>
      </c>
      <c r="W157" s="2">
        <f t="shared" si="20"/>
        <v>442960.4285714291</v>
      </c>
      <c r="X157" s="2">
        <f t="shared" si="6"/>
        <v>7039.5714285708964</v>
      </c>
      <c r="Y157" s="2">
        <f t="shared" si="29"/>
        <v>38408921.857142851</v>
      </c>
      <c r="Z157" s="2" t="str">
        <f t="shared" si="8"/>
        <v>HERE</v>
      </c>
      <c r="AA157" s="2">
        <f>IF(Z157="HERE",Y157,AA156+Graph!$G$1*1000)</f>
        <v>38408921.857142851</v>
      </c>
      <c r="AB157" s="2">
        <f t="shared" si="21"/>
        <v>7039.5714285671711</v>
      </c>
      <c r="AC157" s="2">
        <f t="shared" si="30"/>
        <v>18637884.142857146</v>
      </c>
      <c r="AD157" s="3">
        <f t="shared" si="10"/>
        <v>38408921.857142851</v>
      </c>
      <c r="AE157" s="2">
        <f>IF(AE155&gt;=52800000,52800000,IF(AB136=Graph!G$1*1000,AE156+Graph!G$1*1000,AC157))</f>
        <v>18637884.142857146</v>
      </c>
      <c r="AF157" s="3">
        <f t="shared" si="11"/>
        <v>18637884.142857146</v>
      </c>
      <c r="AG157" s="3">
        <f t="shared" si="27"/>
        <v>34637417.650000013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90</v>
      </c>
      <c r="C158" s="7"/>
      <c r="D158" s="2" t="e">
        <f t="shared" si="12"/>
        <v>#N/A</v>
      </c>
      <c r="E158" s="2" t="e">
        <f t="shared" si="22"/>
        <v>#N/A</v>
      </c>
      <c r="F158" s="2">
        <v>938861.64165270329</v>
      </c>
      <c r="G158" s="2">
        <f t="shared" si="26"/>
        <v>442960.42857142858</v>
      </c>
      <c r="H158" s="2">
        <f t="shared" si="31"/>
        <v>56289520.571428426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1207285.4285714305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944694.74612483382</v>
      </c>
      <c r="Q158" s="2">
        <f t="shared" si="34"/>
        <v>450000</v>
      </c>
      <c r="R158" s="2">
        <f t="shared" si="32"/>
        <v>57496806</v>
      </c>
      <c r="S158" s="2">
        <f t="shared" si="17"/>
        <v>442960.42857142538</v>
      </c>
      <c r="T158" s="2">
        <f t="shared" si="18"/>
        <v>7039.571428571362</v>
      </c>
      <c r="U158" s="2">
        <f t="shared" si="19"/>
        <v>450000</v>
      </c>
      <c r="V158" s="2">
        <f t="shared" si="33"/>
        <v>19080844.571428575</v>
      </c>
      <c r="W158" s="2">
        <f t="shared" si="20"/>
        <v>442960.4285714291</v>
      </c>
      <c r="X158" s="2">
        <f t="shared" si="6"/>
        <v>7039.5714285708964</v>
      </c>
      <c r="Y158" s="2">
        <f t="shared" si="29"/>
        <v>38415961.428571418</v>
      </c>
      <c r="Z158" s="2" t="str">
        <f t="shared" si="8"/>
        <v>HERE</v>
      </c>
      <c r="AA158" s="2">
        <f>IF(Z158="HERE",Y158,AA157+Graph!$G$1*1000)</f>
        <v>38415961.428571418</v>
      </c>
      <c r="AB158" s="2">
        <f t="shared" si="21"/>
        <v>7039.5714285671711</v>
      </c>
      <c r="AC158" s="2">
        <f t="shared" si="30"/>
        <v>19080844.571428575</v>
      </c>
      <c r="AD158" s="3">
        <f t="shared" si="10"/>
        <v>38415961.428571418</v>
      </c>
      <c r="AE158" s="2">
        <f>IF(AE156&gt;=52800000,52800000,IF(AB137=Graph!G$1*1000,AE157+Graph!G$1*1000,AC158))</f>
        <v>19080844.571428575</v>
      </c>
      <c r="AF158" s="3">
        <f t="shared" si="11"/>
        <v>19080844.571428575</v>
      </c>
      <c r="AG158" s="3">
        <f t="shared" si="27"/>
        <v>34723875.050000012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91</v>
      </c>
      <c r="C159" s="7"/>
      <c r="D159" s="2" t="e">
        <f t="shared" si="12"/>
        <v>#N/A</v>
      </c>
      <c r="E159" s="2" t="e">
        <f t="shared" si="22"/>
        <v>#N/A</v>
      </c>
      <c r="F159" s="2">
        <v>944122.2919459641</v>
      </c>
      <c r="G159" s="2">
        <f t="shared" si="26"/>
        <v>442960.42857142858</v>
      </c>
      <c r="H159" s="2">
        <f t="shared" si="31"/>
        <v>56732480.999999851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1214325.0000000019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949977.23821741343</v>
      </c>
      <c r="Q159" s="2">
        <f t="shared" si="34"/>
        <v>450000</v>
      </c>
      <c r="R159" s="2">
        <f t="shared" si="32"/>
        <v>57946806</v>
      </c>
      <c r="S159" s="2">
        <f t="shared" si="17"/>
        <v>442960.42857142538</v>
      </c>
      <c r="T159" s="2">
        <f t="shared" si="18"/>
        <v>7039.571428571362</v>
      </c>
      <c r="U159" s="2">
        <f t="shared" si="19"/>
        <v>450000</v>
      </c>
      <c r="V159" s="2">
        <f t="shared" si="33"/>
        <v>19523805.000000004</v>
      </c>
      <c r="W159" s="2">
        <f t="shared" si="20"/>
        <v>442960.4285714291</v>
      </c>
      <c r="X159" s="2">
        <f t="shared" si="6"/>
        <v>7039.5714285708964</v>
      </c>
      <c r="Y159" s="2">
        <f t="shared" ref="Y159:Y222" si="35">IF(COUNT($C160)=0,IF(COUNT($C159)=1,C159,SUM(Y158+X159)),C159)</f>
        <v>38423000.999999985</v>
      </c>
      <c r="Z159" s="2" t="str">
        <f t="shared" si="8"/>
        <v>HERE</v>
      </c>
      <c r="AA159" s="2">
        <f>IF(Z159="HERE",Y159,AA158+Graph!$G$1*1000)</f>
        <v>38423000.999999985</v>
      </c>
      <c r="AB159" s="2">
        <f t="shared" si="21"/>
        <v>7039.5714285671711</v>
      </c>
      <c r="AC159" s="2">
        <f t="shared" ref="AC159:AC222" si="36">IF(Z160="HERE",V159,AC158)</f>
        <v>19523805.000000004</v>
      </c>
      <c r="AD159" s="3">
        <f t="shared" si="10"/>
        <v>38423000.999999985</v>
      </c>
      <c r="AE159" s="2">
        <f>IF(AE157&gt;=52800000,52800000,IF(AB138=Graph!G$1*1000,AE158+Graph!G$1*1000,AC159))</f>
        <v>19523805.000000004</v>
      </c>
      <c r="AF159" s="3">
        <f t="shared" si="11"/>
        <v>19523805.000000004</v>
      </c>
      <c r="AG159" s="3">
        <f t="shared" si="27"/>
        <v>34730211.450000018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92</v>
      </c>
      <c r="C160" s="7"/>
      <c r="D160" s="2" t="e">
        <f t="shared" si="12"/>
        <v>#N/A</v>
      </c>
      <c r="E160" s="2" t="e">
        <f t="shared" si="22"/>
        <v>#N/A</v>
      </c>
      <c r="F160" s="2">
        <v>949382.94223922491</v>
      </c>
      <c r="G160" s="2">
        <f t="shared" si="26"/>
        <v>442960.42857142858</v>
      </c>
      <c r="H160" s="2">
        <f t="shared" ref="H160:H223" si="37">IF(COUNT($C161)=0,IF(COUNT($C160)=1,C160,SUM(H159+G160)),C160)</f>
        <v>57175441.428571276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1221364.5714285732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955259.73031002283</v>
      </c>
      <c r="Q160" s="2">
        <f t="shared" si="34"/>
        <v>450000</v>
      </c>
      <c r="R160" s="2">
        <f t="shared" ref="R160:R223" si="38">IF(COUNT($C161)=0,IF(COUNT($C160)=1,M160,SUM(R159+Q160)),M160)</f>
        <v>58396806</v>
      </c>
      <c r="S160" s="2">
        <f t="shared" si="17"/>
        <v>442960.42857142538</v>
      </c>
      <c r="T160" s="2">
        <f t="shared" si="18"/>
        <v>7039.571428571362</v>
      </c>
      <c r="U160" s="2">
        <f t="shared" si="19"/>
        <v>450000</v>
      </c>
      <c r="V160" s="2">
        <f t="shared" si="33"/>
        <v>19966765.428571433</v>
      </c>
      <c r="W160" s="2">
        <f t="shared" si="20"/>
        <v>442960.4285714291</v>
      </c>
      <c r="X160" s="2">
        <f t="shared" si="6"/>
        <v>7039.5714285708964</v>
      </c>
      <c r="Y160" s="2">
        <f t="shared" si="35"/>
        <v>38430040.571428552</v>
      </c>
      <c r="Z160" s="2" t="str">
        <f t="shared" si="8"/>
        <v>HERE</v>
      </c>
      <c r="AA160" s="2">
        <f>IF(Z160="HERE",Y160,AA159+Graph!$G$1*1000)</f>
        <v>38430040.571428552</v>
      </c>
      <c r="AB160" s="2">
        <f t="shared" si="21"/>
        <v>7039.5714285671711</v>
      </c>
      <c r="AC160" s="2">
        <f t="shared" si="36"/>
        <v>19966765.428571433</v>
      </c>
      <c r="AD160" s="3">
        <f t="shared" si="10"/>
        <v>38430040.571428552</v>
      </c>
      <c r="AE160" s="2">
        <f>IF(AE158&gt;=52800000,52800000,IF(AB139=Graph!G$1*1000,AE159+Graph!G$1*1000,AC160))</f>
        <v>19966765.428571433</v>
      </c>
      <c r="AF160" s="3">
        <f t="shared" si="11"/>
        <v>19966765.428571433</v>
      </c>
      <c r="AG160" s="3">
        <f t="shared" si="27"/>
        <v>34726735.450000018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93</v>
      </c>
      <c r="C161" s="7"/>
      <c r="D161" s="2" t="e">
        <f t="shared" si="12"/>
        <v>#N/A</v>
      </c>
      <c r="E161" s="2" t="e">
        <f t="shared" si="22"/>
        <v>#N/A</v>
      </c>
      <c r="F161" s="2">
        <v>954643.59253248572</v>
      </c>
      <c r="G161" s="2">
        <f t="shared" si="26"/>
        <v>442960.42857142858</v>
      </c>
      <c r="H161" s="2">
        <f t="shared" si="37"/>
        <v>57618401.857142702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1228404.1428571446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960542.22240260243</v>
      </c>
      <c r="Q161" s="2">
        <f t="shared" si="34"/>
        <v>450000</v>
      </c>
      <c r="R161" s="2">
        <f t="shared" si="38"/>
        <v>58846806</v>
      </c>
      <c r="S161" s="2">
        <f t="shared" si="17"/>
        <v>442960.42857142538</v>
      </c>
      <c r="T161" s="2">
        <f t="shared" si="18"/>
        <v>7039.571428571362</v>
      </c>
      <c r="U161" s="2">
        <f t="shared" si="19"/>
        <v>450000</v>
      </c>
      <c r="V161" s="2">
        <f t="shared" si="33"/>
        <v>20409725.857142862</v>
      </c>
      <c r="W161" s="2">
        <f t="shared" si="20"/>
        <v>442960.4285714291</v>
      </c>
      <c r="X161" s="2">
        <f t="shared" si="6"/>
        <v>7039.5714285708964</v>
      </c>
      <c r="Y161" s="2">
        <f t="shared" si="35"/>
        <v>38437080.142857119</v>
      </c>
      <c r="Z161" s="2" t="str">
        <f t="shared" si="8"/>
        <v>HERE</v>
      </c>
      <c r="AA161" s="2">
        <f>IF(Z161="HERE",Y161,AA160+Graph!$G$1*1000)</f>
        <v>38437080.142857119</v>
      </c>
      <c r="AB161" s="2">
        <f t="shared" si="21"/>
        <v>7039.5714285671711</v>
      </c>
      <c r="AC161" s="2">
        <f t="shared" si="36"/>
        <v>20409725.857142862</v>
      </c>
      <c r="AD161" s="3">
        <f t="shared" si="10"/>
        <v>38437080.142857119</v>
      </c>
      <c r="AE161" s="2">
        <f>IF(AE159&gt;=52800000,52800000,IF(AB140=Graph!G$1*1000,AE160+Graph!G$1*1000,AC161))</f>
        <v>20409725.857142862</v>
      </c>
      <c r="AF161" s="3">
        <f t="shared" si="11"/>
        <v>20409725.857142862</v>
      </c>
      <c r="AG161" s="3">
        <f t="shared" si="27"/>
        <v>34711696.900000013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94</v>
      </c>
      <c r="C162" s="7"/>
      <c r="D162" s="2" t="e">
        <f t="shared" si="12"/>
        <v>#N/A</v>
      </c>
      <c r="E162" s="2" t="e">
        <f t="shared" si="22"/>
        <v>#N/A</v>
      </c>
      <c r="F162" s="2">
        <v>959904.24282574654</v>
      </c>
      <c r="G162" s="2">
        <f t="shared" si="26"/>
        <v>442960.42857142858</v>
      </c>
      <c r="H162" s="2">
        <f t="shared" si="37"/>
        <v>58061362.285714127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1235443.7142857159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965824.71449518204</v>
      </c>
      <c r="Q162" s="2">
        <f t="shared" si="34"/>
        <v>450000</v>
      </c>
      <c r="R162" s="2">
        <f t="shared" si="38"/>
        <v>59296806</v>
      </c>
      <c r="S162" s="2">
        <f t="shared" si="17"/>
        <v>442960.42857142538</v>
      </c>
      <c r="T162" s="2">
        <f t="shared" si="18"/>
        <v>7039.571428571362</v>
      </c>
      <c r="U162" s="2">
        <f t="shared" si="19"/>
        <v>450000</v>
      </c>
      <c r="V162" s="2">
        <f t="shared" si="33"/>
        <v>20852686.285714291</v>
      </c>
      <c r="W162" s="2">
        <f t="shared" si="20"/>
        <v>442960.4285714291</v>
      </c>
      <c r="X162" s="2">
        <f t="shared" si="6"/>
        <v>7039.5714285708964</v>
      </c>
      <c r="Y162" s="2">
        <f t="shared" si="35"/>
        <v>38444119.714285687</v>
      </c>
      <c r="Z162" s="2" t="str">
        <f t="shared" si="8"/>
        <v>HERE</v>
      </c>
      <c r="AA162" s="2">
        <f>IF(Z162="HERE",Y162,AA161+Graph!$G$1*1000)</f>
        <v>38444119.714285687</v>
      </c>
      <c r="AB162" s="2">
        <f t="shared" si="21"/>
        <v>7039.5714285671711</v>
      </c>
      <c r="AC162" s="2">
        <f t="shared" si="36"/>
        <v>20852686.285714291</v>
      </c>
      <c r="AD162" s="3">
        <f t="shared" si="10"/>
        <v>38444119.714285687</v>
      </c>
      <c r="AE162" s="2">
        <f>IF(AE160&gt;=52800000,52800000,IF(AB141=Graph!G$1*1000,AE161+Graph!G$1*1000,AC162))</f>
        <v>20852686.285714291</v>
      </c>
      <c r="AF162" s="3">
        <f t="shared" si="11"/>
        <v>20852686.285714291</v>
      </c>
      <c r="AG162" s="3">
        <f t="shared" si="27"/>
        <v>34649980.600000016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95</v>
      </c>
      <c r="C163" s="7"/>
      <c r="D163" s="2" t="e">
        <f t="shared" si="12"/>
        <v>#N/A</v>
      </c>
      <c r="E163" s="2" t="e">
        <f t="shared" si="22"/>
        <v>#N/A</v>
      </c>
      <c r="F163" s="2">
        <v>965164.89311897755</v>
      </c>
      <c r="G163" s="2">
        <f t="shared" si="26"/>
        <v>442960.42857142858</v>
      </c>
      <c r="H163" s="2">
        <f t="shared" si="37"/>
        <v>58504322.714285553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1242483.2857142873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971107.20658776164</v>
      </c>
      <c r="Q163" s="2">
        <f t="shared" si="34"/>
        <v>450000</v>
      </c>
      <c r="R163" s="2">
        <f t="shared" si="38"/>
        <v>59746806</v>
      </c>
      <c r="S163" s="2">
        <f t="shared" si="17"/>
        <v>442960.42857142538</v>
      </c>
      <c r="T163" s="2">
        <f t="shared" si="18"/>
        <v>7039.571428571362</v>
      </c>
      <c r="U163" s="2">
        <f t="shared" si="19"/>
        <v>450000</v>
      </c>
      <c r="V163" s="2">
        <f t="shared" si="33"/>
        <v>21295646.71428572</v>
      </c>
      <c r="W163" s="2">
        <f t="shared" si="20"/>
        <v>442960.4285714291</v>
      </c>
      <c r="X163" s="2">
        <f t="shared" si="6"/>
        <v>7039.5714285708964</v>
      </c>
      <c r="Y163" s="2">
        <f t="shared" si="35"/>
        <v>38451159.285714254</v>
      </c>
      <c r="Z163" s="2" t="str">
        <f t="shared" si="8"/>
        <v>HERE</v>
      </c>
      <c r="AA163" s="2">
        <f>IF(Z163="HERE",Y163,AA162+Graph!$G$1*1000)</f>
        <v>38451159.285714254</v>
      </c>
      <c r="AB163" s="2">
        <f t="shared" si="21"/>
        <v>7039.5714285671711</v>
      </c>
      <c r="AC163" s="2">
        <f t="shared" si="36"/>
        <v>21295646.71428572</v>
      </c>
      <c r="AD163" s="3">
        <f t="shared" si="10"/>
        <v>38451159.285714254</v>
      </c>
      <c r="AE163" s="2">
        <f>IF(AE161&gt;=52800000,52800000,IF(AB142=Graph!G$1*1000,AE162+Graph!G$1*1000,AC163))</f>
        <v>21295646.71428572</v>
      </c>
      <c r="AF163" s="3">
        <f t="shared" si="11"/>
        <v>21295646.71428572</v>
      </c>
      <c r="AG163" s="3">
        <f t="shared" si="27"/>
        <v>34817220.300000012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96</v>
      </c>
      <c r="C164" s="7"/>
      <c r="D164" s="2" t="e">
        <f t="shared" si="12"/>
        <v>#N/A</v>
      </c>
      <c r="E164" s="2" t="e">
        <f t="shared" si="22"/>
        <v>#N/A</v>
      </c>
      <c r="F164" s="2">
        <v>970425.54341223836</v>
      </c>
      <c r="G164" s="2">
        <f t="shared" si="26"/>
        <v>442960.42857142858</v>
      </c>
      <c r="H164" s="2">
        <f t="shared" si="37"/>
        <v>58947283.142856978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1249522.8571428587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976389.69868034124</v>
      </c>
      <c r="Q164" s="2">
        <f t="shared" si="34"/>
        <v>450000</v>
      </c>
      <c r="R164" s="2">
        <f t="shared" si="38"/>
        <v>60196806</v>
      </c>
      <c r="S164" s="2">
        <f t="shared" si="17"/>
        <v>442960.42857142538</v>
      </c>
      <c r="T164" s="2">
        <f t="shared" si="18"/>
        <v>7039.571428571362</v>
      </c>
      <c r="U164" s="2">
        <f t="shared" si="19"/>
        <v>450000</v>
      </c>
      <c r="V164" s="2">
        <f t="shared" si="33"/>
        <v>21738607.142857149</v>
      </c>
      <c r="W164" s="2">
        <f t="shared" si="20"/>
        <v>442960.4285714291</v>
      </c>
      <c r="X164" s="2">
        <f t="shared" si="6"/>
        <v>7039.5714285708964</v>
      </c>
      <c r="Y164" s="2">
        <f t="shared" si="35"/>
        <v>38458198.857142821</v>
      </c>
      <c r="Z164" s="2" t="str">
        <f t="shared" si="8"/>
        <v>HERE</v>
      </c>
      <c r="AA164" s="2">
        <f>IF(Z164="HERE",Y164,AA163+Graph!$G$1*1000)</f>
        <v>38458198.857142821</v>
      </c>
      <c r="AB164" s="2">
        <f t="shared" si="21"/>
        <v>7039.5714285671711</v>
      </c>
      <c r="AC164" s="2">
        <f t="shared" si="36"/>
        <v>21738607.142857149</v>
      </c>
      <c r="AD164" s="3">
        <f t="shared" si="10"/>
        <v>38458198.857142821</v>
      </c>
      <c r="AE164" s="2">
        <f>IF(AE162&gt;=52800000,52800000,IF(AB143=Graph!G$1*1000,AE163+Graph!G$1*1000,AC164))</f>
        <v>21738607.142857149</v>
      </c>
      <c r="AF164" s="3">
        <f t="shared" si="11"/>
        <v>21738607.142857149</v>
      </c>
      <c r="AG164" s="3">
        <f t="shared" si="27"/>
        <v>34922612.300000012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97</v>
      </c>
      <c r="C165" s="7"/>
      <c r="D165" s="2" t="e">
        <f t="shared" si="12"/>
        <v>#N/A</v>
      </c>
      <c r="E165" s="2" t="e">
        <f t="shared" si="22"/>
        <v>#N/A</v>
      </c>
      <c r="F165" s="2">
        <v>975686.19370549917</v>
      </c>
      <c r="G165" s="2">
        <f t="shared" si="26"/>
        <v>442960.42857142858</v>
      </c>
      <c r="H165" s="2">
        <f t="shared" si="37"/>
        <v>59390243.571428403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1256562.42857143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981672.19077292085</v>
      </c>
      <c r="Q165" s="2">
        <f t="shared" si="34"/>
        <v>450000</v>
      </c>
      <c r="R165" s="2">
        <f t="shared" si="38"/>
        <v>60646806</v>
      </c>
      <c r="S165" s="2">
        <f t="shared" si="17"/>
        <v>442960.42857142538</v>
      </c>
      <c r="T165" s="2">
        <f t="shared" si="18"/>
        <v>7039.571428571362</v>
      </c>
      <c r="U165" s="2">
        <f t="shared" si="19"/>
        <v>450000</v>
      </c>
      <c r="V165" s="2">
        <f t="shared" si="33"/>
        <v>22181567.571428578</v>
      </c>
      <c r="W165" s="2">
        <f t="shared" si="20"/>
        <v>442960.4285714291</v>
      </c>
      <c r="X165" s="2">
        <f t="shared" si="6"/>
        <v>7039.5714285708964</v>
      </c>
      <c r="Y165" s="2">
        <f t="shared" si="35"/>
        <v>38465238.428571388</v>
      </c>
      <c r="Z165" s="2" t="str">
        <f t="shared" si="8"/>
        <v>HERE</v>
      </c>
      <c r="AA165" s="2">
        <f>IF(Z165="HERE",Y165,AA164+Graph!$G$1*1000)</f>
        <v>38465238.428571388</v>
      </c>
      <c r="AB165" s="2">
        <f t="shared" si="21"/>
        <v>7039.5714285671711</v>
      </c>
      <c r="AC165" s="2">
        <f t="shared" si="36"/>
        <v>22181567.571428578</v>
      </c>
      <c r="AD165" s="3">
        <f t="shared" si="10"/>
        <v>38465238.428571388</v>
      </c>
      <c r="AE165" s="2">
        <f>IF(AE163&gt;=52800000,52800000,IF(AB144=Graph!G$1*1000,AE164+Graph!G$1*1000,AC165))</f>
        <v>22181567.571428578</v>
      </c>
      <c r="AF165" s="3">
        <f t="shared" si="11"/>
        <v>22181567.571428578</v>
      </c>
      <c r="AG165" s="3">
        <f t="shared" si="27"/>
        <v>34977572.100000016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98</v>
      </c>
      <c r="C166" s="7"/>
      <c r="D166" s="2" t="e">
        <f t="shared" si="12"/>
        <v>#N/A</v>
      </c>
      <c r="E166" s="2" t="e">
        <f t="shared" si="22"/>
        <v>#N/A</v>
      </c>
      <c r="F166" s="2">
        <v>980946.84399875998</v>
      </c>
      <c r="G166" s="2">
        <f t="shared" si="26"/>
        <v>442960.42857142858</v>
      </c>
      <c r="H166" s="2">
        <f t="shared" si="37"/>
        <v>59833203.999999829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1263602.0000000014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986954.68286553025</v>
      </c>
      <c r="Q166" s="2">
        <f t="shared" ref="Q166:Q229" si="39">IF(P166&gt;450000,450000,P166)</f>
        <v>450000</v>
      </c>
      <c r="R166" s="2">
        <f t="shared" si="38"/>
        <v>61096806</v>
      </c>
      <c r="S166" s="2">
        <f t="shared" si="17"/>
        <v>442960.42857142538</v>
      </c>
      <c r="T166" s="2">
        <f t="shared" si="18"/>
        <v>7039.571428571362</v>
      </c>
      <c r="U166" s="2">
        <f t="shared" si="19"/>
        <v>450000</v>
      </c>
      <c r="V166" s="2">
        <f t="shared" si="33"/>
        <v>22624528.000000007</v>
      </c>
      <c r="W166" s="2">
        <f t="shared" si="20"/>
        <v>442960.4285714291</v>
      </c>
      <c r="X166" s="2">
        <f t="shared" si="6"/>
        <v>7039.5714285708964</v>
      </c>
      <c r="Y166" s="2">
        <f t="shared" si="35"/>
        <v>38472277.999999955</v>
      </c>
      <c r="Z166" s="2" t="str">
        <f t="shared" si="8"/>
        <v>HERE</v>
      </c>
      <c r="AA166" s="2">
        <f>IF(Z166="HERE",Y166,AA165+Graph!$G$1*1000)</f>
        <v>38472277.999999955</v>
      </c>
      <c r="AB166" s="2">
        <f t="shared" si="21"/>
        <v>7039.5714285671711</v>
      </c>
      <c r="AC166" s="2">
        <f t="shared" si="36"/>
        <v>22624528.000000007</v>
      </c>
      <c r="AD166" s="3">
        <f t="shared" si="10"/>
        <v>38472277.999999955</v>
      </c>
      <c r="AE166" s="2">
        <f>IF(AE164&gt;=52800000,52800000,IF(AB145=Graph!G$1*1000,AE165+Graph!G$1*1000,AC166))</f>
        <v>22624528.000000007</v>
      </c>
      <c r="AF166" s="3">
        <f t="shared" si="11"/>
        <v>22624528.000000007</v>
      </c>
      <c r="AG166" s="3">
        <f t="shared" si="27"/>
        <v>34999383.600000016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99</v>
      </c>
      <c r="C167" s="7"/>
      <c r="D167" s="2" t="e">
        <f t="shared" si="12"/>
        <v>#N/A</v>
      </c>
      <c r="E167" s="2" t="e">
        <f t="shared" si="22"/>
        <v>#N/A</v>
      </c>
      <c r="F167" s="2">
        <v>986207.4942920208</v>
      </c>
      <c r="G167" s="2">
        <f t="shared" si="26"/>
        <v>442960.42857142858</v>
      </c>
      <c r="H167" s="2">
        <f t="shared" si="37"/>
        <v>60276164.428571254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1270641.5714285728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992237.17495810986</v>
      </c>
      <c r="Q167" s="2">
        <f t="shared" si="39"/>
        <v>450000</v>
      </c>
      <c r="R167" s="2">
        <f t="shared" si="38"/>
        <v>61546806</v>
      </c>
      <c r="S167" s="2">
        <f t="shared" si="17"/>
        <v>442960.42857142538</v>
      </c>
      <c r="T167" s="2">
        <f t="shared" si="18"/>
        <v>7039.571428571362</v>
      </c>
      <c r="U167" s="2">
        <f t="shared" si="19"/>
        <v>450000</v>
      </c>
      <c r="V167" s="2">
        <f t="shared" si="33"/>
        <v>23067488.428571437</v>
      </c>
      <c r="W167" s="2">
        <f t="shared" si="20"/>
        <v>442960.4285714291</v>
      </c>
      <c r="X167" s="2">
        <f t="shared" si="6"/>
        <v>7039.5714285708964</v>
      </c>
      <c r="Y167" s="2">
        <f t="shared" si="35"/>
        <v>38479317.571428522</v>
      </c>
      <c r="Z167" s="2" t="str">
        <f t="shared" si="8"/>
        <v>HERE</v>
      </c>
      <c r="AA167" s="2">
        <f>IF(Z167="HERE",Y167,AA166+Graph!$G$1*1000)</f>
        <v>38479317.571428522</v>
      </c>
      <c r="AB167" s="2">
        <f t="shared" si="21"/>
        <v>7039.5714285671711</v>
      </c>
      <c r="AC167" s="2">
        <f t="shared" si="36"/>
        <v>23067488.428571437</v>
      </c>
      <c r="AD167" s="3">
        <f t="shared" si="10"/>
        <v>38479317.571428522</v>
      </c>
      <c r="AE167" s="2">
        <f>IF(AE165&gt;=52800000,52800000,IF(AB146=Graph!G$1*1000,AE166+Graph!G$1*1000,AC167))</f>
        <v>23067488.428571437</v>
      </c>
      <c r="AF167" s="3">
        <f t="shared" si="11"/>
        <v>23067488.428571437</v>
      </c>
      <c r="AG167" s="3">
        <f t="shared" si="27"/>
        <v>34976735.000000015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100</v>
      </c>
      <c r="C168" s="7"/>
      <c r="D168" s="2" t="e">
        <f t="shared" si="12"/>
        <v>#N/A</v>
      </c>
      <c r="E168" s="2" t="e">
        <f t="shared" si="22"/>
        <v>#N/A</v>
      </c>
      <c r="F168" s="2">
        <v>991468.14458525181</v>
      </c>
      <c r="G168" s="2">
        <f t="shared" si="26"/>
        <v>442960.42857142858</v>
      </c>
      <c r="H168" s="2">
        <f t="shared" si="37"/>
        <v>60719124.857142679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1277681.1428571441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997519.66705068946</v>
      </c>
      <c r="Q168" s="2">
        <f t="shared" si="39"/>
        <v>450000</v>
      </c>
      <c r="R168" s="2">
        <f t="shared" si="38"/>
        <v>61996806</v>
      </c>
      <c r="S168" s="2">
        <f t="shared" si="17"/>
        <v>442960.42857142538</v>
      </c>
      <c r="T168" s="2">
        <f t="shared" si="18"/>
        <v>7039.571428571362</v>
      </c>
      <c r="U168" s="2">
        <f t="shared" si="19"/>
        <v>450000</v>
      </c>
      <c r="V168" s="2">
        <f t="shared" si="33"/>
        <v>23510448.857142866</v>
      </c>
      <c r="W168" s="2">
        <f t="shared" si="20"/>
        <v>442960.4285714291</v>
      </c>
      <c r="X168" s="2">
        <f t="shared" si="6"/>
        <v>7039.5714285708964</v>
      </c>
      <c r="Y168" s="2">
        <f t="shared" si="35"/>
        <v>38486357.14285709</v>
      </c>
      <c r="Z168" s="2" t="str">
        <f t="shared" si="8"/>
        <v>HERE</v>
      </c>
      <c r="AA168" s="2">
        <f>IF(Z168="HERE",Y168,AA167+Graph!$G$1*1000)</f>
        <v>38486357.14285709</v>
      </c>
      <c r="AB168" s="2">
        <f t="shared" si="21"/>
        <v>7039.5714285671711</v>
      </c>
      <c r="AC168" s="2">
        <f t="shared" si="36"/>
        <v>23510448.857142866</v>
      </c>
      <c r="AD168" s="3">
        <f t="shared" si="10"/>
        <v>38486357.14285709</v>
      </c>
      <c r="AE168" s="2">
        <f>IF(AE166&gt;=52800000,52800000,IF(AB147=Graph!G$1*1000,AE167+Graph!G$1*1000,AC168))</f>
        <v>23510448.857142866</v>
      </c>
      <c r="AF168" s="3">
        <f t="shared" si="11"/>
        <v>23510448.857142866</v>
      </c>
      <c r="AG168" s="3">
        <f t="shared" si="27"/>
        <v>34918822.450000018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101</v>
      </c>
      <c r="C169" s="7"/>
      <c r="D169" s="2" t="e">
        <f t="shared" si="12"/>
        <v>#N/A</v>
      </c>
      <c r="E169" s="2" t="e">
        <f t="shared" si="22"/>
        <v>#N/A</v>
      </c>
      <c r="F169" s="2">
        <v>996728.79487851262</v>
      </c>
      <c r="G169" s="2">
        <f t="shared" si="26"/>
        <v>442960.42857142858</v>
      </c>
      <c r="H169" s="2">
        <f t="shared" si="37"/>
        <v>61162085.285714105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1284720.7142857155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1002802.1591432691</v>
      </c>
      <c r="Q169" s="2">
        <f t="shared" si="39"/>
        <v>450000</v>
      </c>
      <c r="R169" s="2">
        <f t="shared" si="38"/>
        <v>62446806</v>
      </c>
      <c r="S169" s="2">
        <f t="shared" si="17"/>
        <v>442960.42857142538</v>
      </c>
      <c r="T169" s="2">
        <f t="shared" si="18"/>
        <v>7039.571428571362</v>
      </c>
      <c r="U169" s="2">
        <f t="shared" si="19"/>
        <v>450000</v>
      </c>
      <c r="V169" s="2">
        <f t="shared" si="33"/>
        <v>23953409.285714295</v>
      </c>
      <c r="W169" s="2">
        <f t="shared" si="20"/>
        <v>442960.4285714291</v>
      </c>
      <c r="X169" s="2">
        <f t="shared" si="6"/>
        <v>7039.5714285708964</v>
      </c>
      <c r="Y169" s="2">
        <f t="shared" si="35"/>
        <v>38493396.714285657</v>
      </c>
      <c r="Z169" s="2" t="str">
        <f t="shared" si="8"/>
        <v>HERE</v>
      </c>
      <c r="AA169" s="2">
        <f>IF(Z169="HERE",Y169,AA168+Graph!$G$1*1000)</f>
        <v>38493396.714285657</v>
      </c>
      <c r="AB169" s="2">
        <f t="shared" si="21"/>
        <v>7039.5714285671711</v>
      </c>
      <c r="AC169" s="2">
        <f t="shared" si="36"/>
        <v>23953409.285714295</v>
      </c>
      <c r="AD169" s="3">
        <f t="shared" si="10"/>
        <v>38493396.714285657</v>
      </c>
      <c r="AE169" s="2">
        <f>IF(AE167&gt;=52800000,52800000,IF(AB148=Graph!G$1*1000,AE168+Graph!G$1*1000,AC169))</f>
        <v>23953409.285714295</v>
      </c>
      <c r="AF169" s="3">
        <f t="shared" si="11"/>
        <v>23953409.285714295</v>
      </c>
      <c r="AG169" s="3">
        <f t="shared" si="27"/>
        <v>34894264.750000015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102</v>
      </c>
      <c r="C170" s="7"/>
      <c r="D170" s="2" t="e">
        <f t="shared" si="12"/>
        <v>#N/A</v>
      </c>
      <c r="E170" s="2" t="e">
        <f t="shared" si="22"/>
        <v>#N/A</v>
      </c>
      <c r="F170" s="2">
        <v>1001989.4451717734</v>
      </c>
      <c r="G170" s="2">
        <f t="shared" si="26"/>
        <v>442960.42857142858</v>
      </c>
      <c r="H170" s="2">
        <f t="shared" si="37"/>
        <v>61605045.71428553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1291760.2857142868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1008084.6512358487</v>
      </c>
      <c r="Q170" s="2">
        <f t="shared" si="39"/>
        <v>450000</v>
      </c>
      <c r="R170" s="2">
        <f t="shared" si="38"/>
        <v>62896806</v>
      </c>
      <c r="S170" s="2">
        <f t="shared" si="17"/>
        <v>442960.42857142538</v>
      </c>
      <c r="T170" s="2">
        <f t="shared" si="18"/>
        <v>7039.571428571362</v>
      </c>
      <c r="U170" s="2">
        <f t="shared" si="19"/>
        <v>450000</v>
      </c>
      <c r="V170" s="2">
        <f t="shared" si="33"/>
        <v>24396369.714285724</v>
      </c>
      <c r="W170" s="2">
        <f t="shared" si="20"/>
        <v>442960.4285714291</v>
      </c>
      <c r="X170" s="2">
        <f t="shared" si="6"/>
        <v>7039.5714285708964</v>
      </c>
      <c r="Y170" s="2">
        <f t="shared" si="35"/>
        <v>38500436.285714224</v>
      </c>
      <c r="Z170" s="2" t="str">
        <f t="shared" si="8"/>
        <v>HERE</v>
      </c>
      <c r="AA170" s="2">
        <f>IF(Z170="HERE",Y170,AA169+Graph!$G$1*1000)</f>
        <v>38500436.285714224</v>
      </c>
      <c r="AB170" s="2">
        <f t="shared" si="21"/>
        <v>7039.5714285671711</v>
      </c>
      <c r="AC170" s="2">
        <f t="shared" si="36"/>
        <v>24396369.714285724</v>
      </c>
      <c r="AD170" s="3">
        <f t="shared" si="10"/>
        <v>38500436.285714224</v>
      </c>
      <c r="AE170" s="2">
        <f>IF(AE168&gt;=52800000,52800000,IF(AB149=Graph!G$1*1000,AE169+Graph!G$1*1000,AC170))</f>
        <v>24396369.714285724</v>
      </c>
      <c r="AF170" s="3">
        <f t="shared" si="11"/>
        <v>24396369.714285724</v>
      </c>
      <c r="AG170" s="3">
        <f t="shared" si="27"/>
        <v>35096997.050000012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103</v>
      </c>
      <c r="C171" s="7"/>
      <c r="D171" s="2" t="e">
        <f t="shared" si="12"/>
        <v>#N/A</v>
      </c>
      <c r="E171" s="2" t="e">
        <f t="shared" si="22"/>
        <v>#N/A</v>
      </c>
      <c r="F171" s="2">
        <v>1007250.0954650342</v>
      </c>
      <c r="G171" s="2">
        <f t="shared" si="26"/>
        <v>442960.42857142858</v>
      </c>
      <c r="H171" s="2">
        <f t="shared" si="37"/>
        <v>62048006.142856956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1298799.8571428582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1013367.1433284283</v>
      </c>
      <c r="Q171" s="2">
        <f t="shared" si="39"/>
        <v>450000</v>
      </c>
      <c r="R171" s="2">
        <f t="shared" si="38"/>
        <v>63346806</v>
      </c>
      <c r="S171" s="2">
        <f t="shared" si="17"/>
        <v>442960.42857142538</v>
      </c>
      <c r="T171" s="2">
        <f t="shared" si="18"/>
        <v>7039.571428571362</v>
      </c>
      <c r="U171" s="2">
        <f t="shared" si="19"/>
        <v>450000</v>
      </c>
      <c r="V171" s="2">
        <f t="shared" si="33"/>
        <v>24839330.142857153</v>
      </c>
      <c r="W171" s="2">
        <f t="shared" si="20"/>
        <v>442960.4285714291</v>
      </c>
      <c r="X171" s="2">
        <f t="shared" si="6"/>
        <v>7039.5714285708964</v>
      </c>
      <c r="Y171" s="2">
        <f t="shared" si="35"/>
        <v>38507475.857142791</v>
      </c>
      <c r="Z171" s="2" t="str">
        <f t="shared" si="8"/>
        <v>HERE</v>
      </c>
      <c r="AA171" s="2">
        <f>IF(Z171="HERE",Y171,AA170+Graph!$G$1*1000)</f>
        <v>38507475.857142791</v>
      </c>
      <c r="AB171" s="2">
        <f t="shared" si="21"/>
        <v>7039.5714285671711</v>
      </c>
      <c r="AC171" s="2">
        <f t="shared" si="36"/>
        <v>24839330.142857153</v>
      </c>
      <c r="AD171" s="3">
        <f t="shared" si="10"/>
        <v>38507475.857142791</v>
      </c>
      <c r="AE171" s="2">
        <f>IF(AE169&gt;=52800000,52800000,IF(AB150=Graph!G$1*1000,AE170+Graph!G$1*1000,AC171))</f>
        <v>24839330.142857153</v>
      </c>
      <c r="AF171" s="3">
        <f t="shared" si="11"/>
        <v>24839330.142857153</v>
      </c>
      <c r="AG171" s="3">
        <f t="shared" si="27"/>
        <v>35267434.450000018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104</v>
      </c>
      <c r="C172" s="7"/>
      <c r="D172" s="2" t="e">
        <f t="shared" si="12"/>
        <v>#N/A</v>
      </c>
      <c r="E172" s="2" t="e">
        <f t="shared" si="22"/>
        <v>#N/A</v>
      </c>
      <c r="F172" s="2">
        <v>1012510.7457582951</v>
      </c>
      <c r="G172" s="2">
        <f t="shared" si="26"/>
        <v>442960.42857142858</v>
      </c>
      <c r="H172" s="2">
        <f t="shared" si="37"/>
        <v>62490966.571428381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1305839.4285714296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1018649.6354210377</v>
      </c>
      <c r="Q172" s="2">
        <f t="shared" si="39"/>
        <v>450000</v>
      </c>
      <c r="R172" s="2">
        <f t="shared" si="38"/>
        <v>63796806</v>
      </c>
      <c r="S172" s="2">
        <f t="shared" si="17"/>
        <v>442960.42857142538</v>
      </c>
      <c r="T172" s="2">
        <f t="shared" si="18"/>
        <v>7039.571428571362</v>
      </c>
      <c r="U172" s="2">
        <f t="shared" si="19"/>
        <v>450000</v>
      </c>
      <c r="V172" s="2">
        <f t="shared" si="33"/>
        <v>25282290.571428582</v>
      </c>
      <c r="W172" s="2">
        <f t="shared" si="20"/>
        <v>442960.4285714291</v>
      </c>
      <c r="X172" s="2">
        <f t="shared" si="6"/>
        <v>7039.5714285708964</v>
      </c>
      <c r="Y172" s="2">
        <f t="shared" si="35"/>
        <v>38514515.428571358</v>
      </c>
      <c r="Z172" s="2" t="str">
        <f t="shared" si="8"/>
        <v>HERE</v>
      </c>
      <c r="AA172" s="2">
        <f>IF(Z172="HERE",Y172,AA171+Graph!$G$1*1000)</f>
        <v>38514515.428571358</v>
      </c>
      <c r="AB172" s="2">
        <f t="shared" si="21"/>
        <v>7039.5714285671711</v>
      </c>
      <c r="AC172" s="2">
        <f t="shared" si="36"/>
        <v>25282290.571428582</v>
      </c>
      <c r="AD172" s="3">
        <f t="shared" si="10"/>
        <v>38514515.428571358</v>
      </c>
      <c r="AE172" s="2">
        <f>IF(AE170&gt;=52800000,52800000,IF(AB151=Graph!G$1*1000,AE171+Graph!G$1*1000,AC172))</f>
        <v>25282290.571428582</v>
      </c>
      <c r="AF172" s="3">
        <f t="shared" si="11"/>
        <v>25282290.571428582</v>
      </c>
      <c r="AG172" s="3">
        <f t="shared" si="27"/>
        <v>35362299.200000018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105</v>
      </c>
      <c r="C173" s="7"/>
      <c r="D173" s="2" t="e">
        <f t="shared" si="12"/>
        <v>#N/A</v>
      </c>
      <c r="E173" s="2" t="e">
        <f t="shared" si="22"/>
        <v>#N/A</v>
      </c>
      <c r="F173" s="2">
        <v>1017771.3960515261</v>
      </c>
      <c r="G173" s="2">
        <f t="shared" si="26"/>
        <v>442960.42857142858</v>
      </c>
      <c r="H173" s="2">
        <f t="shared" si="37"/>
        <v>62933926.999999806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1312879.0000000009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1023932.1275136173</v>
      </c>
      <c r="Q173" s="2">
        <f t="shared" si="39"/>
        <v>450000</v>
      </c>
      <c r="R173" s="2">
        <f t="shared" si="38"/>
        <v>64246806</v>
      </c>
      <c r="S173" s="2">
        <f t="shared" si="17"/>
        <v>442960.42857142538</v>
      </c>
      <c r="T173" s="2">
        <f t="shared" si="18"/>
        <v>7039.571428571362</v>
      </c>
      <c r="U173" s="2">
        <f t="shared" si="19"/>
        <v>450000</v>
      </c>
      <c r="V173" s="2">
        <f t="shared" si="33"/>
        <v>25725251.000000011</v>
      </c>
      <c r="W173" s="2">
        <f t="shared" si="20"/>
        <v>442960.4285714291</v>
      </c>
      <c r="X173" s="2">
        <f t="shared" si="6"/>
        <v>7039.5714285708964</v>
      </c>
      <c r="Y173" s="2">
        <f t="shared" si="35"/>
        <v>38521554.999999925</v>
      </c>
      <c r="Z173" s="2" t="str">
        <f t="shared" si="8"/>
        <v>HERE</v>
      </c>
      <c r="AA173" s="2">
        <f>IF(Z173="HERE",Y173,AA172+Graph!$G$1*1000)</f>
        <v>38521554.999999925</v>
      </c>
      <c r="AB173" s="2">
        <f t="shared" si="21"/>
        <v>7039.5714285671711</v>
      </c>
      <c r="AC173" s="2">
        <f t="shared" si="36"/>
        <v>25725251.000000011</v>
      </c>
      <c r="AD173" s="3">
        <f t="shared" si="10"/>
        <v>38521554.999999925</v>
      </c>
      <c r="AE173" s="2">
        <f>IF(AE171&gt;=52800000,52800000,IF(AB152=Graph!G$1*1000,AE172+Graph!G$1*1000,AC173))</f>
        <v>25725251.000000011</v>
      </c>
      <c r="AF173" s="3">
        <f t="shared" si="11"/>
        <v>25725251.000000011</v>
      </c>
      <c r="AG173" s="3">
        <f t="shared" si="27"/>
        <v>35357505.700000018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106</v>
      </c>
      <c r="C174" s="7"/>
      <c r="D174" s="2" t="e">
        <f t="shared" si="12"/>
        <v>#N/A</v>
      </c>
      <c r="E174" s="2" t="e">
        <f t="shared" si="22"/>
        <v>#N/A</v>
      </c>
      <c r="F174" s="2">
        <v>1023032.0463447869</v>
      </c>
      <c r="G174" s="2">
        <f t="shared" si="26"/>
        <v>442960.42857142858</v>
      </c>
      <c r="H174" s="2">
        <f t="shared" si="37"/>
        <v>63376887.428571232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1319918.5714285723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1029214.6196061969</v>
      </c>
      <c r="Q174" s="2">
        <f t="shared" si="39"/>
        <v>450000</v>
      </c>
      <c r="R174" s="2">
        <f t="shared" si="38"/>
        <v>64696806</v>
      </c>
      <c r="S174" s="2">
        <f t="shared" si="17"/>
        <v>442960.42857142538</v>
      </c>
      <c r="T174" s="2">
        <f t="shared" si="18"/>
        <v>7039.571428571362</v>
      </c>
      <c r="U174" s="2">
        <f t="shared" si="19"/>
        <v>450000</v>
      </c>
      <c r="V174" s="2">
        <f t="shared" si="33"/>
        <v>26168211.42857144</v>
      </c>
      <c r="W174" s="2">
        <f t="shared" si="20"/>
        <v>442960.4285714291</v>
      </c>
      <c r="X174" s="2">
        <f t="shared" si="6"/>
        <v>7039.5714285708964</v>
      </c>
      <c r="Y174" s="2">
        <f t="shared" si="35"/>
        <v>38528594.571428493</v>
      </c>
      <c r="Z174" s="2" t="str">
        <f t="shared" si="8"/>
        <v>HERE</v>
      </c>
      <c r="AA174" s="2">
        <f>IF(Z174="HERE",Y174,AA173+Graph!$G$1*1000)</f>
        <v>38528594.571428493</v>
      </c>
      <c r="AB174" s="2">
        <f t="shared" si="21"/>
        <v>7039.5714285671711</v>
      </c>
      <c r="AC174" s="2">
        <f t="shared" si="36"/>
        <v>26168211.42857144</v>
      </c>
      <c r="AD174" s="3">
        <f t="shared" si="10"/>
        <v>38528594.571428493</v>
      </c>
      <c r="AE174" s="2">
        <f>IF(AE172&gt;=52800000,52800000,IF(AB153=Graph!G$1*1000,AE173+Graph!G$1*1000,AC174))</f>
        <v>26168211.42857144</v>
      </c>
      <c r="AF174" s="3">
        <f t="shared" si="11"/>
        <v>26168211.42857144</v>
      </c>
      <c r="AG174" s="3">
        <f t="shared" si="27"/>
        <v>35385989.335714296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107</v>
      </c>
      <c r="C175" s="7"/>
      <c r="D175" s="2" t="e">
        <f t="shared" si="12"/>
        <v>#N/A</v>
      </c>
      <c r="E175" s="2" t="e">
        <f t="shared" si="22"/>
        <v>#N/A</v>
      </c>
      <c r="F175" s="2">
        <v>1028292.6966380477</v>
      </c>
      <c r="G175" s="2">
        <f t="shared" si="26"/>
        <v>442960.42857142858</v>
      </c>
      <c r="H175" s="2">
        <f t="shared" si="37"/>
        <v>63819847.857142657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1326958.1428571437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1034497.1116987765</v>
      </c>
      <c r="Q175" s="2">
        <f t="shared" si="39"/>
        <v>450000</v>
      </c>
      <c r="R175" s="2">
        <f t="shared" si="38"/>
        <v>65146806</v>
      </c>
      <c r="S175" s="2">
        <f t="shared" si="17"/>
        <v>442960.42857142538</v>
      </c>
      <c r="T175" s="2">
        <f t="shared" si="18"/>
        <v>7039.571428571362</v>
      </c>
      <c r="U175" s="2">
        <f t="shared" si="19"/>
        <v>450000</v>
      </c>
      <c r="V175" s="2">
        <f t="shared" si="33"/>
        <v>26611171.857142869</v>
      </c>
      <c r="W175" s="2">
        <f t="shared" si="20"/>
        <v>442960.4285714291</v>
      </c>
      <c r="X175" s="2">
        <f t="shared" si="6"/>
        <v>7039.5714285708964</v>
      </c>
      <c r="Y175" s="2">
        <f t="shared" si="35"/>
        <v>38535634.14285706</v>
      </c>
      <c r="Z175" s="2" t="str">
        <f t="shared" si="8"/>
        <v>HERE</v>
      </c>
      <c r="AA175" s="2">
        <f>IF(Z175="HERE",Y175,AA174+Graph!$G$1*1000)</f>
        <v>38535634.14285706</v>
      </c>
      <c r="AB175" s="2">
        <f t="shared" si="21"/>
        <v>7039.5714285671711</v>
      </c>
      <c r="AC175" s="2">
        <f t="shared" si="36"/>
        <v>26611171.857142869</v>
      </c>
      <c r="AD175" s="3">
        <f t="shared" si="10"/>
        <v>38535634.14285706</v>
      </c>
      <c r="AE175" s="2">
        <f>IF(AE173&gt;=52800000,52800000,IF(AB154=Graph!G$1*1000,AE174+Graph!G$1*1000,AC175))</f>
        <v>26611171.857142869</v>
      </c>
      <c r="AF175" s="3">
        <f t="shared" si="11"/>
        <v>26611171.857142869</v>
      </c>
      <c r="AG175" s="3">
        <f t="shared" si="27"/>
        <v>35414472.971428581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108</v>
      </c>
      <c r="C176" s="7"/>
      <c r="D176" s="2" t="e">
        <f t="shared" si="12"/>
        <v>#N/A</v>
      </c>
      <c r="E176" s="2" t="e">
        <f t="shared" si="22"/>
        <v>#N/A</v>
      </c>
      <c r="F176" s="2">
        <v>1033553.3469313085</v>
      </c>
      <c r="G176" s="2">
        <f t="shared" si="26"/>
        <v>442960.42857142858</v>
      </c>
      <c r="H176" s="2">
        <f t="shared" si="37"/>
        <v>64262808.285714082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1333997.714285715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1039779.6037913561</v>
      </c>
      <c r="Q176" s="2">
        <f t="shared" si="39"/>
        <v>450000</v>
      </c>
      <c r="R176" s="2">
        <f t="shared" si="38"/>
        <v>65596806</v>
      </c>
      <c r="S176" s="2">
        <f t="shared" si="17"/>
        <v>442960.42857142538</v>
      </c>
      <c r="T176" s="2">
        <f t="shared" si="18"/>
        <v>7039.571428571362</v>
      </c>
      <c r="U176" s="2">
        <f t="shared" si="19"/>
        <v>450000</v>
      </c>
      <c r="V176" s="2">
        <f t="shared" si="33"/>
        <v>27054132.285714298</v>
      </c>
      <c r="W176" s="2">
        <f t="shared" si="20"/>
        <v>442960.4285714291</v>
      </c>
      <c r="X176" s="2">
        <f t="shared" si="6"/>
        <v>7039.5714285708964</v>
      </c>
      <c r="Y176" s="2">
        <f t="shared" si="35"/>
        <v>38542673.714285627</v>
      </c>
      <c r="Z176" s="2" t="str">
        <f t="shared" si="8"/>
        <v>HERE</v>
      </c>
      <c r="AA176" s="2">
        <f>IF(Z176="HERE",Y176,AA175+Graph!$G$1*1000)</f>
        <v>38542673.714285627</v>
      </c>
      <c r="AB176" s="2">
        <f t="shared" si="21"/>
        <v>7039.5714285671711</v>
      </c>
      <c r="AC176" s="2">
        <f t="shared" si="36"/>
        <v>27054132.285714298</v>
      </c>
      <c r="AD176" s="3">
        <f t="shared" si="10"/>
        <v>38542673.714285627</v>
      </c>
      <c r="AE176" s="2">
        <f>IF(AE174&gt;=52800000,52800000,IF(AB155=Graph!G$1*1000,AE175+Graph!G$1*1000,AC176))</f>
        <v>27054132.285714298</v>
      </c>
      <c r="AF176" s="3">
        <f t="shared" si="11"/>
        <v>27054132.285714298</v>
      </c>
      <c r="AG176" s="3">
        <f t="shared" si="27"/>
        <v>35442956.607142858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109</v>
      </c>
      <c r="C177" s="7"/>
      <c r="D177" s="2" t="e">
        <f t="shared" si="12"/>
        <v>#N/A</v>
      </c>
      <c r="E177" s="2" t="e">
        <f t="shared" si="22"/>
        <v>#N/A</v>
      </c>
      <c r="F177" s="2">
        <v>1038813.9972245693</v>
      </c>
      <c r="G177" s="2">
        <f t="shared" si="26"/>
        <v>442960.42857142858</v>
      </c>
      <c r="H177" s="2">
        <f t="shared" si="37"/>
        <v>64705768.714285508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1341037.2857142864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1045062.0958839655</v>
      </c>
      <c r="Q177" s="2">
        <f t="shared" si="39"/>
        <v>450000</v>
      </c>
      <c r="R177" s="2">
        <f t="shared" si="38"/>
        <v>66046806</v>
      </c>
      <c r="S177" s="2">
        <f t="shared" si="17"/>
        <v>442960.42857142538</v>
      </c>
      <c r="T177" s="2">
        <f t="shared" si="18"/>
        <v>7039.571428571362</v>
      </c>
      <c r="U177" s="2">
        <f t="shared" si="19"/>
        <v>450000</v>
      </c>
      <c r="V177" s="2">
        <f t="shared" si="33"/>
        <v>27497092.714285728</v>
      </c>
      <c r="W177" s="2">
        <f t="shared" si="20"/>
        <v>442960.4285714291</v>
      </c>
      <c r="X177" s="2">
        <f t="shared" si="6"/>
        <v>7039.5714285708964</v>
      </c>
      <c r="Y177" s="2">
        <f t="shared" si="35"/>
        <v>38549713.285714194</v>
      </c>
      <c r="Z177" s="2" t="str">
        <f t="shared" si="8"/>
        <v>HERE</v>
      </c>
      <c r="AA177" s="2">
        <f>IF(Z177="HERE",Y177,AA176+Graph!$G$1*1000)</f>
        <v>38549713.285714194</v>
      </c>
      <c r="AB177" s="2">
        <f t="shared" si="21"/>
        <v>7039.5714285671711</v>
      </c>
      <c r="AC177" s="2">
        <f t="shared" si="36"/>
        <v>27497092.714285728</v>
      </c>
      <c r="AD177" s="3">
        <f t="shared" si="10"/>
        <v>38549713.285714194</v>
      </c>
      <c r="AE177" s="2">
        <f>IF(AE175&gt;=52800000,52800000,IF(AB156=Graph!G$1*1000,AE176+Graph!G$1*1000,AC177))</f>
        <v>27497092.714285728</v>
      </c>
      <c r="AF177" s="3">
        <f t="shared" si="11"/>
        <v>27497092.714285728</v>
      </c>
      <c r="AG177" s="3">
        <f t="shared" si="27"/>
        <v>35471440.242857143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110</v>
      </c>
      <c r="C178" s="7"/>
      <c r="D178" s="2" t="e">
        <f t="shared" si="12"/>
        <v>#N/A</v>
      </c>
      <c r="E178" s="2" t="e">
        <f t="shared" si="22"/>
        <v>#N/A</v>
      </c>
      <c r="F178" s="2">
        <v>1044074.6475178003</v>
      </c>
      <c r="G178" s="2">
        <f t="shared" si="26"/>
        <v>442960.42857142858</v>
      </c>
      <c r="H178" s="2">
        <f t="shared" si="37"/>
        <v>65148729.142856933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1348076.8571428577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1050344.5879765451</v>
      </c>
      <c r="Q178" s="2">
        <f t="shared" si="39"/>
        <v>450000</v>
      </c>
      <c r="R178" s="2">
        <f t="shared" si="38"/>
        <v>66496806</v>
      </c>
      <c r="S178" s="2">
        <f t="shared" si="17"/>
        <v>442960.42857142538</v>
      </c>
      <c r="T178" s="2">
        <f t="shared" si="18"/>
        <v>7039.571428571362</v>
      </c>
      <c r="U178" s="2">
        <f t="shared" si="19"/>
        <v>450000</v>
      </c>
      <c r="V178" s="2">
        <f t="shared" si="33"/>
        <v>27940053.142857157</v>
      </c>
      <c r="W178" s="2">
        <f t="shared" si="20"/>
        <v>442960.4285714291</v>
      </c>
      <c r="X178" s="2">
        <f t="shared" si="6"/>
        <v>7039.5714285708964</v>
      </c>
      <c r="Y178" s="2">
        <f t="shared" si="35"/>
        <v>38556752.857142761</v>
      </c>
      <c r="Z178" s="2" t="str">
        <f t="shared" si="8"/>
        <v>HERE</v>
      </c>
      <c r="AA178" s="2">
        <f>IF(Z178="HERE",Y178,AA177+Graph!$G$1*1000)</f>
        <v>38556752.857142761</v>
      </c>
      <c r="AB178" s="2">
        <f t="shared" si="21"/>
        <v>7039.5714285671711</v>
      </c>
      <c r="AC178" s="2">
        <f t="shared" si="36"/>
        <v>27940053.142857157</v>
      </c>
      <c r="AD178" s="3">
        <f t="shared" si="10"/>
        <v>38556752.857142761</v>
      </c>
      <c r="AE178" s="2">
        <f>IF(AE176&gt;=52800000,52800000,IF(AB157=Graph!G$1*1000,AE177+Graph!G$1*1000,AC178))</f>
        <v>27940053.142857157</v>
      </c>
      <c r="AF178" s="3">
        <f t="shared" si="11"/>
        <v>27940053.142857157</v>
      </c>
      <c r="AG178" s="3">
        <f t="shared" si="27"/>
        <v>35499923.878571428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111</v>
      </c>
      <c r="C179" s="7"/>
      <c r="D179" s="2" t="e">
        <f t="shared" si="12"/>
        <v>#N/A</v>
      </c>
      <c r="E179" s="2" t="e">
        <f t="shared" si="22"/>
        <v>#N/A</v>
      </c>
      <c r="F179" s="2">
        <v>1049335.2978110611</v>
      </c>
      <c r="G179" s="2">
        <f t="shared" si="26"/>
        <v>442960.42857142858</v>
      </c>
      <c r="H179" s="2">
        <f t="shared" si="37"/>
        <v>65591689.571428359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1355116.4285714291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1055627.0800691247</v>
      </c>
      <c r="Q179" s="2">
        <f t="shared" si="39"/>
        <v>450000</v>
      </c>
      <c r="R179" s="2">
        <f t="shared" si="38"/>
        <v>66946806</v>
      </c>
      <c r="S179" s="2">
        <f t="shared" si="17"/>
        <v>442960.42857142538</v>
      </c>
      <c r="T179" s="2">
        <f t="shared" si="18"/>
        <v>7039.571428571362</v>
      </c>
      <c r="U179" s="2">
        <f t="shared" si="19"/>
        <v>450000</v>
      </c>
      <c r="V179" s="2">
        <f t="shared" si="33"/>
        <v>28383013.571428586</v>
      </c>
      <c r="W179" s="2">
        <f t="shared" si="20"/>
        <v>442960.4285714291</v>
      </c>
      <c r="X179" s="2">
        <f t="shared" si="6"/>
        <v>7039.5714285708964</v>
      </c>
      <c r="Y179" s="2">
        <f t="shared" si="35"/>
        <v>38563792.428571329</v>
      </c>
      <c r="Z179" s="2" t="str">
        <f t="shared" si="8"/>
        <v>HERE</v>
      </c>
      <c r="AA179" s="2">
        <f>IF(Z179="HERE",Y179,AA178+Graph!$G$1*1000)</f>
        <v>38563792.428571329</v>
      </c>
      <c r="AB179" s="2">
        <f t="shared" si="21"/>
        <v>7039.5714285671711</v>
      </c>
      <c r="AC179" s="2">
        <f t="shared" si="36"/>
        <v>28383013.571428586</v>
      </c>
      <c r="AD179" s="3">
        <f t="shared" si="10"/>
        <v>38563792.428571329</v>
      </c>
      <c r="AE179" s="2">
        <f>IF(AE177&gt;=52800000,52800000,IF(AB158=Graph!G$1*1000,AE178+Graph!G$1*1000,AC179))</f>
        <v>28383013.571428586</v>
      </c>
      <c r="AF179" s="3">
        <f t="shared" si="11"/>
        <v>28383013.571428586</v>
      </c>
      <c r="AG179" s="3">
        <f t="shared" si="27"/>
        <v>35528407.514285706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112</v>
      </c>
      <c r="C180" s="7"/>
      <c r="D180" s="2" t="e">
        <f t="shared" si="12"/>
        <v>#N/A</v>
      </c>
      <c r="E180" s="2" t="e">
        <f t="shared" si="22"/>
        <v>#N/A</v>
      </c>
      <c r="F180" s="2">
        <v>1054595.948104322</v>
      </c>
      <c r="G180" s="2">
        <f t="shared" si="26"/>
        <v>442960.42857142858</v>
      </c>
      <c r="H180" s="2">
        <f t="shared" si="37"/>
        <v>66034649.999999784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1362156.0000000005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1060909.5721617043</v>
      </c>
      <c r="Q180" s="2">
        <f t="shared" si="39"/>
        <v>450000</v>
      </c>
      <c r="R180" s="2">
        <f t="shared" si="38"/>
        <v>67396806</v>
      </c>
      <c r="S180" s="2">
        <f t="shared" si="17"/>
        <v>442960.42857142538</v>
      </c>
      <c r="T180" s="2">
        <f t="shared" si="18"/>
        <v>7039.571428571362</v>
      </c>
      <c r="U180" s="2">
        <f t="shared" si="19"/>
        <v>450000</v>
      </c>
      <c r="V180" s="2">
        <f t="shared" si="33"/>
        <v>28825974.000000015</v>
      </c>
      <c r="W180" s="2">
        <f t="shared" si="20"/>
        <v>442960.4285714291</v>
      </c>
      <c r="X180" s="2">
        <f t="shared" si="6"/>
        <v>7039.5714285708964</v>
      </c>
      <c r="Y180" s="2">
        <f t="shared" si="35"/>
        <v>38570831.999999896</v>
      </c>
      <c r="Z180" s="2" t="str">
        <f t="shared" si="8"/>
        <v>HERE</v>
      </c>
      <c r="AA180" s="2">
        <f>IF(Z180="HERE",Y180,AA179+Graph!$G$1*1000)</f>
        <v>38570831.999999896</v>
      </c>
      <c r="AB180" s="2">
        <f t="shared" si="21"/>
        <v>7039.5714285671711</v>
      </c>
      <c r="AC180" s="2">
        <f t="shared" si="36"/>
        <v>28825974.000000015</v>
      </c>
      <c r="AD180" s="3">
        <f t="shared" si="10"/>
        <v>38570831.999999896</v>
      </c>
      <c r="AE180" s="2">
        <f>IF(AE178&gt;=52800000,52800000,IF(AB159=Graph!G$1*1000,AE179+Graph!G$1*1000,AC180))</f>
        <v>28825974.000000015</v>
      </c>
      <c r="AF180" s="3">
        <f t="shared" si="11"/>
        <v>28825974.000000015</v>
      </c>
      <c r="AG180" s="3">
        <f t="shared" si="27"/>
        <v>35556891.149999991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113</v>
      </c>
      <c r="C181" s="7"/>
      <c r="D181" s="2" t="e">
        <f t="shared" si="12"/>
        <v>#N/A</v>
      </c>
      <c r="E181" s="2" t="e">
        <f t="shared" si="22"/>
        <v>#N/A</v>
      </c>
      <c r="F181" s="2">
        <v>1059856.5983975828</v>
      </c>
      <c r="G181" s="2">
        <f t="shared" si="26"/>
        <v>442960.42857142858</v>
      </c>
      <c r="H181" s="2">
        <f t="shared" si="37"/>
        <v>66477610.428571209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1369195.5714285718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1066192.0642542839</v>
      </c>
      <c r="Q181" s="2">
        <f t="shared" si="39"/>
        <v>450000</v>
      </c>
      <c r="R181" s="2">
        <f t="shared" si="38"/>
        <v>67846806</v>
      </c>
      <c r="S181" s="2">
        <f t="shared" si="17"/>
        <v>442960.42857142538</v>
      </c>
      <c r="T181" s="2">
        <f t="shared" si="18"/>
        <v>7039.571428571362</v>
      </c>
      <c r="U181" s="2">
        <f t="shared" si="19"/>
        <v>450000</v>
      </c>
      <c r="V181" s="2">
        <f t="shared" si="33"/>
        <v>29268934.428571444</v>
      </c>
      <c r="W181" s="2">
        <f t="shared" si="20"/>
        <v>442960.4285714291</v>
      </c>
      <c r="X181" s="2">
        <f t="shared" si="6"/>
        <v>7039.5714285708964</v>
      </c>
      <c r="Y181" s="2">
        <f t="shared" si="35"/>
        <v>38577871.571428463</v>
      </c>
      <c r="Z181" s="2" t="str">
        <f t="shared" si="8"/>
        <v>HERE</v>
      </c>
      <c r="AA181" s="2">
        <f>IF(Z181="HERE",Y181,AA180+Graph!$G$1*1000)</f>
        <v>38577871.571428463</v>
      </c>
      <c r="AB181" s="2">
        <f t="shared" si="21"/>
        <v>7039.5714285671711</v>
      </c>
      <c r="AC181" s="2">
        <f t="shared" si="36"/>
        <v>29268934.428571444</v>
      </c>
      <c r="AD181" s="3">
        <f t="shared" si="10"/>
        <v>38577871.571428463</v>
      </c>
      <c r="AE181" s="2">
        <f>IF(AE179&gt;=52800000,52800000,IF(AB160=Graph!G$1*1000,AE180+Graph!G$1*1000,AC181))</f>
        <v>29268934.428571444</v>
      </c>
      <c r="AF181" s="3">
        <f t="shared" si="11"/>
        <v>29268934.428571444</v>
      </c>
      <c r="AG181" s="3">
        <f t="shared" si="27"/>
        <v>35585374.785714269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114</v>
      </c>
      <c r="C182" s="7"/>
      <c r="D182" s="2" t="e">
        <f t="shared" si="12"/>
        <v>#N/A</v>
      </c>
      <c r="E182" s="2" t="e">
        <f t="shared" si="22"/>
        <v>#N/A</v>
      </c>
      <c r="F182" s="2">
        <v>1065117.2486908436</v>
      </c>
      <c r="G182" s="2">
        <f t="shared" si="26"/>
        <v>442960.42857142858</v>
      </c>
      <c r="H182" s="2">
        <f t="shared" si="37"/>
        <v>66920570.857142635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1376235.1428571432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1071474.5563468635</v>
      </c>
      <c r="Q182" s="2">
        <f t="shared" si="39"/>
        <v>450000</v>
      </c>
      <c r="R182" s="2">
        <f t="shared" si="38"/>
        <v>68296806</v>
      </c>
      <c r="S182" s="2">
        <f t="shared" si="17"/>
        <v>442960.42857142538</v>
      </c>
      <c r="T182" s="2">
        <f t="shared" si="18"/>
        <v>7039.571428571362</v>
      </c>
      <c r="U182" s="2">
        <f t="shared" si="19"/>
        <v>450000</v>
      </c>
      <c r="V182" s="2">
        <f t="shared" si="33"/>
        <v>29711894.857142873</v>
      </c>
      <c r="W182" s="2">
        <f t="shared" si="20"/>
        <v>442960.4285714291</v>
      </c>
      <c r="X182" s="2">
        <f t="shared" si="6"/>
        <v>7039.5714285708964</v>
      </c>
      <c r="Y182" s="2">
        <f t="shared" si="35"/>
        <v>38584911.14285703</v>
      </c>
      <c r="Z182" s="2" t="str">
        <f t="shared" si="8"/>
        <v>HERE</v>
      </c>
      <c r="AA182" s="2">
        <f>IF(Z182="HERE",Y182,AA181+Graph!$G$1*1000)</f>
        <v>38584911.14285703</v>
      </c>
      <c r="AB182" s="2">
        <f t="shared" si="21"/>
        <v>7039.5714285671711</v>
      </c>
      <c r="AC182" s="2">
        <f t="shared" si="36"/>
        <v>29711894.857142873</v>
      </c>
      <c r="AD182" s="3">
        <f t="shared" si="10"/>
        <v>38584911.14285703</v>
      </c>
      <c r="AE182" s="2">
        <f>IF(AE180&gt;=52800000,52800000,IF(AB161=Graph!G$1*1000,AE181+Graph!G$1*1000,AC182))</f>
        <v>29711894.857142873</v>
      </c>
      <c r="AF182" s="3">
        <f t="shared" si="11"/>
        <v>29711894.857142873</v>
      </c>
      <c r="AG182" s="3">
        <f t="shared" si="27"/>
        <v>35613858.421428546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115</v>
      </c>
      <c r="C183" s="7"/>
      <c r="D183" s="2" t="e">
        <f t="shared" si="12"/>
        <v>#N/A</v>
      </c>
      <c r="E183" s="2" t="e">
        <f t="shared" si="22"/>
        <v>#N/A</v>
      </c>
      <c r="F183" s="2">
        <v>1070377.8989841044</v>
      </c>
      <c r="G183" s="2">
        <f t="shared" si="26"/>
        <v>442960.42857142858</v>
      </c>
      <c r="H183" s="2">
        <f t="shared" si="37"/>
        <v>67363531.28571406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1383274.7142857146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1076757.0484394729</v>
      </c>
      <c r="Q183" s="2">
        <f t="shared" si="39"/>
        <v>450000</v>
      </c>
      <c r="R183" s="2">
        <f t="shared" si="38"/>
        <v>68746806</v>
      </c>
      <c r="S183" s="2">
        <f t="shared" si="17"/>
        <v>442960.42857142538</v>
      </c>
      <c r="T183" s="2">
        <f t="shared" si="18"/>
        <v>7039.571428571362</v>
      </c>
      <c r="U183" s="2">
        <f t="shared" si="19"/>
        <v>450000</v>
      </c>
      <c r="V183" s="2">
        <f t="shared" si="33"/>
        <v>30154855.285714302</v>
      </c>
      <c r="W183" s="2">
        <f t="shared" si="20"/>
        <v>442960.4285714291</v>
      </c>
      <c r="X183" s="2">
        <f t="shared" si="6"/>
        <v>7039.5714285708964</v>
      </c>
      <c r="Y183" s="2">
        <f t="shared" si="35"/>
        <v>38591950.714285597</v>
      </c>
      <c r="Z183" s="2" t="str">
        <f t="shared" si="8"/>
        <v>HERE</v>
      </c>
      <c r="AA183" s="2">
        <f>IF(Z183="HERE",Y183,AA182+Graph!$G$1*1000)</f>
        <v>38591950.714285597</v>
      </c>
      <c r="AB183" s="2">
        <f t="shared" si="21"/>
        <v>7039.5714285671711</v>
      </c>
      <c r="AC183" s="2">
        <f t="shared" si="36"/>
        <v>30154855.285714302</v>
      </c>
      <c r="AD183" s="3">
        <f t="shared" si="10"/>
        <v>38591950.714285597</v>
      </c>
      <c r="AE183" s="2">
        <f>IF(AE181&gt;=52800000,52800000,IF(AB162=Graph!G$1*1000,AE182+Graph!G$1*1000,AC183))</f>
        <v>30154855.285714302</v>
      </c>
      <c r="AF183" s="3">
        <f t="shared" si="11"/>
        <v>30154855.285714302</v>
      </c>
      <c r="AG183" s="3">
        <f t="shared" si="27"/>
        <v>35642342.057142839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116</v>
      </c>
      <c r="C184" s="7"/>
      <c r="D184" s="2" t="e">
        <f t="shared" si="12"/>
        <v>#N/A</v>
      </c>
      <c r="E184" s="2" t="e">
        <f t="shared" si="22"/>
        <v>#N/A</v>
      </c>
      <c r="F184" s="2">
        <v>1075638.5492773354</v>
      </c>
      <c r="G184" s="2">
        <f t="shared" si="26"/>
        <v>442960.42857142858</v>
      </c>
      <c r="H184" s="2">
        <f t="shared" si="37"/>
        <v>67806491.714285493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1390314.2857142859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1082039.5405320525</v>
      </c>
      <c r="Q184" s="2">
        <f t="shared" si="39"/>
        <v>450000</v>
      </c>
      <c r="R184" s="2">
        <f t="shared" si="38"/>
        <v>69196806</v>
      </c>
      <c r="S184" s="2">
        <f t="shared" si="17"/>
        <v>442960.42857143283</v>
      </c>
      <c r="T184" s="2">
        <f t="shared" si="18"/>
        <v>7039.571428571362</v>
      </c>
      <c r="U184" s="2">
        <f t="shared" si="19"/>
        <v>450000</v>
      </c>
      <c r="V184" s="2">
        <f t="shared" si="33"/>
        <v>30597815.714285731</v>
      </c>
      <c r="W184" s="2">
        <f t="shared" si="20"/>
        <v>442960.4285714291</v>
      </c>
      <c r="X184" s="2">
        <f t="shared" si="6"/>
        <v>7039.5714285708964</v>
      </c>
      <c r="Y184" s="2">
        <f t="shared" si="35"/>
        <v>38598990.285714164</v>
      </c>
      <c r="Z184" s="2" t="str">
        <f t="shared" si="8"/>
        <v>HERE</v>
      </c>
      <c r="AA184" s="2">
        <f>IF(Z184="HERE",Y184,AA183+Graph!$G$1*1000)</f>
        <v>38598990.285714164</v>
      </c>
      <c r="AB184" s="2">
        <f t="shared" si="21"/>
        <v>7039.5714285671711</v>
      </c>
      <c r="AC184" s="2">
        <f t="shared" si="36"/>
        <v>30597815.714285731</v>
      </c>
      <c r="AD184" s="3">
        <f t="shared" si="10"/>
        <v>38598990.285714164</v>
      </c>
      <c r="AE184" s="2">
        <f>IF(AE182&gt;=52800000,52800000,IF(AB163=Graph!G$1*1000,AE183+Graph!G$1*1000,AC184))</f>
        <v>30597815.714285731</v>
      </c>
      <c r="AF184" s="3">
        <f t="shared" si="11"/>
        <v>30597815.714285731</v>
      </c>
      <c r="AG184" s="3">
        <f t="shared" si="27"/>
        <v>35670825.692857116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117</v>
      </c>
      <c r="C185" s="7"/>
      <c r="D185" s="2" t="e">
        <f t="shared" si="12"/>
        <v>#N/A</v>
      </c>
      <c r="E185" s="2" t="e">
        <f t="shared" si="22"/>
        <v>#N/A</v>
      </c>
      <c r="F185" s="2">
        <v>1080899.1995705962</v>
      </c>
      <c r="G185" s="2">
        <f t="shared" si="26"/>
        <v>442960.42857142858</v>
      </c>
      <c r="H185" s="2">
        <f t="shared" si="37"/>
        <v>68249452.142856926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1397353.8571428573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1087322.0326246321</v>
      </c>
      <c r="Q185" s="2">
        <f t="shared" si="39"/>
        <v>450000</v>
      </c>
      <c r="R185" s="2">
        <f t="shared" si="38"/>
        <v>69646806</v>
      </c>
      <c r="S185" s="2">
        <f t="shared" si="17"/>
        <v>442960.42857143283</v>
      </c>
      <c r="T185" s="2">
        <f t="shared" si="18"/>
        <v>7039.571428571362</v>
      </c>
      <c r="U185" s="2">
        <f t="shared" si="19"/>
        <v>450000</v>
      </c>
      <c r="V185" s="2">
        <f t="shared" si="33"/>
        <v>31040776.14285716</v>
      </c>
      <c r="W185" s="2">
        <f t="shared" si="20"/>
        <v>442960.4285714291</v>
      </c>
      <c r="X185" s="2">
        <f t="shared" si="6"/>
        <v>7039.5714285708964</v>
      </c>
      <c r="Y185" s="2">
        <f t="shared" si="35"/>
        <v>38606029.857142732</v>
      </c>
      <c r="Z185" s="2" t="str">
        <f t="shared" si="8"/>
        <v>HERE</v>
      </c>
      <c r="AA185" s="2">
        <f>IF(Z185="HERE",Y185,AA184+Graph!$G$1*1000)</f>
        <v>38606029.857142732</v>
      </c>
      <c r="AB185" s="2">
        <f t="shared" si="21"/>
        <v>7039.5714285671711</v>
      </c>
      <c r="AC185" s="2">
        <f t="shared" si="36"/>
        <v>31040776.14285716</v>
      </c>
      <c r="AD185" s="3">
        <f t="shared" si="10"/>
        <v>38606029.857142732</v>
      </c>
      <c r="AE185" s="2">
        <f>IF(AE183&gt;=52800000,52800000,IF(AB164=Graph!G$1*1000,AE184+Graph!G$1*1000,AC185))</f>
        <v>31040776.14285716</v>
      </c>
      <c r="AF185" s="3">
        <f t="shared" si="11"/>
        <v>31040776.14285716</v>
      </c>
      <c r="AG185" s="3">
        <f t="shared" si="27"/>
        <v>35699309.328571402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118</v>
      </c>
      <c r="C186" s="7"/>
      <c r="D186" s="2" t="e">
        <f t="shared" si="12"/>
        <v>#N/A</v>
      </c>
      <c r="E186" s="2" t="e">
        <f t="shared" si="22"/>
        <v>#N/A</v>
      </c>
      <c r="F186" s="2">
        <v>1086159.849863857</v>
      </c>
      <c r="G186" s="2">
        <f t="shared" si="26"/>
        <v>442960.42857142858</v>
      </c>
      <c r="H186" s="2">
        <f t="shared" si="37"/>
        <v>68692412.571428359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1404393.4285714286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1092604.5247172117</v>
      </c>
      <c r="Q186" s="2">
        <f t="shared" si="39"/>
        <v>450000</v>
      </c>
      <c r="R186" s="2">
        <f t="shared" si="38"/>
        <v>70096806</v>
      </c>
      <c r="S186" s="2">
        <f t="shared" si="17"/>
        <v>442960.42857143283</v>
      </c>
      <c r="T186" s="2">
        <f t="shared" si="18"/>
        <v>7039.571428571362</v>
      </c>
      <c r="U186" s="2">
        <f t="shared" si="19"/>
        <v>450000</v>
      </c>
      <c r="V186" s="2">
        <f t="shared" si="33"/>
        <v>31483736.57142859</v>
      </c>
      <c r="W186" s="2">
        <f t="shared" si="20"/>
        <v>442960.4285714291</v>
      </c>
      <c r="X186" s="2">
        <f t="shared" si="6"/>
        <v>7039.5714285708964</v>
      </c>
      <c r="Y186" s="2">
        <f t="shared" si="35"/>
        <v>38613069.428571299</v>
      </c>
      <c r="Z186" s="2" t="str">
        <f t="shared" si="8"/>
        <v>HERE</v>
      </c>
      <c r="AA186" s="2">
        <f>IF(Z186="HERE",Y186,AA185+Graph!$G$1*1000)</f>
        <v>38613069.428571299</v>
      </c>
      <c r="AB186" s="2">
        <f t="shared" si="21"/>
        <v>7039.5714285671711</v>
      </c>
      <c r="AC186" s="2">
        <f t="shared" si="36"/>
        <v>31483736.57142859</v>
      </c>
      <c r="AD186" s="3">
        <f t="shared" si="10"/>
        <v>38613069.428571299</v>
      </c>
      <c r="AE186" s="2">
        <f>IF(AE184&gt;=52800000,52800000,IF(AB165=Graph!G$1*1000,AE185+Graph!G$1*1000,AC186))</f>
        <v>31483736.57142859</v>
      </c>
      <c r="AF186" s="3">
        <f t="shared" si="11"/>
        <v>31483736.57142859</v>
      </c>
      <c r="AG186" s="3">
        <f t="shared" si="27"/>
        <v>35727792.964285679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119</v>
      </c>
      <c r="C187" s="7"/>
      <c r="D187" s="2" t="e">
        <f t="shared" si="12"/>
        <v>#N/A</v>
      </c>
      <c r="E187" s="2" t="e">
        <f t="shared" si="22"/>
        <v>#N/A</v>
      </c>
      <c r="F187" s="2">
        <v>1091420.5001571178</v>
      </c>
      <c r="G187" s="2">
        <f t="shared" si="26"/>
        <v>442960.42857142858</v>
      </c>
      <c r="H187" s="2">
        <f t="shared" si="37"/>
        <v>69135372.999999791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1411433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1097887.0168097913</v>
      </c>
      <c r="Q187" s="2">
        <f t="shared" si="39"/>
        <v>450000</v>
      </c>
      <c r="R187" s="2">
        <f t="shared" si="38"/>
        <v>70546806</v>
      </c>
      <c r="S187" s="2">
        <f t="shared" si="17"/>
        <v>442960.42857143283</v>
      </c>
      <c r="T187" s="2">
        <f t="shared" si="18"/>
        <v>7039.571428571362</v>
      </c>
      <c r="U187" s="2">
        <f t="shared" si="19"/>
        <v>450000</v>
      </c>
      <c r="V187" s="2">
        <f t="shared" si="33"/>
        <v>31926697.000000019</v>
      </c>
      <c r="W187" s="2">
        <f t="shared" si="20"/>
        <v>442960.4285714291</v>
      </c>
      <c r="X187" s="2">
        <f t="shared" si="6"/>
        <v>7039.5714285708964</v>
      </c>
      <c r="Y187" s="2">
        <f t="shared" si="35"/>
        <v>38620108.999999866</v>
      </c>
      <c r="Z187" s="2" t="str">
        <f t="shared" si="8"/>
        <v>HERE</v>
      </c>
      <c r="AA187" s="2">
        <f>IF(Z187="HERE",Y187,AA186+Graph!$G$1*1000)</f>
        <v>38620108.999999866</v>
      </c>
      <c r="AB187" s="2">
        <f t="shared" si="21"/>
        <v>7039.5714285671711</v>
      </c>
      <c r="AC187" s="2">
        <f t="shared" si="36"/>
        <v>31926697.000000019</v>
      </c>
      <c r="AD187" s="3">
        <f t="shared" si="10"/>
        <v>38620108.999999866</v>
      </c>
      <c r="AE187" s="2">
        <f>IF(AE185&gt;=52800000,52800000,IF(AB166=Graph!G$1*1000,AE186+Graph!G$1*1000,AC187))</f>
        <v>31926697.000000019</v>
      </c>
      <c r="AF187" s="3">
        <f t="shared" si="11"/>
        <v>31926697.000000019</v>
      </c>
      <c r="AG187" s="3">
        <f t="shared" si="27"/>
        <v>35756276.599999957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120</v>
      </c>
      <c r="C188" s="7"/>
      <c r="D188" s="2" t="e">
        <f t="shared" si="12"/>
        <v>#N/A</v>
      </c>
      <c r="E188" s="2" t="e">
        <f t="shared" si="22"/>
        <v>#N/A</v>
      </c>
      <c r="F188" s="2">
        <v>1096681.1504503787</v>
      </c>
      <c r="G188" s="2">
        <f t="shared" si="26"/>
        <v>442960.42857142858</v>
      </c>
      <c r="H188" s="2">
        <f t="shared" si="37"/>
        <v>69578333.428571224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1418472.5714285714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1103169.5089023709</v>
      </c>
      <c r="Q188" s="2">
        <f t="shared" si="39"/>
        <v>450000</v>
      </c>
      <c r="R188" s="2">
        <f t="shared" si="38"/>
        <v>70996806</v>
      </c>
      <c r="S188" s="2">
        <f t="shared" si="17"/>
        <v>442960.42857143283</v>
      </c>
      <c r="T188" s="2">
        <f t="shared" si="18"/>
        <v>7039.571428571362</v>
      </c>
      <c r="U188" s="2">
        <f t="shared" si="19"/>
        <v>450000</v>
      </c>
      <c r="V188" s="2">
        <f t="shared" si="33"/>
        <v>32369657.428571448</v>
      </c>
      <c r="W188" s="2">
        <f t="shared" si="20"/>
        <v>442960.4285714291</v>
      </c>
      <c r="X188" s="2">
        <f t="shared" si="6"/>
        <v>7039.5714285708964</v>
      </c>
      <c r="Y188" s="2">
        <f t="shared" si="35"/>
        <v>38627148.571428433</v>
      </c>
      <c r="Z188" s="2" t="str">
        <f t="shared" si="8"/>
        <v>HERE</v>
      </c>
      <c r="AA188" s="2">
        <f>IF(Z188="HERE",Y188,AA187+Graph!$G$1*1000)</f>
        <v>38627148.571428433</v>
      </c>
      <c r="AB188" s="2">
        <f t="shared" si="21"/>
        <v>7039.5714285671711</v>
      </c>
      <c r="AC188" s="2">
        <f t="shared" si="36"/>
        <v>32369657.428571448</v>
      </c>
      <c r="AD188" s="3">
        <f t="shared" si="10"/>
        <v>38627148.571428433</v>
      </c>
      <c r="AE188" s="2">
        <f>IF(AE186&gt;=52800000,52800000,IF(AB167=Graph!G$1*1000,AE187+Graph!G$1*1000,AC188))</f>
        <v>32369657.428571448</v>
      </c>
      <c r="AF188" s="3">
        <f t="shared" si="11"/>
        <v>32369657.428571448</v>
      </c>
      <c r="AG188" s="3">
        <f t="shared" si="27"/>
        <v>35784760.235714242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121</v>
      </c>
      <c r="C189" s="7"/>
      <c r="D189" s="2" t="e">
        <f t="shared" si="12"/>
        <v>#N/A</v>
      </c>
      <c r="E189" s="2" t="e">
        <f t="shared" si="22"/>
        <v>#N/A</v>
      </c>
      <c r="F189" s="2">
        <v>1101941.8007436097</v>
      </c>
      <c r="G189" s="2">
        <f t="shared" si="26"/>
        <v>442960.42857142858</v>
      </c>
      <c r="H189" s="2">
        <f t="shared" si="37"/>
        <v>70021293.857142657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1425512.1428571427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1108452.0009949803</v>
      </c>
      <c r="Q189" s="2">
        <f t="shared" si="39"/>
        <v>450000</v>
      </c>
      <c r="R189" s="2">
        <f t="shared" si="38"/>
        <v>71446806</v>
      </c>
      <c r="S189" s="2">
        <f t="shared" si="17"/>
        <v>442960.42857143283</v>
      </c>
      <c r="T189" s="2">
        <f t="shared" si="18"/>
        <v>7039.571428571362</v>
      </c>
      <c r="U189" s="2">
        <f t="shared" si="19"/>
        <v>450000</v>
      </c>
      <c r="V189" s="2">
        <f t="shared" si="33"/>
        <v>32812617.857142877</v>
      </c>
      <c r="W189" s="2">
        <f t="shared" si="20"/>
        <v>442960.4285714291</v>
      </c>
      <c r="X189" s="2">
        <f t="shared" si="6"/>
        <v>7039.5714285708964</v>
      </c>
      <c r="Y189" s="2">
        <f t="shared" si="35"/>
        <v>38634188.142857</v>
      </c>
      <c r="Z189" s="2" t="str">
        <f t="shared" si="8"/>
        <v>HERE</v>
      </c>
      <c r="AA189" s="2">
        <f>IF(Z189="HERE",Y189,AA188+Graph!$G$1*1000)</f>
        <v>38634188.142857</v>
      </c>
      <c r="AB189" s="2">
        <f t="shared" si="21"/>
        <v>7039.5714285671711</v>
      </c>
      <c r="AC189" s="2">
        <f t="shared" si="36"/>
        <v>32812617.857142877</v>
      </c>
      <c r="AD189" s="3">
        <f t="shared" si="10"/>
        <v>38634188.142857</v>
      </c>
      <c r="AE189" s="2">
        <f>IF(AE187&gt;=52800000,52800000,IF(AB168=Graph!G$1*1000,AE188+Graph!G$1*1000,AC189))</f>
        <v>32812617.857142877</v>
      </c>
      <c r="AF189" s="3">
        <f t="shared" si="11"/>
        <v>32812617.857142877</v>
      </c>
      <c r="AG189" s="3">
        <f t="shared" si="27"/>
        <v>35813243.871428527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122</v>
      </c>
      <c r="C190" s="7"/>
      <c r="D190" s="2" t="e">
        <f t="shared" si="12"/>
        <v>#N/A</v>
      </c>
      <c r="E190" s="2" t="e">
        <f t="shared" si="22"/>
        <v>#N/A</v>
      </c>
      <c r="F190" s="2">
        <v>1107202.4510368705</v>
      </c>
      <c r="G190" s="2">
        <f t="shared" si="26"/>
        <v>442960.42857142858</v>
      </c>
      <c r="H190" s="2">
        <f t="shared" si="37"/>
        <v>70464254.28571409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1432551.7142857141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1113734.4930875599</v>
      </c>
      <c r="Q190" s="2">
        <f t="shared" si="39"/>
        <v>450000</v>
      </c>
      <c r="R190" s="2">
        <f t="shared" si="38"/>
        <v>71896806</v>
      </c>
      <c r="S190" s="2">
        <f t="shared" si="17"/>
        <v>442960.42857143283</v>
      </c>
      <c r="T190" s="2">
        <f t="shared" si="18"/>
        <v>7039.571428571362</v>
      </c>
      <c r="U190" s="2">
        <f t="shared" si="19"/>
        <v>450000</v>
      </c>
      <c r="V190" s="2">
        <f t="shared" si="33"/>
        <v>33255578.285714306</v>
      </c>
      <c r="W190" s="2">
        <f t="shared" si="20"/>
        <v>442960.4285714291</v>
      </c>
      <c r="X190" s="2">
        <f t="shared" si="6"/>
        <v>7039.5714285708964</v>
      </c>
      <c r="Y190" s="2">
        <f t="shared" si="35"/>
        <v>38641227.714285567</v>
      </c>
      <c r="Z190" s="2" t="str">
        <f t="shared" si="8"/>
        <v>HERE</v>
      </c>
      <c r="AA190" s="2">
        <f>IF(Z190="HERE",Y190,AA189+Graph!$G$1*1000)</f>
        <v>38641227.714285567</v>
      </c>
      <c r="AB190" s="2">
        <f t="shared" si="21"/>
        <v>7039.5714285671711</v>
      </c>
      <c r="AC190" s="2">
        <f t="shared" si="36"/>
        <v>33255578.285714306</v>
      </c>
      <c r="AD190" s="3">
        <f t="shared" si="10"/>
        <v>38641227.714285567</v>
      </c>
      <c r="AE190" s="2">
        <f>IF(AE188&gt;=52800000,52800000,IF(AB169=Graph!G$1*1000,AE189+Graph!G$1*1000,AC190))</f>
        <v>33255578.285714306</v>
      </c>
      <c r="AF190" s="3">
        <f t="shared" si="11"/>
        <v>33255578.285714306</v>
      </c>
      <c r="AG190" s="3">
        <f t="shared" si="27"/>
        <v>35841727.507142812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123</v>
      </c>
      <c r="C191" s="7"/>
      <c r="D191" s="2" t="e">
        <f t="shared" si="12"/>
        <v>#N/A</v>
      </c>
      <c r="E191" s="2" t="e">
        <f t="shared" si="22"/>
        <v>#N/A</v>
      </c>
      <c r="F191" s="2">
        <v>1112463.1013301313</v>
      </c>
      <c r="G191" s="2">
        <f t="shared" si="26"/>
        <v>442960.42857142858</v>
      </c>
      <c r="H191" s="2">
        <f t="shared" si="37"/>
        <v>70907214.714285523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1439591.2857142854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1119016.9851801395</v>
      </c>
      <c r="Q191" s="2">
        <f t="shared" si="39"/>
        <v>450000</v>
      </c>
      <c r="R191" s="2">
        <f t="shared" si="38"/>
        <v>72346806</v>
      </c>
      <c r="S191" s="2">
        <f t="shared" si="17"/>
        <v>442960.42857143283</v>
      </c>
      <c r="T191" s="2">
        <f t="shared" si="18"/>
        <v>7039.571428571362</v>
      </c>
      <c r="U191" s="2">
        <f t="shared" si="19"/>
        <v>450000</v>
      </c>
      <c r="V191" s="2">
        <f t="shared" si="33"/>
        <v>33698538.714285731</v>
      </c>
      <c r="W191" s="2">
        <f t="shared" si="20"/>
        <v>442960.42857142538</v>
      </c>
      <c r="X191" s="2">
        <f t="shared" si="6"/>
        <v>7039.5714285746217</v>
      </c>
      <c r="Y191" s="2">
        <f t="shared" si="35"/>
        <v>38648267.285714142</v>
      </c>
      <c r="Z191" s="2" t="str">
        <f t="shared" si="8"/>
        <v>HERE</v>
      </c>
      <c r="AA191" s="2">
        <f>IF(Z191="HERE",Y191,AA190+Graph!$G$1*1000)</f>
        <v>38648267.285714142</v>
      </c>
      <c r="AB191" s="2">
        <f t="shared" si="21"/>
        <v>7039.5714285746217</v>
      </c>
      <c r="AC191" s="2">
        <f t="shared" si="36"/>
        <v>33698538.714285731</v>
      </c>
      <c r="AD191" s="3">
        <f t="shared" si="10"/>
        <v>38648267.285714142</v>
      </c>
      <c r="AE191" s="2">
        <f>IF(AE189&gt;=52800000,52800000,IF(AB170=Graph!G$1*1000,AE190+Graph!G$1*1000,AC191))</f>
        <v>33698538.714285731</v>
      </c>
      <c r="AF191" s="3">
        <f t="shared" si="11"/>
        <v>33698538.714285731</v>
      </c>
      <c r="AG191" s="3">
        <f t="shared" si="27"/>
        <v>35870211.14285709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124</v>
      </c>
      <c r="C192" s="7"/>
      <c r="D192" s="2" t="e">
        <f t="shared" si="12"/>
        <v>#N/A</v>
      </c>
      <c r="E192" s="2" t="e">
        <f t="shared" si="22"/>
        <v>#N/A</v>
      </c>
      <c r="F192" s="2">
        <v>1117723.7516233921</v>
      </c>
      <c r="G192" s="2">
        <f t="shared" si="26"/>
        <v>442960.42857142858</v>
      </c>
      <c r="H192" s="2">
        <f t="shared" si="37"/>
        <v>71350175.142856956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1446630.8571428568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1124299.4772727191</v>
      </c>
      <c r="Q192" s="2">
        <f t="shared" si="39"/>
        <v>450000</v>
      </c>
      <c r="R192" s="2">
        <f t="shared" si="38"/>
        <v>72796806</v>
      </c>
      <c r="S192" s="2">
        <f t="shared" si="17"/>
        <v>442960.42857143283</v>
      </c>
      <c r="T192" s="2">
        <f t="shared" si="18"/>
        <v>7039.571428571362</v>
      </c>
      <c r="U192" s="2">
        <f t="shared" si="19"/>
        <v>450000</v>
      </c>
      <c r="V192" s="2">
        <f t="shared" si="33"/>
        <v>34141499.142857157</v>
      </c>
      <c r="W192" s="2">
        <f t="shared" si="20"/>
        <v>442960.42857142538</v>
      </c>
      <c r="X192" s="2">
        <f t="shared" si="6"/>
        <v>7039.5714285746217</v>
      </c>
      <c r="Y192" s="2">
        <f t="shared" si="35"/>
        <v>38655306.857142717</v>
      </c>
      <c r="Z192" s="2" t="str">
        <f t="shared" si="8"/>
        <v>HERE</v>
      </c>
      <c r="AA192" s="2">
        <f>IF(Z192="HERE",Y192,AA191+Graph!$G$1*1000)</f>
        <v>38655306.857142717</v>
      </c>
      <c r="AB192" s="2">
        <f t="shared" si="21"/>
        <v>7039.5714285746217</v>
      </c>
      <c r="AC192" s="2">
        <f t="shared" si="36"/>
        <v>34141499.142857157</v>
      </c>
      <c r="AD192" s="3">
        <f t="shared" si="10"/>
        <v>38655306.857142717</v>
      </c>
      <c r="AE192" s="2">
        <f>IF(AE190&gt;=52800000,52800000,IF(AB171=Graph!G$1*1000,AE191+Graph!G$1*1000,AC192))</f>
        <v>34141499.142857157</v>
      </c>
      <c r="AF192" s="3">
        <f t="shared" si="11"/>
        <v>34141499.142857157</v>
      </c>
      <c r="AG192" s="3">
        <f t="shared" si="27"/>
        <v>35898694.778571367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125</v>
      </c>
      <c r="C193" s="7"/>
      <c r="D193" s="2" t="e">
        <f t="shared" si="12"/>
        <v>#N/A</v>
      </c>
      <c r="E193" s="2" t="e">
        <f t="shared" si="22"/>
        <v>#N/A</v>
      </c>
      <c r="F193" s="2">
        <v>1122984.4019166529</v>
      </c>
      <c r="G193" s="2">
        <f t="shared" si="26"/>
        <v>442960.42857142858</v>
      </c>
      <c r="H193" s="2">
        <f t="shared" si="37"/>
        <v>71793135.571428388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1453670.4285714282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1129581.9693652987</v>
      </c>
      <c r="Q193" s="2">
        <f t="shared" si="39"/>
        <v>450000</v>
      </c>
      <c r="R193" s="2">
        <f t="shared" si="38"/>
        <v>73246806</v>
      </c>
      <c r="S193" s="2">
        <f t="shared" si="17"/>
        <v>442960.42857143283</v>
      </c>
      <c r="T193" s="2">
        <f t="shared" si="18"/>
        <v>7039.571428571362</v>
      </c>
      <c r="U193" s="2">
        <f t="shared" si="19"/>
        <v>450000</v>
      </c>
      <c r="V193" s="2">
        <f t="shared" si="33"/>
        <v>34584459.571428582</v>
      </c>
      <c r="W193" s="2">
        <f t="shared" si="20"/>
        <v>442960.42857142538</v>
      </c>
      <c r="X193" s="2">
        <f t="shared" si="6"/>
        <v>7039.5714285746217</v>
      </c>
      <c r="Y193" s="2">
        <f t="shared" si="35"/>
        <v>38662346.428571291</v>
      </c>
      <c r="Z193" s="2" t="str">
        <f t="shared" si="8"/>
        <v>HERE</v>
      </c>
      <c r="AA193" s="2">
        <f>IF(Z193="HERE",Y193,AA192+Graph!$G$1*1000)</f>
        <v>38662346.428571291</v>
      </c>
      <c r="AB193" s="2">
        <f t="shared" si="21"/>
        <v>7039.5714285746217</v>
      </c>
      <c r="AC193" s="2">
        <f t="shared" si="36"/>
        <v>34584459.571428582</v>
      </c>
      <c r="AD193" s="3">
        <f t="shared" si="10"/>
        <v>38662346.428571291</v>
      </c>
      <c r="AE193" s="2">
        <f>IF(AE191&gt;=52800000,52800000,IF(AB172=Graph!G$1*1000,AE192+Graph!G$1*1000,AC193))</f>
        <v>34584459.571428582</v>
      </c>
      <c r="AF193" s="3">
        <f t="shared" si="11"/>
        <v>34584459.571428582</v>
      </c>
      <c r="AG193" s="3">
        <f t="shared" si="27"/>
        <v>35927178.414285652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126</v>
      </c>
      <c r="C194" s="7"/>
      <c r="D194" s="2" t="e">
        <f t="shared" si="12"/>
        <v>#N/A</v>
      </c>
      <c r="E194" s="2" t="e">
        <f t="shared" si="22"/>
        <v>#N/A</v>
      </c>
      <c r="F194" s="2">
        <v>1128245.0522098839</v>
      </c>
      <c r="G194" s="2">
        <f t="shared" si="26"/>
        <v>442960.42857142858</v>
      </c>
      <c r="H194" s="2">
        <f t="shared" si="37"/>
        <v>72236095.999999821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1460709.9999999995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1134864.4614579082</v>
      </c>
      <c r="Q194" s="2">
        <f t="shared" si="39"/>
        <v>450000</v>
      </c>
      <c r="R194" s="2">
        <f t="shared" si="38"/>
        <v>73696806</v>
      </c>
      <c r="S194" s="2">
        <f t="shared" si="17"/>
        <v>442960.42857143283</v>
      </c>
      <c r="T194" s="2">
        <f t="shared" si="18"/>
        <v>7039.571428571362</v>
      </c>
      <c r="U194" s="2">
        <f t="shared" si="19"/>
        <v>450000</v>
      </c>
      <c r="V194" s="2">
        <f t="shared" si="33"/>
        <v>35027420.000000007</v>
      </c>
      <c r="W194" s="2">
        <f t="shared" si="20"/>
        <v>442960.42857142538</v>
      </c>
      <c r="X194" s="2">
        <f t="shared" si="6"/>
        <v>7039.5714285746217</v>
      </c>
      <c r="Y194" s="2">
        <f t="shared" si="35"/>
        <v>38669385.999999866</v>
      </c>
      <c r="Z194" s="2" t="str">
        <f t="shared" si="8"/>
        <v>HERE</v>
      </c>
      <c r="AA194" s="2">
        <f>IF(Z194="HERE",Y194,AA193+Graph!$G$1*1000)</f>
        <v>38669385.999999866</v>
      </c>
      <c r="AB194" s="2">
        <f t="shared" si="21"/>
        <v>7039.5714285746217</v>
      </c>
      <c r="AC194" s="2">
        <f t="shared" si="36"/>
        <v>35027420.000000007</v>
      </c>
      <c r="AD194" s="3">
        <f t="shared" si="10"/>
        <v>38669385.999999866</v>
      </c>
      <c r="AE194" s="2">
        <f>IF(AE192&gt;=52800000,52800000,IF(AB173=Graph!G$1*1000,AE193+Graph!G$1*1000,AC194))</f>
        <v>35027420.000000007</v>
      </c>
      <c r="AF194" s="3">
        <f t="shared" si="11"/>
        <v>35027420.000000007</v>
      </c>
      <c r="AG194" s="3">
        <f t="shared" si="27"/>
        <v>35955662.049999937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127</v>
      </c>
      <c r="C195" s="7"/>
      <c r="D195" s="2" t="e">
        <f t="shared" si="12"/>
        <v>#N/A</v>
      </c>
      <c r="E195" s="2" t="e">
        <f t="shared" si="22"/>
        <v>#N/A</v>
      </c>
      <c r="F195" s="2">
        <v>1133505.7025031447</v>
      </c>
      <c r="G195" s="2">
        <f t="shared" si="26"/>
        <v>442960.42857142858</v>
      </c>
      <c r="H195" s="2">
        <f t="shared" si="37"/>
        <v>72679056.428571254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1467749.5714285709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1140146.9535504878</v>
      </c>
      <c r="Q195" s="2">
        <f t="shared" si="39"/>
        <v>450000</v>
      </c>
      <c r="R195" s="2">
        <f t="shared" si="38"/>
        <v>74146806</v>
      </c>
      <c r="S195" s="2">
        <f t="shared" si="17"/>
        <v>442960.42857143283</v>
      </c>
      <c r="T195" s="2">
        <f t="shared" si="18"/>
        <v>7039.571428571362</v>
      </c>
      <c r="U195" s="2">
        <f t="shared" si="19"/>
        <v>450000</v>
      </c>
      <c r="V195" s="2">
        <f t="shared" si="33"/>
        <v>35470380.428571433</v>
      </c>
      <c r="W195" s="2">
        <f t="shared" si="20"/>
        <v>442960.42857142538</v>
      </c>
      <c r="X195" s="2">
        <f t="shared" si="6"/>
        <v>7039.5714285746217</v>
      </c>
      <c r="Y195" s="2">
        <f t="shared" si="35"/>
        <v>38676425.571428441</v>
      </c>
      <c r="Z195" s="2" t="str">
        <f t="shared" si="8"/>
        <v>HERE</v>
      </c>
      <c r="AA195" s="2">
        <f>IF(Z195="HERE",Y195,AA194+Graph!$G$1*1000)</f>
        <v>38676425.571428441</v>
      </c>
      <c r="AB195" s="2">
        <f t="shared" si="21"/>
        <v>7039.5714285746217</v>
      </c>
      <c r="AC195" s="2">
        <f t="shared" si="36"/>
        <v>35470380.428571433</v>
      </c>
      <c r="AD195" s="3">
        <f t="shared" si="10"/>
        <v>38676425.571428441</v>
      </c>
      <c r="AE195" s="2">
        <f>IF(AE193&gt;=52800000,52800000,IF(AB174=Graph!G$1*1000,AE194+Graph!G$1*1000,AC195))</f>
        <v>35470380.428571433</v>
      </c>
      <c r="AF195" s="3">
        <f t="shared" si="11"/>
        <v>35470380.428571433</v>
      </c>
      <c r="AG195" s="3">
        <f t="shared" si="27"/>
        <v>35984145.685714222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128</v>
      </c>
      <c r="C196" s="7"/>
      <c r="D196" s="2" t="e">
        <f t="shared" si="12"/>
        <v>#N/A</v>
      </c>
      <c r="E196" s="2" t="e">
        <f t="shared" si="22"/>
        <v>#N/A</v>
      </c>
      <c r="F196" s="2">
        <v>1138766.3527964056</v>
      </c>
      <c r="G196" s="2">
        <f t="shared" si="26"/>
        <v>442960.42857142858</v>
      </c>
      <c r="H196" s="2">
        <f t="shared" si="37"/>
        <v>73122016.857142687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1474789.1428571423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1145429.4456430674</v>
      </c>
      <c r="Q196" s="2">
        <f t="shared" si="39"/>
        <v>450000</v>
      </c>
      <c r="R196" s="2">
        <f t="shared" si="38"/>
        <v>74596806</v>
      </c>
      <c r="S196" s="2">
        <f t="shared" si="17"/>
        <v>442960.42857143283</v>
      </c>
      <c r="T196" s="2">
        <f t="shared" si="18"/>
        <v>7039.571428571362</v>
      </c>
      <c r="U196" s="2">
        <f t="shared" si="19"/>
        <v>450000</v>
      </c>
      <c r="V196" s="2">
        <f t="shared" si="33"/>
        <v>35913340.857142858</v>
      </c>
      <c r="W196" s="2">
        <f t="shared" si="20"/>
        <v>442960.42857142538</v>
      </c>
      <c r="X196" s="2">
        <f t="shared" si="6"/>
        <v>7039.5714285746217</v>
      </c>
      <c r="Y196" s="2">
        <f t="shared" si="35"/>
        <v>38683465.142857015</v>
      </c>
      <c r="Z196" s="2" t="str">
        <f t="shared" si="8"/>
        <v>HERE</v>
      </c>
      <c r="AA196" s="2">
        <f>IF(Z196="HERE",Y196,AA195+Graph!$G$1*1000)</f>
        <v>38683465.142857015</v>
      </c>
      <c r="AB196" s="2">
        <f t="shared" si="21"/>
        <v>7039.5714285746217</v>
      </c>
      <c r="AC196" s="2">
        <f t="shared" si="36"/>
        <v>35913340.857142858</v>
      </c>
      <c r="AD196" s="3">
        <f t="shared" si="10"/>
        <v>38683465.142857015</v>
      </c>
      <c r="AE196" s="2">
        <f>IF(AE194&gt;=52800000,52800000,IF(AB175=Graph!G$1*1000,AE195+Graph!G$1*1000,AC196))</f>
        <v>35913340.857142858</v>
      </c>
      <c r="AF196" s="3">
        <f t="shared" si="11"/>
        <v>35913340.857142858</v>
      </c>
      <c r="AG196" s="3">
        <f t="shared" si="27"/>
        <v>36012629.3214285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129</v>
      </c>
      <c r="C197" s="7"/>
      <c r="D197" s="2" t="e">
        <f t="shared" si="12"/>
        <v>#N/A</v>
      </c>
      <c r="E197" s="2" t="e">
        <f t="shared" si="22"/>
        <v>#N/A</v>
      </c>
      <c r="F197" s="2">
        <v>1144027.0030896664</v>
      </c>
      <c r="G197" s="2">
        <f t="shared" si="26"/>
        <v>442960.42857142858</v>
      </c>
      <c r="H197" s="2">
        <f t="shared" si="37"/>
        <v>73564977.28571412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1481828.7142857136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1150711.937735647</v>
      </c>
      <c r="Q197" s="2">
        <f t="shared" si="39"/>
        <v>450000</v>
      </c>
      <c r="R197" s="2">
        <f t="shared" si="38"/>
        <v>75046806</v>
      </c>
      <c r="S197" s="2">
        <f t="shared" si="17"/>
        <v>442960.42857143283</v>
      </c>
      <c r="T197" s="2">
        <f t="shared" si="18"/>
        <v>7039.571428571362</v>
      </c>
      <c r="U197" s="2">
        <f t="shared" si="19"/>
        <v>450000</v>
      </c>
      <c r="V197" s="2">
        <f t="shared" si="33"/>
        <v>36356301.285714284</v>
      </c>
      <c r="W197" s="2">
        <f t="shared" si="20"/>
        <v>442960.42857142538</v>
      </c>
      <c r="X197" s="2">
        <f t="shared" si="6"/>
        <v>7039.5714285746217</v>
      </c>
      <c r="Y197" s="2">
        <f t="shared" si="35"/>
        <v>38690504.71428559</v>
      </c>
      <c r="Z197" s="2" t="str">
        <f t="shared" si="8"/>
        <v>HERE</v>
      </c>
      <c r="AA197" s="2">
        <f>IF(Z197="HERE",Y197,AA196+Graph!$G$1*1000)</f>
        <v>38690504.71428559</v>
      </c>
      <c r="AB197" s="2">
        <f t="shared" si="21"/>
        <v>7039.5714285746217</v>
      </c>
      <c r="AC197" s="2">
        <f t="shared" si="36"/>
        <v>36356301.285714284</v>
      </c>
      <c r="AD197" s="3">
        <f t="shared" si="10"/>
        <v>38690504.71428559</v>
      </c>
      <c r="AE197" s="2">
        <f>IF(AE195&gt;=52800000,52800000,IF(AB176=Graph!G$1*1000,AE196+Graph!G$1*1000,AC197))</f>
        <v>36356301.285714284</v>
      </c>
      <c r="AF197" s="3">
        <f t="shared" si="11"/>
        <v>36356301.285714284</v>
      </c>
      <c r="AG197" s="3">
        <f t="shared" si="27"/>
        <v>36041112.957142778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130</v>
      </c>
      <c r="C198" s="7"/>
      <c r="D198" s="2" t="e">
        <f t="shared" si="12"/>
        <v>#N/A</v>
      </c>
      <c r="E198" s="2" t="e">
        <f t="shared" si="22"/>
        <v>#N/A</v>
      </c>
      <c r="F198" s="2">
        <v>1149287.6533829272</v>
      </c>
      <c r="G198" s="2">
        <f t="shared" si="26"/>
        <v>442960.42857142858</v>
      </c>
      <c r="H198" s="2">
        <f t="shared" si="37"/>
        <v>74007937.714285553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1488868.285714285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1155994.4298282266</v>
      </c>
      <c r="Q198" s="2">
        <f t="shared" si="39"/>
        <v>450000</v>
      </c>
      <c r="R198" s="2">
        <f t="shared" si="38"/>
        <v>75496806</v>
      </c>
      <c r="S198" s="2">
        <f t="shared" si="17"/>
        <v>442960.42857143283</v>
      </c>
      <c r="T198" s="2">
        <f t="shared" si="18"/>
        <v>7039.571428571362</v>
      </c>
      <c r="U198" s="2">
        <f t="shared" si="19"/>
        <v>450000</v>
      </c>
      <c r="V198" s="2">
        <f t="shared" si="33"/>
        <v>36799261.714285709</v>
      </c>
      <c r="W198" s="2">
        <f t="shared" si="20"/>
        <v>442960.42857142538</v>
      </c>
      <c r="X198" s="2">
        <f t="shared" si="6"/>
        <v>7039.5714285746217</v>
      </c>
      <c r="Y198" s="2">
        <f t="shared" si="35"/>
        <v>38697544.285714164</v>
      </c>
      <c r="Z198" s="2" t="str">
        <f t="shared" si="8"/>
        <v>HERE</v>
      </c>
      <c r="AA198" s="2">
        <f>IF(Z198="HERE",Y198,AA197+Graph!$G$1*1000)</f>
        <v>38697544.285714164</v>
      </c>
      <c r="AB198" s="2">
        <f t="shared" si="21"/>
        <v>7039.5714285746217</v>
      </c>
      <c r="AC198" s="2">
        <f t="shared" si="36"/>
        <v>36799261.714285709</v>
      </c>
      <c r="AD198" s="3">
        <f t="shared" si="10"/>
        <v>38697544.285714164</v>
      </c>
      <c r="AE198" s="2">
        <f>IF(AE196&gt;=52800000,52800000,IF(AB177=Graph!G$1*1000,AE197+Graph!G$1*1000,AC198))</f>
        <v>36799261.714285709</v>
      </c>
      <c r="AF198" s="3">
        <f t="shared" si="11"/>
        <v>36799261.714285709</v>
      </c>
      <c r="AG198" s="3">
        <f t="shared" si="27"/>
        <v>36069596.592857063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131</v>
      </c>
      <c r="C199" s="7"/>
      <c r="D199" s="2" t="e">
        <f t="shared" si="12"/>
        <v>#N/A</v>
      </c>
      <c r="E199" s="2" t="e">
        <f t="shared" si="22"/>
        <v>#N/A</v>
      </c>
      <c r="F199" s="2">
        <v>1154548.3036761582</v>
      </c>
      <c r="G199" s="2">
        <f t="shared" si="26"/>
        <v>442960.42857142858</v>
      </c>
      <c r="H199" s="2">
        <f t="shared" si="37"/>
        <v>74450898.142856985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1495907.8571428563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1161276.9219208062</v>
      </c>
      <c r="Q199" s="2">
        <f t="shared" si="39"/>
        <v>450000</v>
      </c>
      <c r="R199" s="2">
        <f t="shared" si="38"/>
        <v>75946806</v>
      </c>
      <c r="S199" s="2">
        <f t="shared" si="17"/>
        <v>442960.42857143283</v>
      </c>
      <c r="T199" s="2">
        <f t="shared" si="18"/>
        <v>7039.571428571362</v>
      </c>
      <c r="U199" s="2">
        <f t="shared" si="19"/>
        <v>450000</v>
      </c>
      <c r="V199" s="2">
        <f t="shared" si="33"/>
        <v>37242222.142857134</v>
      </c>
      <c r="W199" s="2">
        <f t="shared" si="20"/>
        <v>442960.42857142538</v>
      </c>
      <c r="X199" s="2">
        <f t="shared" si="6"/>
        <v>7039.5714285746217</v>
      </c>
      <c r="Y199" s="2">
        <f t="shared" si="35"/>
        <v>38704583.857142739</v>
      </c>
      <c r="Z199" s="2" t="str">
        <f t="shared" si="8"/>
        <v>HERE</v>
      </c>
      <c r="AA199" s="2">
        <f>IF(Z199="HERE",Y199,AA198+Graph!$G$1*1000)</f>
        <v>38704583.857142739</v>
      </c>
      <c r="AB199" s="2">
        <f t="shared" si="21"/>
        <v>7039.5714285746217</v>
      </c>
      <c r="AC199" s="2">
        <f t="shared" si="36"/>
        <v>37242222.142857134</v>
      </c>
      <c r="AD199" s="3">
        <f t="shared" si="10"/>
        <v>38704583.857142739</v>
      </c>
      <c r="AE199" s="2">
        <f>IF(AE197&gt;=52800000,52800000,IF(AB178=Graph!G$1*1000,AE198+Graph!G$1*1000,AC199))</f>
        <v>37242222.142857134</v>
      </c>
      <c r="AF199" s="3">
        <f t="shared" si="11"/>
        <v>37242222.142857134</v>
      </c>
      <c r="AG199" s="3">
        <f t="shared" si="27"/>
        <v>36098080.22857134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132</v>
      </c>
      <c r="C200" s="7"/>
      <c r="D200" s="2" t="e">
        <f t="shared" si="12"/>
        <v>#N/A</v>
      </c>
      <c r="E200" s="2" t="e">
        <f t="shared" si="22"/>
        <v>#N/A</v>
      </c>
      <c r="F200" s="2">
        <v>1159808.953969419</v>
      </c>
      <c r="G200" s="2">
        <f t="shared" si="26"/>
        <v>442960.42857142858</v>
      </c>
      <c r="H200" s="2">
        <f t="shared" si="37"/>
        <v>74893858.571428418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1502947.4285714277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1166559.4140134156</v>
      </c>
      <c r="Q200" s="2">
        <f t="shared" si="39"/>
        <v>450000</v>
      </c>
      <c r="R200" s="2">
        <f t="shared" si="38"/>
        <v>76396806</v>
      </c>
      <c r="S200" s="2">
        <f t="shared" si="17"/>
        <v>442960.42857143283</v>
      </c>
      <c r="T200" s="2">
        <f t="shared" si="18"/>
        <v>7039.571428571362</v>
      </c>
      <c r="U200" s="2">
        <f t="shared" si="19"/>
        <v>450000</v>
      </c>
      <c r="V200" s="2">
        <f t="shared" si="33"/>
        <v>37685182.57142856</v>
      </c>
      <c r="W200" s="2">
        <f t="shared" si="20"/>
        <v>442960.42857142538</v>
      </c>
      <c r="X200" s="2">
        <f t="shared" si="6"/>
        <v>7039.5714285746217</v>
      </c>
      <c r="Y200" s="2">
        <f t="shared" si="35"/>
        <v>38711623.428571314</v>
      </c>
      <c r="Z200" s="2" t="str">
        <f t="shared" si="8"/>
        <v>HERE</v>
      </c>
      <c r="AA200" s="2">
        <f>IF(Z200="HERE",Y200,AA199+Graph!$G$1*1000)</f>
        <v>38711623.428571314</v>
      </c>
      <c r="AB200" s="2">
        <f t="shared" si="21"/>
        <v>7039.5714285746217</v>
      </c>
      <c r="AC200" s="2">
        <f t="shared" si="36"/>
        <v>37685182.57142856</v>
      </c>
      <c r="AD200" s="3">
        <f t="shared" si="10"/>
        <v>38711623.428571314</v>
      </c>
      <c r="AE200" s="2">
        <f>IF(AE198&gt;=52800000,52800000,IF(AB179=Graph!G$1*1000,AE199+Graph!G$1*1000,AC200))</f>
        <v>37685182.57142856</v>
      </c>
      <c r="AF200" s="3">
        <f t="shared" si="11"/>
        <v>37685182.57142856</v>
      </c>
      <c r="AG200" s="3">
        <f t="shared" si="27"/>
        <v>36126563.864285633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133</v>
      </c>
      <c r="C201" s="7"/>
      <c r="D201" s="2" t="e">
        <f t="shared" si="12"/>
        <v>#N/A</v>
      </c>
      <c r="E201" s="2" t="e">
        <f t="shared" si="22"/>
        <v>#N/A</v>
      </c>
      <c r="F201" s="2">
        <v>1165069.6042626798</v>
      </c>
      <c r="G201" s="2">
        <f t="shared" si="26"/>
        <v>442960.42857142858</v>
      </c>
      <c r="H201" s="2">
        <f t="shared" si="37"/>
        <v>75336818.999999851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1509986.9999999991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1171841.9061059952</v>
      </c>
      <c r="Q201" s="2">
        <f t="shared" si="39"/>
        <v>450000</v>
      </c>
      <c r="R201" s="2">
        <f t="shared" si="38"/>
        <v>76846806</v>
      </c>
      <c r="S201" s="2">
        <f t="shared" si="17"/>
        <v>442960.42857143283</v>
      </c>
      <c r="T201" s="2">
        <f t="shared" si="18"/>
        <v>7039.571428571362</v>
      </c>
      <c r="U201" s="2">
        <f t="shared" si="19"/>
        <v>450000</v>
      </c>
      <c r="V201" s="2">
        <f t="shared" si="33"/>
        <v>38128142.999999985</v>
      </c>
      <c r="W201" s="2">
        <f t="shared" si="20"/>
        <v>442960.42857142538</v>
      </c>
      <c r="X201" s="2">
        <f t="shared" si="6"/>
        <v>7039.5714285746217</v>
      </c>
      <c r="Y201" s="2">
        <f t="shared" si="35"/>
        <v>38718662.999999888</v>
      </c>
      <c r="Z201" s="2" t="str">
        <f t="shared" si="8"/>
        <v>HERE</v>
      </c>
      <c r="AA201" s="2">
        <f>IF(Z201="HERE",Y201,AA200+Graph!$G$1*1000)</f>
        <v>38718662.999999888</v>
      </c>
      <c r="AB201" s="2">
        <f t="shared" si="21"/>
        <v>7039.5714285746217</v>
      </c>
      <c r="AC201" s="2">
        <f t="shared" si="36"/>
        <v>38128142.999999985</v>
      </c>
      <c r="AD201" s="3">
        <f t="shared" si="10"/>
        <v>38718662.999999888</v>
      </c>
      <c r="AE201" s="2">
        <f>IF(AE199&gt;=52800000,52800000,IF(AB180=Graph!G$1*1000,AE200+Graph!G$1*1000,AC201))</f>
        <v>38128142.999999985</v>
      </c>
      <c r="AF201" s="3">
        <f t="shared" si="11"/>
        <v>38128142.999999985</v>
      </c>
      <c r="AG201" s="3">
        <f t="shared" si="27"/>
        <v>36155047.499999911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134</v>
      </c>
      <c r="C202" s="7"/>
      <c r="D202" s="2" t="e">
        <f t="shared" si="12"/>
        <v>#N/A</v>
      </c>
      <c r="E202" s="2" t="e">
        <f t="shared" si="22"/>
        <v>#N/A</v>
      </c>
      <c r="F202" s="2">
        <v>1170330.2545559406</v>
      </c>
      <c r="G202" s="2">
        <f t="shared" si="26"/>
        <v>442960.42857142858</v>
      </c>
      <c r="H202" s="2">
        <f t="shared" si="37"/>
        <v>75779779.428571284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1517026.5714285704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1177124.3981985748</v>
      </c>
      <c r="Q202" s="2">
        <f t="shared" si="39"/>
        <v>450000</v>
      </c>
      <c r="R202" s="2">
        <f t="shared" si="38"/>
        <v>77296806</v>
      </c>
      <c r="S202" s="2">
        <f t="shared" si="17"/>
        <v>442960.42857143283</v>
      </c>
      <c r="T202" s="2">
        <f t="shared" si="18"/>
        <v>7039.571428571362</v>
      </c>
      <c r="U202" s="2">
        <f t="shared" si="19"/>
        <v>450000</v>
      </c>
      <c r="V202" s="2">
        <f t="shared" si="33"/>
        <v>38571103.42857141</v>
      </c>
      <c r="W202" s="2">
        <f t="shared" si="20"/>
        <v>442960.42857142538</v>
      </c>
      <c r="X202" s="2">
        <f t="shared" si="6"/>
        <v>7039.5714285746217</v>
      </c>
      <c r="Y202" s="2">
        <f t="shared" si="35"/>
        <v>38725702.571428463</v>
      </c>
      <c r="Z202" s="2" t="str">
        <f t="shared" si="8"/>
        <v>HERE</v>
      </c>
      <c r="AA202" s="2">
        <f>IF(Z202="HERE",Y202,AA201+Graph!$G$1*1000)</f>
        <v>38725702.571428463</v>
      </c>
      <c r="AB202" s="2">
        <f t="shared" si="21"/>
        <v>7039.5714285746217</v>
      </c>
      <c r="AC202" s="2">
        <f t="shared" si="36"/>
        <v>38128142.999999985</v>
      </c>
      <c r="AD202" s="3">
        <f t="shared" si="10"/>
        <v>38725702.571428463</v>
      </c>
      <c r="AE202" s="2">
        <f>IF(AE200&gt;=52800000,52800000,IF(AB181=Graph!G$1*1000,AE201+Graph!G$1*1000,AC202))</f>
        <v>38128142.999999985</v>
      </c>
      <c r="AF202" s="3">
        <f t="shared" si="11"/>
        <v>38128142.999999985</v>
      </c>
      <c r="AG202" s="3">
        <f t="shared" si="27"/>
        <v>36183531.135714188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135</v>
      </c>
      <c r="C203" s="7"/>
      <c r="D203" s="2" t="e">
        <f t="shared" si="12"/>
        <v>#N/A</v>
      </c>
      <c r="E203" s="2" t="e">
        <f t="shared" si="22"/>
        <v>#N/A</v>
      </c>
      <c r="F203" s="2">
        <v>1175590.9048492014</v>
      </c>
      <c r="G203" s="2">
        <f t="shared" si="26"/>
        <v>442960.42857142858</v>
      </c>
      <c r="H203" s="2">
        <f t="shared" si="37"/>
        <v>76222739.857142717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1524066.1428571418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1182406.8902911544</v>
      </c>
      <c r="Q203" s="2">
        <f t="shared" si="39"/>
        <v>450000</v>
      </c>
      <c r="R203" s="2">
        <f t="shared" si="38"/>
        <v>77746806</v>
      </c>
      <c r="S203" s="2">
        <f t="shared" si="17"/>
        <v>442960.42857143283</v>
      </c>
      <c r="T203" s="2">
        <f t="shared" si="18"/>
        <v>7039.571428571362</v>
      </c>
      <c r="U203" s="2">
        <f t="shared" si="19"/>
        <v>450000</v>
      </c>
      <c r="V203" s="2">
        <f t="shared" si="33"/>
        <v>39014063.857142836</v>
      </c>
      <c r="W203" s="2">
        <f t="shared" si="20"/>
        <v>442960.42857142538</v>
      </c>
      <c r="X203" s="2">
        <f t="shared" si="6"/>
        <v>7039.5714285746217</v>
      </c>
      <c r="Y203" s="2">
        <f t="shared" si="35"/>
        <v>38732742.142857037</v>
      </c>
      <c r="Z203" s="2" t="str">
        <f t="shared" si="8"/>
        <v>MEEP</v>
      </c>
      <c r="AA203" s="2">
        <f>IF(Z203="HERE",Y203,AA202+Graph!$G$1*1000)</f>
        <v>39525702.571428463</v>
      </c>
      <c r="AB203" s="2">
        <f t="shared" si="21"/>
        <v>800000</v>
      </c>
      <c r="AC203" s="2">
        <f t="shared" si="36"/>
        <v>38128142.999999985</v>
      </c>
      <c r="AD203" s="3">
        <f t="shared" si="10"/>
        <v>39525702.571428463</v>
      </c>
      <c r="AE203" s="2">
        <f>IF(AE201&gt;=52800000,52800000,IF(AB182=Graph!G$1*1000,AE202+Graph!G$1*1000,AC203))</f>
        <v>38128142.999999985</v>
      </c>
      <c r="AF203" s="3">
        <f t="shared" si="11"/>
        <v>38128142.999999985</v>
      </c>
      <c r="AG203" s="3">
        <f t="shared" si="27"/>
        <v>36212014.771428473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136</v>
      </c>
      <c r="C204" s="7"/>
      <c r="D204" s="2" t="e">
        <f t="shared" si="12"/>
        <v>#N/A</v>
      </c>
      <c r="E204" s="2" t="e">
        <f t="shared" si="22"/>
        <v>#N/A</v>
      </c>
      <c r="F204" s="2">
        <v>1180851.5551424623</v>
      </c>
      <c r="G204" s="2">
        <f t="shared" si="26"/>
        <v>442960.42857142858</v>
      </c>
      <c r="H204" s="2">
        <f t="shared" si="37"/>
        <v>76665700.285714149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1531105.7142857132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1187689.382383734</v>
      </c>
      <c r="Q204" s="2">
        <f t="shared" si="39"/>
        <v>450000</v>
      </c>
      <c r="R204" s="2">
        <f t="shared" si="38"/>
        <v>78196806</v>
      </c>
      <c r="S204" s="2">
        <f t="shared" si="17"/>
        <v>442960.42857143283</v>
      </c>
      <c r="T204" s="2">
        <f t="shared" si="18"/>
        <v>7039.571428571362</v>
      </c>
      <c r="U204" s="2">
        <f t="shared" si="19"/>
        <v>450000</v>
      </c>
      <c r="V204" s="2">
        <f t="shared" si="33"/>
        <v>39457024.285714261</v>
      </c>
      <c r="W204" s="2">
        <f t="shared" si="20"/>
        <v>442960.42857142538</v>
      </c>
      <c r="X204" s="2">
        <f t="shared" si="6"/>
        <v>7039.5714285746217</v>
      </c>
      <c r="Y204" s="2">
        <f t="shared" si="35"/>
        <v>38739781.714285612</v>
      </c>
      <c r="Z204" s="2" t="str">
        <f t="shared" si="8"/>
        <v>MEEP</v>
      </c>
      <c r="AA204" s="2">
        <f>IF(Z204="HERE",Y204,AA203+Graph!$G$1*1000)</f>
        <v>40325702.571428463</v>
      </c>
      <c r="AB204" s="2">
        <f t="shared" si="21"/>
        <v>800000</v>
      </c>
      <c r="AC204" s="2">
        <f t="shared" si="36"/>
        <v>38128142.999999985</v>
      </c>
      <c r="AD204" s="3">
        <f t="shared" si="10"/>
        <v>40325702.571428463</v>
      </c>
      <c r="AE204" s="2">
        <f>IF(AE202&gt;=52800000,52800000,IF(AB183=Graph!G$1*1000,AE203+Graph!G$1*1000,AC204))</f>
        <v>38128142.999999985</v>
      </c>
      <c r="AF204" s="3">
        <f t="shared" si="11"/>
        <v>38128142.999999985</v>
      </c>
      <c r="AG204" s="3">
        <f t="shared" si="27"/>
        <v>36240498.407142751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137</v>
      </c>
      <c r="C205" s="7"/>
      <c r="D205" s="2" t="e">
        <f t="shared" si="12"/>
        <v>#N/A</v>
      </c>
      <c r="E205" s="2" t="e">
        <f t="shared" si="22"/>
        <v>#N/A</v>
      </c>
      <c r="F205" s="2">
        <v>1186112.2054356933</v>
      </c>
      <c r="G205" s="2">
        <f t="shared" si="26"/>
        <v>442960.42857142858</v>
      </c>
      <c r="H205" s="2">
        <f t="shared" si="37"/>
        <v>77108660.714285582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1538145.2857142845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1192971.8744763136</v>
      </c>
      <c r="Q205" s="2">
        <f t="shared" si="39"/>
        <v>450000</v>
      </c>
      <c r="R205" s="2">
        <f t="shared" si="38"/>
        <v>78646806</v>
      </c>
      <c r="S205" s="2">
        <f t="shared" si="17"/>
        <v>442960.42857143283</v>
      </c>
      <c r="T205" s="2">
        <f t="shared" si="18"/>
        <v>7039.571428571362</v>
      </c>
      <c r="U205" s="2">
        <f t="shared" si="19"/>
        <v>450000</v>
      </c>
      <c r="V205" s="2">
        <f t="shared" si="33"/>
        <v>39899984.714285687</v>
      </c>
      <c r="W205" s="2">
        <f t="shared" si="20"/>
        <v>442960.42857142538</v>
      </c>
      <c r="X205" s="2">
        <f t="shared" si="6"/>
        <v>7039.5714285746217</v>
      </c>
      <c r="Y205" s="2">
        <f t="shared" si="35"/>
        <v>38746821.285714187</v>
      </c>
      <c r="Z205" s="2" t="str">
        <f t="shared" si="8"/>
        <v>MEEP</v>
      </c>
      <c r="AA205" s="2">
        <f>IF(Z205="HERE",Y205,AA204+Graph!$G$1*1000)</f>
        <v>41125702.571428463</v>
      </c>
      <c r="AB205" s="2">
        <f t="shared" si="21"/>
        <v>800000</v>
      </c>
      <c r="AC205" s="2">
        <f t="shared" si="36"/>
        <v>38128142.999999985</v>
      </c>
      <c r="AD205" s="3">
        <f t="shared" si="10"/>
        <v>41125702.571428463</v>
      </c>
      <c r="AE205" s="2">
        <f>IF(AE203&gt;=52800000,52800000,IF(AB184=Graph!G$1*1000,AE204+Graph!G$1*1000,AC205))</f>
        <v>38128142.999999985</v>
      </c>
      <c r="AF205" s="3">
        <f t="shared" si="11"/>
        <v>38128142.999999985</v>
      </c>
      <c r="AG205" s="3">
        <f t="shared" si="27"/>
        <v>36268982.042857036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138</v>
      </c>
      <c r="C206" s="7"/>
      <c r="D206" s="2" t="e">
        <f t="shared" si="12"/>
        <v>#N/A</v>
      </c>
      <c r="E206" s="2" t="e">
        <f t="shared" si="22"/>
        <v>#N/A</v>
      </c>
      <c r="F206" s="2">
        <v>1191372.8557289541</v>
      </c>
      <c r="G206" s="2">
        <f t="shared" si="26"/>
        <v>442960.42857142858</v>
      </c>
      <c r="H206" s="2">
        <f t="shared" si="37"/>
        <v>77551621.142857015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1545184.8571428559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1198254.366568923</v>
      </c>
      <c r="Q206" s="2">
        <f t="shared" si="39"/>
        <v>450000</v>
      </c>
      <c r="R206" s="2">
        <f t="shared" si="38"/>
        <v>79096806</v>
      </c>
      <c r="S206" s="2">
        <f t="shared" si="17"/>
        <v>442960.42857143283</v>
      </c>
      <c r="T206" s="2">
        <f t="shared" si="18"/>
        <v>7039.571428571362</v>
      </c>
      <c r="U206" s="2">
        <f t="shared" si="19"/>
        <v>450000</v>
      </c>
      <c r="V206" s="2">
        <f t="shared" si="33"/>
        <v>40342945.142857112</v>
      </c>
      <c r="W206" s="2">
        <f t="shared" si="20"/>
        <v>442960.42857142538</v>
      </c>
      <c r="X206" s="2">
        <f t="shared" si="6"/>
        <v>7039.5714285746217</v>
      </c>
      <c r="Y206" s="2">
        <f t="shared" si="35"/>
        <v>38753860.857142761</v>
      </c>
      <c r="Z206" s="2" t="str">
        <f t="shared" si="8"/>
        <v>MEEP</v>
      </c>
      <c r="AA206" s="2">
        <f>IF(Z206="HERE",Y206,AA205+Graph!$G$1*1000)</f>
        <v>41925702.571428463</v>
      </c>
      <c r="AB206" s="2">
        <f t="shared" si="21"/>
        <v>800000</v>
      </c>
      <c r="AC206" s="2">
        <f t="shared" si="36"/>
        <v>38128142.999999985</v>
      </c>
      <c r="AD206" s="3">
        <f t="shared" si="10"/>
        <v>41925702.571428463</v>
      </c>
      <c r="AE206" s="2">
        <f>IF(AE204&gt;=52800000,52800000,IF(AB185=Graph!G$1*1000,AE205+Graph!G$1*1000,AC206))</f>
        <v>38128142.999999985</v>
      </c>
      <c r="AF206" s="3">
        <f t="shared" si="11"/>
        <v>38128142.999999985</v>
      </c>
      <c r="AG206" s="3">
        <f t="shared" si="27"/>
        <v>36297465.678571321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139</v>
      </c>
      <c r="C207" s="7"/>
      <c r="D207" s="2" t="e">
        <f t="shared" si="12"/>
        <v>#N/A</v>
      </c>
      <c r="E207" s="2" t="e">
        <f t="shared" si="22"/>
        <v>#N/A</v>
      </c>
      <c r="F207" s="2">
        <v>1196633.5060222149</v>
      </c>
      <c r="G207" s="2">
        <f t="shared" si="26"/>
        <v>442960.42857142858</v>
      </c>
      <c r="H207" s="2">
        <f t="shared" si="37"/>
        <v>77994581.571428448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1552224.4285714272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1203536.8586615026</v>
      </c>
      <c r="Q207" s="2">
        <f t="shared" si="39"/>
        <v>450000</v>
      </c>
      <c r="R207" s="2">
        <f t="shared" si="38"/>
        <v>79546806</v>
      </c>
      <c r="S207" s="2">
        <f t="shared" si="17"/>
        <v>442960.42857143283</v>
      </c>
      <c r="T207" s="2">
        <f t="shared" si="18"/>
        <v>7039.571428571362</v>
      </c>
      <c r="U207" s="2">
        <f t="shared" si="19"/>
        <v>450000</v>
      </c>
      <c r="V207" s="2">
        <f t="shared" si="33"/>
        <v>40785905.571428537</v>
      </c>
      <c r="W207" s="2">
        <f t="shared" si="20"/>
        <v>442960.42857142538</v>
      </c>
      <c r="X207" s="2">
        <f t="shared" si="6"/>
        <v>7039.5714285746217</v>
      </c>
      <c r="Y207" s="2">
        <f t="shared" si="35"/>
        <v>38760900.428571336</v>
      </c>
      <c r="Z207" s="2" t="str">
        <f t="shared" si="8"/>
        <v>MEEP</v>
      </c>
      <c r="AA207" s="2">
        <f>IF(Z207="HERE",Y207,AA206+Graph!$G$1*1000)</f>
        <v>42725702.571428463</v>
      </c>
      <c r="AB207" s="2">
        <f t="shared" si="21"/>
        <v>800000</v>
      </c>
      <c r="AC207" s="2">
        <f t="shared" si="36"/>
        <v>38128142.999999985</v>
      </c>
      <c r="AD207" s="3">
        <f t="shared" si="10"/>
        <v>42725702.571428463</v>
      </c>
      <c r="AE207" s="2">
        <f>IF(AE205&gt;=52800000,52800000,IF(AB186=Graph!G$1*1000,AE206+Graph!G$1*1000,AC207))</f>
        <v>38128142.999999985</v>
      </c>
      <c r="AF207" s="3">
        <f t="shared" si="11"/>
        <v>38128142.999999985</v>
      </c>
      <c r="AG207" s="3">
        <f t="shared" si="27"/>
        <v>36325949.314285599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140</v>
      </c>
      <c r="C208" s="7"/>
      <c r="D208" s="2" t="e">
        <f t="shared" si="12"/>
        <v>#N/A</v>
      </c>
      <c r="E208" s="2" t="e">
        <f t="shared" si="22"/>
        <v>#N/A</v>
      </c>
      <c r="F208" s="2">
        <v>1201894.1563154757</v>
      </c>
      <c r="G208" s="2">
        <f t="shared" si="26"/>
        <v>442960.42857142858</v>
      </c>
      <c r="H208" s="2">
        <f t="shared" si="37"/>
        <v>78437541.999999881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1559263.9999999986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1208819.3507540822</v>
      </c>
      <c r="Q208" s="2">
        <f t="shared" si="39"/>
        <v>450000</v>
      </c>
      <c r="R208" s="2">
        <f t="shared" si="38"/>
        <v>79996806</v>
      </c>
      <c r="S208" s="2">
        <f t="shared" si="17"/>
        <v>442960.42857143283</v>
      </c>
      <c r="T208" s="2">
        <f t="shared" si="18"/>
        <v>7039.571428571362</v>
      </c>
      <c r="U208" s="2">
        <f t="shared" si="19"/>
        <v>450000</v>
      </c>
      <c r="V208" s="2">
        <f t="shared" si="33"/>
        <v>41228865.999999963</v>
      </c>
      <c r="W208" s="2">
        <f t="shared" si="20"/>
        <v>442960.42857142538</v>
      </c>
      <c r="X208" s="2">
        <f t="shared" si="6"/>
        <v>7039.5714285746217</v>
      </c>
      <c r="Y208" s="2">
        <f t="shared" si="35"/>
        <v>38767939.999999911</v>
      </c>
      <c r="Z208" s="2" t="str">
        <f t="shared" si="8"/>
        <v>MEEP</v>
      </c>
      <c r="AA208" s="2">
        <f>IF(Z208="HERE",Y208,AA207+Graph!$G$1*1000)</f>
        <v>43525702.571428463</v>
      </c>
      <c r="AB208" s="2">
        <f t="shared" si="21"/>
        <v>800000</v>
      </c>
      <c r="AC208" s="2">
        <f t="shared" si="36"/>
        <v>38128142.999999985</v>
      </c>
      <c r="AD208" s="3">
        <f t="shared" si="10"/>
        <v>43525702.571428463</v>
      </c>
      <c r="AE208" s="2">
        <f>IF(AE206&gt;=52800000,52800000,IF(AB187=Graph!G$1*1000,AE207+Graph!G$1*1000,AC208))</f>
        <v>38128142.999999985</v>
      </c>
      <c r="AF208" s="3">
        <f t="shared" si="11"/>
        <v>38128142.999999985</v>
      </c>
      <c r="AG208" s="3">
        <f t="shared" si="27"/>
        <v>36354432.949999884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141</v>
      </c>
      <c r="C209" s="7"/>
      <c r="D209" s="2" t="e">
        <f t="shared" si="12"/>
        <v>#N/A</v>
      </c>
      <c r="E209" s="2" t="e">
        <f t="shared" si="22"/>
        <v>#N/A</v>
      </c>
      <c r="F209" s="2">
        <v>1207154.8066087365</v>
      </c>
      <c r="G209" s="2">
        <f t="shared" si="26"/>
        <v>442960.42857142858</v>
      </c>
      <c r="H209" s="2">
        <f t="shared" si="37"/>
        <v>78880502.428571314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1566303.57142857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1214101.8428466618</v>
      </c>
      <c r="Q209" s="2">
        <f t="shared" si="39"/>
        <v>450000</v>
      </c>
      <c r="R209" s="2">
        <f t="shared" si="38"/>
        <v>80446806</v>
      </c>
      <c r="S209" s="2">
        <f t="shared" si="17"/>
        <v>442960.42857143283</v>
      </c>
      <c r="T209" s="2">
        <f t="shared" si="18"/>
        <v>7039.571428571362</v>
      </c>
      <c r="U209" s="2">
        <f t="shared" si="19"/>
        <v>450000</v>
      </c>
      <c r="V209" s="2">
        <f t="shared" si="33"/>
        <v>41671826.428571388</v>
      </c>
      <c r="W209" s="2">
        <f t="shared" si="20"/>
        <v>442960.42857142538</v>
      </c>
      <c r="X209" s="2">
        <f t="shared" si="6"/>
        <v>7039.5714285746217</v>
      </c>
      <c r="Y209" s="2">
        <f t="shared" si="35"/>
        <v>38774979.571428485</v>
      </c>
      <c r="Z209" s="2" t="str">
        <f t="shared" si="8"/>
        <v>MEEP</v>
      </c>
      <c r="AA209" s="2">
        <f>IF(Z209="HERE",Y209,AA208+Graph!$G$1*1000)</f>
        <v>44325702.571428463</v>
      </c>
      <c r="AB209" s="2">
        <f t="shared" si="21"/>
        <v>800000</v>
      </c>
      <c r="AC209" s="2">
        <f t="shared" si="36"/>
        <v>38128142.999999985</v>
      </c>
      <c r="AD209" s="3">
        <f t="shared" si="10"/>
        <v>44325702.571428463</v>
      </c>
      <c r="AE209" s="2">
        <f>IF(AE207&gt;=52800000,52800000,IF(AB188=Graph!G$1*1000,AE208+Graph!G$1*1000,AC209))</f>
        <v>38128142.999999985</v>
      </c>
      <c r="AF209" s="3">
        <f t="shared" si="11"/>
        <v>38128142.999999985</v>
      </c>
      <c r="AG209" s="3">
        <f t="shared" si="27"/>
        <v>36382916.585714161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142</v>
      </c>
      <c r="C210" s="7"/>
      <c r="D210" s="2" t="e">
        <f t="shared" si="12"/>
        <v>#N/A</v>
      </c>
      <c r="E210" s="2" t="e">
        <f t="shared" si="22"/>
        <v>#N/A</v>
      </c>
      <c r="F210" s="2">
        <v>1212415.4569019675</v>
      </c>
      <c r="G210" s="2">
        <f t="shared" si="26"/>
        <v>442960.42857142858</v>
      </c>
      <c r="H210" s="2">
        <f t="shared" si="37"/>
        <v>79323462.857142746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1573343.1428571413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1219384.3349392414</v>
      </c>
      <c r="Q210" s="2">
        <f t="shared" si="39"/>
        <v>450000</v>
      </c>
      <c r="R210" s="2">
        <f t="shared" si="38"/>
        <v>80896806</v>
      </c>
      <c r="S210" s="2">
        <f t="shared" si="17"/>
        <v>442960.42857143283</v>
      </c>
      <c r="T210" s="2">
        <f t="shared" si="18"/>
        <v>7039.571428571362</v>
      </c>
      <c r="U210" s="2">
        <f t="shared" si="19"/>
        <v>450000</v>
      </c>
      <c r="V210" s="2">
        <f t="shared" si="33"/>
        <v>42114786.857142814</v>
      </c>
      <c r="W210" s="2">
        <f t="shared" si="20"/>
        <v>442960.42857142538</v>
      </c>
      <c r="X210" s="2">
        <f t="shared" si="6"/>
        <v>7039.5714285746217</v>
      </c>
      <c r="Y210" s="2">
        <f t="shared" si="35"/>
        <v>38782019.14285706</v>
      </c>
      <c r="Z210" s="2" t="str">
        <f t="shared" si="8"/>
        <v>MEEP</v>
      </c>
      <c r="AA210" s="2">
        <f>IF(Z210="HERE",Y210,AA209+Graph!$G$1*1000)</f>
        <v>45125702.571428463</v>
      </c>
      <c r="AB210" s="2">
        <f t="shared" si="21"/>
        <v>800000</v>
      </c>
      <c r="AC210" s="2">
        <f t="shared" si="36"/>
        <v>38128142.999999985</v>
      </c>
      <c r="AD210" s="3">
        <f t="shared" si="10"/>
        <v>45125702.571428463</v>
      </c>
      <c r="AE210" s="2">
        <f>IF(AE208&gt;=52800000,52800000,IF(AB189=Graph!G$1*1000,AE209+Graph!G$1*1000,AC210))</f>
        <v>38128142.999999985</v>
      </c>
      <c r="AF210" s="3">
        <f t="shared" si="11"/>
        <v>38128142.999999985</v>
      </c>
      <c r="AG210" s="3">
        <f t="shared" si="27"/>
        <v>36411400.221428446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143</v>
      </c>
      <c r="C211" s="7"/>
      <c r="D211" s="2" t="e">
        <f t="shared" si="12"/>
        <v>#N/A</v>
      </c>
      <c r="E211" s="2" t="e">
        <f t="shared" si="22"/>
        <v>#N/A</v>
      </c>
      <c r="F211" s="2">
        <v>1217676.1071952283</v>
      </c>
      <c r="G211" s="2">
        <f t="shared" si="26"/>
        <v>442960.42857142858</v>
      </c>
      <c r="H211" s="2">
        <f t="shared" si="37"/>
        <v>79766423.285714179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1580382.7142857127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1224666.8270318508</v>
      </c>
      <c r="Q211" s="2">
        <f t="shared" si="39"/>
        <v>450000</v>
      </c>
      <c r="R211" s="2">
        <f t="shared" si="38"/>
        <v>81346806</v>
      </c>
      <c r="S211" s="2">
        <f t="shared" si="17"/>
        <v>442960.42857143283</v>
      </c>
      <c r="T211" s="2">
        <f t="shared" si="18"/>
        <v>7039.571428571362</v>
      </c>
      <c r="U211" s="2">
        <f t="shared" si="19"/>
        <v>450000</v>
      </c>
      <c r="V211" s="2">
        <f t="shared" si="33"/>
        <v>42557747.285714239</v>
      </c>
      <c r="W211" s="2">
        <f t="shared" si="20"/>
        <v>442960.42857142538</v>
      </c>
      <c r="X211" s="2">
        <f t="shared" si="6"/>
        <v>7039.5714285746217</v>
      </c>
      <c r="Y211" s="2">
        <f t="shared" si="35"/>
        <v>38789058.714285634</v>
      </c>
      <c r="Z211" s="2" t="str">
        <f t="shared" si="8"/>
        <v>MEEP</v>
      </c>
      <c r="AA211" s="2">
        <f>IF(Z211="HERE",Y211,AA210+Graph!$G$1*1000)</f>
        <v>45925702.571428463</v>
      </c>
      <c r="AB211" s="2">
        <f t="shared" si="21"/>
        <v>800000</v>
      </c>
      <c r="AC211" s="2">
        <f t="shared" si="36"/>
        <v>38128142.999999985</v>
      </c>
      <c r="AD211" s="3">
        <f t="shared" si="10"/>
        <v>45925702.571428463</v>
      </c>
      <c r="AE211" s="2">
        <f>IF(AE209&gt;=52800000,52800000,IF(AB190=Graph!G$1*1000,AE210+Graph!G$1*1000,AC211))</f>
        <v>38128142.999999985</v>
      </c>
      <c r="AF211" s="3">
        <f t="shared" si="11"/>
        <v>38128142.999999985</v>
      </c>
      <c r="AG211" s="3">
        <f t="shared" si="27"/>
        <v>36439883.857142724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144</v>
      </c>
      <c r="C212" s="7"/>
      <c r="D212" s="2" t="e">
        <f t="shared" si="12"/>
        <v>#N/A</v>
      </c>
      <c r="E212" s="2" t="e">
        <f t="shared" si="22"/>
        <v>#N/A</v>
      </c>
      <c r="F212" s="2">
        <v>1222936.7574884892</v>
      </c>
      <c r="G212" s="2">
        <f t="shared" si="26"/>
        <v>442960.42857142858</v>
      </c>
      <c r="H212" s="2">
        <f t="shared" si="37"/>
        <v>80209383.714285612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1587422.2857142841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1229949.3191244304</v>
      </c>
      <c r="Q212" s="2">
        <f t="shared" si="39"/>
        <v>450000</v>
      </c>
      <c r="R212" s="2">
        <f t="shared" si="38"/>
        <v>81796806</v>
      </c>
      <c r="S212" s="2">
        <f t="shared" si="17"/>
        <v>442960.42857143283</v>
      </c>
      <c r="T212" s="2">
        <f t="shared" si="18"/>
        <v>7039.571428571362</v>
      </c>
      <c r="U212" s="2">
        <f t="shared" si="19"/>
        <v>450000</v>
      </c>
      <c r="V212" s="2">
        <f t="shared" si="33"/>
        <v>43000707.714285664</v>
      </c>
      <c r="W212" s="2">
        <f t="shared" si="20"/>
        <v>442960.42857142538</v>
      </c>
      <c r="X212" s="2">
        <f t="shared" si="6"/>
        <v>7039.5714285746217</v>
      </c>
      <c r="Y212" s="2">
        <f t="shared" si="35"/>
        <v>38796098.285714209</v>
      </c>
      <c r="Z212" s="2" t="str">
        <f t="shared" si="8"/>
        <v>MEEP</v>
      </c>
      <c r="AA212" s="2">
        <f>IF(Z212="HERE",Y212,AA211+Graph!$G$1*1000)</f>
        <v>46725702.571428463</v>
      </c>
      <c r="AB212" s="2">
        <f t="shared" si="21"/>
        <v>800000</v>
      </c>
      <c r="AC212" s="2">
        <f t="shared" si="36"/>
        <v>38128142.999999985</v>
      </c>
      <c r="AD212" s="3">
        <f t="shared" si="10"/>
        <v>46725702.571428463</v>
      </c>
      <c r="AE212" s="2">
        <f>IF(AE210&gt;=52800000,52800000,IF(AB191=Graph!G$1*1000,AE211+Graph!G$1*1000,AC212))</f>
        <v>38128142.999999985</v>
      </c>
      <c r="AF212" s="3">
        <f t="shared" si="11"/>
        <v>38128142.999999985</v>
      </c>
      <c r="AG212" s="3">
        <f t="shared" si="27"/>
        <v>36468367.492857017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145</v>
      </c>
      <c r="C213" s="7"/>
      <c r="D213" s="2" t="e">
        <f t="shared" si="12"/>
        <v>#N/A</v>
      </c>
      <c r="E213" s="2" t="e">
        <f t="shared" si="22"/>
        <v>#N/A</v>
      </c>
      <c r="F213" s="2">
        <v>1228197.40778175</v>
      </c>
      <c r="G213" s="2">
        <f t="shared" si="26"/>
        <v>442960.42857142858</v>
      </c>
      <c r="H213" s="2">
        <f t="shared" si="37"/>
        <v>80652344.142857045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1594461.8571428554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1235231.81121701</v>
      </c>
      <c r="Q213" s="2">
        <f t="shared" si="39"/>
        <v>450000</v>
      </c>
      <c r="R213" s="2">
        <f t="shared" si="38"/>
        <v>82246806</v>
      </c>
      <c r="S213" s="2">
        <f t="shared" si="17"/>
        <v>442960.42857143283</v>
      </c>
      <c r="T213" s="2">
        <f t="shared" si="18"/>
        <v>7039.571428571362</v>
      </c>
      <c r="U213" s="2">
        <f t="shared" si="19"/>
        <v>450000</v>
      </c>
      <c r="V213" s="2">
        <f t="shared" si="33"/>
        <v>43443668.14285709</v>
      </c>
      <c r="W213" s="2">
        <f t="shared" si="20"/>
        <v>442960.42857142538</v>
      </c>
      <c r="X213" s="2">
        <f t="shared" si="6"/>
        <v>7039.5714285746217</v>
      </c>
      <c r="Y213" s="2">
        <f t="shared" si="35"/>
        <v>38803137.857142784</v>
      </c>
      <c r="Z213" s="2" t="str">
        <f t="shared" si="8"/>
        <v>MEEP</v>
      </c>
      <c r="AA213" s="2">
        <f>IF(Z213="HERE",Y213,AA212+Graph!$G$1*1000)</f>
        <v>47525702.571428463</v>
      </c>
      <c r="AB213" s="2">
        <f t="shared" si="21"/>
        <v>800000</v>
      </c>
      <c r="AC213" s="2">
        <f t="shared" si="36"/>
        <v>38128142.999999985</v>
      </c>
      <c r="AD213" s="3">
        <f t="shared" si="10"/>
        <v>47525702.571428463</v>
      </c>
      <c r="AE213" s="2">
        <f>IF(AE211&gt;=52800000,52800000,IF(AB192=Graph!G$1*1000,AE212+Graph!G$1*1000,AC213))</f>
        <v>38128142.999999985</v>
      </c>
      <c r="AF213" s="3">
        <f t="shared" si="11"/>
        <v>38128142.999999985</v>
      </c>
      <c r="AG213" s="3">
        <f t="shared" si="27"/>
        <v>36496851.128571309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146</v>
      </c>
      <c r="C214" s="7"/>
      <c r="D214" s="2" t="e">
        <f t="shared" si="12"/>
        <v>#N/A</v>
      </c>
      <c r="E214" s="2" t="e">
        <f t="shared" si="22"/>
        <v>#N/A</v>
      </c>
      <c r="F214" s="2">
        <v>1233458.0580750108</v>
      </c>
      <c r="G214" s="2">
        <f t="shared" si="26"/>
        <v>442960.42857142858</v>
      </c>
      <c r="H214" s="2">
        <f t="shared" si="37"/>
        <v>81095304.571428478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1601501.4285714268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1240514.3033095896</v>
      </c>
      <c r="Q214" s="2">
        <f t="shared" si="39"/>
        <v>450000</v>
      </c>
      <c r="R214" s="2">
        <f t="shared" si="38"/>
        <v>82696806</v>
      </c>
      <c r="S214" s="2">
        <f t="shared" si="17"/>
        <v>442960.42857143283</v>
      </c>
      <c r="T214" s="2">
        <f t="shared" si="18"/>
        <v>7039.571428571362</v>
      </c>
      <c r="U214" s="2">
        <f t="shared" si="19"/>
        <v>450000</v>
      </c>
      <c r="V214" s="2">
        <f t="shared" si="33"/>
        <v>43886628.571428515</v>
      </c>
      <c r="W214" s="2">
        <f t="shared" si="20"/>
        <v>442960.42857142538</v>
      </c>
      <c r="X214" s="2">
        <f t="shared" si="6"/>
        <v>7039.5714285746217</v>
      </c>
      <c r="Y214" s="2">
        <f t="shared" si="35"/>
        <v>38810177.428571358</v>
      </c>
      <c r="Z214" s="2" t="str">
        <f t="shared" si="8"/>
        <v>MEEP</v>
      </c>
      <c r="AA214" s="2">
        <f>IF(Z214="HERE",Y214,AA213+Graph!$G$1*1000)</f>
        <v>48325702.571428463</v>
      </c>
      <c r="AB214" s="2">
        <f t="shared" si="21"/>
        <v>800000</v>
      </c>
      <c r="AC214" s="2">
        <f t="shared" si="36"/>
        <v>38128142.999999985</v>
      </c>
      <c r="AD214" s="3">
        <f t="shared" si="10"/>
        <v>48325702.571428463</v>
      </c>
      <c r="AE214" s="2">
        <f>IF(AE212&gt;=52800000,52800000,IF(AB193=Graph!G$1*1000,AE213+Graph!G$1*1000,AC214))</f>
        <v>38128142.999999985</v>
      </c>
      <c r="AF214" s="3">
        <f t="shared" si="11"/>
        <v>38128142.999999985</v>
      </c>
      <c r="AG214" s="3">
        <f t="shared" si="27"/>
        <v>36525334.764285594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147</v>
      </c>
      <c r="C215" s="7"/>
      <c r="D215" s="2" t="e">
        <f t="shared" si="12"/>
        <v>#N/A</v>
      </c>
      <c r="E215" s="2" t="e">
        <f t="shared" si="22"/>
        <v>#N/A</v>
      </c>
      <c r="F215" s="2">
        <v>1238718.7083682418</v>
      </c>
      <c r="G215" s="2">
        <f t="shared" si="26"/>
        <v>442960.42857142858</v>
      </c>
      <c r="H215" s="2">
        <f t="shared" si="37"/>
        <v>81538264.999999911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1608540.9999999981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1245796.7954021692</v>
      </c>
      <c r="Q215" s="2">
        <f t="shared" si="39"/>
        <v>450000</v>
      </c>
      <c r="R215" s="2">
        <f t="shared" si="38"/>
        <v>83146806</v>
      </c>
      <c r="S215" s="2">
        <f t="shared" si="17"/>
        <v>442960.42857143283</v>
      </c>
      <c r="T215" s="2">
        <f t="shared" si="18"/>
        <v>7039.571428571362</v>
      </c>
      <c r="U215" s="2">
        <f t="shared" si="19"/>
        <v>450000</v>
      </c>
      <c r="V215" s="2">
        <f t="shared" si="33"/>
        <v>44329588.99999994</v>
      </c>
      <c r="W215" s="2">
        <f t="shared" si="20"/>
        <v>442960.42857142538</v>
      </c>
      <c r="X215" s="2">
        <f t="shared" si="6"/>
        <v>7039.5714285746217</v>
      </c>
      <c r="Y215" s="2">
        <f t="shared" si="35"/>
        <v>38817216.999999933</v>
      </c>
      <c r="Z215" s="2" t="str">
        <f t="shared" si="8"/>
        <v>MEEP</v>
      </c>
      <c r="AA215" s="2">
        <f>IF(Z215="HERE",Y215,AA214+Graph!$G$1*1000)</f>
        <v>49125702.571428463</v>
      </c>
      <c r="AB215" s="2">
        <f t="shared" si="21"/>
        <v>800000</v>
      </c>
      <c r="AC215" s="2">
        <f t="shared" si="36"/>
        <v>38128142.999999985</v>
      </c>
      <c r="AD215" s="3">
        <f t="shared" si="10"/>
        <v>49125702.571428463</v>
      </c>
      <c r="AE215" s="2">
        <f>IF(AE213&gt;=52800000,52800000,IF(AB194=Graph!G$1*1000,AE214+Graph!G$1*1000,AC215))</f>
        <v>38128142.999999985</v>
      </c>
      <c r="AF215" s="3">
        <f t="shared" si="11"/>
        <v>38128142.999999985</v>
      </c>
      <c r="AG215" s="3">
        <f t="shared" si="27"/>
        <v>36553818.399999879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148</v>
      </c>
      <c r="C216" s="7"/>
      <c r="D216" s="2" t="e">
        <f t="shared" si="12"/>
        <v>#N/A</v>
      </c>
      <c r="E216" s="2" t="e">
        <f t="shared" si="22"/>
        <v>#N/A</v>
      </c>
      <c r="F216" s="2">
        <v>1243979.3586615026</v>
      </c>
      <c r="G216" s="2">
        <f t="shared" si="26"/>
        <v>442960.42857142858</v>
      </c>
      <c r="H216" s="2">
        <f t="shared" si="37"/>
        <v>81981225.428571343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1615580.5714285695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1251079.2874947488</v>
      </c>
      <c r="Q216" s="2">
        <f t="shared" si="39"/>
        <v>450000</v>
      </c>
      <c r="R216" s="2">
        <f t="shared" si="38"/>
        <v>83596806</v>
      </c>
      <c r="S216" s="2">
        <f t="shared" si="17"/>
        <v>442960.42857143283</v>
      </c>
      <c r="T216" s="2">
        <f t="shared" si="18"/>
        <v>7039.571428571362</v>
      </c>
      <c r="U216" s="2">
        <f t="shared" si="19"/>
        <v>450000</v>
      </c>
      <c r="V216" s="2">
        <f t="shared" si="33"/>
        <v>44772549.428571366</v>
      </c>
      <c r="W216" s="2">
        <f t="shared" si="20"/>
        <v>442960.42857142538</v>
      </c>
      <c r="X216" s="2">
        <f t="shared" si="6"/>
        <v>7039.5714285746217</v>
      </c>
      <c r="Y216" s="2">
        <f t="shared" si="35"/>
        <v>38824256.571428508</v>
      </c>
      <c r="Z216" s="2" t="str">
        <f t="shared" si="8"/>
        <v>MEEP</v>
      </c>
      <c r="AA216" s="2">
        <f>IF(Z216="HERE",Y216,AA215+Graph!$G$1*1000)</f>
        <v>49925702.571428463</v>
      </c>
      <c r="AB216" s="2">
        <f t="shared" si="21"/>
        <v>800000</v>
      </c>
      <c r="AC216" s="2">
        <f t="shared" si="36"/>
        <v>38128142.999999985</v>
      </c>
      <c r="AD216" s="3">
        <f t="shared" si="10"/>
        <v>49925702.571428463</v>
      </c>
      <c r="AE216" s="2">
        <f>IF(AE214&gt;=52800000,52800000,IF(AB195=Graph!G$1*1000,AE215+Graph!G$1*1000,AC216))</f>
        <v>38128142.999999985</v>
      </c>
      <c r="AF216" s="3">
        <f t="shared" si="11"/>
        <v>38128142.999999985</v>
      </c>
      <c r="AG216" s="3">
        <f t="shared" si="27"/>
        <v>36582302.035714164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149</v>
      </c>
      <c r="C217" s="7"/>
      <c r="D217" s="2" t="e">
        <f t="shared" si="12"/>
        <v>#N/A</v>
      </c>
      <c r="E217" s="2" t="e">
        <f t="shared" si="22"/>
        <v>#N/A</v>
      </c>
      <c r="F217" s="2">
        <v>1249240.0089547634</v>
      </c>
      <c r="G217" s="2">
        <f t="shared" si="26"/>
        <v>442960.42857142858</v>
      </c>
      <c r="H217" s="2">
        <f t="shared" si="37"/>
        <v>82424185.857142776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1622620.1428571409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1256361.7795873582</v>
      </c>
      <c r="Q217" s="2">
        <f t="shared" si="39"/>
        <v>450000</v>
      </c>
      <c r="R217" s="2">
        <f t="shared" si="38"/>
        <v>84046806</v>
      </c>
      <c r="S217" s="2">
        <f t="shared" si="17"/>
        <v>442960.42857143283</v>
      </c>
      <c r="T217" s="2">
        <f t="shared" si="18"/>
        <v>7039.571428571362</v>
      </c>
      <c r="U217" s="2">
        <f t="shared" si="19"/>
        <v>450000</v>
      </c>
      <c r="V217" s="2">
        <f t="shared" si="33"/>
        <v>45215509.857142791</v>
      </c>
      <c r="W217" s="2">
        <f t="shared" si="20"/>
        <v>442960.42857142538</v>
      </c>
      <c r="X217" s="2">
        <f t="shared" si="6"/>
        <v>7039.5714285746217</v>
      </c>
      <c r="Y217" s="2">
        <f t="shared" si="35"/>
        <v>38831296.142857082</v>
      </c>
      <c r="Z217" s="2" t="str">
        <f t="shared" si="8"/>
        <v>MEEP</v>
      </c>
      <c r="AA217" s="2">
        <f>IF(Z217="HERE",Y217,AA216+Graph!$G$1*1000)</f>
        <v>50725702.571428463</v>
      </c>
      <c r="AB217" s="2">
        <f t="shared" si="21"/>
        <v>800000</v>
      </c>
      <c r="AC217" s="2">
        <f t="shared" si="36"/>
        <v>38128142.999999985</v>
      </c>
      <c r="AD217" s="3">
        <f t="shared" si="10"/>
        <v>50725702.571428463</v>
      </c>
      <c r="AE217" s="2">
        <f>IF(AE215&gt;=52800000,52800000,IF(AB196=Graph!G$1*1000,AE216+Graph!G$1*1000,AC217))</f>
        <v>38128142.999999985</v>
      </c>
      <c r="AF217" s="3">
        <f t="shared" si="11"/>
        <v>38128142.999999985</v>
      </c>
      <c r="AG217" s="3">
        <f t="shared" si="27"/>
        <v>36610785.671428457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150</v>
      </c>
      <c r="C218" s="7"/>
      <c r="D218" s="2" t="e">
        <f t="shared" si="12"/>
        <v>#N/A</v>
      </c>
      <c r="E218" s="2" t="e">
        <f t="shared" si="22"/>
        <v>#N/A</v>
      </c>
      <c r="F218" s="2">
        <v>1254500.6592480242</v>
      </c>
      <c r="G218" s="2">
        <f t="shared" si="26"/>
        <v>442960.42857142858</v>
      </c>
      <c r="H218" s="2">
        <f t="shared" si="37"/>
        <v>82867146.285714209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1629659.7142857122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1261644.2716799378</v>
      </c>
      <c r="Q218" s="2">
        <f t="shared" si="39"/>
        <v>450000</v>
      </c>
      <c r="R218" s="2">
        <f t="shared" si="38"/>
        <v>84496806</v>
      </c>
      <c r="S218" s="2">
        <f t="shared" si="17"/>
        <v>442960.42857143283</v>
      </c>
      <c r="T218" s="2">
        <f t="shared" si="18"/>
        <v>7039.571428571362</v>
      </c>
      <c r="U218" s="2">
        <f t="shared" si="19"/>
        <v>450000</v>
      </c>
      <c r="V218" s="2">
        <f t="shared" si="33"/>
        <v>45658470.285714217</v>
      </c>
      <c r="W218" s="2">
        <f t="shared" si="20"/>
        <v>442960.42857142538</v>
      </c>
      <c r="X218" s="2">
        <f t="shared" si="6"/>
        <v>7039.5714285746217</v>
      </c>
      <c r="Y218" s="2">
        <f t="shared" si="35"/>
        <v>38838335.714285657</v>
      </c>
      <c r="Z218" s="2" t="str">
        <f t="shared" si="8"/>
        <v>MEEP</v>
      </c>
      <c r="AA218" s="2">
        <f>IF(Z218="HERE",Y218,AA217+Graph!$G$1*1000)</f>
        <v>51525702.571428463</v>
      </c>
      <c r="AB218" s="2">
        <f t="shared" si="21"/>
        <v>800000</v>
      </c>
      <c r="AC218" s="2">
        <f t="shared" si="36"/>
        <v>38128142.999999985</v>
      </c>
      <c r="AD218" s="3">
        <f t="shared" si="10"/>
        <v>51525702.571428463</v>
      </c>
      <c r="AE218" s="2">
        <f>IF(AE216&gt;=52800000,52800000,IF(AB197=Graph!G$1*1000,AE217+Graph!G$1*1000,AC218))</f>
        <v>38128142.999999985</v>
      </c>
      <c r="AF218" s="3">
        <f t="shared" si="11"/>
        <v>38128142.999999985</v>
      </c>
      <c r="AG218" s="3">
        <f t="shared" si="27"/>
        <v>36639269.307142749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151</v>
      </c>
      <c r="C219" s="7"/>
      <c r="D219" s="2" t="e">
        <f t="shared" si="12"/>
        <v>#N/A</v>
      </c>
      <c r="E219" s="2" t="e">
        <f t="shared" si="22"/>
        <v>#N/A</v>
      </c>
      <c r="F219" s="2">
        <v>1259761.309541285</v>
      </c>
      <c r="G219" s="2">
        <f t="shared" si="26"/>
        <v>442960.42857142858</v>
      </c>
      <c r="H219" s="2">
        <f t="shared" si="37"/>
        <v>83310106.714285642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1636699.2857142836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1266926.7637725174</v>
      </c>
      <c r="Q219" s="2">
        <f t="shared" si="39"/>
        <v>450000</v>
      </c>
      <c r="R219" s="2">
        <f t="shared" si="38"/>
        <v>84946806</v>
      </c>
      <c r="S219" s="2">
        <f t="shared" si="17"/>
        <v>442960.42857143283</v>
      </c>
      <c r="T219" s="2">
        <f t="shared" si="18"/>
        <v>7039.571428571362</v>
      </c>
      <c r="U219" s="2">
        <f t="shared" si="19"/>
        <v>450000</v>
      </c>
      <c r="V219" s="2">
        <f t="shared" si="33"/>
        <v>46101430.714285642</v>
      </c>
      <c r="W219" s="2">
        <f t="shared" si="20"/>
        <v>442960.42857142538</v>
      </c>
      <c r="X219" s="2">
        <f t="shared" si="6"/>
        <v>7039.5714285746217</v>
      </c>
      <c r="Y219" s="2">
        <f t="shared" si="35"/>
        <v>38845375.285714231</v>
      </c>
      <c r="Z219" s="2" t="str">
        <f t="shared" si="8"/>
        <v>MEEP</v>
      </c>
      <c r="AA219" s="2">
        <f>IF(Z219="HERE",Y219,AA218+Graph!$G$1*1000)</f>
        <v>52325702.571428463</v>
      </c>
      <c r="AB219" s="2">
        <f t="shared" si="21"/>
        <v>800000</v>
      </c>
      <c r="AC219" s="2">
        <f t="shared" si="36"/>
        <v>38128142.999999985</v>
      </c>
      <c r="AD219" s="3">
        <f t="shared" si="10"/>
        <v>52325702.571428463</v>
      </c>
      <c r="AE219" s="2">
        <f>IF(AE217&gt;=52800000,52800000,IF(AB198=Graph!G$1*1000,AE218+Graph!G$1*1000,AC219))</f>
        <v>38128142.999999985</v>
      </c>
      <c r="AF219" s="3">
        <f t="shared" si="11"/>
        <v>38128142.999999985</v>
      </c>
      <c r="AG219" s="3">
        <f t="shared" si="27"/>
        <v>36667752.942857035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152</v>
      </c>
      <c r="C220" s="7"/>
      <c r="D220" s="2" t="e">
        <f t="shared" si="12"/>
        <v>#N/A</v>
      </c>
      <c r="E220" s="2" t="e">
        <f t="shared" si="22"/>
        <v>#N/A</v>
      </c>
      <c r="F220" s="2">
        <v>1265021.959834516</v>
      </c>
      <c r="G220" s="2">
        <f t="shared" si="26"/>
        <v>442960.42857142858</v>
      </c>
      <c r="H220" s="2">
        <f t="shared" si="37"/>
        <v>83753067.142857075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1643738.8571428549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1272209.255865097</v>
      </c>
      <c r="Q220" s="2">
        <f t="shared" si="39"/>
        <v>450000</v>
      </c>
      <c r="R220" s="2">
        <f t="shared" si="38"/>
        <v>85396806</v>
      </c>
      <c r="S220" s="2">
        <f t="shared" si="17"/>
        <v>442960.42857143283</v>
      </c>
      <c r="T220" s="2">
        <f t="shared" si="18"/>
        <v>7039.571428571362</v>
      </c>
      <c r="U220" s="2">
        <f t="shared" si="19"/>
        <v>450000</v>
      </c>
      <c r="V220" s="2">
        <f t="shared" si="33"/>
        <v>46544391.142857067</v>
      </c>
      <c r="W220" s="2">
        <f t="shared" si="20"/>
        <v>442960.42857142538</v>
      </c>
      <c r="X220" s="2">
        <f t="shared" si="6"/>
        <v>7039.5714285746217</v>
      </c>
      <c r="Y220" s="2">
        <f t="shared" si="35"/>
        <v>38852414.857142806</v>
      </c>
      <c r="Z220" s="2" t="str">
        <f t="shared" si="8"/>
        <v>MEEP</v>
      </c>
      <c r="AA220" s="2">
        <f>IF(Z220="HERE",Y220,AA219+Graph!$G$1*1000)</f>
        <v>53125702.571428463</v>
      </c>
      <c r="AB220" s="2">
        <f t="shared" si="21"/>
        <v>800000</v>
      </c>
      <c r="AC220" s="2">
        <f t="shared" si="36"/>
        <v>38128142.999999985</v>
      </c>
      <c r="AD220" s="3">
        <f t="shared" si="10"/>
        <v>52800000</v>
      </c>
      <c r="AE220" s="2">
        <f>IF(AE218&gt;=52800000,52800000,IF(AB199=Graph!G$1*1000,AE219+Graph!G$1*1000,AC220))</f>
        <v>38128142.999999985</v>
      </c>
      <c r="AF220" s="3">
        <f t="shared" si="11"/>
        <v>38128142.999999985</v>
      </c>
      <c r="AG220" s="3">
        <f t="shared" si="27"/>
        <v>36696236.578571327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153</v>
      </c>
      <c r="C221" s="7"/>
      <c r="D221" s="2" t="e">
        <f t="shared" si="12"/>
        <v>#N/A</v>
      </c>
      <c r="E221" s="2" t="e">
        <f t="shared" si="22"/>
        <v>#N/A</v>
      </c>
      <c r="F221" s="2">
        <v>1270282.6101277769</v>
      </c>
      <c r="G221" s="2">
        <f t="shared" si="26"/>
        <v>442960.42857142858</v>
      </c>
      <c r="H221" s="2">
        <f t="shared" si="37"/>
        <v>84196027.571428508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1650778.4285714263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1277491.7479576766</v>
      </c>
      <c r="Q221" s="2">
        <f t="shared" si="39"/>
        <v>450000</v>
      </c>
      <c r="R221" s="2">
        <f t="shared" si="38"/>
        <v>85846806</v>
      </c>
      <c r="S221" s="2">
        <f t="shared" si="17"/>
        <v>442960.42857143283</v>
      </c>
      <c r="T221" s="2">
        <f t="shared" si="18"/>
        <v>7039.571428571362</v>
      </c>
      <c r="U221" s="2">
        <f t="shared" si="19"/>
        <v>450000</v>
      </c>
      <c r="V221" s="2">
        <f t="shared" si="33"/>
        <v>46987351.571428493</v>
      </c>
      <c r="W221" s="2">
        <f t="shared" si="20"/>
        <v>442960.42857142538</v>
      </c>
      <c r="X221" s="2">
        <f t="shared" si="6"/>
        <v>7039.5714285746217</v>
      </c>
      <c r="Y221" s="2">
        <f t="shared" si="35"/>
        <v>38859454.428571381</v>
      </c>
      <c r="Z221" s="2" t="str">
        <f t="shared" si="8"/>
        <v>MEEP</v>
      </c>
      <c r="AA221" s="2">
        <f>IF(Z221="HERE",Y221,AA220+Graph!$G$1*1000)</f>
        <v>53925702.571428463</v>
      </c>
      <c r="AB221" s="2">
        <f t="shared" si="21"/>
        <v>800000</v>
      </c>
      <c r="AC221" s="2">
        <f t="shared" si="36"/>
        <v>38128142.999999985</v>
      </c>
      <c r="AD221" s="3">
        <f t="shared" si="10"/>
        <v>52800000</v>
      </c>
      <c r="AE221" s="2">
        <f>IF(AE219&gt;=52800000,52800000,IF(AB200=Graph!G$1*1000,AE220+Graph!G$1*1000,AC221))</f>
        <v>38128142.999999985</v>
      </c>
      <c r="AF221" s="3">
        <f t="shared" si="11"/>
        <v>38128142.999999985</v>
      </c>
      <c r="AG221" s="3">
        <f t="shared" si="27"/>
        <v>36724720.214285612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154</v>
      </c>
      <c r="C222" s="7"/>
      <c r="D222" s="2" t="e">
        <f t="shared" si="12"/>
        <v>#N/A</v>
      </c>
      <c r="E222" s="2" t="e">
        <f t="shared" si="22"/>
        <v>#N/A</v>
      </c>
      <c r="F222" s="2">
        <v>1275543.2604210377</v>
      </c>
      <c r="G222" s="2">
        <f t="shared" si="26"/>
        <v>442960.42857142858</v>
      </c>
      <c r="H222" s="2">
        <f t="shared" si="37"/>
        <v>84638987.99999994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1657817.9999999977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1282774.2400502563</v>
      </c>
      <c r="Q222" s="2">
        <f t="shared" si="39"/>
        <v>450000</v>
      </c>
      <c r="R222" s="2">
        <f t="shared" si="38"/>
        <v>86296806</v>
      </c>
      <c r="S222" s="2">
        <f t="shared" si="17"/>
        <v>442960.42857143283</v>
      </c>
      <c r="T222" s="2">
        <f t="shared" si="18"/>
        <v>7039.571428571362</v>
      </c>
      <c r="U222" s="2">
        <f t="shared" si="19"/>
        <v>450000</v>
      </c>
      <c r="V222" s="2">
        <f t="shared" si="33"/>
        <v>47430311.999999918</v>
      </c>
      <c r="W222" s="2">
        <f t="shared" si="20"/>
        <v>442960.42857142538</v>
      </c>
      <c r="X222" s="2">
        <f t="shared" si="6"/>
        <v>7039.5714285746217</v>
      </c>
      <c r="Y222" s="2">
        <f t="shared" si="35"/>
        <v>38866493.999999955</v>
      </c>
      <c r="Z222" s="2" t="str">
        <f t="shared" si="8"/>
        <v>MEEP</v>
      </c>
      <c r="AA222" s="2">
        <f>IF(Z222="HERE",Y222,AA221+Graph!$G$1*1000)</f>
        <v>54725702.571428463</v>
      </c>
      <c r="AB222" s="2">
        <f t="shared" si="21"/>
        <v>800000</v>
      </c>
      <c r="AC222" s="2">
        <f t="shared" si="36"/>
        <v>38128142.999999985</v>
      </c>
      <c r="AD222" s="3">
        <f t="shared" si="10"/>
        <v>52800000</v>
      </c>
      <c r="AE222" s="2">
        <f>IF(AE220&gt;=52800000,52800000,IF(AB201=Graph!G$1*1000,AE221+Graph!G$1*1000,AC222))</f>
        <v>38128142.999999985</v>
      </c>
      <c r="AF222" s="3">
        <f t="shared" si="11"/>
        <v>38128142.999999985</v>
      </c>
      <c r="AG222" s="3">
        <f t="shared" si="27"/>
        <v>36753203.849999897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155</v>
      </c>
      <c r="C223" s="7"/>
      <c r="D223" s="2" t="e">
        <f t="shared" si="12"/>
        <v>#N/A</v>
      </c>
      <c r="E223" s="2" t="e">
        <f t="shared" si="22"/>
        <v>#N/A</v>
      </c>
      <c r="F223" s="2">
        <v>1280803.9107142985</v>
      </c>
      <c r="G223" s="2">
        <f t="shared" si="26"/>
        <v>442960.42857142858</v>
      </c>
      <c r="H223" s="2">
        <f t="shared" si="37"/>
        <v>85081948.428571373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1664857.571428569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1288056.7321428657</v>
      </c>
      <c r="Q223" s="2">
        <f t="shared" si="39"/>
        <v>450000</v>
      </c>
      <c r="R223" s="2">
        <f t="shared" si="38"/>
        <v>86746806</v>
      </c>
      <c r="S223" s="2">
        <f t="shared" si="17"/>
        <v>442960.42857143283</v>
      </c>
      <c r="T223" s="2">
        <f t="shared" si="18"/>
        <v>7039.571428571362</v>
      </c>
      <c r="U223" s="2">
        <f t="shared" si="19"/>
        <v>450000</v>
      </c>
      <c r="V223" s="2">
        <f t="shared" si="33"/>
        <v>47873272.428571343</v>
      </c>
      <c r="W223" s="2">
        <f t="shared" si="20"/>
        <v>442960.42857142538</v>
      </c>
      <c r="X223" s="2">
        <f t="shared" si="6"/>
        <v>7039.5714285746217</v>
      </c>
      <c r="Y223" s="2">
        <f t="shared" ref="Y223:Y286" si="40">IF(COUNT($C224)=0,IF(COUNT($C223)=1,C223,SUM(Y222+X223)),C223)</f>
        <v>38873533.57142853</v>
      </c>
      <c r="Z223" s="2" t="str">
        <f t="shared" si="8"/>
        <v>MEEP</v>
      </c>
      <c r="AA223" s="2">
        <f>IF(Z223="HERE",Y223,AA222+Graph!$G$1*1000)</f>
        <v>55525702.571428463</v>
      </c>
      <c r="AB223" s="2">
        <f t="shared" si="21"/>
        <v>800000</v>
      </c>
      <c r="AC223" s="2">
        <f t="shared" ref="AC223:AC286" si="41">IF(Z224="HERE",V223,AC222)</f>
        <v>38128142.999999985</v>
      </c>
      <c r="AD223" s="3">
        <f t="shared" si="10"/>
        <v>52800000</v>
      </c>
      <c r="AE223" s="2">
        <f>IF(AE221&gt;=52800000,52800000,IF(AB202=Graph!G$1*1000,AE222+Graph!G$1*1000,AC223))</f>
        <v>38128142.999999985</v>
      </c>
      <c r="AF223" s="3">
        <f t="shared" si="11"/>
        <v>38128142.999999985</v>
      </c>
      <c r="AG223" s="3">
        <f t="shared" si="27"/>
        <v>36759539.46428562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156</v>
      </c>
      <c r="C224" s="7"/>
      <c r="D224" s="2" t="e">
        <f t="shared" si="12"/>
        <v>#N/A</v>
      </c>
      <c r="E224" s="2" t="e">
        <f t="shared" si="22"/>
        <v>#N/A</v>
      </c>
      <c r="F224" s="2">
        <v>1286064.5610075593</v>
      </c>
      <c r="G224" s="2">
        <f t="shared" si="26"/>
        <v>442960.42857142858</v>
      </c>
      <c r="H224" s="2">
        <f t="shared" ref="H224:H287" si="42">IF(COUNT($C225)=0,IF(COUNT($C224)=1,C224,SUM(H223+G224)),C224)</f>
        <v>85524908.857142806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1671897.1428571404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1293339.2242354453</v>
      </c>
      <c r="Q224" s="2">
        <f t="shared" si="39"/>
        <v>450000</v>
      </c>
      <c r="R224" s="2">
        <f t="shared" ref="R224:R287" si="43">IF(COUNT($C225)=0,IF(COUNT($C224)=1,M224,SUM(R223+Q224)),M224)</f>
        <v>87196806</v>
      </c>
      <c r="S224" s="2">
        <f t="shared" si="17"/>
        <v>442960.42857143283</v>
      </c>
      <c r="T224" s="2">
        <f t="shared" si="18"/>
        <v>7039.571428571362</v>
      </c>
      <c r="U224" s="2">
        <f t="shared" si="19"/>
        <v>450000</v>
      </c>
      <c r="V224" s="2">
        <f t="shared" si="33"/>
        <v>48316232.857142769</v>
      </c>
      <c r="W224" s="2">
        <f t="shared" si="20"/>
        <v>442960.42857142538</v>
      </c>
      <c r="X224" s="2">
        <f t="shared" si="6"/>
        <v>7039.5714285746217</v>
      </c>
      <c r="Y224" s="2">
        <f t="shared" si="40"/>
        <v>38880573.142857105</v>
      </c>
      <c r="Z224" s="2" t="str">
        <f t="shared" si="8"/>
        <v>MEEP</v>
      </c>
      <c r="AA224" s="2">
        <f>IF(Z224="HERE",Y224,AA223+Graph!$G$1*1000)</f>
        <v>56325702.571428463</v>
      </c>
      <c r="AB224" s="2">
        <f t="shared" si="21"/>
        <v>800000</v>
      </c>
      <c r="AC224" s="2">
        <f t="shared" si="41"/>
        <v>38128142.999999985</v>
      </c>
      <c r="AD224" s="3">
        <f t="shared" si="10"/>
        <v>52800000</v>
      </c>
      <c r="AE224" s="2">
        <f>IF(AE222&gt;=52800000,52800000,IF(AB203=Graph!G$1*1000,AE223+Graph!G$1*1000,AC224))</f>
        <v>38928142.999999985</v>
      </c>
      <c r="AF224" s="3">
        <f t="shared" si="11"/>
        <v>38928142.999999985</v>
      </c>
      <c r="AG224" s="3">
        <f t="shared" si="27"/>
        <v>37479539.46428562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157</v>
      </c>
      <c r="C225" s="7"/>
      <c r="D225" s="2" t="e">
        <f t="shared" si="12"/>
        <v>#N/A</v>
      </c>
      <c r="E225" s="2" t="e">
        <f t="shared" si="22"/>
        <v>#N/A</v>
      </c>
      <c r="F225" s="2">
        <v>1291325.2113008201</v>
      </c>
      <c r="G225" s="2">
        <f t="shared" si="26"/>
        <v>442960.42857142858</v>
      </c>
      <c r="H225" s="2">
        <f t="shared" si="42"/>
        <v>85967869.285714239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1678936.7142857118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1298621.7163280249</v>
      </c>
      <c r="Q225" s="2">
        <f t="shared" si="39"/>
        <v>450000</v>
      </c>
      <c r="R225" s="2">
        <f t="shared" si="43"/>
        <v>87646806</v>
      </c>
      <c r="S225" s="2">
        <f t="shared" si="17"/>
        <v>442960.42857143283</v>
      </c>
      <c r="T225" s="2">
        <f t="shared" si="18"/>
        <v>7039.571428571362</v>
      </c>
      <c r="U225" s="2">
        <f t="shared" si="19"/>
        <v>450000</v>
      </c>
      <c r="V225" s="2">
        <f t="shared" si="33"/>
        <v>48759193.285714194</v>
      </c>
      <c r="W225" s="2">
        <f t="shared" si="20"/>
        <v>442960.42857142538</v>
      </c>
      <c r="X225" s="2">
        <f t="shared" si="6"/>
        <v>7039.5714285746217</v>
      </c>
      <c r="Y225" s="2">
        <f t="shared" si="40"/>
        <v>38887612.714285679</v>
      </c>
      <c r="Z225" s="2" t="str">
        <f t="shared" si="8"/>
        <v>MEEP</v>
      </c>
      <c r="AA225" s="2">
        <f>IF(Z225="HERE",Y225,AA224+Graph!$G$1*1000)</f>
        <v>57125702.571428463</v>
      </c>
      <c r="AB225" s="2">
        <f t="shared" si="21"/>
        <v>800000</v>
      </c>
      <c r="AC225" s="2">
        <f t="shared" si="41"/>
        <v>38128142.999999985</v>
      </c>
      <c r="AD225" s="3">
        <f t="shared" si="10"/>
        <v>52800000</v>
      </c>
      <c r="AE225" s="2">
        <f>IF(AE223&gt;=52800000,52800000,IF(AB204=Graph!G$1*1000,AE224+Graph!G$1*1000,AC225))</f>
        <v>39728142.999999985</v>
      </c>
      <c r="AF225" s="3">
        <f t="shared" si="11"/>
        <v>39728142.999999985</v>
      </c>
      <c r="AG225" s="3">
        <f t="shared" si="27"/>
        <v>38199539.46428562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158</v>
      </c>
      <c r="C226" s="7"/>
      <c r="D226" s="2" t="e">
        <f t="shared" si="12"/>
        <v>#N/A</v>
      </c>
      <c r="E226" s="2" t="e">
        <f t="shared" si="22"/>
        <v>#N/A</v>
      </c>
      <c r="F226" s="2">
        <v>1296585.8615940511</v>
      </c>
      <c r="G226" s="2">
        <f t="shared" si="26"/>
        <v>442960.42857142858</v>
      </c>
      <c r="H226" s="2">
        <f t="shared" si="42"/>
        <v>86410829.714285672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1685976.2857142831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1303904.2084206045</v>
      </c>
      <c r="Q226" s="2">
        <f t="shared" si="39"/>
        <v>450000</v>
      </c>
      <c r="R226" s="2">
        <f t="shared" si="43"/>
        <v>88096806</v>
      </c>
      <c r="S226" s="2">
        <f t="shared" si="17"/>
        <v>442960.42857143283</v>
      </c>
      <c r="T226" s="2">
        <f t="shared" si="18"/>
        <v>7039.571428571362</v>
      </c>
      <c r="U226" s="2">
        <f t="shared" si="19"/>
        <v>450000</v>
      </c>
      <c r="V226" s="2">
        <f t="shared" si="33"/>
        <v>49202153.71428562</v>
      </c>
      <c r="W226" s="2">
        <f t="shared" si="20"/>
        <v>442960.42857142538</v>
      </c>
      <c r="X226" s="2">
        <f t="shared" si="6"/>
        <v>7039.5714285746217</v>
      </c>
      <c r="Y226" s="2">
        <f t="shared" si="40"/>
        <v>38894652.285714254</v>
      </c>
      <c r="Z226" s="2" t="str">
        <f t="shared" si="8"/>
        <v>MEEP</v>
      </c>
      <c r="AA226" s="2">
        <f>IF(Z226="HERE",Y226,AA225+Graph!$G$1*1000)</f>
        <v>57925702.571428463</v>
      </c>
      <c r="AB226" s="2">
        <f t="shared" si="21"/>
        <v>800000</v>
      </c>
      <c r="AC226" s="2">
        <f t="shared" si="41"/>
        <v>38128142.999999985</v>
      </c>
      <c r="AD226" s="3">
        <f t="shared" si="10"/>
        <v>52800000</v>
      </c>
      <c r="AE226" s="2">
        <f>IF(AE224&gt;=52800000,52800000,IF(AB205=Graph!G$1*1000,AE225+Graph!G$1*1000,AC226))</f>
        <v>40528142.999999985</v>
      </c>
      <c r="AF226" s="3">
        <f t="shared" si="11"/>
        <v>40528142.999999985</v>
      </c>
      <c r="AG226" s="3">
        <f t="shared" si="27"/>
        <v>38919539.46428562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159</v>
      </c>
      <c r="C227" s="7"/>
      <c r="D227" s="2" t="e">
        <f t="shared" si="12"/>
        <v>#N/A</v>
      </c>
      <c r="E227" s="2" t="e">
        <f t="shared" si="22"/>
        <v>#N/A</v>
      </c>
      <c r="F227" s="2">
        <v>1301846.5118873119</v>
      </c>
      <c r="G227" s="2">
        <f t="shared" si="26"/>
        <v>442960.42857142858</v>
      </c>
      <c r="H227" s="2">
        <f t="shared" si="42"/>
        <v>86853790.142857105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1693015.8571428545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1309186.7005131841</v>
      </c>
      <c r="Q227" s="2">
        <f t="shared" si="39"/>
        <v>450000</v>
      </c>
      <c r="R227" s="2">
        <f t="shared" si="43"/>
        <v>88546806</v>
      </c>
      <c r="S227" s="2">
        <f t="shared" si="17"/>
        <v>442960.42857143283</v>
      </c>
      <c r="T227" s="2">
        <f t="shared" si="18"/>
        <v>7039.571428571362</v>
      </c>
      <c r="U227" s="2">
        <f t="shared" si="19"/>
        <v>450000</v>
      </c>
      <c r="V227" s="2">
        <f t="shared" si="33"/>
        <v>49645114.142857045</v>
      </c>
      <c r="W227" s="2">
        <f t="shared" si="20"/>
        <v>442960.42857142538</v>
      </c>
      <c r="X227" s="2">
        <f t="shared" si="6"/>
        <v>7039.5714285746217</v>
      </c>
      <c r="Y227" s="2">
        <f t="shared" si="40"/>
        <v>38901691.857142828</v>
      </c>
      <c r="Z227" s="2" t="str">
        <f t="shared" si="8"/>
        <v>MEEP</v>
      </c>
      <c r="AA227" s="2">
        <f>IF(Z227="HERE",Y227,AA226+Graph!$G$1*1000)</f>
        <v>58725702.571428463</v>
      </c>
      <c r="AB227" s="2">
        <f t="shared" si="21"/>
        <v>800000</v>
      </c>
      <c r="AC227" s="2">
        <f t="shared" si="41"/>
        <v>38128142.999999985</v>
      </c>
      <c r="AD227" s="3">
        <f t="shared" si="10"/>
        <v>52800000</v>
      </c>
      <c r="AE227" s="2">
        <f>IF(AE225&gt;=52800000,52800000,IF(AB206=Graph!G$1*1000,AE226+Graph!G$1*1000,AC227))</f>
        <v>41328142.999999985</v>
      </c>
      <c r="AF227" s="3">
        <f t="shared" si="11"/>
        <v>41328142.999999985</v>
      </c>
      <c r="AG227" s="3">
        <f t="shared" si="27"/>
        <v>39639539.46428562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160</v>
      </c>
      <c r="C228" s="7"/>
      <c r="D228" s="2" t="e">
        <f t="shared" si="12"/>
        <v>#N/A</v>
      </c>
      <c r="E228" s="2" t="e">
        <f t="shared" si="22"/>
        <v>#N/A</v>
      </c>
      <c r="F228" s="2">
        <v>1307107.1621805727</v>
      </c>
      <c r="G228" s="2">
        <f t="shared" si="26"/>
        <v>442960.42857142858</v>
      </c>
      <c r="H228" s="2">
        <f t="shared" si="42"/>
        <v>87296750.571428537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1700055.4285714258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1314469.1926057637</v>
      </c>
      <c r="Q228" s="2">
        <f t="shared" si="39"/>
        <v>450000</v>
      </c>
      <c r="R228" s="2">
        <f t="shared" si="43"/>
        <v>88996806</v>
      </c>
      <c r="S228" s="2">
        <f t="shared" si="17"/>
        <v>442960.42857143283</v>
      </c>
      <c r="T228" s="2">
        <f t="shared" si="18"/>
        <v>7039.571428571362</v>
      </c>
      <c r="U228" s="2">
        <f t="shared" si="19"/>
        <v>450000</v>
      </c>
      <c r="V228" s="2">
        <f t="shared" si="33"/>
        <v>50088074.57142847</v>
      </c>
      <c r="W228" s="2">
        <f t="shared" si="20"/>
        <v>442960.42857142538</v>
      </c>
      <c r="X228" s="2">
        <f t="shared" si="6"/>
        <v>7039.5714285746217</v>
      </c>
      <c r="Y228" s="2">
        <f t="shared" si="40"/>
        <v>38908731.428571403</v>
      </c>
      <c r="Z228" s="2" t="str">
        <f t="shared" si="8"/>
        <v>MEEP</v>
      </c>
      <c r="AA228" s="2">
        <f>IF(Z228="HERE",Y228,AA227+Graph!$G$1*1000)</f>
        <v>59525702.571428463</v>
      </c>
      <c r="AB228" s="2">
        <f t="shared" si="21"/>
        <v>800000</v>
      </c>
      <c r="AC228" s="2">
        <f t="shared" si="41"/>
        <v>38128142.999999985</v>
      </c>
      <c r="AD228" s="3">
        <f t="shared" si="10"/>
        <v>52800000</v>
      </c>
      <c r="AE228" s="2">
        <f>IF(AE226&gt;=52800000,52800000,IF(AB207=Graph!G$1*1000,AE227+Graph!G$1*1000,AC228))</f>
        <v>42128142.999999985</v>
      </c>
      <c r="AF228" s="3">
        <f t="shared" si="11"/>
        <v>42128142.999999985</v>
      </c>
      <c r="AG228" s="3">
        <f t="shared" si="27"/>
        <v>40359539.46428562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161</v>
      </c>
      <c r="C229" s="7"/>
      <c r="D229" s="2" t="e">
        <f t="shared" si="12"/>
        <v>#N/A</v>
      </c>
      <c r="E229" s="2" t="e">
        <f t="shared" si="22"/>
        <v>#N/A</v>
      </c>
      <c r="F229" s="2">
        <v>1312367.8124738336</v>
      </c>
      <c r="G229" s="2">
        <f t="shared" si="26"/>
        <v>442960.42857142858</v>
      </c>
      <c r="H229" s="2">
        <f t="shared" si="42"/>
        <v>87739710.99999997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1707094.9999999972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1319751.6846983731</v>
      </c>
      <c r="Q229" s="2">
        <f t="shared" si="39"/>
        <v>450000</v>
      </c>
      <c r="R229" s="2">
        <f t="shared" si="43"/>
        <v>89446806</v>
      </c>
      <c r="S229" s="2">
        <f t="shared" si="17"/>
        <v>442960.42857143283</v>
      </c>
      <c r="T229" s="2">
        <f t="shared" si="18"/>
        <v>7039.571428571362</v>
      </c>
      <c r="U229" s="2">
        <f t="shared" si="19"/>
        <v>450000</v>
      </c>
      <c r="V229" s="2">
        <f t="shared" si="33"/>
        <v>50531034.999999896</v>
      </c>
      <c r="W229" s="2">
        <f t="shared" si="20"/>
        <v>442960.42857142538</v>
      </c>
      <c r="X229" s="2">
        <f t="shared" si="6"/>
        <v>7039.5714285746217</v>
      </c>
      <c r="Y229" s="2">
        <f t="shared" si="40"/>
        <v>38915770.999999978</v>
      </c>
      <c r="Z229" s="2" t="str">
        <f t="shared" si="8"/>
        <v>MEEP</v>
      </c>
      <c r="AA229" s="2">
        <f>IF(Z229="HERE",Y229,AA228+Graph!$G$1*1000)</f>
        <v>60325702.571428463</v>
      </c>
      <c r="AB229" s="2">
        <f t="shared" si="21"/>
        <v>800000</v>
      </c>
      <c r="AC229" s="2">
        <f t="shared" si="41"/>
        <v>38128142.999999985</v>
      </c>
      <c r="AD229" s="3">
        <f t="shared" si="10"/>
        <v>52800000</v>
      </c>
      <c r="AE229" s="2">
        <f>IF(AE227&gt;=52800000,52800000,IF(AB208=Graph!G$1*1000,AE228+Graph!G$1*1000,AC229))</f>
        <v>42928142.999999985</v>
      </c>
      <c r="AF229" s="3">
        <f t="shared" si="11"/>
        <v>42928142.999999985</v>
      </c>
      <c r="AG229" s="3">
        <f t="shared" si="27"/>
        <v>41079539.46428562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162</v>
      </c>
      <c r="C230" s="7"/>
      <c r="D230" s="2" t="e">
        <f t="shared" si="12"/>
        <v>#N/A</v>
      </c>
      <c r="E230" s="2" t="e">
        <f t="shared" si="22"/>
        <v>#N/A</v>
      </c>
      <c r="F230" s="2">
        <v>1317628.4627670944</v>
      </c>
      <c r="G230" s="2">
        <f t="shared" si="26"/>
        <v>442960.42857142858</v>
      </c>
      <c r="H230" s="2">
        <f t="shared" si="42"/>
        <v>88182671.428571403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1714134.5714285686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1325034.1767909527</v>
      </c>
      <c r="Q230" s="2">
        <f t="shared" ref="Q230:Q293" si="44">IF(P230&gt;450000,450000,P230)</f>
        <v>450000</v>
      </c>
      <c r="R230" s="2">
        <f t="shared" si="43"/>
        <v>89896806</v>
      </c>
      <c r="S230" s="2">
        <f t="shared" si="17"/>
        <v>442960.42857143283</v>
      </c>
      <c r="T230" s="2">
        <f t="shared" si="18"/>
        <v>7039.571428571362</v>
      </c>
      <c r="U230" s="2">
        <f t="shared" si="19"/>
        <v>450000</v>
      </c>
      <c r="V230" s="2">
        <f t="shared" si="33"/>
        <v>50973995.428571321</v>
      </c>
      <c r="W230" s="2">
        <f t="shared" si="20"/>
        <v>442960.42857142538</v>
      </c>
      <c r="X230" s="2">
        <f t="shared" si="6"/>
        <v>7039.5714285746217</v>
      </c>
      <c r="Y230" s="2">
        <f t="shared" si="40"/>
        <v>38922810.571428552</v>
      </c>
      <c r="Z230" s="2" t="str">
        <f t="shared" si="8"/>
        <v>MEEP</v>
      </c>
      <c r="AA230" s="2">
        <f>IF(Z230="HERE",Y230,AA229+Graph!$G$1*1000)</f>
        <v>61125702.571428463</v>
      </c>
      <c r="AB230" s="2">
        <f t="shared" si="21"/>
        <v>800000</v>
      </c>
      <c r="AC230" s="2">
        <f t="shared" si="41"/>
        <v>38128142.999999985</v>
      </c>
      <c r="AD230" s="3">
        <f t="shared" si="10"/>
        <v>52800000</v>
      </c>
      <c r="AE230" s="2">
        <f>IF(AE228&gt;=52800000,52800000,IF(AB209=Graph!G$1*1000,AE229+Graph!G$1*1000,AC230))</f>
        <v>43728142.999999985</v>
      </c>
      <c r="AF230" s="3">
        <f t="shared" si="11"/>
        <v>43728142.999999985</v>
      </c>
      <c r="AG230" s="3">
        <f t="shared" si="27"/>
        <v>41799539.46428562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163</v>
      </c>
      <c r="C231" s="7"/>
      <c r="D231" s="2" t="e">
        <f t="shared" si="12"/>
        <v>#N/A</v>
      </c>
      <c r="E231" s="2" t="e">
        <f t="shared" si="22"/>
        <v>#N/A</v>
      </c>
      <c r="F231" s="2">
        <v>1322889.1130603254</v>
      </c>
      <c r="G231" s="2">
        <f t="shared" si="26"/>
        <v>442960.42857142858</v>
      </c>
      <c r="H231" s="2">
        <f t="shared" si="42"/>
        <v>88625631.857142836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1721174.1428571399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1330316.6688835323</v>
      </c>
      <c r="Q231" s="2">
        <f t="shared" si="44"/>
        <v>450000</v>
      </c>
      <c r="R231" s="2">
        <f t="shared" si="43"/>
        <v>90346806</v>
      </c>
      <c r="S231" s="2">
        <f t="shared" si="17"/>
        <v>442960.42857143283</v>
      </c>
      <c r="T231" s="2">
        <f t="shared" si="18"/>
        <v>7039.571428571362</v>
      </c>
      <c r="U231" s="2">
        <f t="shared" si="19"/>
        <v>450000</v>
      </c>
      <c r="V231" s="2">
        <f t="shared" si="33"/>
        <v>51416955.857142746</v>
      </c>
      <c r="W231" s="2">
        <f t="shared" si="20"/>
        <v>442960.42857142538</v>
      </c>
      <c r="X231" s="2">
        <f t="shared" si="6"/>
        <v>7039.5714285746217</v>
      </c>
      <c r="Y231" s="2">
        <f t="shared" si="40"/>
        <v>38929850.142857127</v>
      </c>
      <c r="Z231" s="2" t="str">
        <f t="shared" si="8"/>
        <v>MEEP</v>
      </c>
      <c r="AA231" s="2">
        <f>IF(Z231="HERE",Y231,AA230+Graph!$G$1*1000)</f>
        <v>61925702.571428463</v>
      </c>
      <c r="AB231" s="2">
        <f t="shared" si="21"/>
        <v>800000</v>
      </c>
      <c r="AC231" s="2">
        <f t="shared" si="41"/>
        <v>38128142.999999985</v>
      </c>
      <c r="AD231" s="3">
        <f t="shared" si="10"/>
        <v>52800000</v>
      </c>
      <c r="AE231" s="2">
        <f>IF(AE229&gt;=52800000,52800000,IF(AB210=Graph!G$1*1000,AE230+Graph!G$1*1000,AC231))</f>
        <v>44528142.999999985</v>
      </c>
      <c r="AF231" s="3">
        <f t="shared" si="11"/>
        <v>44528142.999999985</v>
      </c>
      <c r="AG231" s="3">
        <f t="shared" si="27"/>
        <v>42519539.46428562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164</v>
      </c>
      <c r="C232" s="7"/>
      <c r="D232" s="2" t="e">
        <f t="shared" si="12"/>
        <v>#N/A</v>
      </c>
      <c r="E232" s="2" t="e">
        <f t="shared" si="22"/>
        <v>#N/A</v>
      </c>
      <c r="F232" s="2">
        <v>1328149.7633535862</v>
      </c>
      <c r="G232" s="2">
        <f t="shared" si="26"/>
        <v>442960.42857142858</v>
      </c>
      <c r="H232" s="2">
        <f t="shared" si="42"/>
        <v>89068592.285714269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1728213.7142857113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1335599.1609761119</v>
      </c>
      <c r="Q232" s="2">
        <f t="shared" si="44"/>
        <v>450000</v>
      </c>
      <c r="R232" s="2">
        <f t="shared" si="43"/>
        <v>90796806</v>
      </c>
      <c r="S232" s="2">
        <f t="shared" si="17"/>
        <v>442960.42857143283</v>
      </c>
      <c r="T232" s="2">
        <f t="shared" si="18"/>
        <v>7039.571428571362</v>
      </c>
      <c r="U232" s="2">
        <f t="shared" si="19"/>
        <v>450000</v>
      </c>
      <c r="V232" s="2">
        <f t="shared" si="33"/>
        <v>51859916.285714172</v>
      </c>
      <c r="W232" s="2">
        <f t="shared" si="20"/>
        <v>442960.42857142538</v>
      </c>
      <c r="X232" s="2">
        <f t="shared" si="6"/>
        <v>7039.5714285746217</v>
      </c>
      <c r="Y232" s="2">
        <f t="shared" si="40"/>
        <v>38936889.714285702</v>
      </c>
      <c r="Z232" s="2" t="str">
        <f t="shared" si="8"/>
        <v>MEEP</v>
      </c>
      <c r="AA232" s="2">
        <f>IF(Z232="HERE",Y232,AA231+Graph!$G$1*1000)</f>
        <v>62725702.571428463</v>
      </c>
      <c r="AB232" s="2">
        <f t="shared" si="21"/>
        <v>800000</v>
      </c>
      <c r="AC232" s="2">
        <f t="shared" si="41"/>
        <v>38128142.999999985</v>
      </c>
      <c r="AD232" s="3">
        <f t="shared" si="10"/>
        <v>52800000</v>
      </c>
      <c r="AE232" s="2">
        <f>IF(AE230&gt;=52800000,52800000,IF(AB211=Graph!G$1*1000,AE231+Graph!G$1*1000,AC232))</f>
        <v>45328142.999999985</v>
      </c>
      <c r="AF232" s="3">
        <f t="shared" si="11"/>
        <v>45328142.999999985</v>
      </c>
      <c r="AG232" s="3">
        <f t="shared" si="27"/>
        <v>43239539.46428562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165</v>
      </c>
      <c r="C233" s="7"/>
      <c r="D233" s="2" t="e">
        <f t="shared" si="12"/>
        <v>#N/A</v>
      </c>
      <c r="E233" s="2" t="e">
        <f t="shared" si="22"/>
        <v>#N/A</v>
      </c>
      <c r="F233" s="2">
        <v>1333410.413646847</v>
      </c>
      <c r="G233" s="2">
        <f t="shared" si="26"/>
        <v>442960.42857142858</v>
      </c>
      <c r="H233" s="2">
        <f t="shared" si="42"/>
        <v>89511552.714285702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1735253.2857142827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1340881.6530686915</v>
      </c>
      <c r="Q233" s="2">
        <f t="shared" si="44"/>
        <v>450000</v>
      </c>
      <c r="R233" s="2">
        <f t="shared" si="43"/>
        <v>91246806</v>
      </c>
      <c r="S233" s="2">
        <f t="shared" si="17"/>
        <v>442960.42857143283</v>
      </c>
      <c r="T233" s="2">
        <f t="shared" si="18"/>
        <v>7039.571428571362</v>
      </c>
      <c r="U233" s="2">
        <f t="shared" si="19"/>
        <v>450000</v>
      </c>
      <c r="V233" s="2">
        <f t="shared" si="33"/>
        <v>52302876.714285597</v>
      </c>
      <c r="W233" s="2">
        <f t="shared" si="20"/>
        <v>442960.42857142538</v>
      </c>
      <c r="X233" s="2">
        <f t="shared" si="6"/>
        <v>7039.5714285746217</v>
      </c>
      <c r="Y233" s="2">
        <f t="shared" si="40"/>
        <v>38943929.285714276</v>
      </c>
      <c r="Z233" s="2" t="str">
        <f t="shared" si="8"/>
        <v>MEEP</v>
      </c>
      <c r="AA233" s="2">
        <f>IF(Z233="HERE",Y233,AA232+Graph!$G$1*1000)</f>
        <v>63525702.571428463</v>
      </c>
      <c r="AB233" s="2">
        <f t="shared" si="21"/>
        <v>800000</v>
      </c>
      <c r="AC233" s="2">
        <f t="shared" si="41"/>
        <v>38128142.999999985</v>
      </c>
      <c r="AD233" s="3">
        <f t="shared" si="10"/>
        <v>52800000</v>
      </c>
      <c r="AE233" s="2">
        <f>IF(AE231&gt;=52800000,52800000,IF(AB212=Graph!G$1*1000,AE232+Graph!G$1*1000,AC233))</f>
        <v>46128142.999999985</v>
      </c>
      <c r="AF233" s="3">
        <f t="shared" si="11"/>
        <v>46128142.999999985</v>
      </c>
      <c r="AG233" s="3">
        <f t="shared" si="27"/>
        <v>43959539.46428562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166</v>
      </c>
      <c r="C234" s="7"/>
      <c r="D234" s="2" t="e">
        <f t="shared" si="12"/>
        <v>#N/A</v>
      </c>
      <c r="E234" s="2" t="e">
        <f t="shared" si="22"/>
        <v>#N/A</v>
      </c>
      <c r="F234" s="2">
        <v>1338671.0639401078</v>
      </c>
      <c r="G234" s="2">
        <f t="shared" si="26"/>
        <v>442960.42857142858</v>
      </c>
      <c r="H234" s="2">
        <f t="shared" si="42"/>
        <v>89954513.142857134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1742292.857142854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1346164.1451613009</v>
      </c>
      <c r="Q234" s="2">
        <f t="shared" si="44"/>
        <v>450000</v>
      </c>
      <c r="R234" s="2">
        <f t="shared" si="43"/>
        <v>91696806</v>
      </c>
      <c r="S234" s="2">
        <f t="shared" si="17"/>
        <v>442960.42857143283</v>
      </c>
      <c r="T234" s="2">
        <f t="shared" si="18"/>
        <v>7039.571428571362</v>
      </c>
      <c r="U234" s="2">
        <f t="shared" si="19"/>
        <v>450000</v>
      </c>
      <c r="V234" s="2">
        <f t="shared" si="33"/>
        <v>52745837.142857023</v>
      </c>
      <c r="W234" s="2">
        <f t="shared" si="20"/>
        <v>442960.42857142538</v>
      </c>
      <c r="X234" s="2">
        <f t="shared" si="6"/>
        <v>7039.5714285746217</v>
      </c>
      <c r="Y234" s="2">
        <f t="shared" si="40"/>
        <v>38950968.857142851</v>
      </c>
      <c r="Z234" s="2" t="str">
        <f t="shared" si="8"/>
        <v>MEEP</v>
      </c>
      <c r="AA234" s="2">
        <f>IF(Z234="HERE",Y234,AA233+Graph!$G$1*1000)</f>
        <v>64325702.571428463</v>
      </c>
      <c r="AB234" s="2">
        <f t="shared" si="21"/>
        <v>800000</v>
      </c>
      <c r="AC234" s="2">
        <f t="shared" si="41"/>
        <v>38128142.999999985</v>
      </c>
      <c r="AD234" s="3">
        <f t="shared" si="10"/>
        <v>52800000</v>
      </c>
      <c r="AE234" s="2">
        <f>IF(AE232&gt;=52800000,52800000,IF(AB213=Graph!G$1*1000,AE233+Graph!G$1*1000,AC234))</f>
        <v>46928142.999999985</v>
      </c>
      <c r="AF234" s="3">
        <f t="shared" si="11"/>
        <v>46928142.999999985</v>
      </c>
      <c r="AG234" s="3">
        <f t="shared" si="27"/>
        <v>44679539.46428562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167</v>
      </c>
      <c r="C235" s="7"/>
      <c r="D235" s="2" t="e">
        <f t="shared" si="12"/>
        <v>#N/A</v>
      </c>
      <c r="E235" s="2" t="e">
        <f t="shared" si="22"/>
        <v>#N/A</v>
      </c>
      <c r="F235" s="2">
        <v>1343931.7142333686</v>
      </c>
      <c r="G235" s="2">
        <f t="shared" si="26"/>
        <v>442960.42857142858</v>
      </c>
      <c r="H235" s="2">
        <f t="shared" si="42"/>
        <v>90397473.571428567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1749332.4285714254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1351446.6372538805</v>
      </c>
      <c r="Q235" s="2">
        <f t="shared" si="44"/>
        <v>450000</v>
      </c>
      <c r="R235" s="2">
        <f t="shared" si="43"/>
        <v>92146806</v>
      </c>
      <c r="S235" s="2">
        <f t="shared" si="17"/>
        <v>442960.42857143283</v>
      </c>
      <c r="T235" s="2">
        <f t="shared" si="18"/>
        <v>7039.571428571362</v>
      </c>
      <c r="U235" s="2">
        <f t="shared" si="19"/>
        <v>450000</v>
      </c>
      <c r="V235" s="2">
        <f t="shared" si="33"/>
        <v>53188797.571428448</v>
      </c>
      <c r="W235" s="2">
        <f t="shared" si="20"/>
        <v>442960.42857142538</v>
      </c>
      <c r="X235" s="2">
        <f t="shared" si="6"/>
        <v>7039.5714285746217</v>
      </c>
      <c r="Y235" s="2">
        <f t="shared" si="40"/>
        <v>38958008.428571425</v>
      </c>
      <c r="Z235" s="2" t="str">
        <f t="shared" si="8"/>
        <v>MEEP</v>
      </c>
      <c r="AA235" s="2">
        <f>IF(Z235="HERE",Y235,AA234+Graph!$G$1*1000)</f>
        <v>65125702.571428463</v>
      </c>
      <c r="AB235" s="2">
        <f t="shared" si="21"/>
        <v>800000</v>
      </c>
      <c r="AC235" s="2">
        <f t="shared" si="41"/>
        <v>38128142.999999985</v>
      </c>
      <c r="AD235" s="3">
        <f t="shared" si="10"/>
        <v>52800000</v>
      </c>
      <c r="AE235" s="2">
        <f>IF(AE233&gt;=52800000,52800000,IF(AB214=Graph!G$1*1000,AE234+Graph!G$1*1000,AC235))</f>
        <v>47728142.999999985</v>
      </c>
      <c r="AF235" s="3">
        <f t="shared" si="11"/>
        <v>47728142.999999985</v>
      </c>
      <c r="AG235" s="3">
        <f t="shared" si="27"/>
        <v>45399539.46428562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168</v>
      </c>
      <c r="C236" s="7"/>
      <c r="D236" s="2" t="e">
        <f t="shared" si="12"/>
        <v>#N/A</v>
      </c>
      <c r="E236" s="2" t="e">
        <f t="shared" si="22"/>
        <v>#N/A</v>
      </c>
      <c r="F236" s="2">
        <v>1349192.3645265996</v>
      </c>
      <c r="G236" s="2">
        <f t="shared" si="26"/>
        <v>442960.42857142858</v>
      </c>
      <c r="H236" s="2">
        <f t="shared" si="42"/>
        <v>90840434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1756371.9999999967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1356729.1293464601</v>
      </c>
      <c r="Q236" s="2">
        <f t="shared" si="44"/>
        <v>450000</v>
      </c>
      <c r="R236" s="2">
        <f t="shared" si="43"/>
        <v>92596806</v>
      </c>
      <c r="S236" s="2">
        <f t="shared" si="17"/>
        <v>442960.42857143283</v>
      </c>
      <c r="T236" s="2">
        <f t="shared" si="18"/>
        <v>7039.571428571362</v>
      </c>
      <c r="U236" s="2">
        <f t="shared" si="19"/>
        <v>450000</v>
      </c>
      <c r="V236" s="2">
        <f t="shared" si="33"/>
        <v>53631757.999999873</v>
      </c>
      <c r="W236" s="2">
        <f t="shared" si="20"/>
        <v>442960.42857142538</v>
      </c>
      <c r="X236" s="2">
        <f t="shared" si="6"/>
        <v>7039.5714285746217</v>
      </c>
      <c r="Y236" s="2">
        <f t="shared" si="40"/>
        <v>38965048</v>
      </c>
      <c r="Z236" s="2" t="str">
        <f t="shared" si="8"/>
        <v>MEEP</v>
      </c>
      <c r="AA236" s="2">
        <f>IF(Z236="HERE",Y236,AA235+Graph!$G$1*1000)</f>
        <v>65925702.571428463</v>
      </c>
      <c r="AB236" s="2">
        <f t="shared" si="21"/>
        <v>800000</v>
      </c>
      <c r="AC236" s="2">
        <f t="shared" si="41"/>
        <v>38128142.999999985</v>
      </c>
      <c r="AD236" s="3">
        <f t="shared" si="10"/>
        <v>52800000</v>
      </c>
      <c r="AE236" s="2">
        <f>IF(AE234&gt;=52800000,52800000,IF(AB215=Graph!G$1*1000,AE235+Graph!G$1*1000,AC236))</f>
        <v>48528142.999999985</v>
      </c>
      <c r="AF236" s="3">
        <f t="shared" si="11"/>
        <v>48528142.999999985</v>
      </c>
      <c r="AG236" s="3">
        <f t="shared" si="27"/>
        <v>46119539.46428562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169</v>
      </c>
      <c r="C237" s="7"/>
      <c r="D237" s="2" t="e">
        <f t="shared" si="12"/>
        <v>#N/A</v>
      </c>
      <c r="E237" s="2" t="e">
        <f t="shared" si="22"/>
        <v>#N/A</v>
      </c>
      <c r="F237" s="2">
        <v>1354453.0148198605</v>
      </c>
      <c r="G237" s="2">
        <f t="shared" si="26"/>
        <v>442960.42857142858</v>
      </c>
      <c r="H237" s="2">
        <f t="shared" si="42"/>
        <v>91283394.428571433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1763411.5714285681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1362011.6214390397</v>
      </c>
      <c r="Q237" s="2">
        <f t="shared" si="44"/>
        <v>450000</v>
      </c>
      <c r="R237" s="2">
        <f t="shared" si="43"/>
        <v>93046806</v>
      </c>
      <c r="S237" s="2">
        <f t="shared" si="17"/>
        <v>442960.42857143283</v>
      </c>
      <c r="T237" s="2">
        <f t="shared" si="18"/>
        <v>7039.571428571362</v>
      </c>
      <c r="U237" s="2">
        <f t="shared" si="19"/>
        <v>450000</v>
      </c>
      <c r="V237" s="2">
        <f t="shared" si="33"/>
        <v>54074718.428571299</v>
      </c>
      <c r="W237" s="2">
        <f t="shared" si="20"/>
        <v>442960.42857142538</v>
      </c>
      <c r="X237" s="2">
        <f t="shared" si="6"/>
        <v>7039.5714285746217</v>
      </c>
      <c r="Y237" s="2">
        <f t="shared" si="40"/>
        <v>38972087.571428575</v>
      </c>
      <c r="Z237" s="2" t="str">
        <f t="shared" si="8"/>
        <v>MEEP</v>
      </c>
      <c r="AA237" s="2">
        <f>IF(Z237="HERE",Y237,AA236+Graph!$G$1*1000)</f>
        <v>66725702.571428463</v>
      </c>
      <c r="AB237" s="2">
        <f t="shared" si="21"/>
        <v>800000</v>
      </c>
      <c r="AC237" s="2">
        <f t="shared" si="41"/>
        <v>38128142.999999985</v>
      </c>
      <c r="AD237" s="3">
        <f t="shared" si="10"/>
        <v>52800000</v>
      </c>
      <c r="AE237" s="2">
        <f>IF(AE235&gt;=52800000,52800000,IF(AB216=Graph!G$1*1000,AE236+Graph!G$1*1000,AC237))</f>
        <v>49328142.999999985</v>
      </c>
      <c r="AF237" s="3">
        <f t="shared" si="11"/>
        <v>49328142.999999985</v>
      </c>
      <c r="AG237" s="3">
        <f t="shared" si="27"/>
        <v>46839539.46428562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170</v>
      </c>
      <c r="C238" s="7"/>
      <c r="D238" s="2" t="e">
        <f t="shared" si="12"/>
        <v>#N/A</v>
      </c>
      <c r="E238" s="2" t="e">
        <f t="shared" si="22"/>
        <v>#N/A</v>
      </c>
      <c r="F238" s="2">
        <v>1359713.6651131213</v>
      </c>
      <c r="G238" s="2">
        <f t="shared" si="26"/>
        <v>442960.42857142858</v>
      </c>
      <c r="H238" s="2">
        <f t="shared" si="42"/>
        <v>91726354.857142866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1770451.1428571395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1367294.1135316193</v>
      </c>
      <c r="Q238" s="2">
        <f t="shared" si="44"/>
        <v>450000</v>
      </c>
      <c r="R238" s="2">
        <f t="shared" si="43"/>
        <v>93496806</v>
      </c>
      <c r="S238" s="2">
        <f t="shared" si="17"/>
        <v>442960.42857143283</v>
      </c>
      <c r="T238" s="2">
        <f t="shared" si="18"/>
        <v>7039.571428571362</v>
      </c>
      <c r="U238" s="2">
        <f t="shared" si="19"/>
        <v>450000</v>
      </c>
      <c r="V238" s="2">
        <f t="shared" si="33"/>
        <v>54517678.857142724</v>
      </c>
      <c r="W238" s="2">
        <f t="shared" si="20"/>
        <v>442960.42857142538</v>
      </c>
      <c r="X238" s="2">
        <f t="shared" si="6"/>
        <v>7039.5714285746217</v>
      </c>
      <c r="Y238" s="2">
        <f t="shared" si="40"/>
        <v>38979127.142857149</v>
      </c>
      <c r="Z238" s="2" t="str">
        <f t="shared" si="8"/>
        <v>MEEP</v>
      </c>
      <c r="AA238" s="2">
        <f>IF(Z238="HERE",Y238,AA237+Graph!$G$1*1000)</f>
        <v>67525702.571428463</v>
      </c>
      <c r="AB238" s="2">
        <f t="shared" si="21"/>
        <v>800000</v>
      </c>
      <c r="AC238" s="2">
        <f t="shared" si="41"/>
        <v>38128142.999999985</v>
      </c>
      <c r="AD238" s="3">
        <f t="shared" si="10"/>
        <v>52800000</v>
      </c>
      <c r="AE238" s="2">
        <f>IF(AE236&gt;=52800000,52800000,IF(AB217=Graph!G$1*1000,AE237+Graph!G$1*1000,AC238))</f>
        <v>50128142.999999985</v>
      </c>
      <c r="AF238" s="3">
        <f t="shared" si="11"/>
        <v>50128142.999999985</v>
      </c>
      <c r="AG238" s="3">
        <f t="shared" si="27"/>
        <v>47559539.46428562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171</v>
      </c>
      <c r="C239" s="7"/>
      <c r="D239" s="2" t="e">
        <f t="shared" si="12"/>
        <v>#N/A</v>
      </c>
      <c r="E239" s="2" t="e">
        <f t="shared" si="22"/>
        <v>#N/A</v>
      </c>
      <c r="F239" s="2">
        <v>1364974.3154063821</v>
      </c>
      <c r="G239" s="2">
        <f t="shared" si="26"/>
        <v>442960.42857142858</v>
      </c>
      <c r="H239" s="2">
        <f t="shared" si="42"/>
        <v>92169315.285714298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1777490.7142857108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1372576.6056241989</v>
      </c>
      <c r="Q239" s="2">
        <f t="shared" si="44"/>
        <v>450000</v>
      </c>
      <c r="R239" s="2">
        <f t="shared" si="43"/>
        <v>93946806</v>
      </c>
      <c r="S239" s="2">
        <f t="shared" si="17"/>
        <v>442960.42857143283</v>
      </c>
      <c r="T239" s="2">
        <f t="shared" si="18"/>
        <v>7039.571428571362</v>
      </c>
      <c r="U239" s="2">
        <f t="shared" si="19"/>
        <v>450000</v>
      </c>
      <c r="V239" s="2">
        <f t="shared" si="33"/>
        <v>54960639.285714149</v>
      </c>
      <c r="W239" s="2">
        <f t="shared" si="20"/>
        <v>442960.42857142538</v>
      </c>
      <c r="X239" s="2">
        <f t="shared" si="6"/>
        <v>7039.5714285746217</v>
      </c>
      <c r="Y239" s="2">
        <f t="shared" si="40"/>
        <v>38986166.714285724</v>
      </c>
      <c r="Z239" s="2" t="str">
        <f t="shared" si="8"/>
        <v>MEEP</v>
      </c>
      <c r="AA239" s="2">
        <f>IF(Z239="HERE",Y239,AA238+Graph!$G$1*1000)</f>
        <v>68325702.571428463</v>
      </c>
      <c r="AB239" s="2">
        <f t="shared" si="21"/>
        <v>800000</v>
      </c>
      <c r="AC239" s="2">
        <f t="shared" si="41"/>
        <v>38128142.999999985</v>
      </c>
      <c r="AD239" s="3">
        <f t="shared" si="10"/>
        <v>52800000</v>
      </c>
      <c r="AE239" s="2">
        <f>IF(AE237&gt;=52800000,52800000,IF(AB218=Graph!G$1*1000,AE238+Graph!G$1*1000,AC239))</f>
        <v>50928142.999999985</v>
      </c>
      <c r="AF239" s="3">
        <f t="shared" si="11"/>
        <v>50928142.999999985</v>
      </c>
      <c r="AG239" s="3">
        <f t="shared" si="27"/>
        <v>48279539.46428562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172</v>
      </c>
      <c r="C240" s="7"/>
      <c r="D240" s="2" t="e">
        <f t="shared" si="12"/>
        <v>#N/A</v>
      </c>
      <c r="E240" s="2" t="e">
        <f t="shared" si="22"/>
        <v>#N/A</v>
      </c>
      <c r="F240" s="2">
        <v>1370234.9656996429</v>
      </c>
      <c r="G240" s="2">
        <f t="shared" si="26"/>
        <v>442960.42857142858</v>
      </c>
      <c r="H240" s="2">
        <f t="shared" si="42"/>
        <v>92612275.714285731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1784530.2857142822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1377859.0977168083</v>
      </c>
      <c r="Q240" s="2">
        <f t="shared" si="44"/>
        <v>450000</v>
      </c>
      <c r="R240" s="2">
        <f t="shared" si="43"/>
        <v>94396806</v>
      </c>
      <c r="S240" s="2">
        <f t="shared" si="17"/>
        <v>442960.42857143283</v>
      </c>
      <c r="T240" s="2">
        <f t="shared" si="18"/>
        <v>7039.571428571362</v>
      </c>
      <c r="U240" s="2">
        <f t="shared" si="19"/>
        <v>450000</v>
      </c>
      <c r="V240" s="2">
        <f t="shared" si="33"/>
        <v>55403599.714285575</v>
      </c>
      <c r="W240" s="2">
        <f t="shared" si="20"/>
        <v>442960.42857142538</v>
      </c>
      <c r="X240" s="2">
        <f t="shared" si="6"/>
        <v>7039.5714285746217</v>
      </c>
      <c r="Y240" s="2">
        <f t="shared" si="40"/>
        <v>38993206.285714298</v>
      </c>
      <c r="Z240" s="2" t="str">
        <f t="shared" si="8"/>
        <v>MEEP</v>
      </c>
      <c r="AA240" s="2">
        <f>IF(Z240="HERE",Y240,AA239+Graph!$G$1*1000)</f>
        <v>69125702.571428463</v>
      </c>
      <c r="AB240" s="2">
        <f t="shared" si="21"/>
        <v>800000</v>
      </c>
      <c r="AC240" s="2">
        <f t="shared" si="41"/>
        <v>38128142.999999985</v>
      </c>
      <c r="AD240" s="3">
        <f t="shared" si="10"/>
        <v>52800000</v>
      </c>
      <c r="AE240" s="2">
        <f>IF(AE238&gt;=52800000,52800000,IF(AB219=Graph!G$1*1000,AE239+Graph!G$1*1000,AC240))</f>
        <v>51728142.999999985</v>
      </c>
      <c r="AF240" s="3">
        <f t="shared" si="11"/>
        <v>51728142.999999985</v>
      </c>
      <c r="AG240" s="3">
        <f t="shared" si="27"/>
        <v>48999539.46428562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173</v>
      </c>
      <c r="C241" s="7"/>
      <c r="D241" s="2" t="e">
        <f t="shared" si="12"/>
        <v>#N/A</v>
      </c>
      <c r="E241" s="2" t="e">
        <f t="shared" si="22"/>
        <v>#N/A</v>
      </c>
      <c r="F241" s="2">
        <v>1375495.6159928739</v>
      </c>
      <c r="G241" s="2">
        <f t="shared" si="26"/>
        <v>442960.42857142858</v>
      </c>
      <c r="H241" s="2">
        <f t="shared" si="42"/>
        <v>93055236.142857164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1791569.8571428536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1383141.5898093879</v>
      </c>
      <c r="Q241" s="2">
        <f t="shared" si="44"/>
        <v>450000</v>
      </c>
      <c r="R241" s="2">
        <f t="shared" si="43"/>
        <v>94846806</v>
      </c>
      <c r="S241" s="2">
        <f t="shared" si="17"/>
        <v>442960.42857143283</v>
      </c>
      <c r="T241" s="2">
        <f t="shared" si="18"/>
        <v>7039.571428571362</v>
      </c>
      <c r="U241" s="2">
        <f t="shared" si="19"/>
        <v>450000</v>
      </c>
      <c r="V241" s="2">
        <f t="shared" si="33"/>
        <v>55846560.142857</v>
      </c>
      <c r="W241" s="2">
        <f t="shared" si="20"/>
        <v>442960.42857142538</v>
      </c>
      <c r="X241" s="2">
        <f t="shared" si="6"/>
        <v>7039.5714285746217</v>
      </c>
      <c r="Y241" s="2">
        <f t="shared" si="40"/>
        <v>39000245.857142873</v>
      </c>
      <c r="Z241" s="2" t="str">
        <f t="shared" si="8"/>
        <v>MEEP</v>
      </c>
      <c r="AA241" s="2">
        <f>IF(Z241="HERE",Y241,AA240+Graph!$G$1*1000)</f>
        <v>69925702.571428463</v>
      </c>
      <c r="AB241" s="2">
        <f t="shared" si="21"/>
        <v>800000</v>
      </c>
      <c r="AC241" s="2">
        <f t="shared" si="41"/>
        <v>38128142.999999985</v>
      </c>
      <c r="AD241" s="3">
        <f t="shared" si="10"/>
        <v>52800000</v>
      </c>
      <c r="AE241" s="2">
        <f>IF(AE239&gt;=52800000,52800000,IF(AB220=Graph!G$1*1000,AE240+Graph!G$1*1000,AC241))</f>
        <v>52528142.999999985</v>
      </c>
      <c r="AF241" s="3">
        <f t="shared" si="11"/>
        <v>52528142.999999985</v>
      </c>
      <c r="AG241" s="3">
        <f t="shared" si="27"/>
        <v>49426407.149999999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174</v>
      </c>
      <c r="C242" s="7"/>
      <c r="D242" s="2" t="e">
        <f t="shared" si="12"/>
        <v>#N/A</v>
      </c>
      <c r="E242" s="2" t="e">
        <f t="shared" si="22"/>
        <v>#N/A</v>
      </c>
      <c r="F242" s="2">
        <v>1380756.2662861347</v>
      </c>
      <c r="G242" s="2">
        <f t="shared" si="26"/>
        <v>442960.42857142858</v>
      </c>
      <c r="H242" s="2">
        <f t="shared" si="42"/>
        <v>93498196.571428597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1798609.4285714249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1388424.0819019675</v>
      </c>
      <c r="Q242" s="2">
        <f t="shared" si="44"/>
        <v>450000</v>
      </c>
      <c r="R242" s="2">
        <f t="shared" si="43"/>
        <v>95296806</v>
      </c>
      <c r="S242" s="2">
        <f t="shared" si="17"/>
        <v>442960.42857143283</v>
      </c>
      <c r="T242" s="2">
        <f t="shared" si="18"/>
        <v>7039.571428571362</v>
      </c>
      <c r="U242" s="2">
        <f t="shared" si="19"/>
        <v>450000</v>
      </c>
      <c r="V242" s="2">
        <f t="shared" si="33"/>
        <v>56289520.571428426</v>
      </c>
      <c r="W242" s="2">
        <f t="shared" si="20"/>
        <v>442960.42857142538</v>
      </c>
      <c r="X242" s="2">
        <f t="shared" si="6"/>
        <v>7039.5714285746217</v>
      </c>
      <c r="Y242" s="2">
        <f t="shared" si="40"/>
        <v>39007285.428571448</v>
      </c>
      <c r="Z242" s="2" t="str">
        <f t="shared" si="8"/>
        <v>MEEP</v>
      </c>
      <c r="AA242" s="2">
        <f>IF(Z242="HERE",Y242,AA241+Graph!$G$1*1000)</f>
        <v>70725702.571428463</v>
      </c>
      <c r="AB242" s="2">
        <f t="shared" si="21"/>
        <v>800000</v>
      </c>
      <c r="AC242" s="2">
        <f t="shared" si="41"/>
        <v>38128142.999999985</v>
      </c>
      <c r="AD242" s="3">
        <f t="shared" si="10"/>
        <v>52800000</v>
      </c>
      <c r="AE242" s="2">
        <f>IF(AE240&gt;=52800000,52800000,IF(AB221=Graph!G$1*1000,AE241+Graph!G$1*1000,AC242))</f>
        <v>53328142.999999985</v>
      </c>
      <c r="AF242" s="3">
        <f t="shared" si="11"/>
        <v>52800000</v>
      </c>
      <c r="AG242" s="3">
        <f t="shared" si="27"/>
        <v>49426407.149999999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175</v>
      </c>
      <c r="C243" s="7"/>
      <c r="D243" s="2" t="e">
        <f t="shared" si="12"/>
        <v>#N/A</v>
      </c>
      <c r="E243" s="2" t="e">
        <f t="shared" si="22"/>
        <v>#N/A</v>
      </c>
      <c r="F243" s="2">
        <v>1386016.9165793955</v>
      </c>
      <c r="G243" s="2">
        <f t="shared" si="26"/>
        <v>442960.42857142858</v>
      </c>
      <c r="H243" s="2">
        <f t="shared" si="42"/>
        <v>93941157.00000003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1805648.9999999963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1393706.5739945471</v>
      </c>
      <c r="Q243" s="2">
        <f t="shared" si="44"/>
        <v>450000</v>
      </c>
      <c r="R243" s="2">
        <f t="shared" si="43"/>
        <v>95746806</v>
      </c>
      <c r="S243" s="2">
        <f t="shared" si="17"/>
        <v>442960.42857143283</v>
      </c>
      <c r="T243" s="2">
        <f t="shared" si="18"/>
        <v>7039.571428571362</v>
      </c>
      <c r="U243" s="2">
        <f t="shared" si="19"/>
        <v>450000</v>
      </c>
      <c r="V243" s="2">
        <f t="shared" si="33"/>
        <v>56732480.999999851</v>
      </c>
      <c r="W243" s="2">
        <f t="shared" si="20"/>
        <v>442960.42857142538</v>
      </c>
      <c r="X243" s="2">
        <f t="shared" si="6"/>
        <v>7039.5714285746217</v>
      </c>
      <c r="Y243" s="2">
        <f t="shared" si="40"/>
        <v>39014325.000000022</v>
      </c>
      <c r="Z243" s="2" t="str">
        <f t="shared" si="8"/>
        <v>MEEP</v>
      </c>
      <c r="AA243" s="2">
        <f>IF(Z243="HERE",Y243,AA242+Graph!$G$1*1000)</f>
        <v>71525702.571428463</v>
      </c>
      <c r="AB243" s="2">
        <f t="shared" si="21"/>
        <v>800000</v>
      </c>
      <c r="AC243" s="2">
        <f t="shared" si="41"/>
        <v>38128142.999999985</v>
      </c>
      <c r="AD243" s="3">
        <f t="shared" si="10"/>
        <v>52800000</v>
      </c>
      <c r="AE243" s="2">
        <f>IF(AE241&gt;=52800000,52800000,IF(AB222=Graph!G$1*1000,AE242+Graph!G$1*1000,AC243))</f>
        <v>54128142.999999985</v>
      </c>
      <c r="AF243" s="3">
        <f t="shared" si="11"/>
        <v>52800000</v>
      </c>
      <c r="AG243" s="3">
        <f t="shared" si="27"/>
        <v>49426407.149999999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176</v>
      </c>
      <c r="C244" s="7"/>
      <c r="D244" s="2" t="e">
        <f t="shared" si="12"/>
        <v>#N/A</v>
      </c>
      <c r="E244" s="2" t="e">
        <f t="shared" si="22"/>
        <v>#N/A</v>
      </c>
      <c r="F244" s="2">
        <v>1391277.5668726563</v>
      </c>
      <c r="G244" s="2">
        <f t="shared" si="26"/>
        <v>442960.42857142858</v>
      </c>
      <c r="H244" s="2">
        <f t="shared" si="42"/>
        <v>94384117.428571463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1812688.5714285676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1398989.0660871267</v>
      </c>
      <c r="Q244" s="2">
        <f t="shared" si="44"/>
        <v>450000</v>
      </c>
      <c r="R244" s="2">
        <f t="shared" si="43"/>
        <v>96196806</v>
      </c>
      <c r="S244" s="2">
        <f t="shared" si="17"/>
        <v>442960.42857143283</v>
      </c>
      <c r="T244" s="2">
        <f t="shared" si="18"/>
        <v>7039.571428571362</v>
      </c>
      <c r="U244" s="2">
        <f t="shared" si="19"/>
        <v>450000</v>
      </c>
      <c r="V244" s="2">
        <f t="shared" si="33"/>
        <v>57175441.428571276</v>
      </c>
      <c r="W244" s="2">
        <f t="shared" si="20"/>
        <v>442960.42857142538</v>
      </c>
      <c r="X244" s="2">
        <f t="shared" si="6"/>
        <v>7039.5714285746217</v>
      </c>
      <c r="Y244" s="2">
        <f t="shared" si="40"/>
        <v>39021364.571428597</v>
      </c>
      <c r="Z244" s="2" t="str">
        <f t="shared" si="8"/>
        <v>MEEP</v>
      </c>
      <c r="AA244" s="2">
        <f>IF(Z244="HERE",Y244,AA243+Graph!$G$1*1000)</f>
        <v>72325702.571428463</v>
      </c>
      <c r="AB244" s="2">
        <f t="shared" si="21"/>
        <v>800000</v>
      </c>
      <c r="AC244" s="2">
        <f t="shared" si="41"/>
        <v>38128142.999999985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7"/>
        <v>49426407.149999999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177</v>
      </c>
      <c r="C245" s="7"/>
      <c r="D245" s="2" t="e">
        <f t="shared" si="12"/>
        <v>#N/A</v>
      </c>
      <c r="E245" s="2" t="e">
        <f t="shared" si="22"/>
        <v>#N/A</v>
      </c>
      <c r="F245" s="2">
        <v>1396538.2171659172</v>
      </c>
      <c r="G245" s="2">
        <f t="shared" si="26"/>
        <v>442960.42857142858</v>
      </c>
      <c r="H245" s="2">
        <f t="shared" si="42"/>
        <v>94827077.857142895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1819728.142857139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1404271.5581797063</v>
      </c>
      <c r="Q245" s="2">
        <f t="shared" si="44"/>
        <v>450000</v>
      </c>
      <c r="R245" s="2">
        <f t="shared" si="43"/>
        <v>96646806</v>
      </c>
      <c r="S245" s="2">
        <f t="shared" si="17"/>
        <v>442960.42857143283</v>
      </c>
      <c r="T245" s="2">
        <f t="shared" si="18"/>
        <v>7039.571428571362</v>
      </c>
      <c r="U245" s="2">
        <f t="shared" si="19"/>
        <v>450000</v>
      </c>
      <c r="V245" s="2">
        <f t="shared" si="33"/>
        <v>57618401.857142702</v>
      </c>
      <c r="W245" s="2">
        <f t="shared" si="20"/>
        <v>442960.42857142538</v>
      </c>
      <c r="X245" s="2">
        <f t="shared" si="6"/>
        <v>7039.5714285746217</v>
      </c>
      <c r="Y245" s="2">
        <f t="shared" si="40"/>
        <v>39028404.142857172</v>
      </c>
      <c r="Z245" s="2" t="str">
        <f t="shared" si="8"/>
        <v>MEEP</v>
      </c>
      <c r="AA245" s="2">
        <f>IF(Z245="HERE",Y245,AA244+Graph!$G$1*1000)</f>
        <v>73125702.571428463</v>
      </c>
      <c r="AB245" s="2">
        <f t="shared" si="21"/>
        <v>800000</v>
      </c>
      <c r="AC245" s="2">
        <f t="shared" si="41"/>
        <v>38128142.999999985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7"/>
        <v>49466407.149999999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178</v>
      </c>
      <c r="C246" s="7"/>
      <c r="D246" s="2" t="e">
        <f t="shared" si="12"/>
        <v>#N/A</v>
      </c>
      <c r="E246" s="2" t="e">
        <f t="shared" si="22"/>
        <v>#N/A</v>
      </c>
      <c r="F246" s="2">
        <v>1401798.867459178</v>
      </c>
      <c r="G246" s="2">
        <f t="shared" si="26"/>
        <v>442960.42857142858</v>
      </c>
      <c r="H246" s="2">
        <f t="shared" si="42"/>
        <v>95270038.285714328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1826767.7142857104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1409554.0502723157</v>
      </c>
      <c r="Q246" s="2">
        <f t="shared" si="44"/>
        <v>450000</v>
      </c>
      <c r="R246" s="2">
        <f t="shared" si="43"/>
        <v>97096806</v>
      </c>
      <c r="S246" s="2">
        <f t="shared" si="17"/>
        <v>442960.42857143283</v>
      </c>
      <c r="T246" s="2">
        <f t="shared" si="18"/>
        <v>7039.571428571362</v>
      </c>
      <c r="U246" s="2">
        <f t="shared" si="19"/>
        <v>450000</v>
      </c>
      <c r="V246" s="2">
        <f t="shared" si="33"/>
        <v>58061362.285714127</v>
      </c>
      <c r="W246" s="2">
        <f t="shared" si="20"/>
        <v>442960.42857142538</v>
      </c>
      <c r="X246" s="2">
        <f t="shared" si="6"/>
        <v>7039.5714285746217</v>
      </c>
      <c r="Y246" s="2">
        <f t="shared" si="40"/>
        <v>39035443.714285746</v>
      </c>
      <c r="Z246" s="2" t="str">
        <f t="shared" si="8"/>
        <v>MEEP</v>
      </c>
      <c r="AA246" s="2">
        <f>IF(Z246="HERE",Y246,AA245+Graph!$G$1*1000)</f>
        <v>73925702.571428463</v>
      </c>
      <c r="AB246" s="2">
        <f t="shared" si="21"/>
        <v>800000</v>
      </c>
      <c r="AC246" s="2">
        <f t="shared" si="41"/>
        <v>38128142.999999985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7"/>
        <v>49506407.149999999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179</v>
      </c>
      <c r="C247" s="7"/>
      <c r="D247" s="2" t="e">
        <f t="shared" si="12"/>
        <v>#N/A</v>
      </c>
      <c r="E247" s="2" t="e">
        <f t="shared" si="22"/>
        <v>#N/A</v>
      </c>
      <c r="F247" s="2">
        <v>1407059.517752409</v>
      </c>
      <c r="G247" s="2">
        <f t="shared" si="26"/>
        <v>442960.42857142858</v>
      </c>
      <c r="H247" s="2">
        <f t="shared" si="42"/>
        <v>95712998.714285761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1833807.2857142817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1414836.5423648953</v>
      </c>
      <c r="Q247" s="2">
        <f t="shared" si="44"/>
        <v>450000</v>
      </c>
      <c r="R247" s="2">
        <f t="shared" si="43"/>
        <v>97546806</v>
      </c>
      <c r="S247" s="2">
        <f t="shared" si="17"/>
        <v>442960.42857143283</v>
      </c>
      <c r="T247" s="2">
        <f t="shared" si="18"/>
        <v>7039.571428571362</v>
      </c>
      <c r="U247" s="2">
        <f t="shared" si="19"/>
        <v>450000</v>
      </c>
      <c r="V247" s="2">
        <f t="shared" si="33"/>
        <v>58504322.714285553</v>
      </c>
      <c r="W247" s="2">
        <f t="shared" si="20"/>
        <v>442960.42857142538</v>
      </c>
      <c r="X247" s="2">
        <f t="shared" si="6"/>
        <v>7039.5714285746217</v>
      </c>
      <c r="Y247" s="2">
        <f t="shared" si="40"/>
        <v>39042483.285714321</v>
      </c>
      <c r="Z247" s="2" t="str">
        <f t="shared" si="8"/>
        <v>MEEP</v>
      </c>
      <c r="AA247" s="2">
        <f>IF(Z247="HERE",Y247,AA246+Graph!$G$1*1000)</f>
        <v>74725702.571428463</v>
      </c>
      <c r="AB247" s="2">
        <f t="shared" si="21"/>
        <v>800000</v>
      </c>
      <c r="AC247" s="2">
        <f t="shared" si="41"/>
        <v>38128142.999999985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7"/>
        <v>49546407.149999999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180</v>
      </c>
      <c r="C248" s="7"/>
      <c r="D248" s="2" t="e">
        <f t="shared" si="12"/>
        <v>#N/A</v>
      </c>
      <c r="E248" s="2" t="e">
        <f t="shared" si="22"/>
        <v>#N/A</v>
      </c>
      <c r="F248" s="2">
        <v>1412320.1680456698</v>
      </c>
      <c r="G248" s="2">
        <f t="shared" si="26"/>
        <v>442960.42857142858</v>
      </c>
      <c r="H248" s="2">
        <f t="shared" si="42"/>
        <v>96155959.142857194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1840846.8571428531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1420119.0344574749</v>
      </c>
      <c r="Q248" s="2">
        <f t="shared" si="44"/>
        <v>450000</v>
      </c>
      <c r="R248" s="2">
        <f t="shared" si="43"/>
        <v>97996806</v>
      </c>
      <c r="S248" s="2">
        <f t="shared" si="17"/>
        <v>442960.42857143283</v>
      </c>
      <c r="T248" s="2">
        <f t="shared" si="18"/>
        <v>7039.571428571362</v>
      </c>
      <c r="U248" s="2">
        <f t="shared" si="19"/>
        <v>450000</v>
      </c>
      <c r="V248" s="2">
        <f t="shared" si="33"/>
        <v>58947283.142856978</v>
      </c>
      <c r="W248" s="2">
        <f t="shared" si="20"/>
        <v>442960.42857142538</v>
      </c>
      <c r="X248" s="2">
        <f t="shared" si="6"/>
        <v>7039.5714285746217</v>
      </c>
      <c r="Y248" s="2">
        <f t="shared" si="40"/>
        <v>39049522.857142895</v>
      </c>
      <c r="Z248" s="2" t="str">
        <f t="shared" si="8"/>
        <v>MEEP</v>
      </c>
      <c r="AA248" s="2">
        <f>IF(Z248="HERE",Y248,AA247+Graph!$G$1*1000)</f>
        <v>75525702.571428463</v>
      </c>
      <c r="AB248" s="2">
        <f t="shared" si="21"/>
        <v>800000</v>
      </c>
      <c r="AC248" s="2">
        <f t="shared" si="41"/>
        <v>38128142.999999985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7"/>
        <v>49586407.149999999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181</v>
      </c>
      <c r="C249" s="7"/>
      <c r="D249" s="2" t="e">
        <f t="shared" si="12"/>
        <v>#N/A</v>
      </c>
      <c r="E249" s="2" t="e">
        <f t="shared" si="22"/>
        <v>#N/A</v>
      </c>
      <c r="F249" s="2">
        <v>1417580.8183389306</v>
      </c>
      <c r="G249" s="2">
        <f t="shared" si="26"/>
        <v>442960.42857142858</v>
      </c>
      <c r="H249" s="2">
        <f t="shared" si="42"/>
        <v>96598919.571428627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1847886.4285714244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1425401.5265500546</v>
      </c>
      <c r="Q249" s="2">
        <f t="shared" si="44"/>
        <v>450000</v>
      </c>
      <c r="R249" s="2">
        <f t="shared" si="43"/>
        <v>98446806</v>
      </c>
      <c r="S249" s="2">
        <f t="shared" si="17"/>
        <v>442960.42857143283</v>
      </c>
      <c r="T249" s="2">
        <f t="shared" si="18"/>
        <v>7039.571428571362</v>
      </c>
      <c r="U249" s="2">
        <f t="shared" si="19"/>
        <v>450000</v>
      </c>
      <c r="V249" s="2">
        <f t="shared" si="33"/>
        <v>59390243.571428403</v>
      </c>
      <c r="W249" s="2">
        <f t="shared" si="20"/>
        <v>442960.42857142538</v>
      </c>
      <c r="X249" s="2">
        <f t="shared" si="6"/>
        <v>7039.5714285746217</v>
      </c>
      <c r="Y249" s="2">
        <f t="shared" si="40"/>
        <v>39056562.42857147</v>
      </c>
      <c r="Z249" s="2" t="str">
        <f t="shared" si="8"/>
        <v>MEEP</v>
      </c>
      <c r="AA249" s="2">
        <f>IF(Z249="HERE",Y249,AA248+Graph!$G$1*1000)</f>
        <v>76325702.571428463</v>
      </c>
      <c r="AB249" s="2">
        <f t="shared" si="21"/>
        <v>800000</v>
      </c>
      <c r="AC249" s="2">
        <f t="shared" si="41"/>
        <v>38128142.999999985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7"/>
        <v>49626407.149999999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182</v>
      </c>
      <c r="C250" s="7"/>
      <c r="D250" s="2" t="e">
        <f t="shared" si="12"/>
        <v>#N/A</v>
      </c>
      <c r="E250" s="2" t="e">
        <f t="shared" si="22"/>
        <v>#N/A</v>
      </c>
      <c r="F250" s="2">
        <v>1422841.4686321914</v>
      </c>
      <c r="G250" s="2">
        <f t="shared" si="26"/>
        <v>442960.42857142858</v>
      </c>
      <c r="H250" s="2">
        <f t="shared" si="42"/>
        <v>97041880.00000006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1854925.9999999958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1430684.0186426342</v>
      </c>
      <c r="Q250" s="2">
        <f t="shared" si="44"/>
        <v>450000</v>
      </c>
      <c r="R250" s="2">
        <f t="shared" si="43"/>
        <v>98896806</v>
      </c>
      <c r="S250" s="2">
        <f t="shared" si="17"/>
        <v>442960.42857143283</v>
      </c>
      <c r="T250" s="2">
        <f t="shared" si="18"/>
        <v>7039.571428571362</v>
      </c>
      <c r="U250" s="2">
        <f t="shared" si="19"/>
        <v>450000</v>
      </c>
      <c r="V250" s="2">
        <f t="shared" si="33"/>
        <v>59833203.999999829</v>
      </c>
      <c r="W250" s="2">
        <f t="shared" si="20"/>
        <v>442960.42857142538</v>
      </c>
      <c r="X250" s="2">
        <f t="shared" si="6"/>
        <v>7039.5714285746217</v>
      </c>
      <c r="Y250" s="2">
        <f t="shared" si="40"/>
        <v>39063602.000000045</v>
      </c>
      <c r="Z250" s="2" t="str">
        <f t="shared" si="8"/>
        <v>MEEP</v>
      </c>
      <c r="AA250" s="2">
        <f>IF(Z250="HERE",Y250,AA249+Graph!$G$1*1000)</f>
        <v>77125702.571428463</v>
      </c>
      <c r="AB250" s="2">
        <f t="shared" si="21"/>
        <v>800000</v>
      </c>
      <c r="AC250" s="2">
        <f t="shared" si="41"/>
        <v>38128142.999999985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7"/>
        <v>49666407.149999999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183</v>
      </c>
      <c r="C251" s="7"/>
      <c r="D251" s="2" t="e">
        <f t="shared" si="12"/>
        <v>#N/A</v>
      </c>
      <c r="E251" s="2" t="e">
        <f t="shared" si="22"/>
        <v>#N/A</v>
      </c>
      <c r="F251" s="2">
        <v>1428102.1189254522</v>
      </c>
      <c r="G251" s="2">
        <f t="shared" si="26"/>
        <v>442960.42857142858</v>
      </c>
      <c r="H251" s="2">
        <f t="shared" si="42"/>
        <v>97484840.428571492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1861965.5714285672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1435966.5107352436</v>
      </c>
      <c r="Q251" s="2">
        <f t="shared" si="44"/>
        <v>450000</v>
      </c>
      <c r="R251" s="2">
        <f t="shared" si="43"/>
        <v>99346806</v>
      </c>
      <c r="S251" s="2">
        <f t="shared" si="17"/>
        <v>442960.42857143283</v>
      </c>
      <c r="T251" s="2">
        <f t="shared" si="18"/>
        <v>7039.571428571362</v>
      </c>
      <c r="U251" s="2">
        <f t="shared" si="19"/>
        <v>450000</v>
      </c>
      <c r="V251" s="2">
        <f t="shared" si="33"/>
        <v>60276164.428571254</v>
      </c>
      <c r="W251" s="2">
        <f t="shared" si="20"/>
        <v>442960.42857142538</v>
      </c>
      <c r="X251" s="2">
        <f t="shared" si="6"/>
        <v>7039.5714285746217</v>
      </c>
      <c r="Y251" s="2">
        <f t="shared" si="40"/>
        <v>39070641.571428619</v>
      </c>
      <c r="Z251" s="2" t="str">
        <f t="shared" si="8"/>
        <v>MEEP</v>
      </c>
      <c r="AA251" s="2">
        <f>IF(Z251="HERE",Y251,AA250+Graph!$G$1*1000)</f>
        <v>77925702.571428463</v>
      </c>
      <c r="AB251" s="2">
        <f t="shared" si="21"/>
        <v>800000</v>
      </c>
      <c r="AC251" s="2">
        <f t="shared" si="41"/>
        <v>38128142.999999985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7"/>
        <v>49706407.149999999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184</v>
      </c>
      <c r="C252" s="7"/>
      <c r="D252" s="2" t="e">
        <f t="shared" si="12"/>
        <v>#N/A</v>
      </c>
      <c r="E252" s="2" t="e">
        <f t="shared" si="22"/>
        <v>#N/A</v>
      </c>
      <c r="F252" s="2">
        <v>1433362.7692186832</v>
      </c>
      <c r="G252" s="2">
        <f t="shared" si="26"/>
        <v>442960.42857142858</v>
      </c>
      <c r="H252" s="2">
        <f t="shared" si="42"/>
        <v>97927800.857142925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1869005.1428571385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1441249.0028278232</v>
      </c>
      <c r="Q252" s="2">
        <f t="shared" si="44"/>
        <v>450000</v>
      </c>
      <c r="R252" s="2">
        <f t="shared" si="43"/>
        <v>99796806</v>
      </c>
      <c r="S252" s="2">
        <f t="shared" si="17"/>
        <v>442960.42857143283</v>
      </c>
      <c r="T252" s="2">
        <f t="shared" si="18"/>
        <v>7039.571428571362</v>
      </c>
      <c r="U252" s="2">
        <f t="shared" si="19"/>
        <v>450000</v>
      </c>
      <c r="V252" s="2">
        <f t="shared" si="33"/>
        <v>60719124.857142679</v>
      </c>
      <c r="W252" s="2">
        <f t="shared" si="20"/>
        <v>442960.42857142538</v>
      </c>
      <c r="X252" s="2">
        <f t="shared" si="6"/>
        <v>7039.5714285746217</v>
      </c>
      <c r="Y252" s="2">
        <f t="shared" si="40"/>
        <v>39077681.142857194</v>
      </c>
      <c r="Z252" s="2" t="str">
        <f t="shared" si="8"/>
        <v>MEEP</v>
      </c>
      <c r="AA252" s="2">
        <f>IF(Z252="HERE",Y252,AA251+Graph!$G$1*1000)</f>
        <v>78725702.571428463</v>
      </c>
      <c r="AB252" s="2">
        <f t="shared" si="21"/>
        <v>800000</v>
      </c>
      <c r="AC252" s="2">
        <f t="shared" si="41"/>
        <v>38128142.999999985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7"/>
        <v>49746407.149999999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185</v>
      </c>
      <c r="C253" s="7"/>
      <c r="D253" s="2" t="e">
        <f t="shared" si="12"/>
        <v>#N/A</v>
      </c>
      <c r="E253" s="2" t="e">
        <f t="shared" si="22"/>
        <v>#N/A</v>
      </c>
      <c r="F253" s="2">
        <v>1438623.4195119441</v>
      </c>
      <c r="G253" s="2">
        <f t="shared" si="26"/>
        <v>442960.42857142858</v>
      </c>
      <c r="H253" s="2">
        <f t="shared" si="42"/>
        <v>98370761.285714358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1876044.7142857099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1446531.4949204028</v>
      </c>
      <c r="Q253" s="2">
        <f t="shared" si="44"/>
        <v>450000</v>
      </c>
      <c r="R253" s="2">
        <f t="shared" si="43"/>
        <v>100246806</v>
      </c>
      <c r="S253" s="2">
        <f t="shared" si="17"/>
        <v>442960.42857143283</v>
      </c>
      <c r="T253" s="2">
        <f t="shared" si="18"/>
        <v>7039.571428571362</v>
      </c>
      <c r="U253" s="2">
        <f t="shared" si="19"/>
        <v>450000</v>
      </c>
      <c r="V253" s="2">
        <f t="shared" si="33"/>
        <v>61162085.285714105</v>
      </c>
      <c r="W253" s="2">
        <f t="shared" si="20"/>
        <v>442960.42857142538</v>
      </c>
      <c r="X253" s="2">
        <f t="shared" si="6"/>
        <v>7039.5714285746217</v>
      </c>
      <c r="Y253" s="2">
        <f t="shared" si="40"/>
        <v>39084720.714285769</v>
      </c>
      <c r="Z253" s="2" t="str">
        <f t="shared" si="8"/>
        <v>MEEP</v>
      </c>
      <c r="AA253" s="2">
        <f>IF(Z253="HERE",Y253,AA252+Graph!$G$1*1000)</f>
        <v>79525702.571428463</v>
      </c>
      <c r="AB253" s="2">
        <f t="shared" si="21"/>
        <v>800000</v>
      </c>
      <c r="AC253" s="2">
        <f t="shared" si="41"/>
        <v>38128142.999999985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7"/>
        <v>49786407.149999999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186</v>
      </c>
      <c r="C254" s="7"/>
      <c r="D254" s="2" t="e">
        <f t="shared" si="12"/>
        <v>#N/A</v>
      </c>
      <c r="E254" s="2" t="e">
        <f t="shared" si="22"/>
        <v>#N/A</v>
      </c>
      <c r="F254" s="2">
        <v>1443884.0698052049</v>
      </c>
      <c r="G254" s="2">
        <f t="shared" si="26"/>
        <v>442960.42857142858</v>
      </c>
      <c r="H254" s="2">
        <f t="shared" si="42"/>
        <v>98813721.714285791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1883084.2857142813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1451813.9870129824</v>
      </c>
      <c r="Q254" s="2">
        <f t="shared" si="44"/>
        <v>450000</v>
      </c>
      <c r="R254" s="2">
        <f t="shared" si="43"/>
        <v>100696806</v>
      </c>
      <c r="S254" s="2">
        <f t="shared" si="17"/>
        <v>442960.42857143283</v>
      </c>
      <c r="T254" s="2">
        <f t="shared" si="18"/>
        <v>7039.571428571362</v>
      </c>
      <c r="U254" s="2">
        <f t="shared" si="19"/>
        <v>450000</v>
      </c>
      <c r="V254" s="2">
        <f t="shared" si="33"/>
        <v>61605045.71428553</v>
      </c>
      <c r="W254" s="2">
        <f t="shared" si="20"/>
        <v>442960.42857142538</v>
      </c>
      <c r="X254" s="2">
        <f t="shared" si="6"/>
        <v>7039.5714285746217</v>
      </c>
      <c r="Y254" s="2">
        <f t="shared" si="40"/>
        <v>39091760.285714343</v>
      </c>
      <c r="Z254" s="2" t="str">
        <f t="shared" si="8"/>
        <v>MEEP</v>
      </c>
      <c r="AA254" s="2">
        <f>IF(Z254="HERE",Y254,AA253+Graph!$G$1*1000)</f>
        <v>80325702.571428463</v>
      </c>
      <c r="AB254" s="2">
        <f t="shared" si="21"/>
        <v>800000</v>
      </c>
      <c r="AC254" s="2">
        <f t="shared" si="41"/>
        <v>38128142.999999985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7"/>
        <v>49826407.149999999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187</v>
      </c>
      <c r="C255" s="7"/>
      <c r="D255" s="2" t="e">
        <f t="shared" si="12"/>
        <v>#N/A</v>
      </c>
      <c r="E255" s="2" t="e">
        <f t="shared" si="22"/>
        <v>#N/A</v>
      </c>
      <c r="F255" s="2">
        <v>1449144.7200984657</v>
      </c>
      <c r="G255" s="2">
        <f t="shared" si="26"/>
        <v>442960.42857142858</v>
      </c>
      <c r="H255" s="2">
        <f t="shared" si="42"/>
        <v>99256682.142857224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1890123.8571428526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1457096.479105562</v>
      </c>
      <c r="Q255" s="2">
        <f t="shared" si="44"/>
        <v>450000</v>
      </c>
      <c r="R255" s="2">
        <f t="shared" si="43"/>
        <v>101146806</v>
      </c>
      <c r="S255" s="2">
        <f t="shared" si="17"/>
        <v>442960.42857143283</v>
      </c>
      <c r="T255" s="2">
        <f t="shared" si="18"/>
        <v>7039.571428571362</v>
      </c>
      <c r="U255" s="2">
        <f t="shared" si="19"/>
        <v>450000</v>
      </c>
      <c r="V255" s="2">
        <f t="shared" si="33"/>
        <v>62048006.142856956</v>
      </c>
      <c r="W255" s="2">
        <f t="shared" si="20"/>
        <v>442960.42857142538</v>
      </c>
      <c r="X255" s="2">
        <f t="shared" si="6"/>
        <v>7039.5714285746217</v>
      </c>
      <c r="Y255" s="2">
        <f t="shared" si="40"/>
        <v>39098799.857142918</v>
      </c>
      <c r="Z255" s="2" t="str">
        <f t="shared" si="8"/>
        <v>MEEP</v>
      </c>
      <c r="AA255" s="2">
        <f>IF(Z255="HERE",Y255,AA254+Graph!$G$1*1000)</f>
        <v>81125702.571428463</v>
      </c>
      <c r="AB255" s="2">
        <f t="shared" si="21"/>
        <v>800000</v>
      </c>
      <c r="AC255" s="2">
        <f t="shared" si="41"/>
        <v>38128142.999999985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7"/>
        <v>49866407.149999999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188</v>
      </c>
      <c r="C256" s="7"/>
      <c r="D256" s="2" t="e">
        <f t="shared" si="12"/>
        <v>#N/A</v>
      </c>
      <c r="E256" s="2" t="e">
        <f t="shared" si="22"/>
        <v>#N/A</v>
      </c>
      <c r="F256" s="2">
        <v>1454405.3703917265</v>
      </c>
      <c r="G256" s="2">
        <f t="shared" si="26"/>
        <v>442960.42857142858</v>
      </c>
      <c r="H256" s="2">
        <f t="shared" si="42"/>
        <v>99699642.571428657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1897163.428571424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1462378.9711981416</v>
      </c>
      <c r="Q256" s="2">
        <f t="shared" si="44"/>
        <v>450000</v>
      </c>
      <c r="R256" s="2">
        <f t="shared" si="43"/>
        <v>101596806</v>
      </c>
      <c r="S256" s="2">
        <f t="shared" si="17"/>
        <v>442960.42857143283</v>
      </c>
      <c r="T256" s="2">
        <f t="shared" si="18"/>
        <v>7039.571428571362</v>
      </c>
      <c r="U256" s="2">
        <f t="shared" si="19"/>
        <v>450000</v>
      </c>
      <c r="V256" s="2">
        <f t="shared" si="33"/>
        <v>62490966.571428381</v>
      </c>
      <c r="W256" s="2">
        <f t="shared" si="20"/>
        <v>442960.42857142538</v>
      </c>
      <c r="X256" s="2">
        <f t="shared" si="6"/>
        <v>7039.5714285746217</v>
      </c>
      <c r="Y256" s="2">
        <f t="shared" si="40"/>
        <v>39105839.428571492</v>
      </c>
      <c r="Z256" s="2" t="str">
        <f t="shared" si="8"/>
        <v>MEEP</v>
      </c>
      <c r="AA256" s="2">
        <f>IF(Z256="HERE",Y256,AA255+Graph!$G$1*1000)</f>
        <v>81925702.571428463</v>
      </c>
      <c r="AB256" s="2">
        <f t="shared" si="21"/>
        <v>800000</v>
      </c>
      <c r="AC256" s="2">
        <f t="shared" si="41"/>
        <v>38128142.999999985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7"/>
        <v>49906407.149999999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5">ROW(M257)-MATCH(MAX(I:I),I:I,0)</f>
        <v>189</v>
      </c>
      <c r="C257" s="7"/>
      <c r="D257" s="2" t="e">
        <f t="shared" si="12"/>
        <v>#N/A</v>
      </c>
      <c r="E257" s="2" t="e">
        <f t="shared" si="22"/>
        <v>#N/A</v>
      </c>
      <c r="F257" s="2">
        <v>1459666.0206849575</v>
      </c>
      <c r="G257" s="2">
        <f t="shared" si="26"/>
        <v>442960.42857142858</v>
      </c>
      <c r="H257" s="2">
        <f t="shared" si="42"/>
        <v>100142603.00000009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1904202.9999999953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1467661.463290751</v>
      </c>
      <c r="Q257" s="2">
        <f t="shared" si="44"/>
        <v>450000</v>
      </c>
      <c r="R257" s="2">
        <f t="shared" si="43"/>
        <v>102046806</v>
      </c>
      <c r="S257" s="2">
        <f t="shared" si="17"/>
        <v>442960.42857143283</v>
      </c>
      <c r="T257" s="2">
        <f t="shared" si="18"/>
        <v>7039.571428571362</v>
      </c>
      <c r="U257" s="2">
        <f t="shared" si="19"/>
        <v>450000</v>
      </c>
      <c r="V257" s="2">
        <f t="shared" si="33"/>
        <v>62933926.999999806</v>
      </c>
      <c r="W257" s="2">
        <f t="shared" si="20"/>
        <v>442960.42857142538</v>
      </c>
      <c r="X257" s="2">
        <f t="shared" si="6"/>
        <v>7039.5714285746217</v>
      </c>
      <c r="Y257" s="2">
        <f t="shared" si="40"/>
        <v>39112879.000000067</v>
      </c>
      <c r="Z257" s="2" t="str">
        <f t="shared" si="8"/>
        <v>MEEP</v>
      </c>
      <c r="AA257" s="2">
        <f>IF(Z257="HERE",Y257,AA256+Graph!$G$1*1000)</f>
        <v>82725702.571428463</v>
      </c>
      <c r="AB257" s="2">
        <f t="shared" si="21"/>
        <v>800000</v>
      </c>
      <c r="AC257" s="2">
        <f t="shared" si="41"/>
        <v>38128142.999999985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7"/>
        <v>49946407.149999999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5"/>
        <v>190</v>
      </c>
      <c r="C258" s="7"/>
      <c r="D258" s="2" t="e">
        <f t="shared" si="12"/>
        <v>#N/A</v>
      </c>
      <c r="E258" s="2" t="e">
        <f t="shared" si="22"/>
        <v>#N/A</v>
      </c>
      <c r="F258" s="2">
        <v>1464926.6709782183</v>
      </c>
      <c r="G258" s="2">
        <f t="shared" si="26"/>
        <v>442960.42857142858</v>
      </c>
      <c r="H258" s="2">
        <f t="shared" si="42"/>
        <v>100585563.42857152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1911242.5714285667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1472943.9553833306</v>
      </c>
      <c r="Q258" s="2">
        <f t="shared" si="44"/>
        <v>450000</v>
      </c>
      <c r="R258" s="2">
        <f t="shared" si="43"/>
        <v>102496806</v>
      </c>
      <c r="S258" s="2">
        <f t="shared" si="17"/>
        <v>442960.42857143283</v>
      </c>
      <c r="T258" s="2">
        <f t="shared" si="18"/>
        <v>7039.571428571362</v>
      </c>
      <c r="U258" s="2">
        <f t="shared" si="19"/>
        <v>450000</v>
      </c>
      <c r="V258" s="2">
        <f t="shared" si="33"/>
        <v>63376887.428571232</v>
      </c>
      <c r="W258" s="2">
        <f t="shared" si="20"/>
        <v>442960.42857142538</v>
      </c>
      <c r="X258" s="2">
        <f t="shared" si="6"/>
        <v>7039.5714285746217</v>
      </c>
      <c r="Y258" s="2">
        <f t="shared" si="40"/>
        <v>39119918.571428642</v>
      </c>
      <c r="Z258" s="2" t="str">
        <f t="shared" si="8"/>
        <v>MEEP</v>
      </c>
      <c r="AA258" s="2">
        <f>IF(Z258="HERE",Y258,AA257+Graph!$G$1*1000)</f>
        <v>83525702.571428463</v>
      </c>
      <c r="AB258" s="2">
        <f t="shared" si="21"/>
        <v>800000</v>
      </c>
      <c r="AC258" s="2">
        <f t="shared" si="41"/>
        <v>38128142.999999985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7"/>
        <v>49986407.149999999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5"/>
        <v>191</v>
      </c>
      <c r="C259" s="7"/>
      <c r="D259" s="2" t="e">
        <f t="shared" si="12"/>
        <v>#N/A</v>
      </c>
      <c r="E259" s="2" t="e">
        <f t="shared" si="22"/>
        <v>#N/A</v>
      </c>
      <c r="F259" s="2">
        <v>1470187.3212714791</v>
      </c>
      <c r="G259" s="2">
        <f t="shared" si="26"/>
        <v>442960.42857142858</v>
      </c>
      <c r="H259" s="2">
        <f t="shared" si="42"/>
        <v>101028523.85714296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1918282.1428571381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1478226.4474759102</v>
      </c>
      <c r="Q259" s="2">
        <f t="shared" si="44"/>
        <v>450000</v>
      </c>
      <c r="R259" s="2">
        <f t="shared" si="43"/>
        <v>102946806</v>
      </c>
      <c r="S259" s="2">
        <f t="shared" si="17"/>
        <v>442960.42857143283</v>
      </c>
      <c r="T259" s="2">
        <f t="shared" si="18"/>
        <v>7039.571428571362</v>
      </c>
      <c r="U259" s="2">
        <f t="shared" si="19"/>
        <v>450000</v>
      </c>
      <c r="V259" s="2">
        <f t="shared" si="33"/>
        <v>63819847.857142657</v>
      </c>
      <c r="W259" s="2">
        <f t="shared" si="20"/>
        <v>442960.42857142538</v>
      </c>
      <c r="X259" s="2">
        <f t="shared" si="6"/>
        <v>7039.5714285746217</v>
      </c>
      <c r="Y259" s="2">
        <f t="shared" si="40"/>
        <v>39126958.142857216</v>
      </c>
      <c r="Z259" s="2" t="str">
        <f t="shared" si="8"/>
        <v>MEEP</v>
      </c>
      <c r="AA259" s="2">
        <f>IF(Z259="HERE",Y259,AA258+Graph!$G$1*1000)</f>
        <v>84325702.571428463</v>
      </c>
      <c r="AB259" s="2">
        <f t="shared" si="21"/>
        <v>800000</v>
      </c>
      <c r="AC259" s="2">
        <f t="shared" si="41"/>
        <v>38128142.999999985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7"/>
        <v>50026407.149999999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5"/>
        <v>192</v>
      </c>
      <c r="C260" s="7"/>
      <c r="D260" s="2" t="e">
        <f t="shared" si="12"/>
        <v>#N/A</v>
      </c>
      <c r="E260" s="2" t="e">
        <f t="shared" si="22"/>
        <v>#N/A</v>
      </c>
      <c r="F260" s="2">
        <v>1475447.9715647399</v>
      </c>
      <c r="G260" s="2">
        <f t="shared" si="26"/>
        <v>442960.42857142858</v>
      </c>
      <c r="H260" s="2">
        <f t="shared" si="42"/>
        <v>101471484.28571439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1925321.7142857094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1483508.9395684898</v>
      </c>
      <c r="Q260" s="2">
        <f t="shared" si="44"/>
        <v>450000</v>
      </c>
      <c r="R260" s="2">
        <f t="shared" si="43"/>
        <v>103396806</v>
      </c>
      <c r="S260" s="2">
        <f t="shared" si="17"/>
        <v>442960.42857143283</v>
      </c>
      <c r="T260" s="2">
        <f t="shared" si="18"/>
        <v>7039.571428571362</v>
      </c>
      <c r="U260" s="2">
        <f t="shared" si="19"/>
        <v>450000</v>
      </c>
      <c r="V260" s="2">
        <f t="shared" si="33"/>
        <v>64262808.285714082</v>
      </c>
      <c r="W260" s="2">
        <f t="shared" si="20"/>
        <v>442960.42857142538</v>
      </c>
      <c r="X260" s="2">
        <f t="shared" si="6"/>
        <v>7039.5714285746217</v>
      </c>
      <c r="Y260" s="2">
        <f t="shared" si="40"/>
        <v>39133997.714285791</v>
      </c>
      <c r="Z260" s="2" t="str">
        <f t="shared" si="8"/>
        <v>MEEP</v>
      </c>
      <c r="AA260" s="2">
        <f>IF(Z260="HERE",Y260,AA259+Graph!$G$1*1000)</f>
        <v>85125702.571428463</v>
      </c>
      <c r="AB260" s="2">
        <f t="shared" si="21"/>
        <v>800000</v>
      </c>
      <c r="AC260" s="2">
        <f t="shared" si="41"/>
        <v>38128142.999999985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7"/>
        <v>50066407.149999999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5"/>
        <v>193</v>
      </c>
      <c r="C261" s="7"/>
      <c r="D261" s="2" t="e">
        <f t="shared" si="12"/>
        <v>#N/A</v>
      </c>
      <c r="E261" s="2" t="e">
        <f t="shared" si="22"/>
        <v>#N/A</v>
      </c>
      <c r="F261" s="2">
        <v>1480708.6218580008</v>
      </c>
      <c r="G261" s="2">
        <f t="shared" si="26"/>
        <v>442960.42857142858</v>
      </c>
      <c r="H261" s="2">
        <f t="shared" si="42"/>
        <v>101914444.71428582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1932361.2857142808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1488791.4316610694</v>
      </c>
      <c r="Q261" s="2">
        <f t="shared" si="44"/>
        <v>450000</v>
      </c>
      <c r="R261" s="2">
        <f t="shared" si="43"/>
        <v>103846806</v>
      </c>
      <c r="S261" s="2">
        <f t="shared" si="17"/>
        <v>442960.42857143283</v>
      </c>
      <c r="T261" s="2">
        <f t="shared" si="18"/>
        <v>7039.571428571362</v>
      </c>
      <c r="U261" s="2">
        <f t="shared" si="19"/>
        <v>450000</v>
      </c>
      <c r="V261" s="2">
        <f t="shared" si="33"/>
        <v>64705768.714285508</v>
      </c>
      <c r="W261" s="2">
        <f t="shared" si="20"/>
        <v>442960.42857142538</v>
      </c>
      <c r="X261" s="2">
        <f t="shared" si="6"/>
        <v>7039.5714285746217</v>
      </c>
      <c r="Y261" s="2">
        <f t="shared" si="40"/>
        <v>39141037.285714366</v>
      </c>
      <c r="Z261" s="2" t="str">
        <f t="shared" si="8"/>
        <v>MEEP</v>
      </c>
      <c r="AA261" s="2">
        <f>IF(Z261="HERE",Y261,AA260+Graph!$G$1*1000)</f>
        <v>85925702.571428463</v>
      </c>
      <c r="AB261" s="2">
        <f t="shared" si="21"/>
        <v>800000</v>
      </c>
      <c r="AC261" s="2">
        <f t="shared" si="41"/>
        <v>38128142.999999985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7"/>
        <v>50106407.149999999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5"/>
        <v>194</v>
      </c>
      <c r="C262" s="7"/>
      <c r="D262" s="2" t="e">
        <f t="shared" si="12"/>
        <v>#N/A</v>
      </c>
      <c r="E262" s="2" t="e">
        <f t="shared" si="22"/>
        <v>#N/A</v>
      </c>
      <c r="F262" s="2">
        <v>1485969.2721512318</v>
      </c>
      <c r="G262" s="2">
        <f t="shared" si="26"/>
        <v>442960.42857142858</v>
      </c>
      <c r="H262" s="2">
        <f t="shared" si="42"/>
        <v>102357405.14285725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1939400.8571428522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1494073.923753649</v>
      </c>
      <c r="Q262" s="2">
        <f t="shared" si="44"/>
        <v>450000</v>
      </c>
      <c r="R262" s="2">
        <f t="shared" si="43"/>
        <v>104296806</v>
      </c>
      <c r="S262" s="2">
        <f t="shared" si="17"/>
        <v>442960.42857143283</v>
      </c>
      <c r="T262" s="2">
        <f t="shared" si="18"/>
        <v>7039.571428571362</v>
      </c>
      <c r="U262" s="2">
        <f t="shared" si="19"/>
        <v>450000</v>
      </c>
      <c r="V262" s="2">
        <f t="shared" si="33"/>
        <v>65148729.142856933</v>
      </c>
      <c r="W262" s="2">
        <f t="shared" si="20"/>
        <v>442960.42857142538</v>
      </c>
      <c r="X262" s="2">
        <f t="shared" si="6"/>
        <v>7039.5714285746217</v>
      </c>
      <c r="Y262" s="2">
        <f t="shared" si="40"/>
        <v>39148076.85714294</v>
      </c>
      <c r="Z262" s="2" t="str">
        <f t="shared" si="8"/>
        <v>MEEP</v>
      </c>
      <c r="AA262" s="2">
        <f>IF(Z262="HERE",Y262,AA261+Graph!$G$1*1000)</f>
        <v>86725702.571428463</v>
      </c>
      <c r="AB262" s="2">
        <f t="shared" si="21"/>
        <v>800000</v>
      </c>
      <c r="AC262" s="2">
        <f t="shared" si="41"/>
        <v>38128142.999999985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7"/>
        <v>50146407.149999999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5"/>
        <v>195</v>
      </c>
      <c r="C263" s="7"/>
      <c r="D263" s="2" t="e">
        <f t="shared" si="12"/>
        <v>#N/A</v>
      </c>
      <c r="E263" s="2" t="e">
        <f t="shared" si="22"/>
        <v>#N/A</v>
      </c>
      <c r="F263" s="2">
        <v>1491229.9224444926</v>
      </c>
      <c r="G263" s="2">
        <f t="shared" si="26"/>
        <v>442960.42857142858</v>
      </c>
      <c r="H263" s="2">
        <f t="shared" si="42"/>
        <v>102800365.57142869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1946440.4285714235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1499356.4158462584</v>
      </c>
      <c r="Q263" s="2">
        <f t="shared" si="44"/>
        <v>450000</v>
      </c>
      <c r="R263" s="2">
        <f t="shared" si="43"/>
        <v>104746806</v>
      </c>
      <c r="S263" s="2">
        <f t="shared" si="17"/>
        <v>442960.42857143283</v>
      </c>
      <c r="T263" s="2">
        <f t="shared" si="18"/>
        <v>7039.571428571362</v>
      </c>
      <c r="U263" s="2">
        <f t="shared" si="19"/>
        <v>450000</v>
      </c>
      <c r="V263" s="2">
        <f t="shared" si="33"/>
        <v>65591689.571428359</v>
      </c>
      <c r="W263" s="2">
        <f t="shared" si="20"/>
        <v>442960.42857142538</v>
      </c>
      <c r="X263" s="2">
        <f t="shared" si="6"/>
        <v>7039.5714285746217</v>
      </c>
      <c r="Y263" s="2">
        <f t="shared" si="40"/>
        <v>39155116.428571515</v>
      </c>
      <c r="Z263" s="2" t="str">
        <f t="shared" si="8"/>
        <v>MEEP</v>
      </c>
      <c r="AA263" s="2">
        <f>IF(Z263="HERE",Y263,AA262+Graph!$G$1*1000)</f>
        <v>87525702.571428463</v>
      </c>
      <c r="AB263" s="2">
        <f t="shared" si="21"/>
        <v>800000</v>
      </c>
      <c r="AC263" s="2">
        <f t="shared" si="41"/>
        <v>38128142.999999985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7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5"/>
        <v>196</v>
      </c>
      <c r="C264" s="7"/>
      <c r="D264" s="2" t="e">
        <f t="shared" si="12"/>
        <v>#N/A</v>
      </c>
      <c r="E264" s="2" t="e">
        <f t="shared" si="22"/>
        <v>#N/A</v>
      </c>
      <c r="F264" s="2">
        <v>1496490.5727377534</v>
      </c>
      <c r="G264" s="2">
        <f t="shared" si="26"/>
        <v>442960.42857142858</v>
      </c>
      <c r="H264" s="2">
        <f t="shared" si="42"/>
        <v>103243326.00000012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1953479.9999999949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1504638.907938838</v>
      </c>
      <c r="Q264" s="2">
        <f t="shared" si="44"/>
        <v>450000</v>
      </c>
      <c r="R264" s="2">
        <f t="shared" si="43"/>
        <v>105196806</v>
      </c>
      <c r="S264" s="2">
        <f t="shared" si="17"/>
        <v>442960.42857143283</v>
      </c>
      <c r="T264" s="2">
        <f t="shared" si="18"/>
        <v>7039.571428571362</v>
      </c>
      <c r="U264" s="2">
        <f t="shared" si="19"/>
        <v>450000</v>
      </c>
      <c r="V264" s="2">
        <f t="shared" si="33"/>
        <v>66034649.999999784</v>
      </c>
      <c r="W264" s="2">
        <f t="shared" si="20"/>
        <v>442960.42857142538</v>
      </c>
      <c r="X264" s="2">
        <f t="shared" si="6"/>
        <v>7039.5714285746217</v>
      </c>
      <c r="Y264" s="2">
        <f t="shared" si="40"/>
        <v>39162156.000000089</v>
      </c>
      <c r="Z264" s="2" t="str">
        <f t="shared" si="8"/>
        <v>MEEP</v>
      </c>
      <c r="AA264" s="2">
        <f>IF(Z264="HERE",Y264,AA263+Graph!$G$1*1000)</f>
        <v>88325702.571428463</v>
      </c>
      <c r="AB264" s="2">
        <f t="shared" si="21"/>
        <v>800000</v>
      </c>
      <c r="AC264" s="2">
        <f t="shared" si="41"/>
        <v>38128142.999999985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7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5"/>
        <v>197</v>
      </c>
      <c r="C265" s="7"/>
      <c r="D265" s="2" t="e">
        <f t="shared" si="12"/>
        <v>#N/A</v>
      </c>
      <c r="E265" s="2" t="e">
        <f t="shared" si="22"/>
        <v>#N/A</v>
      </c>
      <c r="F265" s="2">
        <v>1501751.2230310142</v>
      </c>
      <c r="G265" s="2">
        <f t="shared" si="26"/>
        <v>442960.42857142858</v>
      </c>
      <c r="H265" s="2">
        <f t="shared" si="42"/>
        <v>103686286.42857155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1960519.5714285662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1509921.4000314176</v>
      </c>
      <c r="Q265" s="2">
        <f t="shared" si="44"/>
        <v>450000</v>
      </c>
      <c r="R265" s="2">
        <f t="shared" si="43"/>
        <v>105646806</v>
      </c>
      <c r="S265" s="2">
        <f t="shared" si="17"/>
        <v>442960.42857143283</v>
      </c>
      <c r="T265" s="2">
        <f t="shared" si="18"/>
        <v>7039.571428571362</v>
      </c>
      <c r="U265" s="2">
        <f t="shared" si="19"/>
        <v>450000</v>
      </c>
      <c r="V265" s="2">
        <f t="shared" si="33"/>
        <v>66477610.428571209</v>
      </c>
      <c r="W265" s="2">
        <f t="shared" si="20"/>
        <v>442960.42857142538</v>
      </c>
      <c r="X265" s="2">
        <f t="shared" si="6"/>
        <v>7039.5714285746217</v>
      </c>
      <c r="Y265" s="2">
        <f t="shared" si="40"/>
        <v>39169195.571428664</v>
      </c>
      <c r="Z265" s="2" t="str">
        <f t="shared" si="8"/>
        <v>MEEP</v>
      </c>
      <c r="AA265" s="2">
        <f>IF(Z265="HERE",Y265,AA264+Graph!$G$1*1000)</f>
        <v>89125702.571428463</v>
      </c>
      <c r="AB265" s="2">
        <f t="shared" si="21"/>
        <v>800000</v>
      </c>
      <c r="AC265" s="2">
        <f t="shared" si="41"/>
        <v>38128142.999999985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7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5"/>
        <v>198</v>
      </c>
      <c r="C266" s="7"/>
      <c r="D266" s="2" t="e">
        <f t="shared" si="12"/>
        <v>#N/A</v>
      </c>
      <c r="E266" s="2" t="e">
        <f t="shared" si="22"/>
        <v>#N/A</v>
      </c>
      <c r="F266" s="2">
        <v>1507011.873324275</v>
      </c>
      <c r="G266" s="2">
        <f t="shared" si="26"/>
        <v>442960.42857142858</v>
      </c>
      <c r="H266" s="2">
        <f t="shared" si="42"/>
        <v>104129246.85714298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1967559.1428571376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1515203.8921239972</v>
      </c>
      <c r="Q266" s="2">
        <f t="shared" si="44"/>
        <v>450000</v>
      </c>
      <c r="R266" s="2">
        <f t="shared" si="43"/>
        <v>106096806</v>
      </c>
      <c r="S266" s="2">
        <f t="shared" si="17"/>
        <v>442960.42857143283</v>
      </c>
      <c r="T266" s="2">
        <f t="shared" si="18"/>
        <v>7039.571428571362</v>
      </c>
      <c r="U266" s="2">
        <f t="shared" si="19"/>
        <v>450000</v>
      </c>
      <c r="V266" s="2">
        <f t="shared" si="33"/>
        <v>66920570.857142635</v>
      </c>
      <c r="W266" s="2">
        <f t="shared" si="20"/>
        <v>442960.42857142538</v>
      </c>
      <c r="X266" s="2">
        <f t="shared" si="6"/>
        <v>7039.5714285746217</v>
      </c>
      <c r="Y266" s="2">
        <f t="shared" si="40"/>
        <v>39176235.142857239</v>
      </c>
      <c r="Z266" s="2" t="str">
        <f t="shared" si="8"/>
        <v>MEEP</v>
      </c>
      <c r="AA266" s="2">
        <f>IF(Z266="HERE",Y266,AA265+Graph!$G$1*1000)</f>
        <v>89925702.571428463</v>
      </c>
      <c r="AB266" s="2">
        <f t="shared" si="21"/>
        <v>800000</v>
      </c>
      <c r="AC266" s="2">
        <f t="shared" si="41"/>
        <v>38128142.999999985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7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5"/>
        <v>199</v>
      </c>
      <c r="C267" s="7"/>
      <c r="D267" s="2" t="e">
        <f t="shared" si="12"/>
        <v>#N/A</v>
      </c>
      <c r="E267" s="2" t="e">
        <f t="shared" si="22"/>
        <v>#N/A</v>
      </c>
      <c r="F267" s="2">
        <v>1512272.5236175358</v>
      </c>
      <c r="G267" s="2">
        <f t="shared" si="26"/>
        <v>442960.42857142858</v>
      </c>
      <c r="H267" s="2">
        <f t="shared" si="42"/>
        <v>104572207.28571442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1974598.714285709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1520486.3842165768</v>
      </c>
      <c r="Q267" s="2">
        <f t="shared" si="44"/>
        <v>450000</v>
      </c>
      <c r="R267" s="2">
        <f t="shared" si="43"/>
        <v>106546806</v>
      </c>
      <c r="S267" s="2">
        <f t="shared" si="17"/>
        <v>442960.42857143283</v>
      </c>
      <c r="T267" s="2">
        <f t="shared" si="18"/>
        <v>7039.571428571362</v>
      </c>
      <c r="U267" s="2">
        <f t="shared" si="19"/>
        <v>450000</v>
      </c>
      <c r="V267" s="2">
        <f t="shared" si="33"/>
        <v>67363531.28571406</v>
      </c>
      <c r="W267" s="2">
        <f t="shared" si="20"/>
        <v>442960.42857142538</v>
      </c>
      <c r="X267" s="2">
        <f t="shared" si="6"/>
        <v>7039.5714285746217</v>
      </c>
      <c r="Y267" s="2">
        <f t="shared" si="40"/>
        <v>39183274.714285813</v>
      </c>
      <c r="Z267" s="2" t="str">
        <f t="shared" si="8"/>
        <v>MEEP</v>
      </c>
      <c r="AA267" s="2">
        <f>IF(Z267="HERE",Y267,AA266+Graph!$G$1*1000)</f>
        <v>90725702.571428463</v>
      </c>
      <c r="AB267" s="2">
        <f t="shared" si="21"/>
        <v>800000</v>
      </c>
      <c r="AC267" s="2">
        <f t="shared" si="41"/>
        <v>38128142.999999985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7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5"/>
        <v>200</v>
      </c>
      <c r="C268" s="7"/>
      <c r="D268" s="2" t="e">
        <f t="shared" si="12"/>
        <v>#N/A</v>
      </c>
      <c r="E268" s="2" t="e">
        <f t="shared" si="22"/>
        <v>#N/A</v>
      </c>
      <c r="F268" s="2">
        <v>1517533.1739107668</v>
      </c>
      <c r="G268" s="2">
        <f t="shared" si="26"/>
        <v>442960.42857142858</v>
      </c>
      <c r="H268" s="2">
        <f t="shared" si="42"/>
        <v>105015167.71428585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1981638.2857142803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1525768.8763091862</v>
      </c>
      <c r="Q268" s="2">
        <f t="shared" si="44"/>
        <v>450000</v>
      </c>
      <c r="R268" s="2">
        <f t="shared" si="43"/>
        <v>106996806</v>
      </c>
      <c r="S268" s="2">
        <f t="shared" si="17"/>
        <v>442960.42857143283</v>
      </c>
      <c r="T268" s="2">
        <f t="shared" si="18"/>
        <v>7039.571428571362</v>
      </c>
      <c r="U268" s="2">
        <f t="shared" si="19"/>
        <v>450000</v>
      </c>
      <c r="V268" s="2">
        <f t="shared" si="33"/>
        <v>67806491.714285493</v>
      </c>
      <c r="W268" s="2">
        <f t="shared" si="20"/>
        <v>442960.42857143283</v>
      </c>
      <c r="X268" s="2">
        <f t="shared" si="6"/>
        <v>7039.5714285671711</v>
      </c>
      <c r="Y268" s="2">
        <f t="shared" si="40"/>
        <v>39190314.28571438</v>
      </c>
      <c r="Z268" s="2" t="str">
        <f t="shared" si="8"/>
        <v>MEEP</v>
      </c>
      <c r="AA268" s="2">
        <f>IF(Z268="HERE",Y268,AA267+Graph!$G$1*1000)</f>
        <v>91525702.571428463</v>
      </c>
      <c r="AB268" s="2">
        <f t="shared" si="21"/>
        <v>800000</v>
      </c>
      <c r="AC268" s="2">
        <f t="shared" si="41"/>
        <v>38128142.999999985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7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5"/>
        <v>201</v>
      </c>
      <c r="C269" s="7"/>
      <c r="D269" s="2" t="e">
        <f t="shared" si="12"/>
        <v>#N/A</v>
      </c>
      <c r="E269" s="2" t="e">
        <f t="shared" si="22"/>
        <v>#N/A</v>
      </c>
      <c r="F269" s="2">
        <v>1522793.8242040277</v>
      </c>
      <c r="G269" s="2">
        <f t="shared" si="26"/>
        <v>442960.42857142858</v>
      </c>
      <c r="H269" s="2">
        <f t="shared" si="42"/>
        <v>105458128.14285728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1988677.8571428517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1531051.3684017658</v>
      </c>
      <c r="Q269" s="2">
        <f t="shared" si="44"/>
        <v>450000</v>
      </c>
      <c r="R269" s="2">
        <f t="shared" si="43"/>
        <v>107446806</v>
      </c>
      <c r="S269" s="2">
        <f t="shared" si="17"/>
        <v>442960.42857143283</v>
      </c>
      <c r="T269" s="2">
        <f t="shared" si="18"/>
        <v>7039.571428571362</v>
      </c>
      <c r="U269" s="2">
        <f t="shared" si="19"/>
        <v>450000</v>
      </c>
      <c r="V269" s="2">
        <f t="shared" si="33"/>
        <v>68249452.142856926</v>
      </c>
      <c r="W269" s="2">
        <f t="shared" si="20"/>
        <v>442960.42857143283</v>
      </c>
      <c r="X269" s="2">
        <f t="shared" si="6"/>
        <v>7039.5714285671711</v>
      </c>
      <c r="Y269" s="2">
        <f t="shared" si="40"/>
        <v>39197353.857142948</v>
      </c>
      <c r="Z269" s="2" t="str">
        <f t="shared" si="8"/>
        <v>MEEP</v>
      </c>
      <c r="AA269" s="2">
        <f>IF(Z269="HERE",Y269,AA268+Graph!$G$1*1000)</f>
        <v>92325702.571428463</v>
      </c>
      <c r="AB269" s="2">
        <f t="shared" si="21"/>
        <v>800000</v>
      </c>
      <c r="AC269" s="2">
        <f t="shared" si="41"/>
        <v>38128142.999999985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7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5"/>
        <v>202</v>
      </c>
      <c r="C270" s="7"/>
      <c r="D270" s="2" t="e">
        <f t="shared" si="12"/>
        <v>#N/A</v>
      </c>
      <c r="E270" s="2" t="e">
        <f t="shared" si="22"/>
        <v>#N/A</v>
      </c>
      <c r="F270" s="2">
        <v>1528054.4744972885</v>
      </c>
      <c r="G270" s="2">
        <f t="shared" si="26"/>
        <v>442960.42857142858</v>
      </c>
      <c r="H270" s="2">
        <f t="shared" si="42"/>
        <v>105901088.57142872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1995717.4285714231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1536333.8604943454</v>
      </c>
      <c r="Q270" s="2">
        <f t="shared" si="44"/>
        <v>450000</v>
      </c>
      <c r="R270" s="2">
        <f t="shared" si="43"/>
        <v>107896806</v>
      </c>
      <c r="S270" s="2">
        <f t="shared" si="17"/>
        <v>442960.42857143283</v>
      </c>
      <c r="T270" s="2">
        <f t="shared" si="18"/>
        <v>7039.571428571362</v>
      </c>
      <c r="U270" s="2">
        <f t="shared" si="19"/>
        <v>450000</v>
      </c>
      <c r="V270" s="2">
        <f t="shared" si="33"/>
        <v>68692412.571428359</v>
      </c>
      <c r="W270" s="2">
        <f t="shared" si="20"/>
        <v>442960.42857143283</v>
      </c>
      <c r="X270" s="2">
        <f t="shared" si="6"/>
        <v>7039.5714285671711</v>
      </c>
      <c r="Y270" s="2">
        <f t="shared" si="40"/>
        <v>39204393.428571515</v>
      </c>
      <c r="Z270" s="2" t="str">
        <f t="shared" si="8"/>
        <v>MEEP</v>
      </c>
      <c r="AA270" s="2">
        <f>IF(Z270="HERE",Y270,AA269+Graph!$G$1*1000)</f>
        <v>93125702.571428463</v>
      </c>
      <c r="AB270" s="2">
        <f t="shared" si="21"/>
        <v>800000</v>
      </c>
      <c r="AC270" s="2">
        <f t="shared" si="41"/>
        <v>38128142.999999985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7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5"/>
        <v>203</v>
      </c>
      <c r="C271" s="7"/>
      <c r="D271" s="2" t="e">
        <f t="shared" si="12"/>
        <v>#N/A</v>
      </c>
      <c r="E271" s="2" t="e">
        <f t="shared" si="22"/>
        <v>#N/A</v>
      </c>
      <c r="F271" s="2">
        <v>1533315.1247905493</v>
      </c>
      <c r="G271" s="2">
        <f t="shared" si="26"/>
        <v>442960.42857142858</v>
      </c>
      <c r="H271" s="2">
        <f t="shared" si="42"/>
        <v>106344049.00000015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2002756.9999999944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1541616.352586925</v>
      </c>
      <c r="Q271" s="2">
        <f t="shared" si="44"/>
        <v>450000</v>
      </c>
      <c r="R271" s="2">
        <f t="shared" si="43"/>
        <v>108346806</v>
      </c>
      <c r="S271" s="2">
        <f t="shared" si="17"/>
        <v>442960.42857143283</v>
      </c>
      <c r="T271" s="2">
        <f t="shared" si="18"/>
        <v>7039.571428571362</v>
      </c>
      <c r="U271" s="2">
        <f t="shared" si="19"/>
        <v>450000</v>
      </c>
      <c r="V271" s="2">
        <f t="shared" si="33"/>
        <v>69135372.999999791</v>
      </c>
      <c r="W271" s="2">
        <f t="shared" si="20"/>
        <v>442960.42857143283</v>
      </c>
      <c r="X271" s="2">
        <f t="shared" si="6"/>
        <v>7039.5714285671711</v>
      </c>
      <c r="Y271" s="2">
        <f t="shared" si="40"/>
        <v>39211433.000000082</v>
      </c>
      <c r="Z271" s="2" t="str">
        <f t="shared" si="8"/>
        <v>MEEP</v>
      </c>
      <c r="AA271" s="2">
        <f>IF(Z271="HERE",Y271,AA270+Graph!$G$1*1000)</f>
        <v>93925702.571428463</v>
      </c>
      <c r="AB271" s="2">
        <f t="shared" si="21"/>
        <v>800000</v>
      </c>
      <c r="AC271" s="2">
        <f t="shared" si="41"/>
        <v>38128142.999999985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7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5"/>
        <v>204</v>
      </c>
      <c r="C272" s="7"/>
      <c r="D272" s="2" t="e">
        <f t="shared" si="12"/>
        <v>#N/A</v>
      </c>
      <c r="E272" s="2" t="e">
        <f t="shared" si="22"/>
        <v>#N/A</v>
      </c>
      <c r="F272" s="2">
        <v>1538575.7750838101</v>
      </c>
      <c r="G272" s="2">
        <f t="shared" si="26"/>
        <v>442960.42857142858</v>
      </c>
      <c r="H272" s="2">
        <f t="shared" si="42"/>
        <v>106787009.42857158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2009796.5714285658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1546898.8446795046</v>
      </c>
      <c r="Q272" s="2">
        <f t="shared" si="44"/>
        <v>450000</v>
      </c>
      <c r="R272" s="2">
        <f t="shared" si="43"/>
        <v>108796806</v>
      </c>
      <c r="S272" s="2">
        <f t="shared" si="17"/>
        <v>442960.42857143283</v>
      </c>
      <c r="T272" s="2">
        <f t="shared" si="18"/>
        <v>7039.571428571362</v>
      </c>
      <c r="U272" s="2">
        <f t="shared" si="19"/>
        <v>450000</v>
      </c>
      <c r="V272" s="2">
        <f t="shared" si="33"/>
        <v>69578333.428571224</v>
      </c>
      <c r="W272" s="2">
        <f t="shared" si="20"/>
        <v>442960.42857143283</v>
      </c>
      <c r="X272" s="2">
        <f t="shared" si="6"/>
        <v>7039.5714285671711</v>
      </c>
      <c r="Y272" s="2">
        <f t="shared" si="40"/>
        <v>39218472.571428649</v>
      </c>
      <c r="Z272" s="2" t="str">
        <f t="shared" si="8"/>
        <v>MEEP</v>
      </c>
      <c r="AA272" s="2">
        <f>IF(Z272="HERE",Y272,AA271+Graph!$G$1*1000)</f>
        <v>94725702.571428463</v>
      </c>
      <c r="AB272" s="2">
        <f t="shared" si="21"/>
        <v>800000</v>
      </c>
      <c r="AC272" s="2">
        <f t="shared" si="41"/>
        <v>38128142.999999985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7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5"/>
        <v>205</v>
      </c>
      <c r="C273" s="7"/>
      <c r="D273" s="2" t="e">
        <f t="shared" si="12"/>
        <v>#N/A</v>
      </c>
      <c r="E273" s="2" t="e">
        <f t="shared" si="22"/>
        <v>#N/A</v>
      </c>
      <c r="F273" s="2">
        <v>1543836.4253770411</v>
      </c>
      <c r="G273" s="2">
        <f t="shared" si="26"/>
        <v>442960.42857142858</v>
      </c>
      <c r="H273" s="2">
        <f t="shared" si="42"/>
        <v>107229969.85714301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2016836.1428571371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1552181.3367720842</v>
      </c>
      <c r="Q273" s="2">
        <f t="shared" si="44"/>
        <v>450000</v>
      </c>
      <c r="R273" s="2">
        <f t="shared" si="43"/>
        <v>109246806</v>
      </c>
      <c r="S273" s="2">
        <f t="shared" si="17"/>
        <v>442960.42857143283</v>
      </c>
      <c r="T273" s="2">
        <f t="shared" si="18"/>
        <v>7039.571428571362</v>
      </c>
      <c r="U273" s="2">
        <f t="shared" si="19"/>
        <v>450000</v>
      </c>
      <c r="V273" s="2">
        <f t="shared" si="33"/>
        <v>70021293.857142657</v>
      </c>
      <c r="W273" s="2">
        <f t="shared" si="20"/>
        <v>442960.42857143283</v>
      </c>
      <c r="X273" s="2">
        <f t="shared" si="6"/>
        <v>7039.5714285671711</v>
      </c>
      <c r="Y273" s="2">
        <f t="shared" si="40"/>
        <v>39225512.142857216</v>
      </c>
      <c r="Z273" s="2" t="str">
        <f t="shared" si="8"/>
        <v>MEEP</v>
      </c>
      <c r="AA273" s="2">
        <f>IF(Z273="HERE",Y273,AA272+Graph!$G$1*1000)</f>
        <v>95525702.571428463</v>
      </c>
      <c r="AB273" s="2">
        <f t="shared" si="21"/>
        <v>800000</v>
      </c>
      <c r="AC273" s="2">
        <f t="shared" si="41"/>
        <v>38128142.999999985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7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5"/>
        <v>206</v>
      </c>
      <c r="C274" s="7"/>
      <c r="D274" s="2" t="e">
        <f t="shared" si="12"/>
        <v>#N/A</v>
      </c>
      <c r="E274" s="2" t="e">
        <f t="shared" si="22"/>
        <v>#N/A</v>
      </c>
      <c r="F274" s="2">
        <v>1549097.0756703019</v>
      </c>
      <c r="G274" s="2">
        <f t="shared" si="26"/>
        <v>442960.42857142858</v>
      </c>
      <c r="H274" s="2">
        <f t="shared" si="42"/>
        <v>107672930.28571445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2023875.7142857085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1557463.8288646936</v>
      </c>
      <c r="Q274" s="2">
        <f t="shared" si="44"/>
        <v>450000</v>
      </c>
      <c r="R274" s="2">
        <f t="shared" si="43"/>
        <v>109696806</v>
      </c>
      <c r="S274" s="2">
        <f t="shared" si="17"/>
        <v>442960.42857143283</v>
      </c>
      <c r="T274" s="2">
        <f t="shared" si="18"/>
        <v>7039.571428571362</v>
      </c>
      <c r="U274" s="2">
        <f t="shared" si="19"/>
        <v>450000</v>
      </c>
      <c r="V274" s="2">
        <f t="shared" si="33"/>
        <v>70464254.28571409</v>
      </c>
      <c r="W274" s="2">
        <f t="shared" si="20"/>
        <v>442960.42857143283</v>
      </c>
      <c r="X274" s="2">
        <f t="shared" si="6"/>
        <v>7039.5714285671711</v>
      </c>
      <c r="Y274" s="2">
        <f t="shared" si="40"/>
        <v>39232551.714285783</v>
      </c>
      <c r="Z274" s="2" t="str">
        <f t="shared" si="8"/>
        <v>MEEP</v>
      </c>
      <c r="AA274" s="2">
        <f>IF(Z274="HERE",Y274,AA273+Graph!$G$1*1000)</f>
        <v>96325702.571428463</v>
      </c>
      <c r="AB274" s="2">
        <f t="shared" si="21"/>
        <v>800000</v>
      </c>
      <c r="AC274" s="2">
        <f t="shared" si="41"/>
        <v>38128142.999999985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7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5"/>
        <v>207</v>
      </c>
      <c r="C275" s="7"/>
      <c r="D275" s="2" t="e">
        <f t="shared" si="12"/>
        <v>#N/A</v>
      </c>
      <c r="E275" s="2" t="e">
        <f t="shared" si="22"/>
        <v>#N/A</v>
      </c>
      <c r="F275" s="2">
        <v>1554357.7259635627</v>
      </c>
      <c r="G275" s="2">
        <f t="shared" si="26"/>
        <v>442960.42857142858</v>
      </c>
      <c r="H275" s="2">
        <f t="shared" si="42"/>
        <v>108115890.71428588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2030915.2857142799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1562746.3209572732</v>
      </c>
      <c r="Q275" s="2">
        <f t="shared" si="44"/>
        <v>450000</v>
      </c>
      <c r="R275" s="2">
        <f t="shared" si="43"/>
        <v>110146806</v>
      </c>
      <c r="S275" s="2">
        <f t="shared" si="17"/>
        <v>442960.42857143283</v>
      </c>
      <c r="T275" s="2">
        <f t="shared" si="18"/>
        <v>7039.571428571362</v>
      </c>
      <c r="U275" s="2">
        <f t="shared" si="19"/>
        <v>450000</v>
      </c>
      <c r="V275" s="2">
        <f t="shared" si="33"/>
        <v>70907214.714285523</v>
      </c>
      <c r="W275" s="2">
        <f t="shared" si="20"/>
        <v>442960.42857143283</v>
      </c>
      <c r="X275" s="2">
        <f t="shared" si="6"/>
        <v>7039.5714285671711</v>
      </c>
      <c r="Y275" s="2">
        <f t="shared" si="40"/>
        <v>39239591.285714351</v>
      </c>
      <c r="Z275" s="2" t="str">
        <f t="shared" si="8"/>
        <v>MEEP</v>
      </c>
      <c r="AA275" s="2">
        <f>IF(Z275="HERE",Y275,AA274+Graph!$G$1*1000)</f>
        <v>97125702.571428463</v>
      </c>
      <c r="AB275" s="2">
        <f t="shared" si="21"/>
        <v>800000</v>
      </c>
      <c r="AC275" s="2">
        <f t="shared" si="41"/>
        <v>38128142.999999985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7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5"/>
        <v>208</v>
      </c>
      <c r="C276" s="7"/>
      <c r="D276" s="2" t="e">
        <f t="shared" si="12"/>
        <v>#N/A</v>
      </c>
      <c r="E276" s="2" t="e">
        <f t="shared" si="22"/>
        <v>#N/A</v>
      </c>
      <c r="F276" s="2">
        <v>1559618.3762568235</v>
      </c>
      <c r="G276" s="2">
        <f t="shared" si="26"/>
        <v>442960.42857142858</v>
      </c>
      <c r="H276" s="2">
        <f t="shared" si="42"/>
        <v>108558851.14285731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2037954.8571428512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1568028.8130498528</v>
      </c>
      <c r="Q276" s="2">
        <f t="shared" si="44"/>
        <v>450000</v>
      </c>
      <c r="R276" s="2">
        <f t="shared" si="43"/>
        <v>110596806</v>
      </c>
      <c r="S276" s="2">
        <f t="shared" si="17"/>
        <v>442960.42857143283</v>
      </c>
      <c r="T276" s="2">
        <f t="shared" si="18"/>
        <v>7039.571428571362</v>
      </c>
      <c r="U276" s="2">
        <f t="shared" si="19"/>
        <v>450000</v>
      </c>
      <c r="V276" s="2">
        <f t="shared" si="33"/>
        <v>71350175.142856956</v>
      </c>
      <c r="W276" s="2">
        <f t="shared" si="20"/>
        <v>442960.42857143283</v>
      </c>
      <c r="X276" s="2">
        <f t="shared" si="6"/>
        <v>7039.5714285671711</v>
      </c>
      <c r="Y276" s="2">
        <f t="shared" si="40"/>
        <v>39246630.857142918</v>
      </c>
      <c r="Z276" s="2" t="str">
        <f t="shared" si="8"/>
        <v>MEEP</v>
      </c>
      <c r="AA276" s="2">
        <f>IF(Z276="HERE",Y276,AA275+Graph!$G$1*1000)</f>
        <v>97925702.571428463</v>
      </c>
      <c r="AB276" s="2">
        <f t="shared" si="21"/>
        <v>800000</v>
      </c>
      <c r="AC276" s="2">
        <f t="shared" si="41"/>
        <v>38128142.999999985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7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5"/>
        <v>209</v>
      </c>
      <c r="C277" s="7"/>
      <c r="D277" s="2" t="e">
        <f t="shared" si="12"/>
        <v>#N/A</v>
      </c>
      <c r="E277" s="2" t="e">
        <f t="shared" si="22"/>
        <v>#N/A</v>
      </c>
      <c r="F277" s="2">
        <v>1564879.0265500844</v>
      </c>
      <c r="G277" s="2">
        <f t="shared" si="26"/>
        <v>442960.42857142858</v>
      </c>
      <c r="H277" s="2">
        <f t="shared" si="42"/>
        <v>109001811.57142875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2044994.4285714226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1573311.3051424325</v>
      </c>
      <c r="Q277" s="2">
        <f t="shared" si="44"/>
        <v>450000</v>
      </c>
      <c r="R277" s="2">
        <f t="shared" si="43"/>
        <v>111046806</v>
      </c>
      <c r="S277" s="2">
        <f t="shared" si="17"/>
        <v>442960.42857143283</v>
      </c>
      <c r="T277" s="2">
        <f t="shared" si="18"/>
        <v>7039.571428571362</v>
      </c>
      <c r="U277" s="2">
        <f t="shared" si="19"/>
        <v>450000</v>
      </c>
      <c r="V277" s="2">
        <f t="shared" si="33"/>
        <v>71793135.571428388</v>
      </c>
      <c r="W277" s="2">
        <f t="shared" si="20"/>
        <v>442960.42857143283</v>
      </c>
      <c r="X277" s="2">
        <f t="shared" si="6"/>
        <v>7039.5714285671711</v>
      </c>
      <c r="Y277" s="2">
        <f t="shared" si="40"/>
        <v>39253670.428571485</v>
      </c>
      <c r="Z277" s="2" t="str">
        <f t="shared" si="8"/>
        <v>MEEP</v>
      </c>
      <c r="AA277" s="2">
        <f>IF(Z277="HERE",Y277,AA276+Graph!$G$1*1000)</f>
        <v>98725702.571428463</v>
      </c>
      <c r="AB277" s="2">
        <f t="shared" si="21"/>
        <v>800000</v>
      </c>
      <c r="AC277" s="2">
        <f t="shared" si="41"/>
        <v>38128142.999999985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7"/>
        <v>50160000</v>
      </c>
      <c r="AH277" s="3" t="e">
        <f t="shared" ref="AH277:AH385" si="46">IF(COUNT(C277)=1,AG277,#N/A)</f>
        <v>#N/A</v>
      </c>
    </row>
    <row r="278" spans="1:34" ht="15" x14ac:dyDescent="0.25">
      <c r="A278" s="1">
        <v>44454</v>
      </c>
      <c r="B278" s="2">
        <f t="shared" si="45"/>
        <v>210</v>
      </c>
      <c r="C278" s="7"/>
      <c r="D278" s="2" t="e">
        <f t="shared" si="12"/>
        <v>#N/A</v>
      </c>
      <c r="E278" s="2" t="e">
        <f t="shared" si="22"/>
        <v>#N/A</v>
      </c>
      <c r="F278" s="2">
        <v>1570139.6768433154</v>
      </c>
      <c r="G278" s="2">
        <f t="shared" si="26"/>
        <v>442960.42857142858</v>
      </c>
      <c r="H278" s="2">
        <f t="shared" si="42"/>
        <v>109444772.00000018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2052033.9999999939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1578593.7972350121</v>
      </c>
      <c r="Q278" s="2">
        <f t="shared" si="44"/>
        <v>450000</v>
      </c>
      <c r="R278" s="2">
        <f t="shared" si="43"/>
        <v>111496806</v>
      </c>
      <c r="S278" s="2">
        <f t="shared" si="17"/>
        <v>442960.42857143283</v>
      </c>
      <c r="T278" s="2">
        <f t="shared" si="18"/>
        <v>7039.571428571362</v>
      </c>
      <c r="U278" s="2">
        <f t="shared" si="19"/>
        <v>450000</v>
      </c>
      <c r="V278" s="2">
        <f t="shared" si="33"/>
        <v>72236095.999999821</v>
      </c>
      <c r="W278" s="2">
        <f t="shared" si="20"/>
        <v>442960.42857143283</v>
      </c>
      <c r="X278" s="2">
        <f t="shared" si="6"/>
        <v>7039.5714285671711</v>
      </c>
      <c r="Y278" s="2">
        <f t="shared" si="40"/>
        <v>39260710.000000052</v>
      </c>
      <c r="Z278" s="2" t="str">
        <f t="shared" si="8"/>
        <v>MEEP</v>
      </c>
      <c r="AA278" s="2">
        <f>IF(Z278="HERE",Y278,AA277+Graph!$G$1*1000)</f>
        <v>99525702.571428463</v>
      </c>
      <c r="AB278" s="2">
        <f t="shared" si="21"/>
        <v>800000</v>
      </c>
      <c r="AC278" s="2">
        <f t="shared" si="41"/>
        <v>38128142.999999985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7"/>
        <v>50160000</v>
      </c>
      <c r="AH278" s="3" t="e">
        <f t="shared" si="46"/>
        <v>#N/A</v>
      </c>
    </row>
    <row r="279" spans="1:34" ht="15" x14ac:dyDescent="0.25">
      <c r="A279" s="1">
        <v>44455</v>
      </c>
      <c r="B279" s="2">
        <f t="shared" si="45"/>
        <v>211</v>
      </c>
      <c r="C279" s="7"/>
      <c r="D279" s="2" t="e">
        <f t="shared" si="12"/>
        <v>#N/A</v>
      </c>
      <c r="E279" s="2" t="e">
        <f t="shared" si="22"/>
        <v>#N/A</v>
      </c>
      <c r="F279" s="2">
        <v>1575400.3271365762</v>
      </c>
      <c r="G279" s="2">
        <f t="shared" si="26"/>
        <v>442960.42857142858</v>
      </c>
      <c r="H279" s="2">
        <f t="shared" si="42"/>
        <v>109887732.42857161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2059073.5714285653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1583876.2893275917</v>
      </c>
      <c r="Q279" s="2">
        <f t="shared" si="44"/>
        <v>450000</v>
      </c>
      <c r="R279" s="2">
        <f t="shared" si="43"/>
        <v>111946806</v>
      </c>
      <c r="S279" s="2">
        <f t="shared" si="17"/>
        <v>442960.42857143283</v>
      </c>
      <c r="T279" s="2">
        <f t="shared" si="18"/>
        <v>7039.571428571362</v>
      </c>
      <c r="U279" s="2">
        <f t="shared" si="19"/>
        <v>450000</v>
      </c>
      <c r="V279" s="2">
        <f t="shared" si="33"/>
        <v>72679056.428571254</v>
      </c>
      <c r="W279" s="2">
        <f t="shared" si="20"/>
        <v>442960.42857143283</v>
      </c>
      <c r="X279" s="2">
        <f t="shared" si="6"/>
        <v>7039.5714285671711</v>
      </c>
      <c r="Y279" s="2">
        <f t="shared" si="40"/>
        <v>39267749.571428619</v>
      </c>
      <c r="Z279" s="2" t="str">
        <f t="shared" si="8"/>
        <v>MEEP</v>
      </c>
      <c r="AA279" s="2">
        <f>IF(Z279="HERE",Y279,AA278+Graph!$G$1*1000)</f>
        <v>100325702.57142846</v>
      </c>
      <c r="AB279" s="2">
        <f t="shared" si="21"/>
        <v>800000</v>
      </c>
      <c r="AC279" s="2">
        <f t="shared" si="41"/>
        <v>38128142.999999985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7"/>
        <v>50160000</v>
      </c>
      <c r="AH279" s="3" t="e">
        <f t="shared" si="46"/>
        <v>#N/A</v>
      </c>
    </row>
    <row r="280" spans="1:34" ht="15" x14ac:dyDescent="0.25">
      <c r="A280" s="1">
        <v>44456</v>
      </c>
      <c r="B280" s="2">
        <f t="shared" si="45"/>
        <v>212</v>
      </c>
      <c r="C280" s="7"/>
      <c r="D280" s="2" t="e">
        <f t="shared" si="12"/>
        <v>#N/A</v>
      </c>
      <c r="E280" s="2" t="e">
        <f t="shared" si="22"/>
        <v>#N/A</v>
      </c>
      <c r="F280" s="2">
        <v>1580660.977429837</v>
      </c>
      <c r="G280" s="2">
        <f t="shared" si="26"/>
        <v>442960.42857142858</v>
      </c>
      <c r="H280" s="2">
        <f t="shared" si="42"/>
        <v>110330692.85714304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2066113.1428571367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1589158.7814202011</v>
      </c>
      <c r="Q280" s="2">
        <f t="shared" si="44"/>
        <v>450000</v>
      </c>
      <c r="R280" s="2">
        <f t="shared" si="43"/>
        <v>112396806</v>
      </c>
      <c r="S280" s="2">
        <f t="shared" si="17"/>
        <v>442960.42857143283</v>
      </c>
      <c r="T280" s="2">
        <f t="shared" si="18"/>
        <v>7039.571428571362</v>
      </c>
      <c r="U280" s="2">
        <f t="shared" si="19"/>
        <v>450000</v>
      </c>
      <c r="V280" s="2">
        <f t="shared" si="33"/>
        <v>73122016.857142687</v>
      </c>
      <c r="W280" s="2">
        <f t="shared" si="20"/>
        <v>442960.42857143283</v>
      </c>
      <c r="X280" s="2">
        <f t="shared" si="6"/>
        <v>7039.5714285671711</v>
      </c>
      <c r="Y280" s="2">
        <f t="shared" si="40"/>
        <v>39274789.142857186</v>
      </c>
      <c r="Z280" s="2" t="str">
        <f t="shared" si="8"/>
        <v>MEEP</v>
      </c>
      <c r="AA280" s="2">
        <f>IF(Z280="HERE",Y280,AA279+Graph!$G$1*1000)</f>
        <v>101125702.57142846</v>
      </c>
      <c r="AB280" s="2">
        <f t="shared" si="21"/>
        <v>800000</v>
      </c>
      <c r="AC280" s="2">
        <f t="shared" si="41"/>
        <v>38128142.999999985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7"/>
        <v>50160000</v>
      </c>
      <c r="AH280" s="3" t="e">
        <f t="shared" si="46"/>
        <v>#N/A</v>
      </c>
    </row>
    <row r="281" spans="1:34" ht="15" x14ac:dyDescent="0.25">
      <c r="A281" s="1">
        <v>44457</v>
      </c>
      <c r="B281" s="2">
        <f t="shared" si="45"/>
        <v>213</v>
      </c>
      <c r="C281" s="7"/>
      <c r="D281" s="2" t="e">
        <f t="shared" si="12"/>
        <v>#N/A</v>
      </c>
      <c r="E281" s="2" t="e">
        <f t="shared" si="22"/>
        <v>#N/A</v>
      </c>
      <c r="F281" s="2">
        <v>1585921.6277230978</v>
      </c>
      <c r="G281" s="2">
        <f t="shared" si="26"/>
        <v>442960.42857142858</v>
      </c>
      <c r="H281" s="2">
        <f t="shared" si="42"/>
        <v>110773653.28571448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2073152.714285708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1594441.2735127807</v>
      </c>
      <c r="Q281" s="2">
        <f t="shared" si="44"/>
        <v>450000</v>
      </c>
      <c r="R281" s="2">
        <f t="shared" si="43"/>
        <v>112846806</v>
      </c>
      <c r="S281" s="2">
        <f t="shared" si="17"/>
        <v>442960.42857143283</v>
      </c>
      <c r="T281" s="2">
        <f t="shared" si="18"/>
        <v>7039.571428571362</v>
      </c>
      <c r="U281" s="2">
        <f t="shared" si="19"/>
        <v>450000</v>
      </c>
      <c r="V281" s="2">
        <f t="shared" si="33"/>
        <v>73564977.28571412</v>
      </c>
      <c r="W281" s="2">
        <f t="shared" si="20"/>
        <v>442960.42857143283</v>
      </c>
      <c r="X281" s="2">
        <f t="shared" si="6"/>
        <v>7039.5714285671711</v>
      </c>
      <c r="Y281" s="2">
        <f t="shared" si="40"/>
        <v>39281828.714285754</v>
      </c>
      <c r="Z281" s="2" t="str">
        <f t="shared" si="8"/>
        <v>MEEP</v>
      </c>
      <c r="AA281" s="2">
        <f>IF(Z281="HERE",Y281,AA280+Graph!$G$1*1000)</f>
        <v>101925702.57142846</v>
      </c>
      <c r="AB281" s="2">
        <f t="shared" si="21"/>
        <v>800000</v>
      </c>
      <c r="AC281" s="2">
        <f t="shared" si="41"/>
        <v>38128142.999999985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7"/>
        <v>50160000</v>
      </c>
      <c r="AH281" s="3" t="e">
        <f t="shared" si="46"/>
        <v>#N/A</v>
      </c>
    </row>
    <row r="282" spans="1:34" ht="15" x14ac:dyDescent="0.25">
      <c r="A282" s="1">
        <v>44458</v>
      </c>
      <c r="B282" s="2">
        <f t="shared" si="45"/>
        <v>214</v>
      </c>
      <c r="C282" s="7"/>
      <c r="D282" s="2" t="e">
        <f t="shared" si="12"/>
        <v>#N/A</v>
      </c>
      <c r="E282" s="2" t="e">
        <f t="shared" si="22"/>
        <v>#N/A</v>
      </c>
      <c r="F282" s="2">
        <v>1591182.2780163586</v>
      </c>
      <c r="G282" s="2">
        <f t="shared" si="26"/>
        <v>442960.42857142858</v>
      </c>
      <c r="H282" s="2">
        <f t="shared" si="42"/>
        <v>111216613.71428591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2080192.2857142794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1599723.7656053603</v>
      </c>
      <c r="Q282" s="2">
        <f t="shared" si="44"/>
        <v>450000</v>
      </c>
      <c r="R282" s="2">
        <f t="shared" si="43"/>
        <v>113296806</v>
      </c>
      <c r="S282" s="2">
        <f t="shared" si="17"/>
        <v>442960.42857143283</v>
      </c>
      <c r="T282" s="2">
        <f t="shared" si="18"/>
        <v>7039.571428571362</v>
      </c>
      <c r="U282" s="2">
        <f t="shared" si="19"/>
        <v>450000</v>
      </c>
      <c r="V282" s="2">
        <f t="shared" si="33"/>
        <v>74007937.714285553</v>
      </c>
      <c r="W282" s="2">
        <f t="shared" si="20"/>
        <v>442960.42857143283</v>
      </c>
      <c r="X282" s="2">
        <f t="shared" si="6"/>
        <v>7039.5714285671711</v>
      </c>
      <c r="Y282" s="2">
        <f t="shared" si="40"/>
        <v>39288868.285714321</v>
      </c>
      <c r="Z282" s="2" t="str">
        <f t="shared" si="8"/>
        <v>MEEP</v>
      </c>
      <c r="AA282" s="2">
        <f>IF(Z282="HERE",Y282,AA281+Graph!$G$1*1000)</f>
        <v>102725702.57142846</v>
      </c>
      <c r="AB282" s="2">
        <f t="shared" si="21"/>
        <v>800000</v>
      </c>
      <c r="AC282" s="2">
        <f t="shared" si="41"/>
        <v>38128142.999999985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7"/>
        <v>50160000</v>
      </c>
      <c r="AH282" s="3" t="e">
        <f t="shared" si="46"/>
        <v>#N/A</v>
      </c>
    </row>
    <row r="283" spans="1:34" ht="15" x14ac:dyDescent="0.25">
      <c r="A283" s="1">
        <v>44459</v>
      </c>
      <c r="B283" s="2">
        <f t="shared" si="45"/>
        <v>215</v>
      </c>
      <c r="C283" s="7"/>
      <c r="D283" s="2" t="e">
        <f t="shared" si="12"/>
        <v>#N/A</v>
      </c>
      <c r="E283" s="2" t="e">
        <f t="shared" si="22"/>
        <v>#N/A</v>
      </c>
      <c r="F283" s="2">
        <v>1596442.9283095896</v>
      </c>
      <c r="G283" s="2">
        <f t="shared" si="26"/>
        <v>442960.42857142858</v>
      </c>
      <c r="H283" s="2">
        <f t="shared" si="42"/>
        <v>111659574.14285734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2087231.8571428508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1605006.2576979399</v>
      </c>
      <c r="Q283" s="2">
        <f t="shared" si="44"/>
        <v>450000</v>
      </c>
      <c r="R283" s="2">
        <f t="shared" si="43"/>
        <v>113746806</v>
      </c>
      <c r="S283" s="2">
        <f t="shared" si="17"/>
        <v>442960.42857143283</v>
      </c>
      <c r="T283" s="2">
        <f t="shared" si="18"/>
        <v>7039.571428571362</v>
      </c>
      <c r="U283" s="2">
        <f t="shared" si="19"/>
        <v>450000</v>
      </c>
      <c r="V283" s="2">
        <f t="shared" si="33"/>
        <v>74450898.142856985</v>
      </c>
      <c r="W283" s="2">
        <f t="shared" si="20"/>
        <v>442960.42857143283</v>
      </c>
      <c r="X283" s="2">
        <f t="shared" si="6"/>
        <v>7039.5714285671711</v>
      </c>
      <c r="Y283" s="2">
        <f t="shared" si="40"/>
        <v>39295907.857142888</v>
      </c>
      <c r="Z283" s="2" t="str">
        <f t="shared" si="8"/>
        <v>MEEP</v>
      </c>
      <c r="AA283" s="2">
        <f>IF(Z283="HERE",Y283,AA282+Graph!$G$1*1000)</f>
        <v>103525702.57142846</v>
      </c>
      <c r="AB283" s="2">
        <f t="shared" si="21"/>
        <v>800000</v>
      </c>
      <c r="AC283" s="2">
        <f t="shared" si="41"/>
        <v>38128142.999999985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7"/>
        <v>50160000</v>
      </c>
      <c r="AH283" s="3" t="e">
        <f t="shared" si="46"/>
        <v>#N/A</v>
      </c>
    </row>
    <row r="284" spans="1:34" ht="15" x14ac:dyDescent="0.25">
      <c r="A284" s="1">
        <v>44460</v>
      </c>
      <c r="B284" s="2">
        <f t="shared" si="45"/>
        <v>216</v>
      </c>
      <c r="C284" s="7"/>
      <c r="D284" s="2" t="e">
        <f t="shared" si="12"/>
        <v>#N/A</v>
      </c>
      <c r="E284" s="2" t="e">
        <f t="shared" si="22"/>
        <v>#N/A</v>
      </c>
      <c r="F284" s="2">
        <v>1601703.5786028504</v>
      </c>
      <c r="G284" s="2">
        <f t="shared" si="26"/>
        <v>442960.42857142858</v>
      </c>
      <c r="H284" s="2">
        <f t="shared" si="42"/>
        <v>112102534.57142878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2094271.4285714221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1610288.7497905195</v>
      </c>
      <c r="Q284" s="2">
        <f t="shared" si="44"/>
        <v>450000</v>
      </c>
      <c r="R284" s="2">
        <f t="shared" si="43"/>
        <v>114196806</v>
      </c>
      <c r="S284" s="2">
        <f t="shared" si="17"/>
        <v>442960.42857143283</v>
      </c>
      <c r="T284" s="2">
        <f t="shared" si="18"/>
        <v>7039.571428571362</v>
      </c>
      <c r="U284" s="2">
        <f t="shared" si="19"/>
        <v>450000</v>
      </c>
      <c r="V284" s="2">
        <f t="shared" si="33"/>
        <v>74893858.571428418</v>
      </c>
      <c r="W284" s="2">
        <f t="shared" si="20"/>
        <v>442960.42857143283</v>
      </c>
      <c r="X284" s="2">
        <f t="shared" si="6"/>
        <v>7039.5714285671711</v>
      </c>
      <c r="Y284" s="2">
        <f t="shared" si="40"/>
        <v>39302947.428571455</v>
      </c>
      <c r="Z284" s="2" t="str">
        <f t="shared" si="8"/>
        <v>MEEP</v>
      </c>
      <c r="AA284" s="2">
        <f>IF(Z284="HERE",Y284,AA283+Graph!$G$1*1000)</f>
        <v>104325702.57142846</v>
      </c>
      <c r="AB284" s="2">
        <f t="shared" si="21"/>
        <v>800000</v>
      </c>
      <c r="AC284" s="2">
        <f t="shared" si="41"/>
        <v>38128142.999999985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7"/>
        <v>50160000</v>
      </c>
      <c r="AH284" s="3" t="e">
        <f t="shared" si="46"/>
        <v>#N/A</v>
      </c>
    </row>
    <row r="285" spans="1:34" ht="15" x14ac:dyDescent="0.25">
      <c r="A285" s="1">
        <v>44461</v>
      </c>
      <c r="B285" s="2">
        <f t="shared" si="45"/>
        <v>217</v>
      </c>
      <c r="C285" s="7"/>
      <c r="D285" s="2" t="e">
        <f t="shared" si="12"/>
        <v>#N/A</v>
      </c>
      <c r="E285" s="2" t="e">
        <f t="shared" si="22"/>
        <v>#N/A</v>
      </c>
      <c r="F285" s="2">
        <v>1606964.2288961112</v>
      </c>
      <c r="G285" s="2">
        <f t="shared" si="26"/>
        <v>442960.42857142858</v>
      </c>
      <c r="H285" s="2">
        <f t="shared" si="42"/>
        <v>112545495.00000021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2101310.9999999935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1615571.2418830991</v>
      </c>
      <c r="Q285" s="2">
        <f t="shared" si="44"/>
        <v>450000</v>
      </c>
      <c r="R285" s="2">
        <f t="shared" si="43"/>
        <v>114646806</v>
      </c>
      <c r="S285" s="2">
        <f t="shared" si="17"/>
        <v>442960.42857143283</v>
      </c>
      <c r="T285" s="2">
        <f t="shared" si="18"/>
        <v>7039.571428571362</v>
      </c>
      <c r="U285" s="2">
        <f t="shared" si="19"/>
        <v>450000</v>
      </c>
      <c r="V285" s="2">
        <f t="shared" si="33"/>
        <v>75336818.999999851</v>
      </c>
      <c r="W285" s="2">
        <f t="shared" si="20"/>
        <v>442960.42857143283</v>
      </c>
      <c r="X285" s="2">
        <f t="shared" si="6"/>
        <v>7039.5714285671711</v>
      </c>
      <c r="Y285" s="2">
        <f t="shared" si="40"/>
        <v>39309987.000000022</v>
      </c>
      <c r="Z285" s="2" t="str">
        <f t="shared" si="8"/>
        <v>MEEP</v>
      </c>
      <c r="AA285" s="2">
        <f>IF(Z285="HERE",Y285,AA284+Graph!$G$1*1000)</f>
        <v>105125702.57142846</v>
      </c>
      <c r="AB285" s="2">
        <f t="shared" si="21"/>
        <v>800000</v>
      </c>
      <c r="AC285" s="2">
        <f t="shared" si="41"/>
        <v>38128142.999999985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7"/>
        <v>50160000</v>
      </c>
      <c r="AH285" s="3" t="e">
        <f t="shared" si="46"/>
        <v>#N/A</v>
      </c>
    </row>
    <row r="286" spans="1:34" ht="15" x14ac:dyDescent="0.25">
      <c r="A286" s="1">
        <v>44462</v>
      </c>
      <c r="B286" s="2">
        <f t="shared" si="45"/>
        <v>218</v>
      </c>
      <c r="C286" s="7"/>
      <c r="D286" s="2" t="e">
        <f t="shared" si="12"/>
        <v>#N/A</v>
      </c>
      <c r="E286" s="2" t="e">
        <f t="shared" si="22"/>
        <v>#N/A</v>
      </c>
      <c r="F286" s="2">
        <v>1612224.8791893721</v>
      </c>
      <c r="G286" s="2">
        <f t="shared" si="26"/>
        <v>442960.42857142858</v>
      </c>
      <c r="H286" s="2">
        <f t="shared" si="42"/>
        <v>112988455.42857164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2108350.5714285648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1620853.7339757085</v>
      </c>
      <c r="Q286" s="2">
        <f t="shared" si="44"/>
        <v>450000</v>
      </c>
      <c r="R286" s="2">
        <f t="shared" si="43"/>
        <v>115096806</v>
      </c>
      <c r="S286" s="2">
        <f t="shared" si="17"/>
        <v>442960.42857143283</v>
      </c>
      <c r="T286" s="2">
        <f t="shared" si="18"/>
        <v>7039.571428571362</v>
      </c>
      <c r="U286" s="2">
        <f t="shared" si="19"/>
        <v>450000</v>
      </c>
      <c r="V286" s="2">
        <f t="shared" si="33"/>
        <v>75779779.428571284</v>
      </c>
      <c r="W286" s="2">
        <f t="shared" si="20"/>
        <v>442960.42857143283</v>
      </c>
      <c r="X286" s="2">
        <f t="shared" ref="X286:X385" si="47">SUM(U286-W286)</f>
        <v>7039.5714285671711</v>
      </c>
      <c r="Y286" s="2">
        <f t="shared" si="40"/>
        <v>39317026.57142859</v>
      </c>
      <c r="Z286" s="2" t="str">
        <f t="shared" ref="Z286:Z385" si="48">IF(V286&lt;Y286,"HERE","MEEP")</f>
        <v>MEEP</v>
      </c>
      <c r="AA286" s="2">
        <f>IF(Z286="HERE",Y286,AA285+Graph!$G$1*1000)</f>
        <v>105925702.57142846</v>
      </c>
      <c r="AB286" s="2">
        <f t="shared" si="21"/>
        <v>800000</v>
      </c>
      <c r="AC286" s="2">
        <f t="shared" si="41"/>
        <v>38128142.999999985</v>
      </c>
      <c r="AD286" s="3">
        <f t="shared" ref="AD286:AD385" si="49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0">IF(AE286&gt;52800000,52800000,AE286)</f>
        <v>52800000</v>
      </c>
      <c r="AG286" s="3">
        <f t="shared" si="27"/>
        <v>50160000</v>
      </c>
      <c r="AH286" s="3" t="e">
        <f t="shared" si="46"/>
        <v>#N/A</v>
      </c>
    </row>
    <row r="287" spans="1:34" ht="15" x14ac:dyDescent="0.25">
      <c r="A287" s="1">
        <v>44463</v>
      </c>
      <c r="B287" s="2">
        <f t="shared" si="45"/>
        <v>219</v>
      </c>
      <c r="C287" s="7"/>
      <c r="D287" s="2" t="e">
        <f t="shared" ref="D287:D385" si="51">IF(COUNT(C287)=1,SUM(C287-C286),#N/A)</f>
        <v>#N/A</v>
      </c>
      <c r="E287" s="2" t="e">
        <f t="shared" si="22"/>
        <v>#N/A</v>
      </c>
      <c r="F287" s="2">
        <v>1617485.5294826329</v>
      </c>
      <c r="G287" s="2">
        <f t="shared" si="26"/>
        <v>442960.42857142858</v>
      </c>
      <c r="H287" s="2">
        <f t="shared" si="42"/>
        <v>113431415.85714307</v>
      </c>
      <c r="I287" s="7"/>
      <c r="J287" s="2" t="e">
        <f t="shared" ref="J287:J385" si="52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2115390.1428571362</v>
      </c>
      <c r="M287" s="8" t="e">
        <f t="shared" si="28"/>
        <v>#N/A</v>
      </c>
      <c r="N287" s="2" t="e">
        <f t="shared" ref="N287:N385" si="53">IF(COUNT(M287)=1,SUM(M287-M286),#N/A)</f>
        <v>#N/A</v>
      </c>
      <c r="O287" s="2" t="e">
        <f t="shared" si="24"/>
        <v>#N/A</v>
      </c>
      <c r="P287" s="2">
        <v>1626136.2260682881</v>
      </c>
      <c r="Q287" s="2">
        <f t="shared" si="44"/>
        <v>450000</v>
      </c>
      <c r="R287" s="2">
        <f t="shared" si="43"/>
        <v>115546806</v>
      </c>
      <c r="S287" s="2">
        <f t="shared" ref="S287:S385" si="54">SUM(H287-H286)</f>
        <v>442960.42857143283</v>
      </c>
      <c r="T287" s="2">
        <f t="shared" ref="T287:T385" si="55">SUM(L287-L286)</f>
        <v>7039.571428571362</v>
      </c>
      <c r="U287" s="2">
        <f t="shared" ref="U287:U385" si="56">SUM(R287-R286)</f>
        <v>450000</v>
      </c>
      <c r="V287" s="2">
        <f t="shared" si="33"/>
        <v>76222739.857142717</v>
      </c>
      <c r="W287" s="2">
        <f t="shared" ref="W287:W385" si="57">SUM(V287-V286)</f>
        <v>442960.42857143283</v>
      </c>
      <c r="X287" s="2">
        <f t="shared" si="47"/>
        <v>7039.5714285671711</v>
      </c>
      <c r="Y287" s="2">
        <f t="shared" ref="Y287:Y350" si="58">IF(COUNT($C288)=0,IF(COUNT($C287)=1,C287,SUM(Y286+X287)),C287)</f>
        <v>39324066.142857157</v>
      </c>
      <c r="Z287" s="2" t="str">
        <f t="shared" si="48"/>
        <v>MEEP</v>
      </c>
      <c r="AA287" s="2">
        <f>IF(Z287="HERE",Y287,AA286+Graph!$G$1*1000)</f>
        <v>106725702.57142846</v>
      </c>
      <c r="AB287" s="2">
        <f t="shared" ref="AB287:AB385" si="59">SUM(AA287-AA286)</f>
        <v>800000</v>
      </c>
      <c r="AC287" s="2">
        <f t="shared" ref="AC287:AC350" si="60">IF(Z288="HERE",V287,AC286)</f>
        <v>38128142.999999985</v>
      </c>
      <c r="AD287" s="3">
        <f t="shared" si="49"/>
        <v>52800000</v>
      </c>
      <c r="AE287" s="2">
        <f>IF(AE285&gt;=52800000,52800000,IF(AB266=Graph!G$1*1000,AE286+Graph!G$1*1000,AC287))</f>
        <v>52800000</v>
      </c>
      <c r="AF287" s="3">
        <f t="shared" si="50"/>
        <v>52800000</v>
      </c>
      <c r="AG287" s="3">
        <f t="shared" si="27"/>
        <v>50160000</v>
      </c>
      <c r="AH287" s="3" t="e">
        <f t="shared" si="46"/>
        <v>#N/A</v>
      </c>
    </row>
    <row r="288" spans="1:34" ht="15" x14ac:dyDescent="0.25">
      <c r="A288" s="1">
        <v>44464</v>
      </c>
      <c r="B288" s="2">
        <f t="shared" si="45"/>
        <v>220</v>
      </c>
      <c r="C288" s="7"/>
      <c r="D288" s="2" t="e">
        <f t="shared" si="51"/>
        <v>#N/A</v>
      </c>
      <c r="E288" s="2" t="e">
        <f t="shared" si="22"/>
        <v>#N/A</v>
      </c>
      <c r="F288" s="2">
        <v>1622746.1797758937</v>
      </c>
      <c r="G288" s="2">
        <f t="shared" si="26"/>
        <v>442960.42857142858</v>
      </c>
      <c r="H288" s="2">
        <f t="shared" ref="H288:H351" si="61">IF(COUNT($C289)=0,IF(COUNT($C288)=1,C288,SUM(H287+G288)),C288)</f>
        <v>113874376.28571451</v>
      </c>
      <c r="I288" s="7"/>
      <c r="J288" s="2" t="e">
        <f t="shared" si="52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2122429.7142857076</v>
      </c>
      <c r="M288" s="8" t="e">
        <f t="shared" si="28"/>
        <v>#N/A</v>
      </c>
      <c r="N288" s="2" t="e">
        <f t="shared" si="53"/>
        <v>#N/A</v>
      </c>
      <c r="O288" s="2" t="e">
        <f t="shared" si="24"/>
        <v>#N/A</v>
      </c>
      <c r="P288" s="2">
        <v>1631418.7181608677</v>
      </c>
      <c r="Q288" s="2">
        <f t="shared" si="44"/>
        <v>450000</v>
      </c>
      <c r="R288" s="2">
        <f t="shared" ref="R288:R351" si="62">IF(COUNT($C289)=0,IF(COUNT($C288)=1,M288,SUM(R287+Q288)),M288)</f>
        <v>115996806</v>
      </c>
      <c r="S288" s="2">
        <f t="shared" si="54"/>
        <v>442960.42857143283</v>
      </c>
      <c r="T288" s="2">
        <f t="shared" si="55"/>
        <v>7039.571428571362</v>
      </c>
      <c r="U288" s="2">
        <f t="shared" si="56"/>
        <v>450000</v>
      </c>
      <c r="V288" s="2">
        <f t="shared" si="33"/>
        <v>76665700.285714149</v>
      </c>
      <c r="W288" s="2">
        <f t="shared" si="57"/>
        <v>442960.42857143283</v>
      </c>
      <c r="X288" s="2">
        <f t="shared" si="47"/>
        <v>7039.5714285671711</v>
      </c>
      <c r="Y288" s="2">
        <f t="shared" si="58"/>
        <v>39331105.714285724</v>
      </c>
      <c r="Z288" s="2" t="str">
        <f t="shared" si="48"/>
        <v>MEEP</v>
      </c>
      <c r="AA288" s="2">
        <f>IF(Z288="HERE",Y288,AA287+Graph!$G$1*1000)</f>
        <v>107525702.57142846</v>
      </c>
      <c r="AB288" s="2">
        <f t="shared" si="59"/>
        <v>800000</v>
      </c>
      <c r="AC288" s="2">
        <f t="shared" si="60"/>
        <v>38128142.999999985</v>
      </c>
      <c r="AD288" s="3">
        <f t="shared" si="49"/>
        <v>52800000</v>
      </c>
      <c r="AE288" s="2">
        <f>IF(AE286&gt;=52800000,52800000,IF(AB267=Graph!G$1*1000,AE287+Graph!G$1*1000,AC288))</f>
        <v>52800000</v>
      </c>
      <c r="AF288" s="3">
        <f t="shared" si="50"/>
        <v>52800000</v>
      </c>
      <c r="AG288" s="3">
        <f t="shared" si="27"/>
        <v>50160000</v>
      </c>
      <c r="AH288" s="3" t="e">
        <f t="shared" si="46"/>
        <v>#N/A</v>
      </c>
    </row>
    <row r="289" spans="1:34" ht="15" x14ac:dyDescent="0.25">
      <c r="A289" s="1">
        <v>44465</v>
      </c>
      <c r="B289" s="2">
        <f t="shared" si="45"/>
        <v>221</v>
      </c>
      <c r="C289" s="7"/>
      <c r="D289" s="2" t="e">
        <f t="shared" si="51"/>
        <v>#N/A</v>
      </c>
      <c r="E289" s="2" t="e">
        <f t="shared" si="22"/>
        <v>#N/A</v>
      </c>
      <c r="F289" s="2">
        <v>1628006.8300691247</v>
      </c>
      <c r="G289" s="2">
        <f t="shared" si="26"/>
        <v>442960.42857142858</v>
      </c>
      <c r="H289" s="2">
        <f t="shared" si="61"/>
        <v>114317336.71428594</v>
      </c>
      <c r="I289" s="7"/>
      <c r="J289" s="2" t="e">
        <f t="shared" si="52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2129469.2857142789</v>
      </c>
      <c r="M289" s="8" t="e">
        <f t="shared" si="28"/>
        <v>#N/A</v>
      </c>
      <c r="N289" s="2" t="e">
        <f t="shared" si="53"/>
        <v>#N/A</v>
      </c>
      <c r="O289" s="2" t="e">
        <f t="shared" si="24"/>
        <v>#N/A</v>
      </c>
      <c r="P289" s="2">
        <v>1636701.2102534473</v>
      </c>
      <c r="Q289" s="2">
        <f t="shared" si="44"/>
        <v>450000</v>
      </c>
      <c r="R289" s="2">
        <f t="shared" si="62"/>
        <v>116446806</v>
      </c>
      <c r="S289" s="2">
        <f t="shared" si="54"/>
        <v>442960.42857143283</v>
      </c>
      <c r="T289" s="2">
        <f t="shared" si="55"/>
        <v>7039.571428571362</v>
      </c>
      <c r="U289" s="2">
        <f t="shared" si="56"/>
        <v>450000</v>
      </c>
      <c r="V289" s="2">
        <f t="shared" si="33"/>
        <v>77108660.714285582</v>
      </c>
      <c r="W289" s="2">
        <f t="shared" si="57"/>
        <v>442960.42857143283</v>
      </c>
      <c r="X289" s="2">
        <f t="shared" si="47"/>
        <v>7039.5714285671711</v>
      </c>
      <c r="Y289" s="2">
        <f t="shared" si="58"/>
        <v>39338145.285714291</v>
      </c>
      <c r="Z289" s="2" t="str">
        <f t="shared" si="48"/>
        <v>MEEP</v>
      </c>
      <c r="AA289" s="2">
        <f>IF(Z289="HERE",Y289,AA288+Graph!$G$1*1000)</f>
        <v>108325702.57142846</v>
      </c>
      <c r="AB289" s="2">
        <f t="shared" si="59"/>
        <v>800000</v>
      </c>
      <c r="AC289" s="2">
        <f t="shared" si="60"/>
        <v>38128142.999999985</v>
      </c>
      <c r="AD289" s="3">
        <f t="shared" si="49"/>
        <v>52800000</v>
      </c>
      <c r="AE289" s="2">
        <f>IF(AE287&gt;=52800000,52800000,IF(AB268=Graph!G$1*1000,AE288+Graph!G$1*1000,AC289))</f>
        <v>52800000</v>
      </c>
      <c r="AF289" s="3">
        <f t="shared" si="50"/>
        <v>52800000</v>
      </c>
      <c r="AG289" s="3">
        <f t="shared" si="27"/>
        <v>50160000</v>
      </c>
      <c r="AH289" s="3" t="e">
        <f t="shared" si="46"/>
        <v>#N/A</v>
      </c>
    </row>
    <row r="290" spans="1:34" ht="15" x14ac:dyDescent="0.25">
      <c r="A290" s="1">
        <v>44466</v>
      </c>
      <c r="B290" s="2">
        <f t="shared" si="45"/>
        <v>222</v>
      </c>
      <c r="C290" s="7"/>
      <c r="D290" s="2" t="e">
        <f t="shared" si="51"/>
        <v>#N/A</v>
      </c>
      <c r="E290" s="2" t="e">
        <f t="shared" si="22"/>
        <v>#N/A</v>
      </c>
      <c r="F290" s="2">
        <v>1633267.4803623855</v>
      </c>
      <c r="G290" s="2">
        <f t="shared" si="26"/>
        <v>442960.42857142858</v>
      </c>
      <c r="H290" s="2">
        <f t="shared" si="61"/>
        <v>114760297.14285737</v>
      </c>
      <c r="I290" s="7"/>
      <c r="J290" s="2" t="e">
        <f t="shared" si="52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2136508.8571428503</v>
      </c>
      <c r="M290" s="8" t="e">
        <f t="shared" si="28"/>
        <v>#N/A</v>
      </c>
      <c r="N290" s="2" t="e">
        <f t="shared" si="53"/>
        <v>#N/A</v>
      </c>
      <c r="O290" s="2" t="e">
        <f t="shared" si="24"/>
        <v>#N/A</v>
      </c>
      <c r="P290" s="2">
        <v>1641983.7023460269</v>
      </c>
      <c r="Q290" s="2">
        <f t="shared" si="44"/>
        <v>450000</v>
      </c>
      <c r="R290" s="2">
        <f t="shared" si="62"/>
        <v>116896806</v>
      </c>
      <c r="S290" s="2">
        <f t="shared" si="54"/>
        <v>442960.42857143283</v>
      </c>
      <c r="T290" s="2">
        <f t="shared" si="55"/>
        <v>7039.571428571362</v>
      </c>
      <c r="U290" s="2">
        <f t="shared" si="56"/>
        <v>450000</v>
      </c>
      <c r="V290" s="2">
        <f t="shared" si="33"/>
        <v>77551621.142857015</v>
      </c>
      <c r="W290" s="2">
        <f t="shared" si="57"/>
        <v>442960.42857143283</v>
      </c>
      <c r="X290" s="2">
        <f t="shared" si="47"/>
        <v>7039.5714285671711</v>
      </c>
      <c r="Y290" s="2">
        <f t="shared" si="58"/>
        <v>39345184.857142858</v>
      </c>
      <c r="Z290" s="2" t="str">
        <f t="shared" si="48"/>
        <v>MEEP</v>
      </c>
      <c r="AA290" s="2">
        <f>IF(Z290="HERE",Y290,AA289+Graph!$G$1*1000)</f>
        <v>109125702.57142846</v>
      </c>
      <c r="AB290" s="2">
        <f t="shared" si="59"/>
        <v>800000</v>
      </c>
      <c r="AC290" s="2">
        <f t="shared" si="60"/>
        <v>38128142.999999985</v>
      </c>
      <c r="AD290" s="3">
        <f t="shared" si="49"/>
        <v>52800000</v>
      </c>
      <c r="AE290" s="2">
        <f>IF(AE288&gt;=52800000,52800000,IF(AB269=Graph!G$1*1000,AE289+Graph!G$1*1000,AC290))</f>
        <v>52800000</v>
      </c>
      <c r="AF290" s="3">
        <f t="shared" si="50"/>
        <v>52800000</v>
      </c>
      <c r="AG290" s="3">
        <f t="shared" si="27"/>
        <v>50160000</v>
      </c>
      <c r="AH290" s="3" t="e">
        <f t="shared" si="46"/>
        <v>#N/A</v>
      </c>
    </row>
    <row r="291" spans="1:34" ht="15" x14ac:dyDescent="0.25">
      <c r="A291" s="1">
        <v>44467</v>
      </c>
      <c r="B291" s="2">
        <f t="shared" si="45"/>
        <v>223</v>
      </c>
      <c r="C291" s="7"/>
      <c r="D291" s="2" t="e">
        <f t="shared" si="51"/>
        <v>#N/A</v>
      </c>
      <c r="E291" s="2" t="e">
        <f t="shared" si="22"/>
        <v>#N/A</v>
      </c>
      <c r="F291" s="2">
        <v>1638528.1306556463</v>
      </c>
      <c r="G291" s="2">
        <f t="shared" si="26"/>
        <v>442960.42857142858</v>
      </c>
      <c r="H291" s="2">
        <f t="shared" si="61"/>
        <v>115203257.57142881</v>
      </c>
      <c r="I291" s="7"/>
      <c r="J291" s="2" t="e">
        <f t="shared" si="52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2143548.4285714217</v>
      </c>
      <c r="M291" s="8" t="e">
        <f t="shared" si="28"/>
        <v>#N/A</v>
      </c>
      <c r="N291" s="2" t="e">
        <f t="shared" si="53"/>
        <v>#N/A</v>
      </c>
      <c r="O291" s="2" t="e">
        <f t="shared" si="24"/>
        <v>#N/A</v>
      </c>
      <c r="P291" s="2">
        <v>1647266.1944386363</v>
      </c>
      <c r="Q291" s="2">
        <f t="shared" si="44"/>
        <v>450000</v>
      </c>
      <c r="R291" s="2">
        <f t="shared" si="62"/>
        <v>117346806</v>
      </c>
      <c r="S291" s="2">
        <f t="shared" si="54"/>
        <v>442960.42857143283</v>
      </c>
      <c r="T291" s="2">
        <f t="shared" si="55"/>
        <v>7039.571428571362</v>
      </c>
      <c r="U291" s="2">
        <f t="shared" si="56"/>
        <v>450000</v>
      </c>
      <c r="V291" s="2">
        <f t="shared" si="33"/>
        <v>77994581.571428448</v>
      </c>
      <c r="W291" s="2">
        <f t="shared" si="57"/>
        <v>442960.42857143283</v>
      </c>
      <c r="X291" s="2">
        <f t="shared" si="47"/>
        <v>7039.5714285671711</v>
      </c>
      <c r="Y291" s="2">
        <f t="shared" si="58"/>
        <v>39352224.428571425</v>
      </c>
      <c r="Z291" s="2" t="str">
        <f t="shared" si="48"/>
        <v>MEEP</v>
      </c>
      <c r="AA291" s="2">
        <f>IF(Z291="HERE",Y291,AA290+Graph!$G$1*1000)</f>
        <v>109925702.57142846</v>
      </c>
      <c r="AB291" s="2">
        <f t="shared" si="59"/>
        <v>800000</v>
      </c>
      <c r="AC291" s="2">
        <f t="shared" si="60"/>
        <v>38128142.999999985</v>
      </c>
      <c r="AD291" s="3">
        <f t="shared" si="49"/>
        <v>52800000</v>
      </c>
      <c r="AE291" s="2">
        <f>IF(AE289&gt;=52800000,52800000,IF(AB270=Graph!G$1*1000,AE290+Graph!G$1*1000,AC291))</f>
        <v>52800000</v>
      </c>
      <c r="AF291" s="3">
        <f t="shared" si="50"/>
        <v>52800000</v>
      </c>
      <c r="AG291" s="3">
        <f t="shared" si="27"/>
        <v>50160000</v>
      </c>
      <c r="AH291" s="3" t="e">
        <f t="shared" si="46"/>
        <v>#N/A</v>
      </c>
    </row>
    <row r="292" spans="1:34" ht="15" x14ac:dyDescent="0.25">
      <c r="A292" s="1">
        <v>44468</v>
      </c>
      <c r="B292" s="2">
        <f t="shared" si="45"/>
        <v>224</v>
      </c>
      <c r="C292" s="7"/>
      <c r="D292" s="2" t="e">
        <f t="shared" si="51"/>
        <v>#N/A</v>
      </c>
      <c r="E292" s="2" t="e">
        <f t="shared" ref="E292:E385" si="63">IF(COUNT($C292)=1,AVERAGE(D286:D292),#N/A)</f>
        <v>#N/A</v>
      </c>
      <c r="F292" s="2">
        <v>1643788.7809489071</v>
      </c>
      <c r="G292" s="2">
        <f t="shared" ref="G292:G385" si="64">IF(F292&gt;$AK$31*1000,$AK$31*1000,F292)</f>
        <v>442960.42857142858</v>
      </c>
      <c r="H292" s="2">
        <f t="shared" si="61"/>
        <v>115646218.00000024</v>
      </c>
      <c r="I292" s="7"/>
      <c r="J292" s="2" t="e">
        <f t="shared" si="52"/>
        <v>#N/A</v>
      </c>
      <c r="K292" s="2" t="e">
        <f t="shared" ref="K292:K385" si="65">IF(COUNT($C292)=1,AVERAGE(J286:J292),#N/A)</f>
        <v>#N/A</v>
      </c>
      <c r="L292" s="2">
        <f t="array" ref="L292">IF(COUNT($C293)=0,IF(COUNT($C292)=1,I292,SUM(L291+LOOKUP(2,1/(ISNUMBER($K$1:$K$194)),$K$1:$K$194))),I292)</f>
        <v>2150587.999999993</v>
      </c>
      <c r="M292" s="8" t="e">
        <f t="shared" si="28"/>
        <v>#N/A</v>
      </c>
      <c r="N292" s="2" t="e">
        <f t="shared" si="53"/>
        <v>#N/A</v>
      </c>
      <c r="O292" s="2" t="e">
        <f t="shared" ref="O292:O385" si="66">IF(COUNT($C292)=1,AVERAGE(N286:N292),#N/A)</f>
        <v>#N/A</v>
      </c>
      <c r="P292" s="2">
        <v>1652548.6865312159</v>
      </c>
      <c r="Q292" s="2">
        <f t="shared" si="44"/>
        <v>450000</v>
      </c>
      <c r="R292" s="2">
        <f t="shared" si="62"/>
        <v>117796806</v>
      </c>
      <c r="S292" s="2">
        <f t="shared" si="54"/>
        <v>442960.42857143283</v>
      </c>
      <c r="T292" s="2">
        <f t="shared" si="55"/>
        <v>7039.571428571362</v>
      </c>
      <c r="U292" s="2">
        <f t="shared" si="56"/>
        <v>450000</v>
      </c>
      <c r="V292" s="2">
        <f t="shared" si="33"/>
        <v>78437541.999999881</v>
      </c>
      <c r="W292" s="2">
        <f t="shared" si="57"/>
        <v>442960.42857143283</v>
      </c>
      <c r="X292" s="2">
        <f t="shared" si="47"/>
        <v>7039.5714285671711</v>
      </c>
      <c r="Y292" s="2">
        <f t="shared" si="58"/>
        <v>39359263.999999993</v>
      </c>
      <c r="Z292" s="2" t="str">
        <f t="shared" si="48"/>
        <v>MEEP</v>
      </c>
      <c r="AA292" s="2">
        <f>IF(Z292="HERE",Y292,AA291+Graph!$G$1*1000)</f>
        <v>110725702.57142846</v>
      </c>
      <c r="AB292" s="2">
        <f t="shared" si="59"/>
        <v>800000</v>
      </c>
      <c r="AC292" s="2">
        <f t="shared" si="60"/>
        <v>38128142.999999985</v>
      </c>
      <c r="AD292" s="3">
        <f t="shared" si="49"/>
        <v>52800000</v>
      </c>
      <c r="AE292" s="2">
        <f>IF(AE290&gt;=52800000,52800000,IF(AB271=Graph!G$1*1000,AE291+Graph!G$1*1000,AC292))</f>
        <v>52800000</v>
      </c>
      <c r="AF292" s="3">
        <f t="shared" si="50"/>
        <v>52800000</v>
      </c>
      <c r="AG292" s="3">
        <f t="shared" si="27"/>
        <v>50160000</v>
      </c>
      <c r="AH292" s="3" t="e">
        <f t="shared" si="46"/>
        <v>#N/A</v>
      </c>
    </row>
    <row r="293" spans="1:34" ht="15" x14ac:dyDescent="0.25">
      <c r="A293" s="1">
        <v>44469</v>
      </c>
      <c r="B293" s="2">
        <f t="shared" si="45"/>
        <v>225</v>
      </c>
      <c r="C293" s="7"/>
      <c r="D293" s="2" t="e">
        <f t="shared" si="51"/>
        <v>#N/A</v>
      </c>
      <c r="E293" s="2" t="e">
        <f t="shared" si="63"/>
        <v>#N/A</v>
      </c>
      <c r="F293" s="2">
        <v>1649049.4312421679</v>
      </c>
      <c r="G293" s="2">
        <f t="shared" si="64"/>
        <v>442960.42857142858</v>
      </c>
      <c r="H293" s="2">
        <f t="shared" si="61"/>
        <v>116089178.42857167</v>
      </c>
      <c r="I293" s="7"/>
      <c r="J293" s="2" t="e">
        <f t="shared" si="52"/>
        <v>#N/A</v>
      </c>
      <c r="K293" s="2" t="e">
        <f t="shared" si="65"/>
        <v>#N/A</v>
      </c>
      <c r="L293" s="2">
        <f t="array" ref="L293">IF(COUNT($C294)=0,IF(COUNT($C293)=1,I293,SUM(L292+LOOKUP(2,1/(ISNUMBER($K$1:$K$194)),$K$1:$K$194))),I293)</f>
        <v>2157627.5714285644</v>
      </c>
      <c r="M293" s="8" t="e">
        <f t="shared" si="28"/>
        <v>#N/A</v>
      </c>
      <c r="N293" s="2" t="e">
        <f t="shared" si="53"/>
        <v>#N/A</v>
      </c>
      <c r="O293" s="2" t="e">
        <f t="shared" si="66"/>
        <v>#N/A</v>
      </c>
      <c r="P293" s="2">
        <v>1657831.1786237955</v>
      </c>
      <c r="Q293" s="2">
        <f t="shared" si="44"/>
        <v>450000</v>
      </c>
      <c r="R293" s="2">
        <f t="shared" si="62"/>
        <v>118246806</v>
      </c>
      <c r="S293" s="2">
        <f t="shared" si="54"/>
        <v>442960.42857143283</v>
      </c>
      <c r="T293" s="2">
        <f t="shared" si="55"/>
        <v>7039.571428571362</v>
      </c>
      <c r="U293" s="2">
        <f t="shared" si="56"/>
        <v>450000</v>
      </c>
      <c r="V293" s="2">
        <f t="shared" si="33"/>
        <v>78880502.428571314</v>
      </c>
      <c r="W293" s="2">
        <f t="shared" si="57"/>
        <v>442960.42857143283</v>
      </c>
      <c r="X293" s="2">
        <f t="shared" si="47"/>
        <v>7039.5714285671711</v>
      </c>
      <c r="Y293" s="2">
        <f t="shared" si="58"/>
        <v>39366303.57142856</v>
      </c>
      <c r="Z293" s="2" t="str">
        <f t="shared" si="48"/>
        <v>MEEP</v>
      </c>
      <c r="AA293" s="2">
        <f>IF(Z293="HERE",Y293,AA292+Graph!$G$1*1000)</f>
        <v>111525702.57142846</v>
      </c>
      <c r="AB293" s="2">
        <f t="shared" si="59"/>
        <v>800000</v>
      </c>
      <c r="AC293" s="2">
        <f t="shared" si="60"/>
        <v>38128142.999999985</v>
      </c>
      <c r="AD293" s="3">
        <f t="shared" si="49"/>
        <v>52800000</v>
      </c>
      <c r="AE293" s="2">
        <f>IF(AE291&gt;=52800000,52800000,IF(AB272=Graph!G$1*1000,AE292+Graph!G$1*1000,AC293))</f>
        <v>52800000</v>
      </c>
      <c r="AF293" s="3">
        <f t="shared" si="50"/>
        <v>52800000</v>
      </c>
      <c r="AG293" s="3">
        <f t="shared" si="27"/>
        <v>50160000</v>
      </c>
      <c r="AH293" s="3" t="e">
        <f t="shared" si="46"/>
        <v>#N/A</v>
      </c>
    </row>
    <row r="294" spans="1:34" ht="15" x14ac:dyDescent="0.25">
      <c r="A294" s="1">
        <v>44470</v>
      </c>
      <c r="B294" s="2">
        <f t="shared" si="45"/>
        <v>226</v>
      </c>
      <c r="C294" s="7"/>
      <c r="D294" s="2" t="e">
        <f t="shared" si="51"/>
        <v>#N/A</v>
      </c>
      <c r="E294" s="2" t="e">
        <f t="shared" si="63"/>
        <v>#N/A</v>
      </c>
      <c r="F294" s="2">
        <v>1654310.081535399</v>
      </c>
      <c r="G294" s="2">
        <f t="shared" si="64"/>
        <v>442960.42857142858</v>
      </c>
      <c r="H294" s="2">
        <f t="shared" si="61"/>
        <v>116532138.8571431</v>
      </c>
      <c r="I294" s="7"/>
      <c r="J294" s="2" t="e">
        <f t="shared" si="52"/>
        <v>#N/A</v>
      </c>
      <c r="K294" s="2" t="e">
        <f t="shared" si="65"/>
        <v>#N/A</v>
      </c>
      <c r="L294" s="2">
        <f t="array" ref="L294">IF(COUNT($C295)=0,IF(COUNT($C294)=1,I294,SUM(L293+LOOKUP(2,1/(ISNUMBER($K$1:$K$194)),$K$1:$K$194))),I294)</f>
        <v>2164667.1428571357</v>
      </c>
      <c r="M294" s="8" t="e">
        <f t="shared" si="28"/>
        <v>#N/A</v>
      </c>
      <c r="N294" s="2" t="e">
        <f t="shared" si="53"/>
        <v>#N/A</v>
      </c>
      <c r="O294" s="2" t="e">
        <f t="shared" si="66"/>
        <v>#N/A</v>
      </c>
      <c r="P294" s="2">
        <v>1663113.6707163751</v>
      </c>
      <c r="Q294" s="2">
        <f t="shared" ref="Q294:Q357" si="67">IF(P294&gt;450000,450000,P294)</f>
        <v>450000</v>
      </c>
      <c r="R294" s="2">
        <f t="shared" si="62"/>
        <v>118696806</v>
      </c>
      <c r="S294" s="2">
        <f t="shared" si="54"/>
        <v>442960.42857143283</v>
      </c>
      <c r="T294" s="2">
        <f t="shared" si="55"/>
        <v>7039.571428571362</v>
      </c>
      <c r="U294" s="2">
        <f t="shared" si="56"/>
        <v>450000</v>
      </c>
      <c r="V294" s="2">
        <f t="shared" si="33"/>
        <v>79323462.857142746</v>
      </c>
      <c r="W294" s="2">
        <f t="shared" si="57"/>
        <v>442960.42857143283</v>
      </c>
      <c r="X294" s="2">
        <f t="shared" si="47"/>
        <v>7039.5714285671711</v>
      </c>
      <c r="Y294" s="2">
        <f t="shared" si="58"/>
        <v>39373343.142857127</v>
      </c>
      <c r="Z294" s="2" t="str">
        <f t="shared" si="48"/>
        <v>MEEP</v>
      </c>
      <c r="AA294" s="2">
        <f>IF(Z294="HERE",Y294,AA293+Graph!$G$1*1000)</f>
        <v>112325702.57142846</v>
      </c>
      <c r="AB294" s="2">
        <f t="shared" si="59"/>
        <v>800000</v>
      </c>
      <c r="AC294" s="2">
        <f t="shared" si="60"/>
        <v>38128142.999999985</v>
      </c>
      <c r="AD294" s="3">
        <f t="shared" si="49"/>
        <v>52800000</v>
      </c>
      <c r="AE294" s="2">
        <f>IF(AE292&gt;=52800000,52800000,IF(AB273=Graph!G$1*1000,AE293+Graph!G$1*1000,AC294))</f>
        <v>52800000</v>
      </c>
      <c r="AF294" s="3">
        <f t="shared" si="50"/>
        <v>52800000</v>
      </c>
      <c r="AG294" s="3">
        <f t="shared" si="27"/>
        <v>50160000</v>
      </c>
      <c r="AH294" s="3" t="e">
        <f t="shared" si="46"/>
        <v>#N/A</v>
      </c>
    </row>
    <row r="295" spans="1:34" ht="15" x14ac:dyDescent="0.25">
      <c r="A295" s="1">
        <v>44471</v>
      </c>
      <c r="B295" s="2">
        <f t="shared" si="45"/>
        <v>227</v>
      </c>
      <c r="C295" s="7"/>
      <c r="D295" s="2" t="e">
        <f t="shared" si="51"/>
        <v>#N/A</v>
      </c>
      <c r="E295" s="2" t="e">
        <f t="shared" si="63"/>
        <v>#N/A</v>
      </c>
      <c r="F295" s="2">
        <v>1659570.7318286598</v>
      </c>
      <c r="G295" s="2">
        <f t="shared" si="64"/>
        <v>442960.42857142858</v>
      </c>
      <c r="H295" s="2">
        <f t="shared" si="61"/>
        <v>116975099.28571454</v>
      </c>
      <c r="I295" s="7"/>
      <c r="J295" s="2" t="e">
        <f t="shared" si="52"/>
        <v>#N/A</v>
      </c>
      <c r="K295" s="2" t="e">
        <f t="shared" si="65"/>
        <v>#N/A</v>
      </c>
      <c r="L295" s="2">
        <f t="array" ref="L295">IF(COUNT($C296)=0,IF(COUNT($C295)=1,I295,SUM(L294+LOOKUP(2,1/(ISNUMBER($K$1:$K$194)),$K$1:$K$194))),I295)</f>
        <v>2171706.7142857071</v>
      </c>
      <c r="M295" s="8" t="e">
        <f t="shared" si="28"/>
        <v>#N/A</v>
      </c>
      <c r="N295" s="2" t="e">
        <f t="shared" si="53"/>
        <v>#N/A</v>
      </c>
      <c r="O295" s="2" t="e">
        <f t="shared" si="66"/>
        <v>#N/A</v>
      </c>
      <c r="P295" s="2">
        <v>1668396.1628089547</v>
      </c>
      <c r="Q295" s="2">
        <f t="shared" si="67"/>
        <v>450000</v>
      </c>
      <c r="R295" s="2">
        <f t="shared" si="62"/>
        <v>119146806</v>
      </c>
      <c r="S295" s="2">
        <f t="shared" si="54"/>
        <v>442960.42857143283</v>
      </c>
      <c r="T295" s="2">
        <f t="shared" si="55"/>
        <v>7039.571428571362</v>
      </c>
      <c r="U295" s="2">
        <f t="shared" si="56"/>
        <v>450000</v>
      </c>
      <c r="V295" s="2">
        <f t="shared" si="33"/>
        <v>79766423.285714179</v>
      </c>
      <c r="W295" s="2">
        <f t="shared" si="57"/>
        <v>442960.42857143283</v>
      </c>
      <c r="X295" s="2">
        <f t="shared" si="47"/>
        <v>7039.5714285671711</v>
      </c>
      <c r="Y295" s="2">
        <f t="shared" si="58"/>
        <v>39380382.714285694</v>
      </c>
      <c r="Z295" s="2" t="str">
        <f t="shared" si="48"/>
        <v>MEEP</v>
      </c>
      <c r="AA295" s="2">
        <f>IF(Z295="HERE",Y295,AA294+Graph!$G$1*1000)</f>
        <v>113125702.57142846</v>
      </c>
      <c r="AB295" s="2">
        <f t="shared" si="59"/>
        <v>800000</v>
      </c>
      <c r="AC295" s="2">
        <f t="shared" si="60"/>
        <v>38128142.999999985</v>
      </c>
      <c r="AD295" s="3">
        <f t="shared" si="49"/>
        <v>52800000</v>
      </c>
      <c r="AE295" s="2">
        <f>IF(AE293&gt;=52800000,52800000,IF(AB274=Graph!G$1*1000,AE294+Graph!G$1*1000,AC295))</f>
        <v>52800000</v>
      </c>
      <c r="AF295" s="3">
        <f t="shared" si="50"/>
        <v>52800000</v>
      </c>
      <c r="AG295" s="3">
        <f t="shared" si="27"/>
        <v>50160000</v>
      </c>
      <c r="AH295" s="3" t="e">
        <f t="shared" si="46"/>
        <v>#N/A</v>
      </c>
    </row>
    <row r="296" spans="1:34" ht="15" x14ac:dyDescent="0.25">
      <c r="A296" s="1">
        <v>44472</v>
      </c>
      <c r="B296" s="2">
        <f t="shared" si="45"/>
        <v>228</v>
      </c>
      <c r="C296" s="7"/>
      <c r="D296" s="2" t="e">
        <f t="shared" si="51"/>
        <v>#N/A</v>
      </c>
      <c r="E296" s="2" t="e">
        <f t="shared" si="63"/>
        <v>#N/A</v>
      </c>
      <c r="F296" s="2">
        <v>1664831.3821219206</v>
      </c>
      <c r="G296" s="2">
        <f t="shared" si="64"/>
        <v>442960.42857142858</v>
      </c>
      <c r="H296" s="2">
        <f t="shared" si="61"/>
        <v>117418059.71428597</v>
      </c>
      <c r="I296" s="7"/>
      <c r="J296" s="2" t="e">
        <f t="shared" si="52"/>
        <v>#N/A</v>
      </c>
      <c r="K296" s="2" t="e">
        <f t="shared" si="65"/>
        <v>#N/A</v>
      </c>
      <c r="L296" s="2">
        <f t="array" ref="L296">IF(COUNT($C297)=0,IF(COUNT($C296)=1,I296,SUM(L295+LOOKUP(2,1/(ISNUMBER($K$1:$K$194)),$K$1:$K$194))),I296)</f>
        <v>2178746.2857142785</v>
      </c>
      <c r="M296" s="8" t="e">
        <f t="shared" si="28"/>
        <v>#N/A</v>
      </c>
      <c r="N296" s="2" t="e">
        <f t="shared" si="53"/>
        <v>#N/A</v>
      </c>
      <c r="O296" s="2" t="e">
        <f t="shared" si="66"/>
        <v>#N/A</v>
      </c>
      <c r="P296" s="2">
        <v>1673678.6549015343</v>
      </c>
      <c r="Q296" s="2">
        <f t="shared" si="67"/>
        <v>450000</v>
      </c>
      <c r="R296" s="2">
        <f t="shared" si="62"/>
        <v>119596806</v>
      </c>
      <c r="S296" s="2">
        <f t="shared" si="54"/>
        <v>442960.42857143283</v>
      </c>
      <c r="T296" s="2">
        <f t="shared" si="55"/>
        <v>7039.571428571362</v>
      </c>
      <c r="U296" s="2">
        <f t="shared" si="56"/>
        <v>450000</v>
      </c>
      <c r="V296" s="2">
        <f t="shared" si="33"/>
        <v>80209383.714285612</v>
      </c>
      <c r="W296" s="2">
        <f t="shared" si="57"/>
        <v>442960.42857143283</v>
      </c>
      <c r="X296" s="2">
        <f t="shared" si="47"/>
        <v>7039.5714285671711</v>
      </c>
      <c r="Y296" s="2">
        <f t="shared" si="58"/>
        <v>39387422.285714261</v>
      </c>
      <c r="Z296" s="2" t="str">
        <f t="shared" si="48"/>
        <v>MEEP</v>
      </c>
      <c r="AA296" s="2">
        <f>IF(Z296="HERE",Y296,AA295+Graph!$G$1*1000)</f>
        <v>113925702.57142846</v>
      </c>
      <c r="AB296" s="2">
        <f t="shared" si="59"/>
        <v>800000</v>
      </c>
      <c r="AC296" s="2">
        <f t="shared" si="60"/>
        <v>38128142.999999985</v>
      </c>
      <c r="AD296" s="3">
        <f t="shared" si="49"/>
        <v>52800000</v>
      </c>
      <c r="AE296" s="2">
        <f>IF(AE294&gt;=52800000,52800000,IF(AB275=Graph!G$1*1000,AE295+Graph!G$1*1000,AC296))</f>
        <v>52800000</v>
      </c>
      <c r="AF296" s="3">
        <f t="shared" si="50"/>
        <v>52800000</v>
      </c>
      <c r="AG296" s="3">
        <f t="shared" si="27"/>
        <v>50160000</v>
      </c>
      <c r="AH296" s="3" t="e">
        <f t="shared" si="46"/>
        <v>#N/A</v>
      </c>
    </row>
    <row r="297" spans="1:34" ht="15" x14ac:dyDescent="0.25">
      <c r="A297" s="1">
        <v>44473</v>
      </c>
      <c r="B297" s="2">
        <f t="shared" si="45"/>
        <v>229</v>
      </c>
      <c r="C297" s="7"/>
      <c r="D297" s="2" t="e">
        <f t="shared" si="51"/>
        <v>#N/A</v>
      </c>
      <c r="E297" s="2" t="e">
        <f t="shared" si="63"/>
        <v>#N/A</v>
      </c>
      <c r="F297" s="2">
        <v>1670092.0324151814</v>
      </c>
      <c r="G297" s="2">
        <f t="shared" si="64"/>
        <v>442960.42857142858</v>
      </c>
      <c r="H297" s="2">
        <f t="shared" si="61"/>
        <v>117861020.1428574</v>
      </c>
      <c r="I297" s="7"/>
      <c r="J297" s="2" t="e">
        <f t="shared" si="52"/>
        <v>#N/A</v>
      </c>
      <c r="K297" s="2" t="e">
        <f t="shared" si="65"/>
        <v>#N/A</v>
      </c>
      <c r="L297" s="2">
        <f t="array" ref="L297">IF(COUNT($C298)=0,IF(COUNT($C297)=1,I297,SUM(L296+LOOKUP(2,1/(ISNUMBER($K$1:$K$194)),$K$1:$K$194))),I297)</f>
        <v>2185785.8571428498</v>
      </c>
      <c r="M297" s="8" t="e">
        <f t="shared" si="28"/>
        <v>#N/A</v>
      </c>
      <c r="N297" s="2" t="e">
        <f t="shared" si="53"/>
        <v>#N/A</v>
      </c>
      <c r="O297" s="2" t="e">
        <f t="shared" si="66"/>
        <v>#N/A</v>
      </c>
      <c r="P297" s="2">
        <v>1678961.1469941437</v>
      </c>
      <c r="Q297" s="2">
        <f t="shared" si="67"/>
        <v>450000</v>
      </c>
      <c r="R297" s="2">
        <f t="shared" si="62"/>
        <v>120046806</v>
      </c>
      <c r="S297" s="2">
        <f t="shared" si="54"/>
        <v>442960.42857143283</v>
      </c>
      <c r="T297" s="2">
        <f t="shared" si="55"/>
        <v>7039.571428571362</v>
      </c>
      <c r="U297" s="2">
        <f t="shared" si="56"/>
        <v>450000</v>
      </c>
      <c r="V297" s="2">
        <f t="shared" si="33"/>
        <v>80652344.142857045</v>
      </c>
      <c r="W297" s="2">
        <f t="shared" si="57"/>
        <v>442960.42857143283</v>
      </c>
      <c r="X297" s="2">
        <f t="shared" si="47"/>
        <v>7039.5714285671711</v>
      </c>
      <c r="Y297" s="2">
        <f t="shared" si="58"/>
        <v>39394461.857142828</v>
      </c>
      <c r="Z297" s="2" t="str">
        <f t="shared" si="48"/>
        <v>MEEP</v>
      </c>
      <c r="AA297" s="2">
        <f>IF(Z297="HERE",Y297,AA296+Graph!$G$1*1000)</f>
        <v>114725702.57142846</v>
      </c>
      <c r="AB297" s="2">
        <f t="shared" si="59"/>
        <v>800000</v>
      </c>
      <c r="AC297" s="2">
        <f t="shared" si="60"/>
        <v>38128142.999999985</v>
      </c>
      <c r="AD297" s="3">
        <f t="shared" si="49"/>
        <v>52800000</v>
      </c>
      <c r="AE297" s="2">
        <f>IF(AE295&gt;=52800000,52800000,IF(AB276=Graph!G$1*1000,AE296+Graph!G$1*1000,AC297))</f>
        <v>52800000</v>
      </c>
      <c r="AF297" s="3">
        <f t="shared" si="50"/>
        <v>52800000</v>
      </c>
      <c r="AG297" s="3">
        <f t="shared" si="27"/>
        <v>50160000</v>
      </c>
      <c r="AH297" s="3" t="e">
        <f t="shared" si="46"/>
        <v>#N/A</v>
      </c>
    </row>
    <row r="298" spans="1:34" ht="15" x14ac:dyDescent="0.25">
      <c r="A298" s="1">
        <v>44474</v>
      </c>
      <c r="B298" s="2">
        <f t="shared" si="45"/>
        <v>230</v>
      </c>
      <c r="C298" s="7"/>
      <c r="D298" s="2" t="e">
        <f t="shared" si="51"/>
        <v>#N/A</v>
      </c>
      <c r="E298" s="2" t="e">
        <f t="shared" si="63"/>
        <v>#N/A</v>
      </c>
      <c r="F298" s="2">
        <v>1675352.6827084422</v>
      </c>
      <c r="G298" s="2">
        <f t="shared" si="64"/>
        <v>442960.42857142858</v>
      </c>
      <c r="H298" s="2">
        <f t="shared" si="61"/>
        <v>118303980.57142884</v>
      </c>
      <c r="I298" s="7"/>
      <c r="J298" s="2" t="e">
        <f t="shared" si="52"/>
        <v>#N/A</v>
      </c>
      <c r="K298" s="2" t="e">
        <f t="shared" si="65"/>
        <v>#N/A</v>
      </c>
      <c r="L298" s="2">
        <f t="array" ref="L298">IF(COUNT($C299)=0,IF(COUNT($C298)=1,I298,SUM(L297+LOOKUP(2,1/(ISNUMBER($K$1:$K$194)),$K$1:$K$194))),I298)</f>
        <v>2192825.4285714212</v>
      </c>
      <c r="M298" s="8" t="e">
        <f t="shared" si="28"/>
        <v>#N/A</v>
      </c>
      <c r="N298" s="2" t="e">
        <f t="shared" si="53"/>
        <v>#N/A</v>
      </c>
      <c r="O298" s="2" t="e">
        <f t="shared" si="66"/>
        <v>#N/A</v>
      </c>
      <c r="P298" s="2">
        <v>1684243.6390867233</v>
      </c>
      <c r="Q298" s="2">
        <f t="shared" si="67"/>
        <v>450000</v>
      </c>
      <c r="R298" s="2">
        <f t="shared" si="62"/>
        <v>120496806</v>
      </c>
      <c r="S298" s="2">
        <f t="shared" si="54"/>
        <v>442960.42857143283</v>
      </c>
      <c r="T298" s="2">
        <f t="shared" si="55"/>
        <v>7039.571428571362</v>
      </c>
      <c r="U298" s="2">
        <f t="shared" si="56"/>
        <v>450000</v>
      </c>
      <c r="V298" s="2">
        <f t="shared" si="33"/>
        <v>81095304.571428478</v>
      </c>
      <c r="W298" s="2">
        <f t="shared" si="57"/>
        <v>442960.42857143283</v>
      </c>
      <c r="X298" s="2">
        <f t="shared" si="47"/>
        <v>7039.5714285671711</v>
      </c>
      <c r="Y298" s="2">
        <f t="shared" si="58"/>
        <v>39401501.428571396</v>
      </c>
      <c r="Z298" s="2" t="str">
        <f t="shared" si="48"/>
        <v>MEEP</v>
      </c>
      <c r="AA298" s="2">
        <f>IF(Z298="HERE",Y298,AA297+Graph!$G$1*1000)</f>
        <v>115525702.57142846</v>
      </c>
      <c r="AB298" s="2">
        <f t="shared" si="59"/>
        <v>800000</v>
      </c>
      <c r="AC298" s="2">
        <f t="shared" si="60"/>
        <v>38128142.999999985</v>
      </c>
      <c r="AD298" s="3">
        <f t="shared" si="49"/>
        <v>52800000</v>
      </c>
      <c r="AE298" s="2">
        <f>IF(AE296&gt;=52800000,52800000,IF(AB277=Graph!G$1*1000,AE297+Graph!G$1*1000,AC298))</f>
        <v>52800000</v>
      </c>
      <c r="AF298" s="3">
        <f t="shared" si="50"/>
        <v>52800000</v>
      </c>
      <c r="AG298" s="3">
        <f t="shared" si="27"/>
        <v>50160000</v>
      </c>
      <c r="AH298" s="3" t="e">
        <f t="shared" si="46"/>
        <v>#N/A</v>
      </c>
    </row>
    <row r="299" spans="1:34" ht="15" x14ac:dyDescent="0.25">
      <c r="A299" s="1">
        <v>44475</v>
      </c>
      <c r="B299" s="2">
        <f t="shared" si="45"/>
        <v>231</v>
      </c>
      <c r="C299" s="7"/>
      <c r="D299" s="2" t="e">
        <f t="shared" si="51"/>
        <v>#N/A</v>
      </c>
      <c r="E299" s="2" t="e">
        <f t="shared" si="63"/>
        <v>#N/A</v>
      </c>
      <c r="F299" s="2">
        <v>1680613.3330016732</v>
      </c>
      <c r="G299" s="2">
        <f t="shared" si="64"/>
        <v>442960.42857142858</v>
      </c>
      <c r="H299" s="2">
        <f t="shared" si="61"/>
        <v>118746941.00000027</v>
      </c>
      <c r="I299" s="7"/>
      <c r="J299" s="2" t="e">
        <f t="shared" si="52"/>
        <v>#N/A</v>
      </c>
      <c r="K299" s="2" t="e">
        <f t="shared" si="65"/>
        <v>#N/A</v>
      </c>
      <c r="L299" s="2">
        <f t="array" ref="L299">IF(COUNT($C300)=0,IF(COUNT($C299)=1,I299,SUM(L298+LOOKUP(2,1/(ISNUMBER($K$1:$K$194)),$K$1:$K$194))),I299)</f>
        <v>2199864.9999999925</v>
      </c>
      <c r="M299" s="8" t="e">
        <f t="shared" si="28"/>
        <v>#N/A</v>
      </c>
      <c r="N299" s="2" t="e">
        <f t="shared" si="53"/>
        <v>#N/A</v>
      </c>
      <c r="O299" s="2" t="e">
        <f t="shared" si="66"/>
        <v>#N/A</v>
      </c>
      <c r="P299" s="2">
        <v>1689526.1311793029</v>
      </c>
      <c r="Q299" s="2">
        <f t="shared" si="67"/>
        <v>450000</v>
      </c>
      <c r="R299" s="2">
        <f t="shared" si="62"/>
        <v>120946806</v>
      </c>
      <c r="S299" s="2">
        <f t="shared" si="54"/>
        <v>442960.42857143283</v>
      </c>
      <c r="T299" s="2">
        <f t="shared" si="55"/>
        <v>7039.571428571362</v>
      </c>
      <c r="U299" s="2">
        <f t="shared" si="56"/>
        <v>450000</v>
      </c>
      <c r="V299" s="2">
        <f t="shared" si="33"/>
        <v>81538264.999999911</v>
      </c>
      <c r="W299" s="2">
        <f t="shared" si="57"/>
        <v>442960.42857143283</v>
      </c>
      <c r="X299" s="2">
        <f t="shared" si="47"/>
        <v>7039.5714285671711</v>
      </c>
      <c r="Y299" s="2">
        <f t="shared" si="58"/>
        <v>39408540.999999963</v>
      </c>
      <c r="Z299" s="2" t="str">
        <f t="shared" si="48"/>
        <v>MEEP</v>
      </c>
      <c r="AA299" s="2">
        <f>IF(Z299="HERE",Y299,AA298+Graph!$G$1*1000)</f>
        <v>116325702.57142846</v>
      </c>
      <c r="AB299" s="2">
        <f t="shared" si="59"/>
        <v>800000</v>
      </c>
      <c r="AC299" s="2">
        <f t="shared" si="60"/>
        <v>38128142.999999985</v>
      </c>
      <c r="AD299" s="3">
        <f t="shared" si="49"/>
        <v>52800000</v>
      </c>
      <c r="AE299" s="2">
        <f>IF(AE297&gt;=52800000,52800000,IF(AB278=Graph!G$1*1000,AE298+Graph!G$1*1000,AC299))</f>
        <v>52800000</v>
      </c>
      <c r="AF299" s="3">
        <f t="shared" si="50"/>
        <v>52800000</v>
      </c>
      <c r="AG299" s="3">
        <f t="shared" si="27"/>
        <v>50160000</v>
      </c>
      <c r="AH299" s="3" t="e">
        <f t="shared" si="46"/>
        <v>#N/A</v>
      </c>
    </row>
    <row r="300" spans="1:34" ht="15" x14ac:dyDescent="0.25">
      <c r="A300" s="1">
        <v>44476</v>
      </c>
      <c r="B300" s="2">
        <f t="shared" si="45"/>
        <v>232</v>
      </c>
      <c r="C300" s="7"/>
      <c r="D300" s="2" t="e">
        <f t="shared" si="51"/>
        <v>#N/A</v>
      </c>
      <c r="E300" s="2" t="e">
        <f t="shared" si="63"/>
        <v>#N/A</v>
      </c>
      <c r="F300" s="2">
        <v>1685873.983294934</v>
      </c>
      <c r="G300" s="2">
        <f t="shared" si="64"/>
        <v>442960.42857142858</v>
      </c>
      <c r="H300" s="2">
        <f t="shared" si="61"/>
        <v>119189901.4285717</v>
      </c>
      <c r="I300" s="7"/>
      <c r="J300" s="2" t="e">
        <f t="shared" si="52"/>
        <v>#N/A</v>
      </c>
      <c r="K300" s="2" t="e">
        <f t="shared" si="65"/>
        <v>#N/A</v>
      </c>
      <c r="L300" s="2">
        <f t="array" ref="L300">IF(COUNT($C301)=0,IF(COUNT($C300)=1,I300,SUM(L299+LOOKUP(2,1/(ISNUMBER($K$1:$K$194)),$K$1:$K$194))),I300)</f>
        <v>2206904.5714285639</v>
      </c>
      <c r="M300" s="8" t="e">
        <f t="shared" si="28"/>
        <v>#N/A</v>
      </c>
      <c r="N300" s="2" t="e">
        <f t="shared" si="53"/>
        <v>#N/A</v>
      </c>
      <c r="O300" s="2" t="e">
        <f t="shared" si="66"/>
        <v>#N/A</v>
      </c>
      <c r="P300" s="2">
        <v>1694808.6232718825</v>
      </c>
      <c r="Q300" s="2">
        <f t="shared" si="67"/>
        <v>450000</v>
      </c>
      <c r="R300" s="2">
        <f t="shared" si="62"/>
        <v>121396806</v>
      </c>
      <c r="S300" s="2">
        <f t="shared" si="54"/>
        <v>442960.42857143283</v>
      </c>
      <c r="T300" s="2">
        <f t="shared" si="55"/>
        <v>7039.571428571362</v>
      </c>
      <c r="U300" s="2">
        <f t="shared" si="56"/>
        <v>450000</v>
      </c>
      <c r="V300" s="2">
        <f t="shared" si="33"/>
        <v>81981225.428571343</v>
      </c>
      <c r="W300" s="2">
        <f t="shared" si="57"/>
        <v>442960.42857143283</v>
      </c>
      <c r="X300" s="2">
        <f t="shared" si="47"/>
        <v>7039.5714285671711</v>
      </c>
      <c r="Y300" s="2">
        <f t="shared" si="58"/>
        <v>39415580.57142853</v>
      </c>
      <c r="Z300" s="2" t="str">
        <f t="shared" si="48"/>
        <v>MEEP</v>
      </c>
      <c r="AA300" s="2">
        <f>IF(Z300="HERE",Y300,AA299+Graph!$G$1*1000)</f>
        <v>117125702.57142846</v>
      </c>
      <c r="AB300" s="2">
        <f t="shared" si="59"/>
        <v>800000</v>
      </c>
      <c r="AC300" s="2">
        <f t="shared" si="60"/>
        <v>38128142.999999985</v>
      </c>
      <c r="AD300" s="3">
        <f t="shared" si="49"/>
        <v>52800000</v>
      </c>
      <c r="AE300" s="2">
        <f>IF(AE298&gt;=52800000,52800000,IF(AB279=Graph!G$1*1000,AE299+Graph!G$1*1000,AC300))</f>
        <v>52800000</v>
      </c>
      <c r="AF300" s="3">
        <f t="shared" si="50"/>
        <v>52800000</v>
      </c>
      <c r="AG300" s="3">
        <f t="shared" si="27"/>
        <v>50160000</v>
      </c>
      <c r="AH300" s="3" t="e">
        <f t="shared" si="46"/>
        <v>#N/A</v>
      </c>
    </row>
    <row r="301" spans="1:34" ht="15" x14ac:dyDescent="0.25">
      <c r="A301" s="1">
        <v>44477</v>
      </c>
      <c r="B301" s="2">
        <f t="shared" si="45"/>
        <v>233</v>
      </c>
      <c r="C301" s="7"/>
      <c r="D301" s="2" t="e">
        <f t="shared" si="51"/>
        <v>#N/A</v>
      </c>
      <c r="E301" s="2" t="e">
        <f t="shared" si="63"/>
        <v>#N/A</v>
      </c>
      <c r="F301" s="2">
        <v>1691134.6335881948</v>
      </c>
      <c r="G301" s="2">
        <f t="shared" si="64"/>
        <v>442960.42857142858</v>
      </c>
      <c r="H301" s="2">
        <f t="shared" si="61"/>
        <v>119632861.85714313</v>
      </c>
      <c r="I301" s="7"/>
      <c r="J301" s="2" t="e">
        <f t="shared" si="52"/>
        <v>#N/A</v>
      </c>
      <c r="K301" s="2" t="e">
        <f t="shared" si="65"/>
        <v>#N/A</v>
      </c>
      <c r="L301" s="2">
        <f t="array" ref="L301">IF(COUNT($C302)=0,IF(COUNT($C301)=1,I301,SUM(L300+LOOKUP(2,1/(ISNUMBER($K$1:$K$194)),$K$1:$K$194))),I301)</f>
        <v>2213944.1428571353</v>
      </c>
      <c r="M301" s="8" t="e">
        <f t="shared" si="28"/>
        <v>#N/A</v>
      </c>
      <c r="N301" s="2" t="e">
        <f t="shared" si="53"/>
        <v>#N/A</v>
      </c>
      <c r="O301" s="2" t="e">
        <f t="shared" si="66"/>
        <v>#N/A</v>
      </c>
      <c r="P301" s="2">
        <v>1700091.1153644621</v>
      </c>
      <c r="Q301" s="2">
        <f t="shared" si="67"/>
        <v>450000</v>
      </c>
      <c r="R301" s="2">
        <f t="shared" si="62"/>
        <v>121846806</v>
      </c>
      <c r="S301" s="2">
        <f t="shared" si="54"/>
        <v>442960.42857143283</v>
      </c>
      <c r="T301" s="2">
        <f t="shared" si="55"/>
        <v>7039.571428571362</v>
      </c>
      <c r="U301" s="2">
        <f t="shared" si="56"/>
        <v>450000</v>
      </c>
      <c r="V301" s="2">
        <f t="shared" si="33"/>
        <v>82424185.857142776</v>
      </c>
      <c r="W301" s="2">
        <f t="shared" si="57"/>
        <v>442960.42857143283</v>
      </c>
      <c r="X301" s="2">
        <f t="shared" si="47"/>
        <v>7039.5714285671711</v>
      </c>
      <c r="Y301" s="2">
        <f t="shared" si="58"/>
        <v>39422620.142857097</v>
      </c>
      <c r="Z301" s="2" t="str">
        <f t="shared" si="48"/>
        <v>MEEP</v>
      </c>
      <c r="AA301" s="2">
        <f>IF(Z301="HERE",Y301,AA300+Graph!$G$1*1000)</f>
        <v>117925702.57142846</v>
      </c>
      <c r="AB301" s="2">
        <f t="shared" si="59"/>
        <v>800000</v>
      </c>
      <c r="AC301" s="2">
        <f t="shared" si="60"/>
        <v>38128142.999999985</v>
      </c>
      <c r="AD301" s="3">
        <f t="shared" si="49"/>
        <v>52800000</v>
      </c>
      <c r="AE301" s="2">
        <f>IF(AE299&gt;=52800000,52800000,IF(AB280=Graph!G$1*1000,AE300+Graph!G$1*1000,AC301))</f>
        <v>52800000</v>
      </c>
      <c r="AF301" s="3">
        <f t="shared" si="50"/>
        <v>52800000</v>
      </c>
      <c r="AG301" s="3">
        <f t="shared" si="27"/>
        <v>50160000</v>
      </c>
      <c r="AH301" s="3" t="e">
        <f t="shared" si="46"/>
        <v>#N/A</v>
      </c>
    </row>
    <row r="302" spans="1:34" ht="15" x14ac:dyDescent="0.25">
      <c r="A302" s="1">
        <v>44478</v>
      </c>
      <c r="B302" s="2">
        <f t="shared" si="45"/>
        <v>234</v>
      </c>
      <c r="C302" s="7"/>
      <c r="D302" s="2" t="e">
        <f t="shared" si="51"/>
        <v>#N/A</v>
      </c>
      <c r="E302" s="2" t="e">
        <f t="shared" si="63"/>
        <v>#N/A</v>
      </c>
      <c r="F302" s="2">
        <v>1696395.2838814557</v>
      </c>
      <c r="G302" s="2">
        <f t="shared" si="64"/>
        <v>442960.42857142858</v>
      </c>
      <c r="H302" s="2">
        <f t="shared" si="61"/>
        <v>120075822.28571457</v>
      </c>
      <c r="I302" s="7"/>
      <c r="J302" s="2" t="e">
        <f t="shared" si="52"/>
        <v>#N/A</v>
      </c>
      <c r="K302" s="2" t="e">
        <f t="shared" si="65"/>
        <v>#N/A</v>
      </c>
      <c r="L302" s="2">
        <f t="array" ref="L302">IF(COUNT($C303)=0,IF(COUNT($C302)=1,I302,SUM(L301+LOOKUP(2,1/(ISNUMBER($K$1:$K$194)),$K$1:$K$194))),I302)</f>
        <v>2220983.7142857066</v>
      </c>
      <c r="M302" s="8" t="e">
        <f t="shared" si="28"/>
        <v>#N/A</v>
      </c>
      <c r="N302" s="2" t="e">
        <f t="shared" si="53"/>
        <v>#N/A</v>
      </c>
      <c r="O302" s="2" t="e">
        <f t="shared" si="66"/>
        <v>#N/A</v>
      </c>
      <c r="P302" s="2">
        <v>1705373.6074570417</v>
      </c>
      <c r="Q302" s="2">
        <f t="shared" si="67"/>
        <v>450000</v>
      </c>
      <c r="R302" s="2">
        <f t="shared" si="62"/>
        <v>122296806</v>
      </c>
      <c r="S302" s="2">
        <f t="shared" si="54"/>
        <v>442960.42857143283</v>
      </c>
      <c r="T302" s="2">
        <f t="shared" si="55"/>
        <v>7039.571428571362</v>
      </c>
      <c r="U302" s="2">
        <f t="shared" si="56"/>
        <v>450000</v>
      </c>
      <c r="V302" s="2">
        <f t="shared" si="33"/>
        <v>82867146.285714209</v>
      </c>
      <c r="W302" s="2">
        <f t="shared" si="57"/>
        <v>442960.42857143283</v>
      </c>
      <c r="X302" s="2">
        <f t="shared" si="47"/>
        <v>7039.5714285671711</v>
      </c>
      <c r="Y302" s="2">
        <f t="shared" si="58"/>
        <v>39429659.714285664</v>
      </c>
      <c r="Z302" s="2" t="str">
        <f t="shared" si="48"/>
        <v>MEEP</v>
      </c>
      <c r="AA302" s="2">
        <f>IF(Z302="HERE",Y302,AA301+Graph!$G$1*1000)</f>
        <v>118725702.57142846</v>
      </c>
      <c r="AB302" s="2">
        <f t="shared" si="59"/>
        <v>800000</v>
      </c>
      <c r="AC302" s="2">
        <f t="shared" si="60"/>
        <v>38128142.999999985</v>
      </c>
      <c r="AD302" s="3">
        <f t="shared" si="49"/>
        <v>52800000</v>
      </c>
      <c r="AE302" s="2">
        <f>IF(AE300&gt;=52800000,52800000,IF(AB281=Graph!G$1*1000,AE301+Graph!G$1*1000,AC302))</f>
        <v>52800000</v>
      </c>
      <c r="AF302" s="3">
        <f t="shared" si="50"/>
        <v>52800000</v>
      </c>
      <c r="AG302" s="3">
        <f t="shared" si="27"/>
        <v>50160000</v>
      </c>
      <c r="AH302" s="3" t="e">
        <f t="shared" si="46"/>
        <v>#N/A</v>
      </c>
    </row>
    <row r="303" spans="1:34" ht="15" x14ac:dyDescent="0.25">
      <c r="A303" s="1">
        <v>44479</v>
      </c>
      <c r="B303" s="2">
        <f t="shared" si="45"/>
        <v>235</v>
      </c>
      <c r="C303" s="7"/>
      <c r="D303" s="2" t="e">
        <f t="shared" si="51"/>
        <v>#N/A</v>
      </c>
      <c r="E303" s="2" t="e">
        <f t="shared" si="63"/>
        <v>#N/A</v>
      </c>
      <c r="F303" s="2">
        <v>1701655.9341747165</v>
      </c>
      <c r="G303" s="2">
        <f t="shared" si="64"/>
        <v>442960.42857142858</v>
      </c>
      <c r="H303" s="2">
        <f t="shared" si="61"/>
        <v>120518782.714286</v>
      </c>
      <c r="I303" s="7"/>
      <c r="J303" s="2" t="e">
        <f t="shared" si="52"/>
        <v>#N/A</v>
      </c>
      <c r="K303" s="2" t="e">
        <f t="shared" si="65"/>
        <v>#N/A</v>
      </c>
      <c r="L303" s="2">
        <f t="array" ref="L303">IF(COUNT($C304)=0,IF(COUNT($C303)=1,I303,SUM(L302+LOOKUP(2,1/(ISNUMBER($K$1:$K$194)),$K$1:$K$194))),I303)</f>
        <v>2228023.285714278</v>
      </c>
      <c r="M303" s="8" t="e">
        <f t="shared" si="28"/>
        <v>#N/A</v>
      </c>
      <c r="N303" s="2" t="e">
        <f t="shared" si="53"/>
        <v>#N/A</v>
      </c>
      <c r="O303" s="2" t="e">
        <f t="shared" si="66"/>
        <v>#N/A</v>
      </c>
      <c r="P303" s="2">
        <v>1710656.0995496511</v>
      </c>
      <c r="Q303" s="2">
        <f t="shared" si="67"/>
        <v>450000</v>
      </c>
      <c r="R303" s="2">
        <f t="shared" si="62"/>
        <v>122746806</v>
      </c>
      <c r="S303" s="2">
        <f t="shared" si="54"/>
        <v>442960.42857143283</v>
      </c>
      <c r="T303" s="2">
        <f t="shared" si="55"/>
        <v>7039.571428571362</v>
      </c>
      <c r="U303" s="2">
        <f t="shared" si="56"/>
        <v>450000</v>
      </c>
      <c r="V303" s="2">
        <f t="shared" si="33"/>
        <v>83310106.714285642</v>
      </c>
      <c r="W303" s="2">
        <f t="shared" si="57"/>
        <v>442960.42857143283</v>
      </c>
      <c r="X303" s="2">
        <f t="shared" si="47"/>
        <v>7039.5714285671711</v>
      </c>
      <c r="Y303" s="2">
        <f t="shared" si="58"/>
        <v>39436699.285714231</v>
      </c>
      <c r="Z303" s="2" t="str">
        <f t="shared" si="48"/>
        <v>MEEP</v>
      </c>
      <c r="AA303" s="2">
        <f>IF(Z303="HERE",Y303,AA302+Graph!$G$1*1000)</f>
        <v>119525702.57142846</v>
      </c>
      <c r="AB303" s="2">
        <f t="shared" si="59"/>
        <v>800000</v>
      </c>
      <c r="AC303" s="2">
        <f t="shared" si="60"/>
        <v>38128142.999999985</v>
      </c>
      <c r="AD303" s="3">
        <f t="shared" si="49"/>
        <v>52800000</v>
      </c>
      <c r="AE303" s="2">
        <f>IF(AE301&gt;=52800000,52800000,IF(AB282=Graph!G$1*1000,AE302+Graph!G$1*1000,AC303))</f>
        <v>52800000</v>
      </c>
      <c r="AF303" s="3">
        <f t="shared" si="50"/>
        <v>52800000</v>
      </c>
      <c r="AG303" s="3">
        <f t="shared" si="27"/>
        <v>50160000</v>
      </c>
      <c r="AH303" s="3" t="e">
        <f t="shared" si="46"/>
        <v>#N/A</v>
      </c>
    </row>
    <row r="304" spans="1:34" ht="15" x14ac:dyDescent="0.25">
      <c r="A304" s="1">
        <v>44480</v>
      </c>
      <c r="B304" s="2">
        <f t="shared" si="45"/>
        <v>236</v>
      </c>
      <c r="C304" s="7"/>
      <c r="D304" s="2" t="e">
        <f t="shared" si="51"/>
        <v>#N/A</v>
      </c>
      <c r="E304" s="2" t="e">
        <f t="shared" si="63"/>
        <v>#N/A</v>
      </c>
      <c r="F304" s="2">
        <v>1706916.5844679475</v>
      </c>
      <c r="G304" s="2">
        <f t="shared" si="64"/>
        <v>442960.42857142858</v>
      </c>
      <c r="H304" s="2">
        <f t="shared" si="61"/>
        <v>120961743.14285743</v>
      </c>
      <c r="I304" s="7"/>
      <c r="J304" s="2" t="e">
        <f t="shared" si="52"/>
        <v>#N/A</v>
      </c>
      <c r="K304" s="2" t="e">
        <f t="shared" si="65"/>
        <v>#N/A</v>
      </c>
      <c r="L304" s="2">
        <f t="array" ref="L304">IF(COUNT($C305)=0,IF(COUNT($C304)=1,I304,SUM(L303+LOOKUP(2,1/(ISNUMBER($K$1:$K$194)),$K$1:$K$194))),I304)</f>
        <v>2235062.8571428494</v>
      </c>
      <c r="M304" s="8" t="e">
        <f t="shared" si="28"/>
        <v>#N/A</v>
      </c>
      <c r="N304" s="2" t="e">
        <f t="shared" si="53"/>
        <v>#N/A</v>
      </c>
      <c r="O304" s="2" t="e">
        <f t="shared" si="66"/>
        <v>#N/A</v>
      </c>
      <c r="P304" s="2">
        <v>1715938.5916422307</v>
      </c>
      <c r="Q304" s="2">
        <f t="shared" si="67"/>
        <v>450000</v>
      </c>
      <c r="R304" s="2">
        <f t="shared" si="62"/>
        <v>123196806</v>
      </c>
      <c r="S304" s="2">
        <f t="shared" si="54"/>
        <v>442960.42857143283</v>
      </c>
      <c r="T304" s="2">
        <f t="shared" si="55"/>
        <v>7039.571428571362</v>
      </c>
      <c r="U304" s="2">
        <f t="shared" si="56"/>
        <v>450000</v>
      </c>
      <c r="V304" s="2">
        <f t="shared" si="33"/>
        <v>83753067.142857075</v>
      </c>
      <c r="W304" s="2">
        <f t="shared" si="57"/>
        <v>442960.42857143283</v>
      </c>
      <c r="X304" s="2">
        <f t="shared" si="47"/>
        <v>7039.5714285671711</v>
      </c>
      <c r="Y304" s="2">
        <f t="shared" si="58"/>
        <v>39443738.857142799</v>
      </c>
      <c r="Z304" s="2" t="str">
        <f t="shared" si="48"/>
        <v>MEEP</v>
      </c>
      <c r="AA304" s="2">
        <f>IF(Z304="HERE",Y304,AA303+Graph!$G$1*1000)</f>
        <v>120325702.57142846</v>
      </c>
      <c r="AB304" s="2">
        <f t="shared" si="59"/>
        <v>800000</v>
      </c>
      <c r="AC304" s="2">
        <f t="shared" si="60"/>
        <v>38128142.999999985</v>
      </c>
      <c r="AD304" s="3">
        <f t="shared" si="49"/>
        <v>52800000</v>
      </c>
      <c r="AE304" s="2">
        <f>IF(AE302&gt;=52800000,52800000,IF(AB283=Graph!G$1*1000,AE303+Graph!G$1*1000,AC304))</f>
        <v>52800000</v>
      </c>
      <c r="AF304" s="3">
        <f t="shared" si="50"/>
        <v>52800000</v>
      </c>
      <c r="AG304" s="3">
        <f t="shared" si="27"/>
        <v>50160000</v>
      </c>
      <c r="AH304" s="3" t="e">
        <f t="shared" si="46"/>
        <v>#N/A</v>
      </c>
    </row>
    <row r="305" spans="1:34" ht="15" x14ac:dyDescent="0.25">
      <c r="A305" s="1">
        <v>44481</v>
      </c>
      <c r="B305" s="2">
        <f t="shared" si="45"/>
        <v>237</v>
      </c>
      <c r="C305" s="7"/>
      <c r="D305" s="2" t="e">
        <f t="shared" si="51"/>
        <v>#N/A</v>
      </c>
      <c r="E305" s="2" t="e">
        <f t="shared" si="63"/>
        <v>#N/A</v>
      </c>
      <c r="F305" s="2">
        <v>1712177.2347612083</v>
      </c>
      <c r="G305" s="2">
        <f t="shared" si="64"/>
        <v>442960.42857142858</v>
      </c>
      <c r="H305" s="2">
        <f t="shared" si="61"/>
        <v>121404703.57142887</v>
      </c>
      <c r="I305" s="7"/>
      <c r="J305" s="2" t="e">
        <f t="shared" si="52"/>
        <v>#N/A</v>
      </c>
      <c r="K305" s="2" t="e">
        <f t="shared" si="65"/>
        <v>#N/A</v>
      </c>
      <c r="L305" s="2">
        <f t="array" ref="L305">IF(COUNT($C306)=0,IF(COUNT($C305)=1,I305,SUM(L304+LOOKUP(2,1/(ISNUMBER($K$1:$K$194)),$K$1:$K$194))),I305)</f>
        <v>2242102.4285714207</v>
      </c>
      <c r="M305" s="8" t="e">
        <f t="shared" si="28"/>
        <v>#N/A</v>
      </c>
      <c r="N305" s="2" t="e">
        <f t="shared" si="53"/>
        <v>#N/A</v>
      </c>
      <c r="O305" s="2" t="e">
        <f t="shared" si="66"/>
        <v>#N/A</v>
      </c>
      <c r="P305" s="2">
        <v>1721221.0837348104</v>
      </c>
      <c r="Q305" s="2">
        <f t="shared" si="67"/>
        <v>450000</v>
      </c>
      <c r="R305" s="2">
        <f t="shared" si="62"/>
        <v>123646806</v>
      </c>
      <c r="S305" s="2">
        <f t="shared" si="54"/>
        <v>442960.42857143283</v>
      </c>
      <c r="T305" s="2">
        <f t="shared" si="55"/>
        <v>7039.571428571362</v>
      </c>
      <c r="U305" s="2">
        <f t="shared" si="56"/>
        <v>450000</v>
      </c>
      <c r="V305" s="2">
        <f t="shared" si="33"/>
        <v>84196027.571428508</v>
      </c>
      <c r="W305" s="2">
        <f t="shared" si="57"/>
        <v>442960.42857143283</v>
      </c>
      <c r="X305" s="2">
        <f t="shared" si="47"/>
        <v>7039.5714285671711</v>
      </c>
      <c r="Y305" s="2">
        <f t="shared" si="58"/>
        <v>39450778.428571366</v>
      </c>
      <c r="Z305" s="2" t="str">
        <f t="shared" si="48"/>
        <v>MEEP</v>
      </c>
      <c r="AA305" s="2">
        <f>IF(Z305="HERE",Y305,AA304+Graph!$G$1*1000)</f>
        <v>121125702.57142846</v>
      </c>
      <c r="AB305" s="2">
        <f t="shared" si="59"/>
        <v>800000</v>
      </c>
      <c r="AC305" s="2">
        <f t="shared" si="60"/>
        <v>38128142.999999985</v>
      </c>
      <c r="AD305" s="3">
        <f t="shared" si="49"/>
        <v>52800000</v>
      </c>
      <c r="AE305" s="2">
        <f>IF(AE303&gt;=52800000,52800000,IF(AB284=Graph!G$1*1000,AE304+Graph!G$1*1000,AC305))</f>
        <v>52800000</v>
      </c>
      <c r="AF305" s="3">
        <f t="shared" si="50"/>
        <v>52800000</v>
      </c>
      <c r="AG305" s="3">
        <f t="shared" si="27"/>
        <v>50160000</v>
      </c>
      <c r="AH305" s="3" t="e">
        <f t="shared" si="46"/>
        <v>#N/A</v>
      </c>
    </row>
    <row r="306" spans="1:34" ht="15" x14ac:dyDescent="0.25">
      <c r="A306" s="1">
        <v>44482</v>
      </c>
      <c r="B306" s="2">
        <f t="shared" si="45"/>
        <v>238</v>
      </c>
      <c r="C306" s="7"/>
      <c r="D306" s="2" t="e">
        <f t="shared" si="51"/>
        <v>#N/A</v>
      </c>
      <c r="E306" s="2" t="e">
        <f t="shared" si="63"/>
        <v>#N/A</v>
      </c>
      <c r="F306" s="2">
        <v>1717437.8850544691</v>
      </c>
      <c r="G306" s="2">
        <f t="shared" si="64"/>
        <v>442960.42857142858</v>
      </c>
      <c r="H306" s="2">
        <f t="shared" si="61"/>
        <v>121847664.0000003</v>
      </c>
      <c r="I306" s="7"/>
      <c r="J306" s="2" t="e">
        <f t="shared" si="52"/>
        <v>#N/A</v>
      </c>
      <c r="K306" s="2" t="e">
        <f t="shared" si="65"/>
        <v>#N/A</v>
      </c>
      <c r="L306" s="2">
        <f t="array" ref="L306">IF(COUNT($C307)=0,IF(COUNT($C306)=1,I306,SUM(L305+LOOKUP(2,1/(ISNUMBER($K$1:$K$194)),$K$1:$K$194))),I306)</f>
        <v>2249141.9999999921</v>
      </c>
      <c r="M306" s="8" t="e">
        <f t="shared" si="28"/>
        <v>#N/A</v>
      </c>
      <c r="N306" s="2" t="e">
        <f t="shared" si="53"/>
        <v>#N/A</v>
      </c>
      <c r="O306" s="2" t="e">
        <f t="shared" si="66"/>
        <v>#N/A</v>
      </c>
      <c r="P306" s="2">
        <v>1726503.57582739</v>
      </c>
      <c r="Q306" s="2">
        <f t="shared" si="67"/>
        <v>450000</v>
      </c>
      <c r="R306" s="2">
        <f t="shared" si="62"/>
        <v>124096806</v>
      </c>
      <c r="S306" s="2">
        <f t="shared" si="54"/>
        <v>442960.42857143283</v>
      </c>
      <c r="T306" s="2">
        <f t="shared" si="55"/>
        <v>7039.571428571362</v>
      </c>
      <c r="U306" s="2">
        <f t="shared" si="56"/>
        <v>450000</v>
      </c>
      <c r="V306" s="2">
        <f t="shared" si="33"/>
        <v>84638987.99999994</v>
      </c>
      <c r="W306" s="2">
        <f t="shared" si="57"/>
        <v>442960.42857143283</v>
      </c>
      <c r="X306" s="2">
        <f t="shared" si="47"/>
        <v>7039.5714285671711</v>
      </c>
      <c r="Y306" s="2">
        <f t="shared" si="58"/>
        <v>39457817.999999933</v>
      </c>
      <c r="Z306" s="2" t="str">
        <f t="shared" si="48"/>
        <v>MEEP</v>
      </c>
      <c r="AA306" s="2">
        <f>IF(Z306="HERE",Y306,AA305+Graph!$G$1*1000)</f>
        <v>121925702.57142846</v>
      </c>
      <c r="AB306" s="2">
        <f t="shared" si="59"/>
        <v>800000</v>
      </c>
      <c r="AC306" s="2">
        <f t="shared" si="60"/>
        <v>38128142.999999985</v>
      </c>
      <c r="AD306" s="3">
        <f t="shared" si="49"/>
        <v>52800000</v>
      </c>
      <c r="AE306" s="2">
        <f>IF(AE304&gt;=52800000,52800000,IF(AB285=Graph!G$1*1000,AE305+Graph!G$1*1000,AC306))</f>
        <v>52800000</v>
      </c>
      <c r="AF306" s="3">
        <f t="shared" si="50"/>
        <v>52800000</v>
      </c>
      <c r="AG306" s="3">
        <f t="shared" si="27"/>
        <v>50160000</v>
      </c>
      <c r="AH306" s="3" t="e">
        <f t="shared" si="46"/>
        <v>#N/A</v>
      </c>
    </row>
    <row r="307" spans="1:34" ht="15" x14ac:dyDescent="0.25">
      <c r="A307" s="1">
        <v>44483</v>
      </c>
      <c r="B307" s="2">
        <f t="shared" si="45"/>
        <v>239</v>
      </c>
      <c r="C307" s="7"/>
      <c r="D307" s="2" t="e">
        <f t="shared" si="51"/>
        <v>#N/A</v>
      </c>
      <c r="E307" s="2" t="e">
        <f t="shared" si="63"/>
        <v>#N/A</v>
      </c>
      <c r="F307" s="2">
        <v>1722698.5353477299</v>
      </c>
      <c r="G307" s="2">
        <f t="shared" si="64"/>
        <v>442960.42857142858</v>
      </c>
      <c r="H307" s="2">
        <f t="shared" si="61"/>
        <v>122290624.42857173</v>
      </c>
      <c r="I307" s="7"/>
      <c r="J307" s="2" t="e">
        <f t="shared" si="52"/>
        <v>#N/A</v>
      </c>
      <c r="K307" s="2" t="e">
        <f t="shared" si="65"/>
        <v>#N/A</v>
      </c>
      <c r="L307" s="2">
        <f t="array" ref="L307">IF(COUNT($C308)=0,IF(COUNT($C307)=1,I307,SUM(L306+LOOKUP(2,1/(ISNUMBER($K$1:$K$194)),$K$1:$K$194))),I307)</f>
        <v>2256181.5714285634</v>
      </c>
      <c r="M307" s="8" t="e">
        <f t="shared" si="28"/>
        <v>#N/A</v>
      </c>
      <c r="N307" s="2" t="e">
        <f t="shared" si="53"/>
        <v>#N/A</v>
      </c>
      <c r="O307" s="2" t="e">
        <f t="shared" si="66"/>
        <v>#N/A</v>
      </c>
      <c r="P307" s="2">
        <v>1731786.0679199696</v>
      </c>
      <c r="Q307" s="2">
        <f t="shared" si="67"/>
        <v>450000</v>
      </c>
      <c r="R307" s="2">
        <f t="shared" si="62"/>
        <v>124546806</v>
      </c>
      <c r="S307" s="2">
        <f t="shared" si="54"/>
        <v>442960.42857143283</v>
      </c>
      <c r="T307" s="2">
        <f t="shared" si="55"/>
        <v>7039.571428571362</v>
      </c>
      <c r="U307" s="2">
        <f t="shared" si="56"/>
        <v>450000</v>
      </c>
      <c r="V307" s="2">
        <f t="shared" si="33"/>
        <v>85081948.428571373</v>
      </c>
      <c r="W307" s="2">
        <f t="shared" si="57"/>
        <v>442960.42857143283</v>
      </c>
      <c r="X307" s="2">
        <f t="shared" si="47"/>
        <v>7039.5714285671711</v>
      </c>
      <c r="Y307" s="2">
        <f t="shared" si="58"/>
        <v>39464857.5714285</v>
      </c>
      <c r="Z307" s="2" t="str">
        <f t="shared" si="48"/>
        <v>MEEP</v>
      </c>
      <c r="AA307" s="2">
        <f>IF(Z307="HERE",Y307,AA306+Graph!$G$1*1000)</f>
        <v>122725702.57142846</v>
      </c>
      <c r="AB307" s="2">
        <f t="shared" si="59"/>
        <v>800000</v>
      </c>
      <c r="AC307" s="2">
        <f t="shared" si="60"/>
        <v>38128142.999999985</v>
      </c>
      <c r="AD307" s="3">
        <f t="shared" si="49"/>
        <v>52800000</v>
      </c>
      <c r="AE307" s="2">
        <f>IF(AE305&gt;=52800000,52800000,IF(AB286=Graph!G$1*1000,AE306+Graph!G$1*1000,AC307))</f>
        <v>52800000</v>
      </c>
      <c r="AF307" s="3">
        <f t="shared" si="50"/>
        <v>52800000</v>
      </c>
      <c r="AG307" s="3">
        <f t="shared" ref="AG307:AG385" si="68">SUM(AD286*0.9+AF286*0.05)</f>
        <v>50160000</v>
      </c>
      <c r="AH307" s="3" t="e">
        <f t="shared" si="46"/>
        <v>#N/A</v>
      </c>
    </row>
    <row r="308" spans="1:34" ht="15" x14ac:dyDescent="0.25">
      <c r="A308" s="1">
        <v>44484</v>
      </c>
      <c r="B308" s="2">
        <f t="shared" si="45"/>
        <v>240</v>
      </c>
      <c r="C308" s="7"/>
      <c r="D308" s="2" t="e">
        <f t="shared" si="51"/>
        <v>#N/A</v>
      </c>
      <c r="E308" s="2" t="e">
        <f t="shared" si="63"/>
        <v>#N/A</v>
      </c>
      <c r="F308" s="2">
        <v>1727959.1856409907</v>
      </c>
      <c r="G308" s="2">
        <f t="shared" si="64"/>
        <v>442960.42857142858</v>
      </c>
      <c r="H308" s="2">
        <f t="shared" si="61"/>
        <v>122733584.85714316</v>
      </c>
      <c r="I308" s="7"/>
      <c r="J308" s="2" t="e">
        <f t="shared" si="52"/>
        <v>#N/A</v>
      </c>
      <c r="K308" s="2" t="e">
        <f t="shared" si="65"/>
        <v>#N/A</v>
      </c>
      <c r="L308" s="2">
        <f t="array" ref="L308">IF(COUNT($C309)=0,IF(COUNT($C308)=1,I308,SUM(L307+LOOKUP(2,1/(ISNUMBER($K$1:$K$194)),$K$1:$K$194))),I308)</f>
        <v>2263221.1428571348</v>
      </c>
      <c r="M308" s="8" t="e">
        <f t="shared" si="28"/>
        <v>#N/A</v>
      </c>
      <c r="N308" s="2" t="e">
        <f t="shared" si="53"/>
        <v>#N/A</v>
      </c>
      <c r="O308" s="2" t="e">
        <f t="shared" si="66"/>
        <v>#N/A</v>
      </c>
      <c r="P308" s="2">
        <v>1737068.560012579</v>
      </c>
      <c r="Q308" s="2">
        <f t="shared" si="67"/>
        <v>450000</v>
      </c>
      <c r="R308" s="2">
        <f t="shared" si="62"/>
        <v>124996806</v>
      </c>
      <c r="S308" s="2">
        <f t="shared" si="54"/>
        <v>442960.42857143283</v>
      </c>
      <c r="T308" s="2">
        <f t="shared" si="55"/>
        <v>7039.571428571362</v>
      </c>
      <c r="U308" s="2">
        <f t="shared" si="56"/>
        <v>450000</v>
      </c>
      <c r="V308" s="2">
        <f t="shared" si="33"/>
        <v>85524908.857142806</v>
      </c>
      <c r="W308" s="2">
        <f t="shared" si="57"/>
        <v>442960.42857143283</v>
      </c>
      <c r="X308" s="2">
        <f t="shared" si="47"/>
        <v>7039.5714285671711</v>
      </c>
      <c r="Y308" s="2">
        <f t="shared" si="58"/>
        <v>39471897.142857067</v>
      </c>
      <c r="Z308" s="2" t="str">
        <f t="shared" si="48"/>
        <v>MEEP</v>
      </c>
      <c r="AA308" s="2">
        <f>IF(Z308="HERE",Y308,AA307+Graph!$G$1*1000)</f>
        <v>123525702.57142846</v>
      </c>
      <c r="AB308" s="2">
        <f t="shared" si="59"/>
        <v>800000</v>
      </c>
      <c r="AC308" s="2">
        <f t="shared" si="60"/>
        <v>38128142.999999985</v>
      </c>
      <c r="AD308" s="3">
        <f t="shared" si="49"/>
        <v>52800000</v>
      </c>
      <c r="AE308" s="2">
        <f>IF(AE306&gt;=52800000,52800000,IF(AB287=Graph!G$1*1000,AE307+Graph!G$1*1000,AC308))</f>
        <v>52800000</v>
      </c>
      <c r="AF308" s="3">
        <f t="shared" si="50"/>
        <v>52800000</v>
      </c>
      <c r="AG308" s="3">
        <f t="shared" si="68"/>
        <v>50160000</v>
      </c>
      <c r="AH308" s="3" t="e">
        <f t="shared" si="46"/>
        <v>#N/A</v>
      </c>
    </row>
    <row r="309" spans="1:34" ht="15" x14ac:dyDescent="0.25">
      <c r="A309" s="1">
        <v>44485</v>
      </c>
      <c r="B309" s="2">
        <f t="shared" si="45"/>
        <v>241</v>
      </c>
      <c r="C309" s="7"/>
      <c r="D309" s="2" t="e">
        <f t="shared" si="51"/>
        <v>#N/A</v>
      </c>
      <c r="E309" s="2" t="e">
        <f t="shared" si="63"/>
        <v>#N/A</v>
      </c>
      <c r="F309" s="2">
        <v>1733219.8359342515</v>
      </c>
      <c r="G309" s="2">
        <f t="shared" si="64"/>
        <v>442960.42857142858</v>
      </c>
      <c r="H309" s="2">
        <f t="shared" si="61"/>
        <v>123176545.2857146</v>
      </c>
      <c r="I309" s="7"/>
      <c r="J309" s="2" t="e">
        <f t="shared" si="52"/>
        <v>#N/A</v>
      </c>
      <c r="K309" s="2" t="e">
        <f t="shared" si="65"/>
        <v>#N/A</v>
      </c>
      <c r="L309" s="2">
        <f t="array" ref="L309">IF(COUNT($C310)=0,IF(COUNT($C309)=1,I309,SUM(L308+LOOKUP(2,1/(ISNUMBER($K$1:$K$194)),$K$1:$K$194))),I309)</f>
        <v>2270260.7142857062</v>
      </c>
      <c r="M309" s="8" t="e">
        <f t="shared" si="28"/>
        <v>#N/A</v>
      </c>
      <c r="N309" s="2" t="e">
        <f t="shared" si="53"/>
        <v>#N/A</v>
      </c>
      <c r="O309" s="2" t="e">
        <f t="shared" si="66"/>
        <v>#N/A</v>
      </c>
      <c r="P309" s="2">
        <v>1742351.0521051586</v>
      </c>
      <c r="Q309" s="2">
        <f t="shared" si="67"/>
        <v>450000</v>
      </c>
      <c r="R309" s="2">
        <f t="shared" si="62"/>
        <v>125446806</v>
      </c>
      <c r="S309" s="2">
        <f t="shared" si="54"/>
        <v>442960.42857143283</v>
      </c>
      <c r="T309" s="2">
        <f t="shared" si="55"/>
        <v>7039.571428571362</v>
      </c>
      <c r="U309" s="2">
        <f t="shared" si="56"/>
        <v>450000</v>
      </c>
      <c r="V309" s="2">
        <f t="shared" si="33"/>
        <v>85967869.285714239</v>
      </c>
      <c r="W309" s="2">
        <f t="shared" si="57"/>
        <v>442960.42857143283</v>
      </c>
      <c r="X309" s="2">
        <f t="shared" si="47"/>
        <v>7039.5714285671711</v>
      </c>
      <c r="Y309" s="2">
        <f t="shared" si="58"/>
        <v>39478936.714285634</v>
      </c>
      <c r="Z309" s="2" t="str">
        <f t="shared" si="48"/>
        <v>MEEP</v>
      </c>
      <c r="AA309" s="2">
        <f>IF(Z309="HERE",Y309,AA308+Graph!$G$1*1000)</f>
        <v>124325702.57142846</v>
      </c>
      <c r="AB309" s="2">
        <f t="shared" si="59"/>
        <v>800000</v>
      </c>
      <c r="AC309" s="2">
        <f t="shared" si="60"/>
        <v>38128142.999999985</v>
      </c>
      <c r="AD309" s="3">
        <f t="shared" si="49"/>
        <v>52800000</v>
      </c>
      <c r="AE309" s="2">
        <f>IF(AE307&gt;=52800000,52800000,IF(AB288=Graph!G$1*1000,AE308+Graph!G$1*1000,AC309))</f>
        <v>52800000</v>
      </c>
      <c r="AF309" s="3">
        <f t="shared" si="50"/>
        <v>52800000</v>
      </c>
      <c r="AG309" s="3">
        <f t="shared" si="68"/>
        <v>50160000</v>
      </c>
      <c r="AH309" s="3" t="e">
        <f t="shared" si="46"/>
        <v>#N/A</v>
      </c>
    </row>
    <row r="310" spans="1:34" ht="15" x14ac:dyDescent="0.25">
      <c r="A310" s="1">
        <v>44486</v>
      </c>
      <c r="B310" s="2">
        <f t="shared" si="45"/>
        <v>242</v>
      </c>
      <c r="C310" s="7"/>
      <c r="D310" s="2" t="e">
        <f t="shared" si="51"/>
        <v>#N/A</v>
      </c>
      <c r="E310" s="2" t="e">
        <f t="shared" si="63"/>
        <v>#N/A</v>
      </c>
      <c r="F310" s="2">
        <v>1738480.4862274826</v>
      </c>
      <c r="G310" s="2">
        <f t="shared" si="64"/>
        <v>442960.42857142858</v>
      </c>
      <c r="H310" s="2">
        <f t="shared" si="61"/>
        <v>123619505.71428603</v>
      </c>
      <c r="I310" s="7"/>
      <c r="J310" s="2" t="e">
        <f t="shared" si="52"/>
        <v>#N/A</v>
      </c>
      <c r="K310" s="2" t="e">
        <f t="shared" si="65"/>
        <v>#N/A</v>
      </c>
      <c r="L310" s="2">
        <f t="array" ref="L310">IF(COUNT($C311)=0,IF(COUNT($C310)=1,I310,SUM(L309+LOOKUP(2,1/(ISNUMBER($K$1:$K$194)),$K$1:$K$194))),I310)</f>
        <v>2277300.2857142775</v>
      </c>
      <c r="M310" s="8" t="e">
        <f t="shared" si="28"/>
        <v>#N/A</v>
      </c>
      <c r="N310" s="2" t="e">
        <f t="shared" si="53"/>
        <v>#N/A</v>
      </c>
      <c r="O310" s="2" t="e">
        <f t="shared" si="66"/>
        <v>#N/A</v>
      </c>
      <c r="P310" s="2">
        <v>1747633.5441977382</v>
      </c>
      <c r="Q310" s="2">
        <f t="shared" si="67"/>
        <v>450000</v>
      </c>
      <c r="R310" s="2">
        <f t="shared" si="62"/>
        <v>125896806</v>
      </c>
      <c r="S310" s="2">
        <f t="shared" si="54"/>
        <v>442960.42857143283</v>
      </c>
      <c r="T310" s="2">
        <f t="shared" si="55"/>
        <v>7039.571428571362</v>
      </c>
      <c r="U310" s="2">
        <f t="shared" si="56"/>
        <v>450000</v>
      </c>
      <c r="V310" s="2">
        <f t="shared" si="33"/>
        <v>86410829.714285672</v>
      </c>
      <c r="W310" s="2">
        <f t="shared" si="57"/>
        <v>442960.42857143283</v>
      </c>
      <c r="X310" s="2">
        <f t="shared" si="47"/>
        <v>7039.5714285671711</v>
      </c>
      <c r="Y310" s="2">
        <f t="shared" si="58"/>
        <v>39485976.285714202</v>
      </c>
      <c r="Z310" s="2" t="str">
        <f t="shared" si="48"/>
        <v>MEEP</v>
      </c>
      <c r="AA310" s="2">
        <f>IF(Z310="HERE",Y310,AA309+Graph!$G$1*1000)</f>
        <v>125125702.57142846</v>
      </c>
      <c r="AB310" s="2">
        <f t="shared" si="59"/>
        <v>800000</v>
      </c>
      <c r="AC310" s="2">
        <f t="shared" si="60"/>
        <v>38128142.999999985</v>
      </c>
      <c r="AD310" s="3">
        <f t="shared" si="49"/>
        <v>52800000</v>
      </c>
      <c r="AE310" s="2">
        <f>IF(AE308&gt;=52800000,52800000,IF(AB289=Graph!G$1*1000,AE309+Graph!G$1*1000,AC310))</f>
        <v>52800000</v>
      </c>
      <c r="AF310" s="3">
        <f t="shared" si="50"/>
        <v>52800000</v>
      </c>
      <c r="AG310" s="3">
        <f t="shared" si="68"/>
        <v>50160000</v>
      </c>
      <c r="AH310" s="3" t="e">
        <f t="shared" si="46"/>
        <v>#N/A</v>
      </c>
    </row>
    <row r="311" spans="1:34" ht="15" x14ac:dyDescent="0.25">
      <c r="A311" s="1">
        <v>44487</v>
      </c>
      <c r="B311" s="2">
        <f t="shared" si="45"/>
        <v>243</v>
      </c>
      <c r="C311" s="7"/>
      <c r="D311" s="2" t="e">
        <f t="shared" si="51"/>
        <v>#N/A</v>
      </c>
      <c r="E311" s="2" t="e">
        <f t="shared" si="63"/>
        <v>#N/A</v>
      </c>
      <c r="F311" s="2">
        <v>1743741.1365207434</v>
      </c>
      <c r="G311" s="2">
        <f t="shared" si="64"/>
        <v>442960.42857142858</v>
      </c>
      <c r="H311" s="2">
        <f t="shared" si="61"/>
        <v>124062466.14285746</v>
      </c>
      <c r="I311" s="7"/>
      <c r="J311" s="2" t="e">
        <f t="shared" si="52"/>
        <v>#N/A</v>
      </c>
      <c r="K311" s="2" t="e">
        <f t="shared" si="65"/>
        <v>#N/A</v>
      </c>
      <c r="L311" s="2">
        <f t="array" ref="L311">IF(COUNT($C312)=0,IF(COUNT($C311)=1,I311,SUM(L310+LOOKUP(2,1/(ISNUMBER($K$1:$K$194)),$K$1:$K$194))),I311)</f>
        <v>2284339.8571428489</v>
      </c>
      <c r="M311" s="8" t="e">
        <f t="shared" si="28"/>
        <v>#N/A</v>
      </c>
      <c r="N311" s="2" t="e">
        <f t="shared" si="53"/>
        <v>#N/A</v>
      </c>
      <c r="O311" s="2" t="e">
        <f t="shared" si="66"/>
        <v>#N/A</v>
      </c>
      <c r="P311" s="2">
        <v>1752916.0362903178</v>
      </c>
      <c r="Q311" s="2">
        <f t="shared" si="67"/>
        <v>450000</v>
      </c>
      <c r="R311" s="2">
        <f t="shared" si="62"/>
        <v>126346806</v>
      </c>
      <c r="S311" s="2">
        <f t="shared" si="54"/>
        <v>442960.42857143283</v>
      </c>
      <c r="T311" s="2">
        <f t="shared" si="55"/>
        <v>7039.571428571362</v>
      </c>
      <c r="U311" s="2">
        <f t="shared" si="56"/>
        <v>450000</v>
      </c>
      <c r="V311" s="2">
        <f t="shared" si="33"/>
        <v>86853790.142857105</v>
      </c>
      <c r="W311" s="2">
        <f t="shared" si="57"/>
        <v>442960.42857143283</v>
      </c>
      <c r="X311" s="2">
        <f t="shared" si="47"/>
        <v>7039.5714285671711</v>
      </c>
      <c r="Y311" s="2">
        <f t="shared" si="58"/>
        <v>39493015.857142769</v>
      </c>
      <c r="Z311" s="2" t="str">
        <f t="shared" si="48"/>
        <v>MEEP</v>
      </c>
      <c r="AA311" s="2">
        <f>IF(Z311="HERE",Y311,AA310+Graph!$G$1*1000)</f>
        <v>125925702.57142846</v>
      </c>
      <c r="AB311" s="2">
        <f t="shared" si="59"/>
        <v>800000</v>
      </c>
      <c r="AC311" s="2">
        <f t="shared" si="60"/>
        <v>38128142.999999985</v>
      </c>
      <c r="AD311" s="3">
        <f t="shared" si="49"/>
        <v>52800000</v>
      </c>
      <c r="AE311" s="2">
        <f>IF(AE309&gt;=52800000,52800000,IF(AB290=Graph!G$1*1000,AE310+Graph!G$1*1000,AC311))</f>
        <v>52800000</v>
      </c>
      <c r="AF311" s="3">
        <f t="shared" si="50"/>
        <v>52800000</v>
      </c>
      <c r="AG311" s="3">
        <f t="shared" si="68"/>
        <v>50160000</v>
      </c>
      <c r="AH311" s="3" t="e">
        <f t="shared" si="46"/>
        <v>#N/A</v>
      </c>
    </row>
    <row r="312" spans="1:34" ht="15" x14ac:dyDescent="0.25">
      <c r="A312" s="1">
        <v>44488</v>
      </c>
      <c r="B312" s="2">
        <f t="shared" si="45"/>
        <v>244</v>
      </c>
      <c r="C312" s="7"/>
      <c r="D312" s="2" t="e">
        <f t="shared" si="51"/>
        <v>#N/A</v>
      </c>
      <c r="E312" s="2" t="e">
        <f t="shared" si="63"/>
        <v>#N/A</v>
      </c>
      <c r="F312" s="2">
        <v>1749001.7868140042</v>
      </c>
      <c r="G312" s="2">
        <f t="shared" si="64"/>
        <v>442960.42857142858</v>
      </c>
      <c r="H312" s="2">
        <f t="shared" si="61"/>
        <v>124505426.57142889</v>
      </c>
      <c r="I312" s="7"/>
      <c r="J312" s="2" t="e">
        <f t="shared" si="52"/>
        <v>#N/A</v>
      </c>
      <c r="K312" s="2" t="e">
        <f t="shared" si="65"/>
        <v>#N/A</v>
      </c>
      <c r="L312" s="2">
        <f t="array" ref="L312">IF(COUNT($C313)=0,IF(COUNT($C312)=1,I312,SUM(L311+LOOKUP(2,1/(ISNUMBER($K$1:$K$194)),$K$1:$K$194))),I312)</f>
        <v>2291379.4285714203</v>
      </c>
      <c r="M312" s="8" t="e">
        <f t="shared" si="28"/>
        <v>#N/A</v>
      </c>
      <c r="N312" s="2" t="e">
        <f t="shared" si="53"/>
        <v>#N/A</v>
      </c>
      <c r="O312" s="2" t="e">
        <f t="shared" si="66"/>
        <v>#N/A</v>
      </c>
      <c r="P312" s="2">
        <v>1758198.5283828974</v>
      </c>
      <c r="Q312" s="2">
        <f t="shared" si="67"/>
        <v>450000</v>
      </c>
      <c r="R312" s="2">
        <f t="shared" si="62"/>
        <v>126796806</v>
      </c>
      <c r="S312" s="2">
        <f t="shared" si="54"/>
        <v>442960.42857143283</v>
      </c>
      <c r="T312" s="2">
        <f t="shared" si="55"/>
        <v>7039.571428571362</v>
      </c>
      <c r="U312" s="2">
        <f t="shared" si="56"/>
        <v>450000</v>
      </c>
      <c r="V312" s="2">
        <f t="shared" si="33"/>
        <v>87296750.571428537</v>
      </c>
      <c r="W312" s="2">
        <f t="shared" si="57"/>
        <v>442960.42857143283</v>
      </c>
      <c r="X312" s="2">
        <f t="shared" si="47"/>
        <v>7039.5714285671711</v>
      </c>
      <c r="Y312" s="2">
        <f t="shared" si="58"/>
        <v>39500055.428571336</v>
      </c>
      <c r="Z312" s="2" t="str">
        <f t="shared" si="48"/>
        <v>MEEP</v>
      </c>
      <c r="AA312" s="2">
        <f>IF(Z312="HERE",Y312,AA311+Graph!$G$1*1000)</f>
        <v>126725702.57142846</v>
      </c>
      <c r="AB312" s="2">
        <f t="shared" si="59"/>
        <v>800000</v>
      </c>
      <c r="AC312" s="2">
        <f t="shared" si="60"/>
        <v>38128142.999999985</v>
      </c>
      <c r="AD312" s="3">
        <f t="shared" si="49"/>
        <v>52800000</v>
      </c>
      <c r="AE312" s="2">
        <f>IF(AE310&gt;=52800000,52800000,IF(AB291=Graph!G$1*1000,AE311+Graph!G$1*1000,AC312))</f>
        <v>52800000</v>
      </c>
      <c r="AF312" s="3">
        <f t="shared" si="50"/>
        <v>52800000</v>
      </c>
      <c r="AG312" s="3">
        <f t="shared" si="68"/>
        <v>50160000</v>
      </c>
      <c r="AH312" s="3" t="e">
        <f t="shared" si="46"/>
        <v>#N/A</v>
      </c>
    </row>
    <row r="313" spans="1:34" ht="15" x14ac:dyDescent="0.25">
      <c r="A313" s="1">
        <v>44489</v>
      </c>
      <c r="B313" s="2">
        <f t="shared" si="45"/>
        <v>245</v>
      </c>
      <c r="C313" s="7"/>
      <c r="D313" s="2" t="e">
        <f t="shared" si="51"/>
        <v>#N/A</v>
      </c>
      <c r="E313" s="2" t="e">
        <f t="shared" si="63"/>
        <v>#N/A</v>
      </c>
      <c r="F313" s="2">
        <v>1754262.437107265</v>
      </c>
      <c r="G313" s="2">
        <f t="shared" si="64"/>
        <v>442960.42857142858</v>
      </c>
      <c r="H313" s="2">
        <f t="shared" si="61"/>
        <v>124948387.00000033</v>
      </c>
      <c r="I313" s="7"/>
      <c r="J313" s="2" t="e">
        <f t="shared" si="52"/>
        <v>#N/A</v>
      </c>
      <c r="K313" s="2" t="e">
        <f t="shared" si="65"/>
        <v>#N/A</v>
      </c>
      <c r="L313" s="2">
        <f t="array" ref="L313">IF(COUNT($C314)=0,IF(COUNT($C313)=1,I313,SUM(L312+LOOKUP(2,1/(ISNUMBER($K$1:$K$194)),$K$1:$K$194))),I313)</f>
        <v>2298418.9999999916</v>
      </c>
      <c r="M313" s="8" t="e">
        <f t="shared" si="28"/>
        <v>#N/A</v>
      </c>
      <c r="N313" s="2" t="e">
        <f t="shared" si="53"/>
        <v>#N/A</v>
      </c>
      <c r="O313" s="2" t="e">
        <f t="shared" si="66"/>
        <v>#N/A</v>
      </c>
      <c r="P313" s="2">
        <v>1763481.020475477</v>
      </c>
      <c r="Q313" s="2">
        <f t="shared" si="67"/>
        <v>450000</v>
      </c>
      <c r="R313" s="2">
        <f t="shared" si="62"/>
        <v>127246806</v>
      </c>
      <c r="S313" s="2">
        <f t="shared" si="54"/>
        <v>442960.42857143283</v>
      </c>
      <c r="T313" s="2">
        <f t="shared" si="55"/>
        <v>7039.571428571362</v>
      </c>
      <c r="U313" s="2">
        <f t="shared" si="56"/>
        <v>450000</v>
      </c>
      <c r="V313" s="2">
        <f t="shared" si="33"/>
        <v>87739710.99999997</v>
      </c>
      <c r="W313" s="2">
        <f t="shared" si="57"/>
        <v>442960.42857143283</v>
      </c>
      <c r="X313" s="2">
        <f t="shared" si="47"/>
        <v>7039.5714285671711</v>
      </c>
      <c r="Y313" s="2">
        <f t="shared" si="58"/>
        <v>39507094.999999903</v>
      </c>
      <c r="Z313" s="2" t="str">
        <f t="shared" si="48"/>
        <v>MEEP</v>
      </c>
      <c r="AA313" s="2">
        <f>IF(Z313="HERE",Y313,AA312+Graph!$G$1*1000)</f>
        <v>127525702.57142846</v>
      </c>
      <c r="AB313" s="2">
        <f t="shared" si="59"/>
        <v>800000</v>
      </c>
      <c r="AC313" s="2">
        <f t="shared" si="60"/>
        <v>38128142.999999985</v>
      </c>
      <c r="AD313" s="3">
        <f t="shared" si="49"/>
        <v>52800000</v>
      </c>
      <c r="AE313" s="2">
        <f>IF(AE311&gt;=52800000,52800000,IF(AB292=Graph!G$1*1000,AE312+Graph!G$1*1000,AC313))</f>
        <v>52800000</v>
      </c>
      <c r="AF313" s="3">
        <f t="shared" si="50"/>
        <v>52800000</v>
      </c>
      <c r="AG313" s="3">
        <f t="shared" si="68"/>
        <v>50160000</v>
      </c>
      <c r="AH313" s="3" t="e">
        <f t="shared" si="46"/>
        <v>#N/A</v>
      </c>
    </row>
    <row r="314" spans="1:34" ht="15" x14ac:dyDescent="0.25">
      <c r="A314" s="1">
        <v>44490</v>
      </c>
      <c r="B314" s="2">
        <f t="shared" si="45"/>
        <v>246</v>
      </c>
      <c r="C314" s="7"/>
      <c r="D314" s="2" t="e">
        <f t="shared" si="51"/>
        <v>#N/A</v>
      </c>
      <c r="E314" s="2" t="e">
        <f t="shared" si="63"/>
        <v>#N/A</v>
      </c>
      <c r="F314" s="2">
        <v>1759523.0874005258</v>
      </c>
      <c r="G314" s="2">
        <f t="shared" si="64"/>
        <v>442960.42857142858</v>
      </c>
      <c r="H314" s="2">
        <f t="shared" si="61"/>
        <v>125391347.42857176</v>
      </c>
      <c r="I314" s="7"/>
      <c r="J314" s="2" t="e">
        <f t="shared" si="52"/>
        <v>#N/A</v>
      </c>
      <c r="K314" s="2" t="e">
        <f t="shared" si="65"/>
        <v>#N/A</v>
      </c>
      <c r="L314" s="2">
        <f t="array" ref="L314">IF(COUNT($C315)=0,IF(COUNT($C314)=1,I314,SUM(L313+LOOKUP(2,1/(ISNUMBER($K$1:$K$194)),$K$1:$K$194))),I314)</f>
        <v>2305458.571428563</v>
      </c>
      <c r="M314" s="8" t="e">
        <f t="shared" si="28"/>
        <v>#N/A</v>
      </c>
      <c r="N314" s="2" t="e">
        <f t="shared" si="53"/>
        <v>#N/A</v>
      </c>
      <c r="O314" s="2" t="e">
        <f t="shared" si="66"/>
        <v>#N/A</v>
      </c>
      <c r="P314" s="2">
        <v>1768763.5125680864</v>
      </c>
      <c r="Q314" s="2">
        <f t="shared" si="67"/>
        <v>450000</v>
      </c>
      <c r="R314" s="2">
        <f t="shared" si="62"/>
        <v>127696806</v>
      </c>
      <c r="S314" s="2">
        <f t="shared" si="54"/>
        <v>442960.42857143283</v>
      </c>
      <c r="T314" s="2">
        <f t="shared" si="55"/>
        <v>7039.571428571362</v>
      </c>
      <c r="U314" s="2">
        <f t="shared" si="56"/>
        <v>450000</v>
      </c>
      <c r="V314" s="2">
        <f t="shared" si="33"/>
        <v>88182671.428571403</v>
      </c>
      <c r="W314" s="2">
        <f t="shared" si="57"/>
        <v>442960.42857143283</v>
      </c>
      <c r="X314" s="2">
        <f t="shared" si="47"/>
        <v>7039.5714285671711</v>
      </c>
      <c r="Y314" s="2">
        <f t="shared" si="58"/>
        <v>39514134.57142847</v>
      </c>
      <c r="Z314" s="2" t="str">
        <f t="shared" si="48"/>
        <v>MEEP</v>
      </c>
      <c r="AA314" s="2">
        <f>IF(Z314="HERE",Y314,AA313+Graph!$G$1*1000)</f>
        <v>128325702.57142846</v>
      </c>
      <c r="AB314" s="2">
        <f t="shared" si="59"/>
        <v>800000</v>
      </c>
      <c r="AC314" s="2">
        <f t="shared" si="60"/>
        <v>38128142.999999985</v>
      </c>
      <c r="AD314" s="3">
        <f t="shared" si="49"/>
        <v>52800000</v>
      </c>
      <c r="AE314" s="2">
        <f>IF(AE312&gt;=52800000,52800000,IF(AB293=Graph!G$1*1000,AE313+Graph!G$1*1000,AC314))</f>
        <v>52800000</v>
      </c>
      <c r="AF314" s="3">
        <f t="shared" si="50"/>
        <v>52800000</v>
      </c>
      <c r="AG314" s="3">
        <f t="shared" si="68"/>
        <v>50160000</v>
      </c>
      <c r="AH314" s="3" t="e">
        <f t="shared" si="46"/>
        <v>#N/A</v>
      </c>
    </row>
    <row r="315" spans="1:34" ht="15" x14ac:dyDescent="0.25">
      <c r="A315" s="1">
        <v>44491</v>
      </c>
      <c r="B315" s="2">
        <f t="shared" si="45"/>
        <v>247</v>
      </c>
      <c r="C315" s="7"/>
      <c r="D315" s="2" t="e">
        <f t="shared" si="51"/>
        <v>#N/A</v>
      </c>
      <c r="E315" s="2" t="e">
        <f t="shared" si="63"/>
        <v>#N/A</v>
      </c>
      <c r="F315" s="2">
        <v>1764783.7376937568</v>
      </c>
      <c r="G315" s="2">
        <f t="shared" si="64"/>
        <v>442960.42857142858</v>
      </c>
      <c r="H315" s="2">
        <f t="shared" si="61"/>
        <v>125834307.85714319</v>
      </c>
      <c r="I315" s="7"/>
      <c r="J315" s="2" t="e">
        <f t="shared" si="52"/>
        <v>#N/A</v>
      </c>
      <c r="K315" s="2" t="e">
        <f t="shared" si="65"/>
        <v>#N/A</v>
      </c>
      <c r="L315" s="2">
        <f t="array" ref="L315">IF(COUNT($C316)=0,IF(COUNT($C315)=1,I315,SUM(L314+LOOKUP(2,1/(ISNUMBER($K$1:$K$194)),$K$1:$K$194))),I315)</f>
        <v>2312498.1428571343</v>
      </c>
      <c r="M315" s="8" t="e">
        <f t="shared" si="28"/>
        <v>#N/A</v>
      </c>
      <c r="N315" s="2" t="e">
        <f t="shared" si="53"/>
        <v>#N/A</v>
      </c>
      <c r="O315" s="2" t="e">
        <f t="shared" si="66"/>
        <v>#N/A</v>
      </c>
      <c r="P315" s="2">
        <v>1774046.004660666</v>
      </c>
      <c r="Q315" s="2">
        <f t="shared" si="67"/>
        <v>450000</v>
      </c>
      <c r="R315" s="2">
        <f t="shared" si="62"/>
        <v>128146806</v>
      </c>
      <c r="S315" s="2">
        <f t="shared" si="54"/>
        <v>442960.42857143283</v>
      </c>
      <c r="T315" s="2">
        <f t="shared" si="55"/>
        <v>7039.571428571362</v>
      </c>
      <c r="U315" s="2">
        <f t="shared" si="56"/>
        <v>450000</v>
      </c>
      <c r="V315" s="2">
        <f t="shared" si="33"/>
        <v>88625631.857142836</v>
      </c>
      <c r="W315" s="2">
        <f t="shared" si="57"/>
        <v>442960.42857143283</v>
      </c>
      <c r="X315" s="2">
        <f t="shared" si="47"/>
        <v>7039.5714285671711</v>
      </c>
      <c r="Y315" s="2">
        <f t="shared" si="58"/>
        <v>39521174.142857037</v>
      </c>
      <c r="Z315" s="2" t="str">
        <f t="shared" si="48"/>
        <v>MEEP</v>
      </c>
      <c r="AA315" s="2">
        <f>IF(Z315="HERE",Y315,AA314+Graph!$G$1*1000)</f>
        <v>129125702.57142846</v>
      </c>
      <c r="AB315" s="2">
        <f t="shared" si="59"/>
        <v>800000</v>
      </c>
      <c r="AC315" s="2">
        <f t="shared" si="60"/>
        <v>38128142.999999985</v>
      </c>
      <c r="AD315" s="3">
        <f t="shared" si="49"/>
        <v>52800000</v>
      </c>
      <c r="AE315" s="2">
        <f>IF(AE313&gt;=52800000,52800000,IF(AB294=Graph!G$1*1000,AE314+Graph!G$1*1000,AC315))</f>
        <v>52800000</v>
      </c>
      <c r="AF315" s="3">
        <f t="shared" si="50"/>
        <v>52800000</v>
      </c>
      <c r="AG315" s="3">
        <f t="shared" si="68"/>
        <v>50160000</v>
      </c>
      <c r="AH315" s="3" t="e">
        <f t="shared" si="46"/>
        <v>#N/A</v>
      </c>
    </row>
    <row r="316" spans="1:34" ht="15" x14ac:dyDescent="0.25">
      <c r="A316" s="1">
        <v>44492</v>
      </c>
      <c r="B316" s="2">
        <f t="shared" si="45"/>
        <v>248</v>
      </c>
      <c r="C316" s="7"/>
      <c r="D316" s="2" t="e">
        <f t="shared" si="51"/>
        <v>#N/A</v>
      </c>
      <c r="E316" s="2" t="e">
        <f t="shared" si="63"/>
        <v>#N/A</v>
      </c>
      <c r="F316" s="2">
        <v>1770044.3879870176</v>
      </c>
      <c r="G316" s="2">
        <f t="shared" si="64"/>
        <v>442960.42857142858</v>
      </c>
      <c r="H316" s="2">
        <f t="shared" si="61"/>
        <v>126277268.28571463</v>
      </c>
      <c r="I316" s="7"/>
      <c r="J316" s="2" t="e">
        <f t="shared" si="52"/>
        <v>#N/A</v>
      </c>
      <c r="K316" s="2" t="e">
        <f t="shared" si="65"/>
        <v>#N/A</v>
      </c>
      <c r="L316" s="2">
        <f t="array" ref="L316">IF(COUNT($C317)=0,IF(COUNT($C316)=1,I316,SUM(L315+LOOKUP(2,1/(ISNUMBER($K$1:$K$194)),$K$1:$K$194))),I316)</f>
        <v>2319537.7142857057</v>
      </c>
      <c r="M316" s="8" t="e">
        <f t="shared" si="28"/>
        <v>#N/A</v>
      </c>
      <c r="N316" s="2" t="e">
        <f t="shared" si="53"/>
        <v>#N/A</v>
      </c>
      <c r="O316" s="2" t="e">
        <f t="shared" si="66"/>
        <v>#N/A</v>
      </c>
      <c r="P316" s="2">
        <v>1779328.4967532456</v>
      </c>
      <c r="Q316" s="2">
        <f t="shared" si="67"/>
        <v>450000</v>
      </c>
      <c r="R316" s="2">
        <f t="shared" si="62"/>
        <v>128596806</v>
      </c>
      <c r="S316" s="2">
        <f t="shared" si="54"/>
        <v>442960.42857143283</v>
      </c>
      <c r="T316" s="2">
        <f t="shared" si="55"/>
        <v>7039.571428571362</v>
      </c>
      <c r="U316" s="2">
        <f t="shared" si="56"/>
        <v>450000</v>
      </c>
      <c r="V316" s="2">
        <f t="shared" si="33"/>
        <v>89068592.285714269</v>
      </c>
      <c r="W316" s="2">
        <f t="shared" si="57"/>
        <v>442960.42857143283</v>
      </c>
      <c r="X316" s="2">
        <f t="shared" si="47"/>
        <v>7039.5714285671711</v>
      </c>
      <c r="Y316" s="2">
        <f t="shared" si="58"/>
        <v>39528213.714285605</v>
      </c>
      <c r="Z316" s="2" t="str">
        <f t="shared" si="48"/>
        <v>MEEP</v>
      </c>
      <c r="AA316" s="2">
        <f>IF(Z316="HERE",Y316,AA315+Graph!$G$1*1000)</f>
        <v>129925702.57142846</v>
      </c>
      <c r="AB316" s="2">
        <f t="shared" si="59"/>
        <v>800000</v>
      </c>
      <c r="AC316" s="2">
        <f t="shared" si="60"/>
        <v>38128142.999999985</v>
      </c>
      <c r="AD316" s="3">
        <f t="shared" si="49"/>
        <v>52800000</v>
      </c>
      <c r="AE316" s="2">
        <f>IF(AE314&gt;=52800000,52800000,IF(AB295=Graph!G$1*1000,AE315+Graph!G$1*1000,AC316))</f>
        <v>52800000</v>
      </c>
      <c r="AF316" s="3">
        <f t="shared" si="50"/>
        <v>52800000</v>
      </c>
      <c r="AG316" s="3">
        <f t="shared" si="68"/>
        <v>50160000</v>
      </c>
      <c r="AH316" s="3" t="e">
        <f t="shared" si="46"/>
        <v>#N/A</v>
      </c>
    </row>
    <row r="317" spans="1:34" ht="15" x14ac:dyDescent="0.25">
      <c r="A317" s="1">
        <v>44493</v>
      </c>
      <c r="B317" s="2">
        <f t="shared" si="45"/>
        <v>249</v>
      </c>
      <c r="C317" s="7"/>
      <c r="D317" s="2" t="e">
        <f t="shared" si="51"/>
        <v>#N/A</v>
      </c>
      <c r="E317" s="2" t="e">
        <f t="shared" si="63"/>
        <v>#N/A</v>
      </c>
      <c r="F317" s="2">
        <v>1775305.0382802784</v>
      </c>
      <c r="G317" s="2">
        <f t="shared" si="64"/>
        <v>442960.42857142858</v>
      </c>
      <c r="H317" s="2">
        <f t="shared" si="61"/>
        <v>126720228.71428606</v>
      </c>
      <c r="I317" s="7"/>
      <c r="J317" s="2" t="e">
        <f t="shared" si="52"/>
        <v>#N/A</v>
      </c>
      <c r="K317" s="2" t="e">
        <f t="shared" si="65"/>
        <v>#N/A</v>
      </c>
      <c r="L317" s="2">
        <f t="array" ref="L317">IF(COUNT($C318)=0,IF(COUNT($C317)=1,I317,SUM(L316+LOOKUP(2,1/(ISNUMBER($K$1:$K$194)),$K$1:$K$194))),I317)</f>
        <v>2326577.2857142771</v>
      </c>
      <c r="M317" s="8" t="e">
        <f t="shared" si="28"/>
        <v>#N/A</v>
      </c>
      <c r="N317" s="2" t="e">
        <f t="shared" si="53"/>
        <v>#N/A</v>
      </c>
      <c r="O317" s="2" t="e">
        <f t="shared" si="66"/>
        <v>#N/A</v>
      </c>
      <c r="P317" s="2">
        <v>1784610.9888458252</v>
      </c>
      <c r="Q317" s="2">
        <f t="shared" si="67"/>
        <v>450000</v>
      </c>
      <c r="R317" s="2">
        <f t="shared" si="62"/>
        <v>129046806</v>
      </c>
      <c r="S317" s="2">
        <f t="shared" si="54"/>
        <v>442960.42857143283</v>
      </c>
      <c r="T317" s="2">
        <f t="shared" si="55"/>
        <v>7039.571428571362</v>
      </c>
      <c r="U317" s="2">
        <f t="shared" si="56"/>
        <v>450000</v>
      </c>
      <c r="V317" s="2">
        <f t="shared" si="33"/>
        <v>89511552.714285702</v>
      </c>
      <c r="W317" s="2">
        <f t="shared" si="57"/>
        <v>442960.42857143283</v>
      </c>
      <c r="X317" s="2">
        <f t="shared" si="47"/>
        <v>7039.5714285671711</v>
      </c>
      <c r="Y317" s="2">
        <f t="shared" si="58"/>
        <v>39535253.285714172</v>
      </c>
      <c r="Z317" s="2" t="str">
        <f t="shared" si="48"/>
        <v>MEEP</v>
      </c>
      <c r="AA317" s="2">
        <f>IF(Z317="HERE",Y317,AA316+Graph!$G$1*1000)</f>
        <v>130725702.57142846</v>
      </c>
      <c r="AB317" s="2">
        <f t="shared" si="59"/>
        <v>800000</v>
      </c>
      <c r="AC317" s="2">
        <f t="shared" si="60"/>
        <v>38128142.999999985</v>
      </c>
      <c r="AD317" s="3">
        <f t="shared" si="49"/>
        <v>52800000</v>
      </c>
      <c r="AE317" s="2">
        <f>IF(AE315&gt;=52800000,52800000,IF(AB296=Graph!G$1*1000,AE316+Graph!G$1*1000,AC317))</f>
        <v>52800000</v>
      </c>
      <c r="AF317" s="3">
        <f t="shared" si="50"/>
        <v>52800000</v>
      </c>
      <c r="AG317" s="3">
        <f t="shared" si="68"/>
        <v>50160000</v>
      </c>
      <c r="AH317" s="3" t="e">
        <f t="shared" si="46"/>
        <v>#N/A</v>
      </c>
    </row>
    <row r="318" spans="1:34" ht="15" x14ac:dyDescent="0.25">
      <c r="A318" s="1">
        <v>44494</v>
      </c>
      <c r="B318" s="2">
        <f t="shared" si="45"/>
        <v>250</v>
      </c>
      <c r="C318" s="7"/>
      <c r="D318" s="2" t="e">
        <f t="shared" si="51"/>
        <v>#N/A</v>
      </c>
      <c r="E318" s="2" t="e">
        <f t="shared" si="63"/>
        <v>#N/A</v>
      </c>
      <c r="F318" s="2">
        <v>1780565.6885735393</v>
      </c>
      <c r="G318" s="2">
        <f t="shared" si="64"/>
        <v>442960.42857142858</v>
      </c>
      <c r="H318" s="2">
        <f t="shared" si="61"/>
        <v>127163189.14285749</v>
      </c>
      <c r="I318" s="7"/>
      <c r="J318" s="2" t="e">
        <f t="shared" si="52"/>
        <v>#N/A</v>
      </c>
      <c r="K318" s="2" t="e">
        <f t="shared" si="65"/>
        <v>#N/A</v>
      </c>
      <c r="L318" s="2">
        <f t="array" ref="L318">IF(COUNT($C319)=0,IF(COUNT($C318)=1,I318,SUM(L317+LOOKUP(2,1/(ISNUMBER($K$1:$K$194)),$K$1:$K$194))),I318)</f>
        <v>2333616.8571428484</v>
      </c>
      <c r="M318" s="8" t="e">
        <f t="shared" si="28"/>
        <v>#N/A</v>
      </c>
      <c r="N318" s="2" t="e">
        <f t="shared" si="53"/>
        <v>#N/A</v>
      </c>
      <c r="O318" s="2" t="e">
        <f t="shared" si="66"/>
        <v>#N/A</v>
      </c>
      <c r="P318" s="2">
        <v>1789893.4809384048</v>
      </c>
      <c r="Q318" s="2">
        <f t="shared" si="67"/>
        <v>450000</v>
      </c>
      <c r="R318" s="2">
        <f t="shared" si="62"/>
        <v>129496806</v>
      </c>
      <c r="S318" s="2">
        <f t="shared" si="54"/>
        <v>442960.42857143283</v>
      </c>
      <c r="T318" s="2">
        <f t="shared" si="55"/>
        <v>7039.571428571362</v>
      </c>
      <c r="U318" s="2">
        <f t="shared" si="56"/>
        <v>450000</v>
      </c>
      <c r="V318" s="2">
        <f t="shared" si="33"/>
        <v>89954513.142857134</v>
      </c>
      <c r="W318" s="2">
        <f t="shared" si="57"/>
        <v>442960.42857143283</v>
      </c>
      <c r="X318" s="2">
        <f t="shared" si="47"/>
        <v>7039.5714285671711</v>
      </c>
      <c r="Y318" s="2">
        <f t="shared" si="58"/>
        <v>39542292.857142739</v>
      </c>
      <c r="Z318" s="2" t="str">
        <f t="shared" si="48"/>
        <v>MEEP</v>
      </c>
      <c r="AA318" s="2">
        <f>IF(Z318="HERE",Y318,AA317+Graph!$G$1*1000)</f>
        <v>131525702.57142846</v>
      </c>
      <c r="AB318" s="2">
        <f t="shared" si="59"/>
        <v>800000</v>
      </c>
      <c r="AC318" s="2">
        <f t="shared" si="60"/>
        <v>38128142.999999985</v>
      </c>
      <c r="AD318" s="3">
        <f t="shared" si="49"/>
        <v>52800000</v>
      </c>
      <c r="AE318" s="2">
        <f>IF(AE316&gt;=52800000,52800000,IF(AB297=Graph!G$1*1000,AE317+Graph!G$1*1000,AC318))</f>
        <v>52800000</v>
      </c>
      <c r="AF318" s="3">
        <f t="shared" si="50"/>
        <v>52800000</v>
      </c>
      <c r="AG318" s="3">
        <f t="shared" si="68"/>
        <v>50160000</v>
      </c>
      <c r="AH318" s="3" t="e">
        <f t="shared" si="46"/>
        <v>#N/A</v>
      </c>
    </row>
    <row r="319" spans="1:34" ht="15" x14ac:dyDescent="0.25">
      <c r="A319" s="1">
        <v>44495</v>
      </c>
      <c r="B319" s="2">
        <f t="shared" si="45"/>
        <v>251</v>
      </c>
      <c r="C319" s="7"/>
      <c r="D319" s="2" t="e">
        <f t="shared" si="51"/>
        <v>#N/A</v>
      </c>
      <c r="E319" s="2" t="e">
        <f t="shared" si="63"/>
        <v>#N/A</v>
      </c>
      <c r="F319" s="2">
        <v>1785826.3388668001</v>
      </c>
      <c r="G319" s="2">
        <f t="shared" si="64"/>
        <v>442960.42857142858</v>
      </c>
      <c r="H319" s="2">
        <f t="shared" si="61"/>
        <v>127606149.57142892</v>
      </c>
      <c r="I319" s="7"/>
      <c r="J319" s="2" t="e">
        <f t="shared" si="52"/>
        <v>#N/A</v>
      </c>
      <c r="K319" s="2" t="e">
        <f t="shared" si="65"/>
        <v>#N/A</v>
      </c>
      <c r="L319" s="2">
        <f t="array" ref="L319">IF(COUNT($C320)=0,IF(COUNT($C319)=1,I319,SUM(L318+LOOKUP(2,1/(ISNUMBER($K$1:$K$194)),$K$1:$K$194))),I319)</f>
        <v>2340656.4285714198</v>
      </c>
      <c r="M319" s="8" t="e">
        <f t="shared" ref="M319:M385" si="69">IF(COUNT(I319)=1, SUM(C319+I319),#N/A)</f>
        <v>#N/A</v>
      </c>
      <c r="N319" s="2" t="e">
        <f t="shared" si="53"/>
        <v>#N/A</v>
      </c>
      <c r="O319" s="2" t="e">
        <f t="shared" si="66"/>
        <v>#N/A</v>
      </c>
      <c r="P319" s="2">
        <v>1795175.9730309844</v>
      </c>
      <c r="Q319" s="2">
        <f t="shared" si="67"/>
        <v>450000</v>
      </c>
      <c r="R319" s="2">
        <f t="shared" si="62"/>
        <v>129946806</v>
      </c>
      <c r="S319" s="2">
        <f t="shared" si="54"/>
        <v>442960.42857143283</v>
      </c>
      <c r="T319" s="2">
        <f t="shared" si="55"/>
        <v>7039.571428571362</v>
      </c>
      <c r="U319" s="2">
        <f t="shared" si="56"/>
        <v>450000</v>
      </c>
      <c r="V319" s="2">
        <f t="shared" si="33"/>
        <v>90397473.571428567</v>
      </c>
      <c r="W319" s="2">
        <f t="shared" si="57"/>
        <v>442960.42857143283</v>
      </c>
      <c r="X319" s="2">
        <f t="shared" si="47"/>
        <v>7039.5714285671711</v>
      </c>
      <c r="Y319" s="2">
        <f t="shared" si="58"/>
        <v>39549332.428571306</v>
      </c>
      <c r="Z319" s="2" t="str">
        <f t="shared" si="48"/>
        <v>MEEP</v>
      </c>
      <c r="AA319" s="2">
        <f>IF(Z319="HERE",Y319,AA318+Graph!$G$1*1000)</f>
        <v>132325702.57142846</v>
      </c>
      <c r="AB319" s="2">
        <f t="shared" si="59"/>
        <v>800000</v>
      </c>
      <c r="AC319" s="2">
        <f t="shared" si="60"/>
        <v>38128142.999999985</v>
      </c>
      <c r="AD319" s="3">
        <f t="shared" si="49"/>
        <v>52800000</v>
      </c>
      <c r="AE319" s="2">
        <f>IF(AE317&gt;=52800000,52800000,IF(AB298=Graph!G$1*1000,AE318+Graph!G$1*1000,AC319))</f>
        <v>52800000</v>
      </c>
      <c r="AF319" s="3">
        <f t="shared" si="50"/>
        <v>52800000</v>
      </c>
      <c r="AG319" s="3">
        <f t="shared" si="68"/>
        <v>50160000</v>
      </c>
      <c r="AH319" s="3" t="e">
        <f t="shared" si="46"/>
        <v>#N/A</v>
      </c>
    </row>
    <row r="320" spans="1:34" ht="15" x14ac:dyDescent="0.25">
      <c r="A320" s="1">
        <v>44496</v>
      </c>
      <c r="B320" s="2">
        <f t="shared" si="45"/>
        <v>252</v>
      </c>
      <c r="C320" s="7"/>
      <c r="D320" s="2" t="e">
        <f t="shared" si="51"/>
        <v>#N/A</v>
      </c>
      <c r="E320" s="2" t="e">
        <f t="shared" si="63"/>
        <v>#N/A</v>
      </c>
      <c r="F320" s="2">
        <v>1791086.9891600311</v>
      </c>
      <c r="G320" s="2">
        <f t="shared" si="64"/>
        <v>442960.42857142858</v>
      </c>
      <c r="H320" s="2">
        <f t="shared" si="61"/>
        <v>128049110.00000036</v>
      </c>
      <c r="I320" s="7"/>
      <c r="J320" s="2" t="e">
        <f t="shared" si="52"/>
        <v>#N/A</v>
      </c>
      <c r="K320" s="2" t="e">
        <f t="shared" si="65"/>
        <v>#N/A</v>
      </c>
      <c r="L320" s="2">
        <f t="array" ref="L320">IF(COUNT($C321)=0,IF(COUNT($C320)=1,I320,SUM(L319+LOOKUP(2,1/(ISNUMBER($K$1:$K$194)),$K$1:$K$194))),I320)</f>
        <v>2347695.9999999912</v>
      </c>
      <c r="M320" s="8" t="e">
        <f t="shared" si="69"/>
        <v>#N/A</v>
      </c>
      <c r="N320" s="2" t="e">
        <f t="shared" si="53"/>
        <v>#N/A</v>
      </c>
      <c r="O320" s="2" t="e">
        <f t="shared" si="66"/>
        <v>#N/A</v>
      </c>
      <c r="P320" s="2">
        <v>1800458.4651235938</v>
      </c>
      <c r="Q320" s="2">
        <f t="shared" si="67"/>
        <v>450000</v>
      </c>
      <c r="R320" s="2">
        <f t="shared" si="62"/>
        <v>130396806</v>
      </c>
      <c r="S320" s="2">
        <f t="shared" si="54"/>
        <v>442960.42857143283</v>
      </c>
      <c r="T320" s="2">
        <f t="shared" si="55"/>
        <v>7039.571428571362</v>
      </c>
      <c r="U320" s="2">
        <f t="shared" si="56"/>
        <v>450000</v>
      </c>
      <c r="V320" s="2">
        <f t="shared" si="33"/>
        <v>90840434</v>
      </c>
      <c r="W320" s="2">
        <f t="shared" si="57"/>
        <v>442960.42857143283</v>
      </c>
      <c r="X320" s="2">
        <f t="shared" si="47"/>
        <v>7039.5714285671711</v>
      </c>
      <c r="Y320" s="2">
        <f t="shared" si="58"/>
        <v>39556371.999999873</v>
      </c>
      <c r="Z320" s="2" t="str">
        <f t="shared" si="48"/>
        <v>MEEP</v>
      </c>
      <c r="AA320" s="2">
        <f>IF(Z320="HERE",Y320,AA319+Graph!$G$1*1000)</f>
        <v>133125702.57142846</v>
      </c>
      <c r="AB320" s="2">
        <f t="shared" si="59"/>
        <v>800000</v>
      </c>
      <c r="AC320" s="2">
        <f t="shared" si="60"/>
        <v>38128142.999999985</v>
      </c>
      <c r="AD320" s="3">
        <f t="shared" si="49"/>
        <v>52800000</v>
      </c>
      <c r="AE320" s="2">
        <f>IF(AE318&gt;=52800000,52800000,IF(AB299=Graph!G$1*1000,AE319+Graph!G$1*1000,AC320))</f>
        <v>52800000</v>
      </c>
      <c r="AF320" s="3">
        <f t="shared" si="50"/>
        <v>52800000</v>
      </c>
      <c r="AG320" s="3">
        <f t="shared" si="68"/>
        <v>50160000</v>
      </c>
      <c r="AH320" s="3" t="e">
        <f t="shared" si="46"/>
        <v>#N/A</v>
      </c>
    </row>
    <row r="321" spans="1:34" ht="15" x14ac:dyDescent="0.25">
      <c r="A321" s="1">
        <v>44497</v>
      </c>
      <c r="B321" s="2">
        <f t="shared" si="45"/>
        <v>253</v>
      </c>
      <c r="C321" s="7"/>
      <c r="D321" s="2" t="e">
        <f t="shared" si="51"/>
        <v>#N/A</v>
      </c>
      <c r="E321" s="2" t="e">
        <f t="shared" si="63"/>
        <v>#N/A</v>
      </c>
      <c r="F321" s="2">
        <v>1796347.6394532919</v>
      </c>
      <c r="G321" s="2">
        <f t="shared" si="64"/>
        <v>442960.42857142858</v>
      </c>
      <c r="H321" s="2">
        <f t="shared" si="61"/>
        <v>128492070.42857179</v>
      </c>
      <c r="I321" s="7"/>
      <c r="J321" s="2" t="e">
        <f t="shared" si="52"/>
        <v>#N/A</v>
      </c>
      <c r="K321" s="2" t="e">
        <f t="shared" si="65"/>
        <v>#N/A</v>
      </c>
      <c r="L321" s="2">
        <f t="array" ref="L321">IF(COUNT($C322)=0,IF(COUNT($C321)=1,I321,SUM(L320+LOOKUP(2,1/(ISNUMBER($K$1:$K$194)),$K$1:$K$194))),I321)</f>
        <v>2354735.5714285625</v>
      </c>
      <c r="M321" s="8" t="e">
        <f t="shared" si="69"/>
        <v>#N/A</v>
      </c>
      <c r="N321" s="2" t="e">
        <f t="shared" si="53"/>
        <v>#N/A</v>
      </c>
      <c r="O321" s="2" t="e">
        <f t="shared" si="66"/>
        <v>#N/A</v>
      </c>
      <c r="P321" s="2">
        <v>1805740.9572161734</v>
      </c>
      <c r="Q321" s="2">
        <f t="shared" si="67"/>
        <v>450000</v>
      </c>
      <c r="R321" s="2">
        <f t="shared" si="62"/>
        <v>130846806</v>
      </c>
      <c r="S321" s="2">
        <f t="shared" si="54"/>
        <v>442960.42857143283</v>
      </c>
      <c r="T321" s="2">
        <f t="shared" si="55"/>
        <v>7039.571428571362</v>
      </c>
      <c r="U321" s="2">
        <f t="shared" si="56"/>
        <v>450000</v>
      </c>
      <c r="V321" s="2">
        <f t="shared" si="33"/>
        <v>91283394.428571433</v>
      </c>
      <c r="W321" s="2">
        <f t="shared" si="57"/>
        <v>442960.42857143283</v>
      </c>
      <c r="X321" s="2">
        <f t="shared" si="47"/>
        <v>7039.5714285671711</v>
      </c>
      <c r="Y321" s="2">
        <f t="shared" si="58"/>
        <v>39563411.571428441</v>
      </c>
      <c r="Z321" s="2" t="str">
        <f t="shared" si="48"/>
        <v>MEEP</v>
      </c>
      <c r="AA321" s="2">
        <f>IF(Z321="HERE",Y321,AA320+Graph!$G$1*1000)</f>
        <v>133925702.57142846</v>
      </c>
      <c r="AB321" s="2">
        <f t="shared" si="59"/>
        <v>800000</v>
      </c>
      <c r="AC321" s="2">
        <f t="shared" si="60"/>
        <v>38128142.999999985</v>
      </c>
      <c r="AD321" s="3">
        <f t="shared" si="49"/>
        <v>52800000</v>
      </c>
      <c r="AE321" s="2">
        <f>IF(AE319&gt;=52800000,52800000,IF(AB300=Graph!G$1*1000,AE320+Graph!G$1*1000,AC321))</f>
        <v>52800000</v>
      </c>
      <c r="AF321" s="3">
        <f t="shared" si="50"/>
        <v>52800000</v>
      </c>
      <c r="AG321" s="3">
        <f t="shared" si="68"/>
        <v>50160000</v>
      </c>
      <c r="AH321" s="3" t="e">
        <f t="shared" si="46"/>
        <v>#N/A</v>
      </c>
    </row>
    <row r="322" spans="1:34" ht="15" x14ac:dyDescent="0.25">
      <c r="A322" s="1">
        <v>44498</v>
      </c>
      <c r="B322" s="2">
        <f t="shared" si="45"/>
        <v>254</v>
      </c>
      <c r="C322" s="7"/>
      <c r="D322" s="2" t="e">
        <f t="shared" si="51"/>
        <v>#N/A</v>
      </c>
      <c r="E322" s="2" t="e">
        <f t="shared" si="63"/>
        <v>#N/A</v>
      </c>
      <c r="F322" s="2">
        <v>1801608.2897465527</v>
      </c>
      <c r="G322" s="2">
        <f t="shared" si="64"/>
        <v>442960.42857142858</v>
      </c>
      <c r="H322" s="2">
        <f t="shared" si="61"/>
        <v>128935030.85714322</v>
      </c>
      <c r="I322" s="7"/>
      <c r="J322" s="2" t="e">
        <f t="shared" si="52"/>
        <v>#N/A</v>
      </c>
      <c r="K322" s="2" t="e">
        <f t="shared" si="65"/>
        <v>#N/A</v>
      </c>
      <c r="L322" s="2">
        <f t="array" ref="L322">IF(COUNT($C323)=0,IF(COUNT($C322)=1,I322,SUM(L321+LOOKUP(2,1/(ISNUMBER($K$1:$K$194)),$K$1:$K$194))),I322)</f>
        <v>2361775.1428571339</v>
      </c>
      <c r="M322" s="8" t="e">
        <f t="shared" si="69"/>
        <v>#N/A</v>
      </c>
      <c r="N322" s="2" t="e">
        <f t="shared" si="53"/>
        <v>#N/A</v>
      </c>
      <c r="O322" s="2" t="e">
        <f t="shared" si="66"/>
        <v>#N/A</v>
      </c>
      <c r="P322" s="2">
        <v>1811023.449308753</v>
      </c>
      <c r="Q322" s="2">
        <f t="shared" si="67"/>
        <v>450000</v>
      </c>
      <c r="R322" s="2">
        <f t="shared" si="62"/>
        <v>131296806</v>
      </c>
      <c r="S322" s="2">
        <f t="shared" si="54"/>
        <v>442960.42857143283</v>
      </c>
      <c r="T322" s="2">
        <f t="shared" si="55"/>
        <v>7039.571428571362</v>
      </c>
      <c r="U322" s="2">
        <f t="shared" si="56"/>
        <v>450000</v>
      </c>
      <c r="V322" s="2">
        <f t="shared" si="33"/>
        <v>91726354.857142866</v>
      </c>
      <c r="W322" s="2">
        <f t="shared" si="57"/>
        <v>442960.42857143283</v>
      </c>
      <c r="X322" s="2">
        <f t="shared" si="47"/>
        <v>7039.5714285671711</v>
      </c>
      <c r="Y322" s="2">
        <f t="shared" si="58"/>
        <v>39570451.142857008</v>
      </c>
      <c r="Z322" s="2" t="str">
        <f t="shared" si="48"/>
        <v>MEEP</v>
      </c>
      <c r="AA322" s="2">
        <f>IF(Z322="HERE",Y322,AA321+Graph!$G$1*1000)</f>
        <v>134725702.57142848</v>
      </c>
      <c r="AB322" s="2">
        <f t="shared" si="59"/>
        <v>800000.0000000149</v>
      </c>
      <c r="AC322" s="2">
        <f t="shared" si="60"/>
        <v>38128142.999999985</v>
      </c>
      <c r="AD322" s="3">
        <f t="shared" si="49"/>
        <v>52800000</v>
      </c>
      <c r="AE322" s="2">
        <f>IF(AE320&gt;=52800000,52800000,IF(AB301=Graph!G$1*1000,AE321+Graph!G$1*1000,AC322))</f>
        <v>52800000</v>
      </c>
      <c r="AF322" s="3">
        <f t="shared" si="50"/>
        <v>52800000</v>
      </c>
      <c r="AG322" s="3">
        <f t="shared" si="68"/>
        <v>50160000</v>
      </c>
      <c r="AH322" s="3" t="e">
        <f t="shared" si="46"/>
        <v>#N/A</v>
      </c>
    </row>
    <row r="323" spans="1:34" ht="15" x14ac:dyDescent="0.25">
      <c r="A323" s="1">
        <v>44499</v>
      </c>
      <c r="B323" s="2">
        <f t="shared" si="45"/>
        <v>255</v>
      </c>
      <c r="C323" s="7"/>
      <c r="D323" s="2" t="e">
        <f t="shared" si="51"/>
        <v>#N/A</v>
      </c>
      <c r="E323" s="2" t="e">
        <f t="shared" si="63"/>
        <v>#N/A</v>
      </c>
      <c r="F323" s="2">
        <v>1806868.9400398135</v>
      </c>
      <c r="G323" s="2">
        <f t="shared" si="64"/>
        <v>442960.42857142858</v>
      </c>
      <c r="H323" s="2">
        <f t="shared" si="61"/>
        <v>129377991.28571466</v>
      </c>
      <c r="I323" s="7"/>
      <c r="J323" s="2" t="e">
        <f t="shared" si="52"/>
        <v>#N/A</v>
      </c>
      <c r="K323" s="2" t="e">
        <f t="shared" si="65"/>
        <v>#N/A</v>
      </c>
      <c r="L323" s="2">
        <f t="array" ref="L323">IF(COUNT($C324)=0,IF(COUNT($C323)=1,I323,SUM(L322+LOOKUP(2,1/(ISNUMBER($K$1:$K$194)),$K$1:$K$194))),I323)</f>
        <v>2368814.7142857052</v>
      </c>
      <c r="M323" s="8" t="e">
        <f t="shared" si="69"/>
        <v>#N/A</v>
      </c>
      <c r="N323" s="2" t="e">
        <f t="shared" si="53"/>
        <v>#N/A</v>
      </c>
      <c r="O323" s="2" t="e">
        <f t="shared" si="66"/>
        <v>#N/A</v>
      </c>
      <c r="P323" s="2">
        <v>1816305.9414013326</v>
      </c>
      <c r="Q323" s="2">
        <f t="shared" si="67"/>
        <v>450000</v>
      </c>
      <c r="R323" s="2">
        <f t="shared" si="62"/>
        <v>131746806</v>
      </c>
      <c r="S323" s="2">
        <f t="shared" si="54"/>
        <v>442960.42857143283</v>
      </c>
      <c r="T323" s="2">
        <f t="shared" si="55"/>
        <v>7039.571428571362</v>
      </c>
      <c r="U323" s="2">
        <f t="shared" si="56"/>
        <v>450000</v>
      </c>
      <c r="V323" s="2">
        <f t="shared" si="33"/>
        <v>92169315.285714298</v>
      </c>
      <c r="W323" s="2">
        <f t="shared" si="57"/>
        <v>442960.42857143283</v>
      </c>
      <c r="X323" s="2">
        <f t="shared" si="47"/>
        <v>7039.5714285671711</v>
      </c>
      <c r="Y323" s="2">
        <f t="shared" si="58"/>
        <v>39577490.714285575</v>
      </c>
      <c r="Z323" s="2" t="str">
        <f t="shared" si="48"/>
        <v>MEEP</v>
      </c>
      <c r="AA323" s="2">
        <f>IF(Z323="HERE",Y323,AA322+Graph!$G$1*1000)</f>
        <v>135525702.57142848</v>
      </c>
      <c r="AB323" s="2">
        <f t="shared" si="59"/>
        <v>800000</v>
      </c>
      <c r="AC323" s="2">
        <f t="shared" si="60"/>
        <v>38128142.999999985</v>
      </c>
      <c r="AD323" s="3">
        <f t="shared" si="49"/>
        <v>52800000</v>
      </c>
      <c r="AE323" s="2">
        <f>IF(AE321&gt;=52800000,52800000,IF(AB302=Graph!G$1*1000,AE322+Graph!G$1*1000,AC323))</f>
        <v>52800000</v>
      </c>
      <c r="AF323" s="3">
        <f t="shared" si="50"/>
        <v>52800000</v>
      </c>
      <c r="AG323" s="3">
        <f t="shared" si="68"/>
        <v>50160000</v>
      </c>
      <c r="AH323" s="3" t="e">
        <f t="shared" si="46"/>
        <v>#N/A</v>
      </c>
    </row>
    <row r="324" spans="1:34" ht="15" x14ac:dyDescent="0.25">
      <c r="A324" s="1">
        <v>44500</v>
      </c>
      <c r="B324" s="2">
        <f t="shared" si="45"/>
        <v>256</v>
      </c>
      <c r="C324" s="7"/>
      <c r="D324" s="2" t="e">
        <f t="shared" si="51"/>
        <v>#N/A</v>
      </c>
      <c r="E324" s="2" t="e">
        <f t="shared" si="63"/>
        <v>#N/A</v>
      </c>
      <c r="F324" s="2">
        <v>1812129.5903330743</v>
      </c>
      <c r="G324" s="2">
        <f t="shared" si="64"/>
        <v>442960.42857142858</v>
      </c>
      <c r="H324" s="2">
        <f t="shared" si="61"/>
        <v>129820951.71428609</v>
      </c>
      <c r="I324" s="7"/>
      <c r="J324" s="2" t="e">
        <f t="shared" si="52"/>
        <v>#N/A</v>
      </c>
      <c r="K324" s="2" t="e">
        <f t="shared" si="65"/>
        <v>#N/A</v>
      </c>
      <c r="L324" s="2">
        <f t="array" ref="L324">IF(COUNT($C325)=0,IF(COUNT($C324)=1,I324,SUM(L323+LOOKUP(2,1/(ISNUMBER($K$1:$K$194)),$K$1:$K$194))),I324)</f>
        <v>2375854.2857142766</v>
      </c>
      <c r="M324" s="8" t="e">
        <f t="shared" si="69"/>
        <v>#N/A</v>
      </c>
      <c r="N324" s="2" t="e">
        <f t="shared" si="53"/>
        <v>#N/A</v>
      </c>
      <c r="O324" s="2" t="e">
        <f t="shared" si="66"/>
        <v>#N/A</v>
      </c>
      <c r="P324" s="2">
        <v>1821588.4334939122</v>
      </c>
      <c r="Q324" s="2">
        <f t="shared" si="67"/>
        <v>450000</v>
      </c>
      <c r="R324" s="2">
        <f t="shared" si="62"/>
        <v>132196806</v>
      </c>
      <c r="S324" s="2">
        <f t="shared" si="54"/>
        <v>442960.42857143283</v>
      </c>
      <c r="T324" s="2">
        <f t="shared" si="55"/>
        <v>7039.571428571362</v>
      </c>
      <c r="U324" s="2">
        <f t="shared" si="56"/>
        <v>450000</v>
      </c>
      <c r="V324" s="2">
        <f t="shared" si="33"/>
        <v>92612275.714285731</v>
      </c>
      <c r="W324" s="2">
        <f t="shared" si="57"/>
        <v>442960.42857143283</v>
      </c>
      <c r="X324" s="2">
        <f t="shared" si="47"/>
        <v>7039.5714285671711</v>
      </c>
      <c r="Y324" s="2">
        <f t="shared" si="58"/>
        <v>39584530.285714142</v>
      </c>
      <c r="Z324" s="2" t="str">
        <f t="shared" si="48"/>
        <v>MEEP</v>
      </c>
      <c r="AA324" s="2">
        <f>IF(Z324="HERE",Y324,AA323+Graph!$G$1*1000)</f>
        <v>136325702.57142848</v>
      </c>
      <c r="AB324" s="2">
        <f t="shared" si="59"/>
        <v>800000</v>
      </c>
      <c r="AC324" s="2">
        <f t="shared" si="60"/>
        <v>38128142.999999985</v>
      </c>
      <c r="AD324" s="3">
        <f t="shared" si="49"/>
        <v>52800000</v>
      </c>
      <c r="AE324" s="2">
        <f>IF(AE322&gt;=52800000,52800000,IF(AB303=Graph!G$1*1000,AE323+Graph!G$1*1000,AC324))</f>
        <v>52800000</v>
      </c>
      <c r="AF324" s="3">
        <f t="shared" si="50"/>
        <v>52800000</v>
      </c>
      <c r="AG324" s="3">
        <f t="shared" si="68"/>
        <v>50160000</v>
      </c>
      <c r="AH324" s="3" t="e">
        <f t="shared" si="46"/>
        <v>#N/A</v>
      </c>
    </row>
    <row r="325" spans="1:34" ht="15" x14ac:dyDescent="0.25">
      <c r="A325" s="1">
        <v>44501</v>
      </c>
      <c r="B325" s="2">
        <f t="shared" si="45"/>
        <v>257</v>
      </c>
      <c r="C325" s="7"/>
      <c r="D325" s="2" t="e">
        <f t="shared" si="51"/>
        <v>#N/A</v>
      </c>
      <c r="E325" s="2" t="e">
        <f t="shared" si="63"/>
        <v>#N/A</v>
      </c>
      <c r="F325" s="2">
        <v>1817390.2406263053</v>
      </c>
      <c r="G325" s="2">
        <f t="shared" si="64"/>
        <v>442960.42857142858</v>
      </c>
      <c r="H325" s="2">
        <f t="shared" si="61"/>
        <v>130263912.14285752</v>
      </c>
      <c r="I325" s="7"/>
      <c r="J325" s="2" t="e">
        <f t="shared" si="52"/>
        <v>#N/A</v>
      </c>
      <c r="K325" s="2" t="e">
        <f t="shared" si="65"/>
        <v>#N/A</v>
      </c>
      <c r="L325" s="2">
        <f t="array" ref="L325">IF(COUNT($C326)=0,IF(COUNT($C325)=1,I325,SUM(L324+LOOKUP(2,1/(ISNUMBER($K$1:$K$194)),$K$1:$K$194))),I325)</f>
        <v>2382893.857142848</v>
      </c>
      <c r="M325" s="8" t="e">
        <f t="shared" si="69"/>
        <v>#N/A</v>
      </c>
      <c r="N325" s="2" t="e">
        <f t="shared" si="53"/>
        <v>#N/A</v>
      </c>
      <c r="O325" s="2" t="e">
        <f t="shared" si="66"/>
        <v>#N/A</v>
      </c>
      <c r="P325" s="2">
        <v>1826870.9255865216</v>
      </c>
      <c r="Q325" s="2">
        <f t="shared" si="67"/>
        <v>450000</v>
      </c>
      <c r="R325" s="2">
        <f t="shared" si="62"/>
        <v>132646806</v>
      </c>
      <c r="S325" s="2">
        <f t="shared" si="54"/>
        <v>442960.42857143283</v>
      </c>
      <c r="T325" s="2">
        <f t="shared" si="55"/>
        <v>7039.571428571362</v>
      </c>
      <c r="U325" s="2">
        <f t="shared" si="56"/>
        <v>450000</v>
      </c>
      <c r="V325" s="2">
        <f t="shared" si="33"/>
        <v>93055236.142857164</v>
      </c>
      <c r="W325" s="2">
        <f t="shared" si="57"/>
        <v>442960.42857143283</v>
      </c>
      <c r="X325" s="2">
        <f t="shared" si="47"/>
        <v>7039.5714285671711</v>
      </c>
      <c r="Y325" s="2">
        <f t="shared" si="58"/>
        <v>39591569.857142709</v>
      </c>
      <c r="Z325" s="2" t="str">
        <f t="shared" si="48"/>
        <v>MEEP</v>
      </c>
      <c r="AA325" s="2">
        <f>IF(Z325="HERE",Y325,AA324+Graph!$G$1*1000)</f>
        <v>137125702.57142848</v>
      </c>
      <c r="AB325" s="2">
        <f t="shared" si="59"/>
        <v>800000</v>
      </c>
      <c r="AC325" s="2">
        <f t="shared" si="60"/>
        <v>38128142.999999985</v>
      </c>
      <c r="AD325" s="3">
        <f t="shared" si="49"/>
        <v>52800000</v>
      </c>
      <c r="AE325" s="2">
        <f>IF(AE323&gt;=52800000,52800000,IF(AB304=Graph!G$1*1000,AE324+Graph!G$1*1000,AC325))</f>
        <v>52800000</v>
      </c>
      <c r="AF325" s="3">
        <f t="shared" si="50"/>
        <v>52800000</v>
      </c>
      <c r="AG325" s="3">
        <f t="shared" si="68"/>
        <v>50160000</v>
      </c>
      <c r="AH325" s="3" t="e">
        <f t="shared" si="46"/>
        <v>#N/A</v>
      </c>
    </row>
    <row r="326" spans="1:34" ht="15" x14ac:dyDescent="0.25">
      <c r="A326" s="1">
        <v>44502</v>
      </c>
      <c r="B326" s="2">
        <f t="shared" si="45"/>
        <v>258</v>
      </c>
      <c r="C326" s="7"/>
      <c r="D326" s="2" t="e">
        <f t="shared" si="51"/>
        <v>#N/A</v>
      </c>
      <c r="E326" s="2" t="e">
        <f t="shared" si="63"/>
        <v>#N/A</v>
      </c>
      <c r="F326" s="2">
        <v>1822650.8909195662</v>
      </c>
      <c r="G326" s="2">
        <f t="shared" si="64"/>
        <v>442960.42857142858</v>
      </c>
      <c r="H326" s="2">
        <f t="shared" si="61"/>
        <v>130706872.57142895</v>
      </c>
      <c r="I326" s="7"/>
      <c r="J326" s="2" t="e">
        <f t="shared" si="52"/>
        <v>#N/A</v>
      </c>
      <c r="K326" s="2" t="e">
        <f t="shared" si="65"/>
        <v>#N/A</v>
      </c>
      <c r="L326" s="2">
        <f t="array" ref="L326">IF(COUNT($C327)=0,IF(COUNT($C326)=1,I326,SUM(L325+LOOKUP(2,1/(ISNUMBER($K$1:$K$194)),$K$1:$K$194))),I326)</f>
        <v>2389933.4285714193</v>
      </c>
      <c r="M326" s="8" t="e">
        <f t="shared" si="69"/>
        <v>#N/A</v>
      </c>
      <c r="N326" s="2" t="e">
        <f t="shared" si="53"/>
        <v>#N/A</v>
      </c>
      <c r="O326" s="2" t="e">
        <f t="shared" si="66"/>
        <v>#N/A</v>
      </c>
      <c r="P326" s="2">
        <v>1832153.4176791012</v>
      </c>
      <c r="Q326" s="2">
        <f t="shared" si="67"/>
        <v>450000</v>
      </c>
      <c r="R326" s="2">
        <f t="shared" si="62"/>
        <v>133096806</v>
      </c>
      <c r="S326" s="2">
        <f t="shared" si="54"/>
        <v>442960.42857143283</v>
      </c>
      <c r="T326" s="2">
        <f t="shared" si="55"/>
        <v>7039.571428571362</v>
      </c>
      <c r="U326" s="2">
        <f t="shared" si="56"/>
        <v>450000</v>
      </c>
      <c r="V326" s="2">
        <f t="shared" si="33"/>
        <v>93498196.571428597</v>
      </c>
      <c r="W326" s="2">
        <f t="shared" si="57"/>
        <v>442960.42857143283</v>
      </c>
      <c r="X326" s="2">
        <f t="shared" si="47"/>
        <v>7039.5714285671711</v>
      </c>
      <c r="Y326" s="2">
        <f t="shared" si="58"/>
        <v>39598609.428571276</v>
      </c>
      <c r="Z326" s="2" t="str">
        <f t="shared" si="48"/>
        <v>MEEP</v>
      </c>
      <c r="AA326" s="2">
        <f>IF(Z326="HERE",Y326,AA325+Graph!$G$1*1000)</f>
        <v>137925702.57142848</v>
      </c>
      <c r="AB326" s="2">
        <f t="shared" si="59"/>
        <v>800000</v>
      </c>
      <c r="AC326" s="2">
        <f t="shared" si="60"/>
        <v>38128142.999999985</v>
      </c>
      <c r="AD326" s="3">
        <f t="shared" si="49"/>
        <v>52800000</v>
      </c>
      <c r="AE326" s="2">
        <f>IF(AE324&gt;=52800000,52800000,IF(AB305=Graph!G$1*1000,AE325+Graph!G$1*1000,AC326))</f>
        <v>52800000</v>
      </c>
      <c r="AF326" s="3">
        <f t="shared" si="50"/>
        <v>52800000</v>
      </c>
      <c r="AG326" s="3">
        <f t="shared" si="68"/>
        <v>50160000</v>
      </c>
      <c r="AH326" s="3" t="e">
        <f t="shared" si="46"/>
        <v>#N/A</v>
      </c>
    </row>
    <row r="327" spans="1:34" ht="15" x14ac:dyDescent="0.25">
      <c r="A327" s="1">
        <v>44503</v>
      </c>
      <c r="B327" s="2">
        <f t="shared" si="45"/>
        <v>259</v>
      </c>
      <c r="C327" s="7"/>
      <c r="D327" s="2" t="e">
        <f t="shared" si="51"/>
        <v>#N/A</v>
      </c>
      <c r="E327" s="2" t="e">
        <f t="shared" si="63"/>
        <v>#N/A</v>
      </c>
      <c r="F327" s="2">
        <v>1827911.541212827</v>
      </c>
      <c r="G327" s="2">
        <f t="shared" si="64"/>
        <v>442960.42857142858</v>
      </c>
      <c r="H327" s="2">
        <f t="shared" si="61"/>
        <v>131149833.00000039</v>
      </c>
      <c r="I327" s="7"/>
      <c r="J327" s="2" t="e">
        <f t="shared" si="52"/>
        <v>#N/A</v>
      </c>
      <c r="K327" s="2" t="e">
        <f t="shared" si="65"/>
        <v>#N/A</v>
      </c>
      <c r="L327" s="2">
        <f t="array" ref="L327">IF(COUNT($C328)=0,IF(COUNT($C327)=1,I327,SUM(L326+LOOKUP(2,1/(ISNUMBER($K$1:$K$194)),$K$1:$K$194))),I327)</f>
        <v>2396972.9999999907</v>
      </c>
      <c r="M327" s="8" t="e">
        <f t="shared" si="69"/>
        <v>#N/A</v>
      </c>
      <c r="N327" s="2" t="e">
        <f t="shared" si="53"/>
        <v>#N/A</v>
      </c>
      <c r="O327" s="2" t="e">
        <f t="shared" si="66"/>
        <v>#N/A</v>
      </c>
      <c r="P327" s="2">
        <v>1837435.9097716808</v>
      </c>
      <c r="Q327" s="2">
        <f t="shared" si="67"/>
        <v>450000</v>
      </c>
      <c r="R327" s="2">
        <f t="shared" si="62"/>
        <v>133546806</v>
      </c>
      <c r="S327" s="2">
        <f t="shared" si="54"/>
        <v>442960.42857143283</v>
      </c>
      <c r="T327" s="2">
        <f t="shared" si="55"/>
        <v>7039.571428571362</v>
      </c>
      <c r="U327" s="2">
        <f t="shared" si="56"/>
        <v>450000</v>
      </c>
      <c r="V327" s="2">
        <f t="shared" si="33"/>
        <v>93941157.00000003</v>
      </c>
      <c r="W327" s="2">
        <f t="shared" si="57"/>
        <v>442960.42857143283</v>
      </c>
      <c r="X327" s="2">
        <f t="shared" si="47"/>
        <v>7039.5714285671711</v>
      </c>
      <c r="Y327" s="2">
        <f t="shared" si="58"/>
        <v>39605648.999999844</v>
      </c>
      <c r="Z327" s="2" t="str">
        <f t="shared" si="48"/>
        <v>MEEP</v>
      </c>
      <c r="AA327" s="2">
        <f>IF(Z327="HERE",Y327,AA326+Graph!$G$1*1000)</f>
        <v>138725702.57142848</v>
      </c>
      <c r="AB327" s="2">
        <f t="shared" si="59"/>
        <v>800000</v>
      </c>
      <c r="AC327" s="2">
        <f t="shared" si="60"/>
        <v>38128142.999999985</v>
      </c>
      <c r="AD327" s="3">
        <f t="shared" si="49"/>
        <v>52800000</v>
      </c>
      <c r="AE327" s="2">
        <f>IF(AE325&gt;=52800000,52800000,IF(AB306=Graph!G$1*1000,AE326+Graph!G$1*1000,AC327))</f>
        <v>52800000</v>
      </c>
      <c r="AF327" s="3">
        <f t="shared" si="50"/>
        <v>52800000</v>
      </c>
      <c r="AG327" s="3">
        <f t="shared" si="68"/>
        <v>50160000</v>
      </c>
      <c r="AH327" s="3" t="e">
        <f t="shared" si="46"/>
        <v>#N/A</v>
      </c>
    </row>
    <row r="328" spans="1:34" ht="15" x14ac:dyDescent="0.25">
      <c r="A328" s="1">
        <v>44504</v>
      </c>
      <c r="B328" s="2">
        <f t="shared" si="45"/>
        <v>260</v>
      </c>
      <c r="C328" s="7"/>
      <c r="D328" s="2" t="e">
        <f t="shared" si="51"/>
        <v>#N/A</v>
      </c>
      <c r="E328" s="2" t="e">
        <f t="shared" si="63"/>
        <v>#N/A</v>
      </c>
      <c r="F328" s="2">
        <v>1833172.1915060878</v>
      </c>
      <c r="G328" s="2">
        <f t="shared" si="64"/>
        <v>442960.42857142858</v>
      </c>
      <c r="H328" s="2">
        <f t="shared" si="61"/>
        <v>131592793.42857182</v>
      </c>
      <c r="I328" s="7"/>
      <c r="J328" s="2" t="e">
        <f t="shared" si="52"/>
        <v>#N/A</v>
      </c>
      <c r="K328" s="2" t="e">
        <f t="shared" si="65"/>
        <v>#N/A</v>
      </c>
      <c r="L328" s="2">
        <f t="array" ref="L328">IF(COUNT($C329)=0,IF(COUNT($C328)=1,I328,SUM(L327+LOOKUP(2,1/(ISNUMBER($K$1:$K$194)),$K$1:$K$194))),I328)</f>
        <v>2404012.571428562</v>
      </c>
      <c r="M328" s="8" t="e">
        <f t="shared" si="69"/>
        <v>#N/A</v>
      </c>
      <c r="N328" s="2" t="e">
        <f t="shared" si="53"/>
        <v>#N/A</v>
      </c>
      <c r="O328" s="2" t="e">
        <f t="shared" si="66"/>
        <v>#N/A</v>
      </c>
      <c r="P328" s="2">
        <v>1842718.4018642604</v>
      </c>
      <c r="Q328" s="2">
        <f t="shared" si="67"/>
        <v>450000</v>
      </c>
      <c r="R328" s="2">
        <f t="shared" si="62"/>
        <v>133996806</v>
      </c>
      <c r="S328" s="2">
        <f t="shared" si="54"/>
        <v>442960.42857143283</v>
      </c>
      <c r="T328" s="2">
        <f t="shared" si="55"/>
        <v>7039.571428571362</v>
      </c>
      <c r="U328" s="2">
        <f t="shared" si="56"/>
        <v>450000</v>
      </c>
      <c r="V328" s="2">
        <f t="shared" si="33"/>
        <v>94384117.428571463</v>
      </c>
      <c r="W328" s="2">
        <f t="shared" si="57"/>
        <v>442960.42857143283</v>
      </c>
      <c r="X328" s="2">
        <f t="shared" si="47"/>
        <v>7039.5714285671711</v>
      </c>
      <c r="Y328" s="2">
        <f t="shared" si="58"/>
        <v>39612688.571428411</v>
      </c>
      <c r="Z328" s="2" t="str">
        <f t="shared" si="48"/>
        <v>MEEP</v>
      </c>
      <c r="AA328" s="2">
        <f>IF(Z328="HERE",Y328,AA327+Graph!$G$1*1000)</f>
        <v>139525702.57142848</v>
      </c>
      <c r="AB328" s="2">
        <f t="shared" si="59"/>
        <v>800000</v>
      </c>
      <c r="AC328" s="2">
        <f t="shared" si="60"/>
        <v>38128142.999999985</v>
      </c>
      <c r="AD328" s="3">
        <f t="shared" si="49"/>
        <v>52800000</v>
      </c>
      <c r="AE328" s="2">
        <f>IF(AE326&gt;=52800000,52800000,IF(AB307=Graph!G$1*1000,AE327+Graph!G$1*1000,AC328))</f>
        <v>52800000</v>
      </c>
      <c r="AF328" s="3">
        <f t="shared" si="50"/>
        <v>52800000</v>
      </c>
      <c r="AG328" s="3">
        <f t="shared" si="68"/>
        <v>50160000</v>
      </c>
      <c r="AH328" s="3" t="e">
        <f t="shared" si="46"/>
        <v>#N/A</v>
      </c>
    </row>
    <row r="329" spans="1:34" ht="15" x14ac:dyDescent="0.25">
      <c r="A329" s="1">
        <v>44505</v>
      </c>
      <c r="B329" s="2">
        <f t="shared" si="45"/>
        <v>261</v>
      </c>
      <c r="C329" s="7"/>
      <c r="D329" s="2" t="e">
        <f t="shared" si="51"/>
        <v>#N/A</v>
      </c>
      <c r="E329" s="2" t="e">
        <f t="shared" si="63"/>
        <v>#N/A</v>
      </c>
      <c r="F329" s="2">
        <v>1838432.8417993486</v>
      </c>
      <c r="G329" s="2">
        <f t="shared" si="64"/>
        <v>442960.42857142858</v>
      </c>
      <c r="H329" s="2">
        <f t="shared" si="61"/>
        <v>132035753.85714325</v>
      </c>
      <c r="I329" s="7"/>
      <c r="J329" s="2" t="e">
        <f t="shared" si="52"/>
        <v>#N/A</v>
      </c>
      <c r="K329" s="2" t="e">
        <f t="shared" si="65"/>
        <v>#N/A</v>
      </c>
      <c r="L329" s="2">
        <f t="array" ref="L329">IF(COUNT($C330)=0,IF(COUNT($C329)=1,I329,SUM(L328+LOOKUP(2,1/(ISNUMBER($K$1:$K$194)),$K$1:$K$194))),I329)</f>
        <v>2411052.1428571334</v>
      </c>
      <c r="M329" s="8" t="e">
        <f t="shared" si="69"/>
        <v>#N/A</v>
      </c>
      <c r="N329" s="2" t="e">
        <f t="shared" si="53"/>
        <v>#N/A</v>
      </c>
      <c r="O329" s="2" t="e">
        <f t="shared" si="66"/>
        <v>#N/A</v>
      </c>
      <c r="P329" s="2">
        <v>1848000.89395684</v>
      </c>
      <c r="Q329" s="2">
        <f t="shared" si="67"/>
        <v>450000</v>
      </c>
      <c r="R329" s="2">
        <f t="shared" si="62"/>
        <v>134446806</v>
      </c>
      <c r="S329" s="2">
        <f t="shared" si="54"/>
        <v>442960.42857143283</v>
      </c>
      <c r="T329" s="2">
        <f t="shared" si="55"/>
        <v>7039.571428571362</v>
      </c>
      <c r="U329" s="2">
        <f t="shared" si="56"/>
        <v>450000</v>
      </c>
      <c r="V329" s="2">
        <f t="shared" si="33"/>
        <v>94827077.857142895</v>
      </c>
      <c r="W329" s="2">
        <f t="shared" si="57"/>
        <v>442960.42857143283</v>
      </c>
      <c r="X329" s="2">
        <f t="shared" si="47"/>
        <v>7039.5714285671711</v>
      </c>
      <c r="Y329" s="2">
        <f t="shared" si="58"/>
        <v>39619728.142856978</v>
      </c>
      <c r="Z329" s="2" t="str">
        <f t="shared" si="48"/>
        <v>MEEP</v>
      </c>
      <c r="AA329" s="2">
        <f>IF(Z329="HERE",Y329,AA328+Graph!$G$1*1000)</f>
        <v>140325702.57142848</v>
      </c>
      <c r="AB329" s="2">
        <f t="shared" si="59"/>
        <v>800000</v>
      </c>
      <c r="AC329" s="2">
        <f t="shared" si="60"/>
        <v>38128142.999999985</v>
      </c>
      <c r="AD329" s="3">
        <f t="shared" si="49"/>
        <v>52800000</v>
      </c>
      <c r="AE329" s="2">
        <f>IF(AE327&gt;=52800000,52800000,IF(AB308=Graph!G$1*1000,AE328+Graph!G$1*1000,AC329))</f>
        <v>52800000</v>
      </c>
      <c r="AF329" s="3">
        <f t="shared" si="50"/>
        <v>52800000</v>
      </c>
      <c r="AG329" s="3">
        <f t="shared" si="68"/>
        <v>50160000</v>
      </c>
      <c r="AH329" s="3" t="e">
        <f t="shared" si="46"/>
        <v>#N/A</v>
      </c>
    </row>
    <row r="330" spans="1:34" ht="15" x14ac:dyDescent="0.25">
      <c r="A330" s="1">
        <v>44506</v>
      </c>
      <c r="B330" s="2">
        <f t="shared" si="45"/>
        <v>262</v>
      </c>
      <c r="C330" s="7"/>
      <c r="D330" s="2" t="e">
        <f t="shared" si="51"/>
        <v>#N/A</v>
      </c>
      <c r="E330" s="2" t="e">
        <f t="shared" si="63"/>
        <v>#N/A</v>
      </c>
      <c r="F330" s="2">
        <v>1843693.4920926094</v>
      </c>
      <c r="G330" s="2">
        <f t="shared" si="64"/>
        <v>442960.42857142858</v>
      </c>
      <c r="H330" s="2">
        <f t="shared" si="61"/>
        <v>132478714.28571469</v>
      </c>
      <c r="I330" s="7"/>
      <c r="J330" s="2" t="e">
        <f t="shared" si="52"/>
        <v>#N/A</v>
      </c>
      <c r="K330" s="2" t="e">
        <f t="shared" si="65"/>
        <v>#N/A</v>
      </c>
      <c r="L330" s="2">
        <f t="array" ref="L330">IF(COUNT($C331)=0,IF(COUNT($C330)=1,I330,SUM(L329+LOOKUP(2,1/(ISNUMBER($K$1:$K$194)),$K$1:$K$194))),I330)</f>
        <v>2418091.7142857048</v>
      </c>
      <c r="M330" s="8" t="e">
        <f t="shared" si="69"/>
        <v>#N/A</v>
      </c>
      <c r="N330" s="2" t="e">
        <f t="shared" si="53"/>
        <v>#N/A</v>
      </c>
      <c r="O330" s="2" t="e">
        <f t="shared" si="66"/>
        <v>#N/A</v>
      </c>
      <c r="P330" s="2">
        <v>1853283.3860494196</v>
      </c>
      <c r="Q330" s="2">
        <f t="shared" si="67"/>
        <v>450000</v>
      </c>
      <c r="R330" s="2">
        <f t="shared" si="62"/>
        <v>134896806</v>
      </c>
      <c r="S330" s="2">
        <f t="shared" si="54"/>
        <v>442960.42857143283</v>
      </c>
      <c r="T330" s="2">
        <f t="shared" si="55"/>
        <v>7039.571428571362</v>
      </c>
      <c r="U330" s="2">
        <f t="shared" si="56"/>
        <v>450000</v>
      </c>
      <c r="V330" s="2">
        <f t="shared" si="33"/>
        <v>95270038.285714328</v>
      </c>
      <c r="W330" s="2">
        <f t="shared" si="57"/>
        <v>442960.42857143283</v>
      </c>
      <c r="X330" s="2">
        <f t="shared" si="47"/>
        <v>7039.5714285671711</v>
      </c>
      <c r="Y330" s="2">
        <f t="shared" si="58"/>
        <v>39626767.714285545</v>
      </c>
      <c r="Z330" s="2" t="str">
        <f t="shared" si="48"/>
        <v>MEEP</v>
      </c>
      <c r="AA330" s="2">
        <f>IF(Z330="HERE",Y330,AA329+Graph!$G$1*1000)</f>
        <v>141125702.57142848</v>
      </c>
      <c r="AB330" s="2">
        <f t="shared" si="59"/>
        <v>800000</v>
      </c>
      <c r="AC330" s="2">
        <f t="shared" si="60"/>
        <v>38128142.999999985</v>
      </c>
      <c r="AD330" s="3">
        <f t="shared" si="49"/>
        <v>52800000</v>
      </c>
      <c r="AE330" s="2">
        <f>IF(AE328&gt;=52800000,52800000,IF(AB309=Graph!G$1*1000,AE329+Graph!G$1*1000,AC330))</f>
        <v>52800000</v>
      </c>
      <c r="AF330" s="3">
        <f t="shared" si="50"/>
        <v>52800000</v>
      </c>
      <c r="AG330" s="3">
        <f t="shared" si="68"/>
        <v>50160000</v>
      </c>
      <c r="AH330" s="3" t="e">
        <f t="shared" si="46"/>
        <v>#N/A</v>
      </c>
    </row>
    <row r="331" spans="1:34" ht="15" x14ac:dyDescent="0.25">
      <c r="A331" s="1">
        <v>44507</v>
      </c>
      <c r="B331" s="2">
        <f t="shared" si="45"/>
        <v>263</v>
      </c>
      <c r="C331" s="7"/>
      <c r="D331" s="2" t="e">
        <f t="shared" si="51"/>
        <v>#N/A</v>
      </c>
      <c r="E331" s="2" t="e">
        <f t="shared" si="63"/>
        <v>#N/A</v>
      </c>
      <c r="F331" s="2">
        <v>1848954.1423858404</v>
      </c>
      <c r="G331" s="2">
        <f t="shared" si="64"/>
        <v>442960.42857142858</v>
      </c>
      <c r="H331" s="2">
        <f t="shared" si="61"/>
        <v>132921674.71428612</v>
      </c>
      <c r="I331" s="7"/>
      <c r="J331" s="2" t="e">
        <f t="shared" si="52"/>
        <v>#N/A</v>
      </c>
      <c r="K331" s="2" t="e">
        <f t="shared" si="65"/>
        <v>#N/A</v>
      </c>
      <c r="L331" s="2">
        <f t="array" ref="L331">IF(COUNT($C332)=0,IF(COUNT($C331)=1,I331,SUM(L330+LOOKUP(2,1/(ISNUMBER($K$1:$K$194)),$K$1:$K$194))),I331)</f>
        <v>2425131.2857142761</v>
      </c>
      <c r="M331" s="8" t="e">
        <f t="shared" si="69"/>
        <v>#N/A</v>
      </c>
      <c r="N331" s="2" t="e">
        <f t="shared" si="53"/>
        <v>#N/A</v>
      </c>
      <c r="O331" s="2" t="e">
        <f t="shared" si="66"/>
        <v>#N/A</v>
      </c>
      <c r="P331" s="2">
        <v>1858565.878142029</v>
      </c>
      <c r="Q331" s="2">
        <f t="shared" si="67"/>
        <v>450000</v>
      </c>
      <c r="R331" s="2">
        <f t="shared" si="62"/>
        <v>135346806</v>
      </c>
      <c r="S331" s="2">
        <f t="shared" si="54"/>
        <v>442960.42857143283</v>
      </c>
      <c r="T331" s="2">
        <f t="shared" si="55"/>
        <v>7039.571428571362</v>
      </c>
      <c r="U331" s="2">
        <f t="shared" si="56"/>
        <v>450000</v>
      </c>
      <c r="V331" s="2">
        <f t="shared" si="33"/>
        <v>95712998.714285761</v>
      </c>
      <c r="W331" s="2">
        <f t="shared" si="57"/>
        <v>442960.42857143283</v>
      </c>
      <c r="X331" s="2">
        <f t="shared" si="47"/>
        <v>7039.5714285671711</v>
      </c>
      <c r="Y331" s="2">
        <f t="shared" si="58"/>
        <v>39633807.285714112</v>
      </c>
      <c r="Z331" s="2" t="str">
        <f t="shared" si="48"/>
        <v>MEEP</v>
      </c>
      <c r="AA331" s="2">
        <f>IF(Z331="HERE",Y331,AA330+Graph!$G$1*1000)</f>
        <v>141925702.57142848</v>
      </c>
      <c r="AB331" s="2">
        <f t="shared" si="59"/>
        <v>800000</v>
      </c>
      <c r="AC331" s="2">
        <f t="shared" si="60"/>
        <v>38128142.999999985</v>
      </c>
      <c r="AD331" s="3">
        <f t="shared" si="49"/>
        <v>52800000</v>
      </c>
      <c r="AE331" s="2">
        <f>IF(AE329&gt;=52800000,52800000,IF(AB310=Graph!G$1*1000,AE330+Graph!G$1*1000,AC331))</f>
        <v>52800000</v>
      </c>
      <c r="AF331" s="3">
        <f t="shared" si="50"/>
        <v>52800000</v>
      </c>
      <c r="AG331" s="3">
        <f t="shared" si="68"/>
        <v>50160000</v>
      </c>
      <c r="AH331" s="3" t="e">
        <f t="shared" si="46"/>
        <v>#N/A</v>
      </c>
    </row>
    <row r="332" spans="1:34" ht="15" x14ac:dyDescent="0.25">
      <c r="A332" s="1">
        <v>44508</v>
      </c>
      <c r="B332" s="2">
        <f t="shared" si="45"/>
        <v>264</v>
      </c>
      <c r="C332" s="7"/>
      <c r="D332" s="2" t="e">
        <f t="shared" si="51"/>
        <v>#N/A</v>
      </c>
      <c r="E332" s="2" t="e">
        <f t="shared" si="63"/>
        <v>#N/A</v>
      </c>
      <c r="F332" s="2">
        <v>1854214.7926791012</v>
      </c>
      <c r="G332" s="2">
        <f t="shared" si="64"/>
        <v>442960.42857142858</v>
      </c>
      <c r="H332" s="2">
        <f t="shared" si="61"/>
        <v>133364635.14285755</v>
      </c>
      <c r="I332" s="7"/>
      <c r="J332" s="2" t="e">
        <f t="shared" si="52"/>
        <v>#N/A</v>
      </c>
      <c r="K332" s="2" t="e">
        <f t="shared" si="65"/>
        <v>#N/A</v>
      </c>
      <c r="L332" s="2">
        <f t="array" ref="L332">IF(COUNT($C333)=0,IF(COUNT($C332)=1,I332,SUM(L331+LOOKUP(2,1/(ISNUMBER($K$1:$K$194)),$K$1:$K$194))),I332)</f>
        <v>2432170.8571428475</v>
      </c>
      <c r="M332" s="8" t="e">
        <f t="shared" si="69"/>
        <v>#N/A</v>
      </c>
      <c r="N332" s="2" t="e">
        <f t="shared" si="53"/>
        <v>#N/A</v>
      </c>
      <c r="O332" s="2" t="e">
        <f t="shared" si="66"/>
        <v>#N/A</v>
      </c>
      <c r="P332" s="2">
        <v>1863848.3702346087</v>
      </c>
      <c r="Q332" s="2">
        <f t="shared" si="67"/>
        <v>450000</v>
      </c>
      <c r="R332" s="2">
        <f t="shared" si="62"/>
        <v>135796806</v>
      </c>
      <c r="S332" s="2">
        <f t="shared" si="54"/>
        <v>442960.42857143283</v>
      </c>
      <c r="T332" s="2">
        <f t="shared" si="55"/>
        <v>7039.571428571362</v>
      </c>
      <c r="U332" s="2">
        <f t="shared" si="56"/>
        <v>450000</v>
      </c>
      <c r="V332" s="2">
        <f t="shared" si="33"/>
        <v>96155959.142857194</v>
      </c>
      <c r="W332" s="2">
        <f t="shared" si="57"/>
        <v>442960.42857143283</v>
      </c>
      <c r="X332" s="2">
        <f t="shared" si="47"/>
        <v>7039.5714285671711</v>
      </c>
      <c r="Y332" s="2">
        <f t="shared" si="58"/>
        <v>39640846.857142679</v>
      </c>
      <c r="Z332" s="2" t="str">
        <f t="shared" si="48"/>
        <v>MEEP</v>
      </c>
      <c r="AA332" s="2">
        <f>IF(Z332="HERE",Y332,AA331+Graph!$G$1*1000)</f>
        <v>142725702.57142848</v>
      </c>
      <c r="AB332" s="2">
        <f t="shared" si="59"/>
        <v>800000</v>
      </c>
      <c r="AC332" s="2">
        <f t="shared" si="60"/>
        <v>38128142.999999985</v>
      </c>
      <c r="AD332" s="3">
        <f t="shared" si="49"/>
        <v>52800000</v>
      </c>
      <c r="AE332" s="2">
        <f>IF(AE330&gt;=52800000,52800000,IF(AB311=Graph!G$1*1000,AE331+Graph!G$1*1000,AC332))</f>
        <v>52800000</v>
      </c>
      <c r="AF332" s="3">
        <f t="shared" si="50"/>
        <v>52800000</v>
      </c>
      <c r="AG332" s="3">
        <f t="shared" si="68"/>
        <v>50160000</v>
      </c>
      <c r="AH332" s="3" t="e">
        <f t="shared" si="46"/>
        <v>#N/A</v>
      </c>
    </row>
    <row r="333" spans="1:34" ht="15" x14ac:dyDescent="0.25">
      <c r="A333" s="1">
        <v>44509</v>
      </c>
      <c r="B333" s="2">
        <f t="shared" si="45"/>
        <v>265</v>
      </c>
      <c r="C333" s="7"/>
      <c r="D333" s="2" t="e">
        <f t="shared" si="51"/>
        <v>#N/A</v>
      </c>
      <c r="E333" s="2" t="e">
        <f t="shared" si="63"/>
        <v>#N/A</v>
      </c>
      <c r="F333" s="2">
        <v>1859475.442972362</v>
      </c>
      <c r="G333" s="2">
        <f t="shared" si="64"/>
        <v>442960.42857142858</v>
      </c>
      <c r="H333" s="2">
        <f t="shared" si="61"/>
        <v>133807595.57142898</v>
      </c>
      <c r="I333" s="7"/>
      <c r="J333" s="2" t="e">
        <f t="shared" si="52"/>
        <v>#N/A</v>
      </c>
      <c r="K333" s="2" t="e">
        <f t="shared" si="65"/>
        <v>#N/A</v>
      </c>
      <c r="L333" s="2">
        <f t="array" ref="L333">IF(COUNT($C334)=0,IF(COUNT($C333)=1,I333,SUM(L332+LOOKUP(2,1/(ISNUMBER($K$1:$K$194)),$K$1:$K$194))),I333)</f>
        <v>2439210.4285714189</v>
      </c>
      <c r="M333" s="8" t="e">
        <f t="shared" si="69"/>
        <v>#N/A</v>
      </c>
      <c r="N333" s="2" t="e">
        <f t="shared" si="53"/>
        <v>#N/A</v>
      </c>
      <c r="O333" s="2" t="e">
        <f t="shared" si="66"/>
        <v>#N/A</v>
      </c>
      <c r="P333" s="2">
        <v>1869130.8623271883</v>
      </c>
      <c r="Q333" s="2">
        <f t="shared" si="67"/>
        <v>450000</v>
      </c>
      <c r="R333" s="2">
        <f t="shared" si="62"/>
        <v>136246806</v>
      </c>
      <c r="S333" s="2">
        <f t="shared" si="54"/>
        <v>442960.42857143283</v>
      </c>
      <c r="T333" s="2">
        <f t="shared" si="55"/>
        <v>7039.571428571362</v>
      </c>
      <c r="U333" s="2">
        <f t="shared" si="56"/>
        <v>450000</v>
      </c>
      <c r="V333" s="2">
        <f t="shared" si="33"/>
        <v>96598919.571428627</v>
      </c>
      <c r="W333" s="2">
        <f t="shared" si="57"/>
        <v>442960.42857143283</v>
      </c>
      <c r="X333" s="2">
        <f t="shared" si="47"/>
        <v>7039.5714285671711</v>
      </c>
      <c r="Y333" s="2">
        <f t="shared" si="58"/>
        <v>39647886.428571247</v>
      </c>
      <c r="Z333" s="2" t="str">
        <f t="shared" si="48"/>
        <v>MEEP</v>
      </c>
      <c r="AA333" s="2">
        <f>IF(Z333="HERE",Y333,AA332+Graph!$G$1*1000)</f>
        <v>143525702.57142848</v>
      </c>
      <c r="AB333" s="2">
        <f t="shared" si="59"/>
        <v>800000</v>
      </c>
      <c r="AC333" s="2">
        <f t="shared" si="60"/>
        <v>38128142.999999985</v>
      </c>
      <c r="AD333" s="3">
        <f t="shared" si="49"/>
        <v>52800000</v>
      </c>
      <c r="AE333" s="2">
        <f>IF(AE331&gt;=52800000,52800000,IF(AB312=Graph!G$1*1000,AE332+Graph!G$1*1000,AC333))</f>
        <v>52800000</v>
      </c>
      <c r="AF333" s="3">
        <f t="shared" si="50"/>
        <v>52800000</v>
      </c>
      <c r="AG333" s="3">
        <f t="shared" si="68"/>
        <v>50160000</v>
      </c>
      <c r="AH333" s="3" t="e">
        <f t="shared" si="46"/>
        <v>#N/A</v>
      </c>
    </row>
    <row r="334" spans="1:34" ht="15" x14ac:dyDescent="0.25">
      <c r="A334" s="1">
        <v>44510</v>
      </c>
      <c r="B334" s="2">
        <f t="shared" si="45"/>
        <v>266</v>
      </c>
      <c r="C334" s="7"/>
      <c r="D334" s="2" t="e">
        <f t="shared" si="51"/>
        <v>#N/A</v>
      </c>
      <c r="E334" s="2" t="e">
        <f t="shared" si="63"/>
        <v>#N/A</v>
      </c>
      <c r="F334" s="2">
        <v>1864736.0932656229</v>
      </c>
      <c r="G334" s="2">
        <f t="shared" si="64"/>
        <v>442960.42857142858</v>
      </c>
      <c r="H334" s="2">
        <f t="shared" si="61"/>
        <v>134250556.00000042</v>
      </c>
      <c r="I334" s="7"/>
      <c r="J334" s="2" t="e">
        <f t="shared" si="52"/>
        <v>#N/A</v>
      </c>
      <c r="K334" s="2" t="e">
        <f t="shared" si="65"/>
        <v>#N/A</v>
      </c>
      <c r="L334" s="2">
        <f t="array" ref="L334">IF(COUNT($C335)=0,IF(COUNT($C334)=1,I334,SUM(L333+LOOKUP(2,1/(ISNUMBER($K$1:$K$194)),$K$1:$K$194))),I334)</f>
        <v>2446249.9999999902</v>
      </c>
      <c r="M334" s="8" t="e">
        <f t="shared" si="69"/>
        <v>#N/A</v>
      </c>
      <c r="N334" s="2" t="e">
        <f t="shared" si="53"/>
        <v>#N/A</v>
      </c>
      <c r="O334" s="2" t="e">
        <f t="shared" si="66"/>
        <v>#N/A</v>
      </c>
      <c r="P334" s="2">
        <v>1874413.3544197679</v>
      </c>
      <c r="Q334" s="2">
        <f t="shared" si="67"/>
        <v>450000</v>
      </c>
      <c r="R334" s="2">
        <f t="shared" si="62"/>
        <v>136696806</v>
      </c>
      <c r="S334" s="2">
        <f t="shared" si="54"/>
        <v>442960.42857143283</v>
      </c>
      <c r="T334" s="2">
        <f t="shared" si="55"/>
        <v>7039.571428571362</v>
      </c>
      <c r="U334" s="2">
        <f t="shared" si="56"/>
        <v>450000</v>
      </c>
      <c r="V334" s="2">
        <f t="shared" si="33"/>
        <v>97041880.00000006</v>
      </c>
      <c r="W334" s="2">
        <f t="shared" si="57"/>
        <v>442960.42857143283</v>
      </c>
      <c r="X334" s="2">
        <f t="shared" si="47"/>
        <v>7039.5714285671711</v>
      </c>
      <c r="Y334" s="2">
        <f t="shared" si="58"/>
        <v>39654925.999999814</v>
      </c>
      <c r="Z334" s="2" t="str">
        <f t="shared" si="48"/>
        <v>MEEP</v>
      </c>
      <c r="AA334" s="2">
        <f>IF(Z334="HERE",Y334,AA333+Graph!$G$1*1000)</f>
        <v>144325702.57142848</v>
      </c>
      <c r="AB334" s="2">
        <f t="shared" si="59"/>
        <v>800000</v>
      </c>
      <c r="AC334" s="2">
        <f t="shared" si="60"/>
        <v>38128142.999999985</v>
      </c>
      <c r="AD334" s="3">
        <f t="shared" si="49"/>
        <v>52800000</v>
      </c>
      <c r="AE334" s="2">
        <f>IF(AE332&gt;=52800000,52800000,IF(AB313=Graph!G$1*1000,AE333+Graph!G$1*1000,AC334))</f>
        <v>52800000</v>
      </c>
      <c r="AF334" s="3">
        <f t="shared" si="50"/>
        <v>52800000</v>
      </c>
      <c r="AG334" s="3">
        <f t="shared" si="68"/>
        <v>50160000</v>
      </c>
      <c r="AH334" s="3" t="e">
        <f t="shared" si="46"/>
        <v>#N/A</v>
      </c>
    </row>
    <row r="335" spans="1:34" ht="15" x14ac:dyDescent="0.25">
      <c r="A335" s="1">
        <v>44511</v>
      </c>
      <c r="B335" s="2">
        <f t="shared" si="45"/>
        <v>267</v>
      </c>
      <c r="C335" s="7"/>
      <c r="D335" s="2" t="e">
        <f t="shared" si="51"/>
        <v>#N/A</v>
      </c>
      <c r="E335" s="2" t="e">
        <f t="shared" si="63"/>
        <v>#N/A</v>
      </c>
      <c r="F335" s="2">
        <v>1869996.7435588837</v>
      </c>
      <c r="G335" s="2">
        <f t="shared" si="64"/>
        <v>442960.42857142858</v>
      </c>
      <c r="H335" s="2">
        <f t="shared" si="61"/>
        <v>134693516.42857185</v>
      </c>
      <c r="I335" s="7"/>
      <c r="J335" s="2" t="e">
        <f t="shared" si="52"/>
        <v>#N/A</v>
      </c>
      <c r="K335" s="2" t="e">
        <f t="shared" si="65"/>
        <v>#N/A</v>
      </c>
      <c r="L335" s="2">
        <f t="array" ref="L335">IF(COUNT($C336)=0,IF(COUNT($C335)=1,I335,SUM(L334+LOOKUP(2,1/(ISNUMBER($K$1:$K$194)),$K$1:$K$194))),I335)</f>
        <v>2453289.5714285616</v>
      </c>
      <c r="M335" s="8" t="e">
        <f t="shared" si="69"/>
        <v>#N/A</v>
      </c>
      <c r="N335" s="2" t="e">
        <f t="shared" si="53"/>
        <v>#N/A</v>
      </c>
      <c r="O335" s="2" t="e">
        <f t="shared" si="66"/>
        <v>#N/A</v>
      </c>
      <c r="P335" s="2">
        <v>1879695.8465123475</v>
      </c>
      <c r="Q335" s="2">
        <f t="shared" si="67"/>
        <v>450000</v>
      </c>
      <c r="R335" s="2">
        <f t="shared" si="62"/>
        <v>137146806</v>
      </c>
      <c r="S335" s="2">
        <f t="shared" si="54"/>
        <v>442960.42857143283</v>
      </c>
      <c r="T335" s="2">
        <f t="shared" si="55"/>
        <v>7039.571428571362</v>
      </c>
      <c r="U335" s="2">
        <f t="shared" si="56"/>
        <v>450000</v>
      </c>
      <c r="V335" s="2">
        <f t="shared" si="33"/>
        <v>97484840.428571492</v>
      </c>
      <c r="W335" s="2">
        <f t="shared" si="57"/>
        <v>442960.42857143283</v>
      </c>
      <c r="X335" s="2">
        <f t="shared" si="47"/>
        <v>7039.5714285671711</v>
      </c>
      <c r="Y335" s="2">
        <f t="shared" si="58"/>
        <v>39661965.571428381</v>
      </c>
      <c r="Z335" s="2" t="str">
        <f t="shared" si="48"/>
        <v>MEEP</v>
      </c>
      <c r="AA335" s="2">
        <f>IF(Z335="HERE",Y335,AA334+Graph!$G$1*1000)</f>
        <v>145125702.57142848</v>
      </c>
      <c r="AB335" s="2">
        <f t="shared" si="59"/>
        <v>800000</v>
      </c>
      <c r="AC335" s="2">
        <f t="shared" si="60"/>
        <v>38128142.999999985</v>
      </c>
      <c r="AD335" s="3">
        <f t="shared" si="49"/>
        <v>52800000</v>
      </c>
      <c r="AE335" s="2">
        <f>IF(AE333&gt;=52800000,52800000,IF(AB314=Graph!G$1*1000,AE334+Graph!G$1*1000,AC335))</f>
        <v>52800000</v>
      </c>
      <c r="AF335" s="3">
        <f t="shared" si="50"/>
        <v>52800000</v>
      </c>
      <c r="AG335" s="3">
        <f t="shared" si="68"/>
        <v>50160000</v>
      </c>
      <c r="AH335" s="3" t="e">
        <f t="shared" si="46"/>
        <v>#N/A</v>
      </c>
    </row>
    <row r="336" spans="1:34" ht="15" x14ac:dyDescent="0.25">
      <c r="A336" s="1">
        <v>44512</v>
      </c>
      <c r="B336" s="2">
        <f t="shared" si="45"/>
        <v>268</v>
      </c>
      <c r="C336" s="7"/>
      <c r="D336" s="2" t="e">
        <f t="shared" si="51"/>
        <v>#N/A</v>
      </c>
      <c r="E336" s="2" t="e">
        <f t="shared" si="63"/>
        <v>#N/A</v>
      </c>
      <c r="F336" s="2">
        <v>1875257.3938521147</v>
      </c>
      <c r="G336" s="2">
        <f t="shared" si="64"/>
        <v>442960.42857142858</v>
      </c>
      <c r="H336" s="2">
        <f t="shared" si="61"/>
        <v>135136476.85714328</v>
      </c>
      <c r="I336" s="7"/>
      <c r="J336" s="2" t="e">
        <f t="shared" si="52"/>
        <v>#N/A</v>
      </c>
      <c r="K336" s="2" t="e">
        <f t="shared" si="65"/>
        <v>#N/A</v>
      </c>
      <c r="L336" s="2">
        <f t="array" ref="L336">IF(COUNT($C337)=0,IF(COUNT($C336)=1,I336,SUM(L335+LOOKUP(2,1/(ISNUMBER($K$1:$K$194)),$K$1:$K$194))),I336)</f>
        <v>2460329.1428571329</v>
      </c>
      <c r="M336" s="8" t="e">
        <f t="shared" si="69"/>
        <v>#N/A</v>
      </c>
      <c r="N336" s="2" t="e">
        <f t="shared" si="53"/>
        <v>#N/A</v>
      </c>
      <c r="O336" s="2" t="e">
        <f t="shared" si="66"/>
        <v>#N/A</v>
      </c>
      <c r="P336" s="2">
        <v>1884978.3386049271</v>
      </c>
      <c r="Q336" s="2">
        <f t="shared" si="67"/>
        <v>450000</v>
      </c>
      <c r="R336" s="2">
        <f t="shared" si="62"/>
        <v>137596806</v>
      </c>
      <c r="S336" s="2">
        <f t="shared" si="54"/>
        <v>442960.42857143283</v>
      </c>
      <c r="T336" s="2">
        <f t="shared" si="55"/>
        <v>7039.571428571362</v>
      </c>
      <c r="U336" s="2">
        <f t="shared" si="56"/>
        <v>450000</v>
      </c>
      <c r="V336" s="2">
        <f t="shared" si="33"/>
        <v>97927800.857142925</v>
      </c>
      <c r="W336" s="2">
        <f t="shared" si="57"/>
        <v>442960.42857143283</v>
      </c>
      <c r="X336" s="2">
        <f t="shared" si="47"/>
        <v>7039.5714285671711</v>
      </c>
      <c r="Y336" s="2">
        <f t="shared" si="58"/>
        <v>39669005.142856948</v>
      </c>
      <c r="Z336" s="2" t="str">
        <f t="shared" si="48"/>
        <v>MEEP</v>
      </c>
      <c r="AA336" s="2">
        <f>IF(Z336="HERE",Y336,AA335+Graph!$G$1*1000)</f>
        <v>145925702.57142848</v>
      </c>
      <c r="AB336" s="2">
        <f t="shared" si="59"/>
        <v>800000</v>
      </c>
      <c r="AC336" s="2">
        <f t="shared" si="60"/>
        <v>38128142.999999985</v>
      </c>
      <c r="AD336" s="3">
        <f t="shared" si="49"/>
        <v>52800000</v>
      </c>
      <c r="AE336" s="2">
        <f>IF(AE334&gt;=52800000,52800000,IF(AB315=Graph!G$1*1000,AE335+Graph!G$1*1000,AC336))</f>
        <v>52800000</v>
      </c>
      <c r="AF336" s="3">
        <f t="shared" si="50"/>
        <v>52800000</v>
      </c>
      <c r="AG336" s="3">
        <f t="shared" si="68"/>
        <v>50160000</v>
      </c>
      <c r="AH336" s="3" t="e">
        <f t="shared" si="46"/>
        <v>#N/A</v>
      </c>
    </row>
    <row r="337" spans="1:34" ht="15" x14ac:dyDescent="0.25">
      <c r="A337" s="1">
        <v>44513</v>
      </c>
      <c r="B337" s="2">
        <f t="shared" si="45"/>
        <v>269</v>
      </c>
      <c r="C337" s="7"/>
      <c r="D337" s="2" t="e">
        <f t="shared" si="51"/>
        <v>#N/A</v>
      </c>
      <c r="E337" s="2" t="e">
        <f t="shared" si="63"/>
        <v>#N/A</v>
      </c>
      <c r="F337" s="2">
        <v>1880518.0441453755</v>
      </c>
      <c r="G337" s="2">
        <f t="shared" si="64"/>
        <v>442960.42857142858</v>
      </c>
      <c r="H337" s="2">
        <f t="shared" si="61"/>
        <v>135579437.28571472</v>
      </c>
      <c r="I337" s="7"/>
      <c r="J337" s="2" t="e">
        <f t="shared" si="52"/>
        <v>#N/A</v>
      </c>
      <c r="K337" s="2" t="e">
        <f t="shared" si="65"/>
        <v>#N/A</v>
      </c>
      <c r="L337" s="2">
        <f t="array" ref="L337">IF(COUNT($C338)=0,IF(COUNT($C337)=1,I337,SUM(L336+LOOKUP(2,1/(ISNUMBER($K$1:$K$194)),$K$1:$K$194))),I337)</f>
        <v>2467368.7142857043</v>
      </c>
      <c r="M337" s="8" t="e">
        <f t="shared" si="69"/>
        <v>#N/A</v>
      </c>
      <c r="N337" s="2" t="e">
        <f t="shared" si="53"/>
        <v>#N/A</v>
      </c>
      <c r="O337" s="2" t="e">
        <f t="shared" si="66"/>
        <v>#N/A</v>
      </c>
      <c r="P337" s="2">
        <v>1890260.8306975365</v>
      </c>
      <c r="Q337" s="2">
        <f t="shared" si="67"/>
        <v>450000</v>
      </c>
      <c r="R337" s="2">
        <f t="shared" si="62"/>
        <v>138046806</v>
      </c>
      <c r="S337" s="2">
        <f t="shared" si="54"/>
        <v>442960.42857143283</v>
      </c>
      <c r="T337" s="2">
        <f t="shared" si="55"/>
        <v>7039.571428571362</v>
      </c>
      <c r="U337" s="2">
        <f t="shared" si="56"/>
        <v>450000</v>
      </c>
      <c r="V337" s="2">
        <f t="shared" si="33"/>
        <v>98370761.285714358</v>
      </c>
      <c r="W337" s="2">
        <f t="shared" si="57"/>
        <v>442960.42857143283</v>
      </c>
      <c r="X337" s="2">
        <f t="shared" si="47"/>
        <v>7039.5714285671711</v>
      </c>
      <c r="Y337" s="2">
        <f t="shared" si="58"/>
        <v>39676044.714285515</v>
      </c>
      <c r="Z337" s="2" t="str">
        <f t="shared" si="48"/>
        <v>MEEP</v>
      </c>
      <c r="AA337" s="2">
        <f>IF(Z337="HERE",Y337,AA336+Graph!$G$1*1000)</f>
        <v>146725702.57142848</v>
      </c>
      <c r="AB337" s="2">
        <f t="shared" si="59"/>
        <v>800000</v>
      </c>
      <c r="AC337" s="2">
        <f t="shared" si="60"/>
        <v>38128142.999999985</v>
      </c>
      <c r="AD337" s="3">
        <f t="shared" si="49"/>
        <v>52800000</v>
      </c>
      <c r="AE337" s="2">
        <f>IF(AE335&gt;=52800000,52800000,IF(AB316=Graph!G$1*1000,AE336+Graph!G$1*1000,AC337))</f>
        <v>52800000</v>
      </c>
      <c r="AF337" s="3">
        <f t="shared" si="50"/>
        <v>52800000</v>
      </c>
      <c r="AG337" s="3">
        <f t="shared" si="68"/>
        <v>50160000</v>
      </c>
      <c r="AH337" s="3" t="e">
        <f t="shared" si="46"/>
        <v>#N/A</v>
      </c>
    </row>
    <row r="338" spans="1:34" ht="15" x14ac:dyDescent="0.25">
      <c r="A338" s="1">
        <v>44514</v>
      </c>
      <c r="B338" s="2">
        <f t="shared" si="45"/>
        <v>270</v>
      </c>
      <c r="C338" s="7"/>
      <c r="D338" s="2" t="e">
        <f t="shared" si="51"/>
        <v>#N/A</v>
      </c>
      <c r="E338" s="2" t="e">
        <f t="shared" si="63"/>
        <v>#N/A</v>
      </c>
      <c r="F338" s="2">
        <v>1885778.6944386363</v>
      </c>
      <c r="G338" s="2">
        <f t="shared" si="64"/>
        <v>442960.42857142858</v>
      </c>
      <c r="H338" s="2">
        <f t="shared" si="61"/>
        <v>136022397.71428615</v>
      </c>
      <c r="I338" s="7"/>
      <c r="J338" s="2" t="e">
        <f t="shared" si="52"/>
        <v>#N/A</v>
      </c>
      <c r="K338" s="2" t="e">
        <f t="shared" si="65"/>
        <v>#N/A</v>
      </c>
      <c r="L338" s="2">
        <f t="array" ref="L338">IF(COUNT($C339)=0,IF(COUNT($C338)=1,I338,SUM(L337+LOOKUP(2,1/(ISNUMBER($K$1:$K$194)),$K$1:$K$194))),I338)</f>
        <v>2474408.2857142757</v>
      </c>
      <c r="M338" s="8" t="e">
        <f t="shared" si="69"/>
        <v>#N/A</v>
      </c>
      <c r="N338" s="2" t="e">
        <f t="shared" si="53"/>
        <v>#N/A</v>
      </c>
      <c r="O338" s="2" t="e">
        <f t="shared" si="66"/>
        <v>#N/A</v>
      </c>
      <c r="P338" s="2">
        <v>1895543.3227901161</v>
      </c>
      <c r="Q338" s="2">
        <f t="shared" si="67"/>
        <v>450000</v>
      </c>
      <c r="R338" s="2">
        <f t="shared" si="62"/>
        <v>138496806</v>
      </c>
      <c r="S338" s="2">
        <f t="shared" si="54"/>
        <v>442960.42857143283</v>
      </c>
      <c r="T338" s="2">
        <f t="shared" si="55"/>
        <v>7039.571428571362</v>
      </c>
      <c r="U338" s="2">
        <f t="shared" si="56"/>
        <v>450000</v>
      </c>
      <c r="V338" s="2">
        <f t="shared" si="33"/>
        <v>98813721.714285791</v>
      </c>
      <c r="W338" s="2">
        <f t="shared" si="57"/>
        <v>442960.42857143283</v>
      </c>
      <c r="X338" s="2">
        <f t="shared" si="47"/>
        <v>7039.5714285671711</v>
      </c>
      <c r="Y338" s="2">
        <f t="shared" si="58"/>
        <v>39683084.285714082</v>
      </c>
      <c r="Z338" s="2" t="str">
        <f t="shared" si="48"/>
        <v>MEEP</v>
      </c>
      <c r="AA338" s="2">
        <f>IF(Z338="HERE",Y338,AA337+Graph!$G$1*1000)</f>
        <v>147525702.57142848</v>
      </c>
      <c r="AB338" s="2">
        <f t="shared" si="59"/>
        <v>800000</v>
      </c>
      <c r="AC338" s="2">
        <f t="shared" si="60"/>
        <v>38128142.999999985</v>
      </c>
      <c r="AD338" s="3">
        <f t="shared" si="49"/>
        <v>52800000</v>
      </c>
      <c r="AE338" s="2">
        <f>IF(AE336&gt;=52800000,52800000,IF(AB317=Graph!G$1*1000,AE337+Graph!G$1*1000,AC338))</f>
        <v>52800000</v>
      </c>
      <c r="AF338" s="3">
        <f t="shared" si="50"/>
        <v>52800000</v>
      </c>
      <c r="AG338" s="3">
        <f t="shared" si="68"/>
        <v>50160000</v>
      </c>
      <c r="AH338" s="3" t="e">
        <f t="shared" si="46"/>
        <v>#N/A</v>
      </c>
    </row>
    <row r="339" spans="1:34" ht="15" x14ac:dyDescent="0.25">
      <c r="A339" s="1">
        <v>44515</v>
      </c>
      <c r="B339" s="2">
        <f t="shared" si="45"/>
        <v>271</v>
      </c>
      <c r="C339" s="7"/>
      <c r="D339" s="2" t="e">
        <f t="shared" si="51"/>
        <v>#N/A</v>
      </c>
      <c r="E339" s="2" t="e">
        <f t="shared" si="63"/>
        <v>#N/A</v>
      </c>
      <c r="F339" s="2">
        <v>1891039.3447318971</v>
      </c>
      <c r="G339" s="2">
        <f t="shared" si="64"/>
        <v>442960.42857142858</v>
      </c>
      <c r="H339" s="2">
        <f t="shared" si="61"/>
        <v>136465358.14285758</v>
      </c>
      <c r="I339" s="7"/>
      <c r="J339" s="2" t="e">
        <f t="shared" si="52"/>
        <v>#N/A</v>
      </c>
      <c r="K339" s="2" t="e">
        <f t="shared" si="65"/>
        <v>#N/A</v>
      </c>
      <c r="L339" s="2">
        <f t="array" ref="L339">IF(COUNT($C340)=0,IF(COUNT($C339)=1,I339,SUM(L338+LOOKUP(2,1/(ISNUMBER($K$1:$K$194)),$K$1:$K$194))),I339)</f>
        <v>2481447.857142847</v>
      </c>
      <c r="M339" s="8" t="e">
        <f t="shared" si="69"/>
        <v>#N/A</v>
      </c>
      <c r="N339" s="2" t="e">
        <f t="shared" si="53"/>
        <v>#N/A</v>
      </c>
      <c r="O339" s="2" t="e">
        <f t="shared" si="66"/>
        <v>#N/A</v>
      </c>
      <c r="P339" s="2">
        <v>1900825.8148826957</v>
      </c>
      <c r="Q339" s="2">
        <f t="shared" si="67"/>
        <v>450000</v>
      </c>
      <c r="R339" s="2">
        <f t="shared" si="62"/>
        <v>138946806</v>
      </c>
      <c r="S339" s="2">
        <f t="shared" si="54"/>
        <v>442960.42857143283</v>
      </c>
      <c r="T339" s="2">
        <f t="shared" si="55"/>
        <v>7039.571428571362</v>
      </c>
      <c r="U339" s="2">
        <f t="shared" si="56"/>
        <v>450000</v>
      </c>
      <c r="V339" s="2">
        <f t="shared" si="33"/>
        <v>99256682.142857224</v>
      </c>
      <c r="W339" s="2">
        <f t="shared" si="57"/>
        <v>442960.42857143283</v>
      </c>
      <c r="X339" s="2">
        <f t="shared" si="47"/>
        <v>7039.5714285671711</v>
      </c>
      <c r="Y339" s="2">
        <f t="shared" si="58"/>
        <v>39690123.85714265</v>
      </c>
      <c r="Z339" s="2" t="str">
        <f t="shared" si="48"/>
        <v>MEEP</v>
      </c>
      <c r="AA339" s="2">
        <f>IF(Z339="HERE",Y339,AA338+Graph!$G$1*1000)</f>
        <v>148325702.57142848</v>
      </c>
      <c r="AB339" s="2">
        <f t="shared" si="59"/>
        <v>800000</v>
      </c>
      <c r="AC339" s="2">
        <f t="shared" si="60"/>
        <v>38128142.999999985</v>
      </c>
      <c r="AD339" s="3">
        <f t="shared" si="49"/>
        <v>52800000</v>
      </c>
      <c r="AE339" s="2">
        <f>IF(AE337&gt;=52800000,52800000,IF(AB318=Graph!G$1*1000,AE338+Graph!G$1*1000,AC339))</f>
        <v>52800000</v>
      </c>
      <c r="AF339" s="3">
        <f t="shared" si="50"/>
        <v>52800000</v>
      </c>
      <c r="AG339" s="3">
        <f t="shared" si="68"/>
        <v>50160000</v>
      </c>
      <c r="AH339" s="3" t="e">
        <f t="shared" si="46"/>
        <v>#N/A</v>
      </c>
    </row>
    <row r="340" spans="1:34" ht="15" x14ac:dyDescent="0.25">
      <c r="A340" s="1">
        <v>44516</v>
      </c>
      <c r="B340" s="2">
        <f t="shared" si="45"/>
        <v>272</v>
      </c>
      <c r="C340" s="7"/>
      <c r="D340" s="2" t="e">
        <f t="shared" si="51"/>
        <v>#N/A</v>
      </c>
      <c r="E340" s="2" t="e">
        <f t="shared" si="63"/>
        <v>#N/A</v>
      </c>
      <c r="F340" s="2">
        <v>1896299.9950251579</v>
      </c>
      <c r="G340" s="2">
        <f t="shared" si="64"/>
        <v>442960.42857142858</v>
      </c>
      <c r="H340" s="2">
        <f t="shared" si="61"/>
        <v>136908318.57142901</v>
      </c>
      <c r="I340" s="7"/>
      <c r="J340" s="2" t="e">
        <f t="shared" si="52"/>
        <v>#N/A</v>
      </c>
      <c r="K340" s="2" t="e">
        <f t="shared" si="65"/>
        <v>#N/A</v>
      </c>
      <c r="L340" s="2">
        <f t="array" ref="L340">IF(COUNT($C341)=0,IF(COUNT($C340)=1,I340,SUM(L339+LOOKUP(2,1/(ISNUMBER($K$1:$K$194)),$K$1:$K$194))),I340)</f>
        <v>2488487.4285714184</v>
      </c>
      <c r="M340" s="8" t="e">
        <f t="shared" si="69"/>
        <v>#N/A</v>
      </c>
      <c r="N340" s="2" t="e">
        <f t="shared" si="53"/>
        <v>#N/A</v>
      </c>
      <c r="O340" s="2" t="e">
        <f t="shared" si="66"/>
        <v>#N/A</v>
      </c>
      <c r="P340" s="2">
        <v>1906108.3069752753</v>
      </c>
      <c r="Q340" s="2">
        <f t="shared" si="67"/>
        <v>450000</v>
      </c>
      <c r="R340" s="2">
        <f t="shared" si="62"/>
        <v>139396806</v>
      </c>
      <c r="S340" s="2">
        <f t="shared" si="54"/>
        <v>442960.42857143283</v>
      </c>
      <c r="T340" s="2">
        <f t="shared" si="55"/>
        <v>7039.571428571362</v>
      </c>
      <c r="U340" s="2">
        <f t="shared" si="56"/>
        <v>450000</v>
      </c>
      <c r="V340" s="2">
        <f t="shared" si="33"/>
        <v>99699642.571428657</v>
      </c>
      <c r="W340" s="2">
        <f t="shared" si="57"/>
        <v>442960.42857143283</v>
      </c>
      <c r="X340" s="2">
        <f t="shared" si="47"/>
        <v>7039.5714285671711</v>
      </c>
      <c r="Y340" s="2">
        <f t="shared" si="58"/>
        <v>39697163.428571217</v>
      </c>
      <c r="Z340" s="2" t="str">
        <f t="shared" si="48"/>
        <v>MEEP</v>
      </c>
      <c r="AA340" s="2">
        <f>IF(Z340="HERE",Y340,AA339+Graph!$G$1*1000)</f>
        <v>149125702.57142848</v>
      </c>
      <c r="AB340" s="2">
        <f t="shared" si="59"/>
        <v>800000</v>
      </c>
      <c r="AC340" s="2">
        <f t="shared" si="60"/>
        <v>38128142.999999985</v>
      </c>
      <c r="AD340" s="3">
        <f t="shared" si="49"/>
        <v>52800000</v>
      </c>
      <c r="AE340" s="2">
        <f>IF(AE338&gt;=52800000,52800000,IF(AB319=Graph!G$1*1000,AE339+Graph!G$1*1000,AC340))</f>
        <v>52800000</v>
      </c>
      <c r="AF340" s="3">
        <f t="shared" si="50"/>
        <v>52800000</v>
      </c>
      <c r="AG340" s="3">
        <f t="shared" si="68"/>
        <v>50160000</v>
      </c>
      <c r="AH340" s="3" t="e">
        <f t="shared" si="46"/>
        <v>#N/A</v>
      </c>
    </row>
    <row r="341" spans="1:34" ht="15" x14ac:dyDescent="0.25">
      <c r="A341" s="1">
        <v>44517</v>
      </c>
      <c r="B341" s="2">
        <f t="shared" si="45"/>
        <v>273</v>
      </c>
      <c r="C341" s="7"/>
      <c r="D341" s="2" t="e">
        <f t="shared" si="51"/>
        <v>#N/A</v>
      </c>
      <c r="E341" s="2" t="e">
        <f t="shared" si="63"/>
        <v>#N/A</v>
      </c>
      <c r="F341" s="2">
        <v>1901560.6453183889</v>
      </c>
      <c r="G341" s="2">
        <f t="shared" si="64"/>
        <v>442960.42857142858</v>
      </c>
      <c r="H341" s="2">
        <f t="shared" si="61"/>
        <v>137351279.00000045</v>
      </c>
      <c r="I341" s="7"/>
      <c r="J341" s="2" t="e">
        <f t="shared" si="52"/>
        <v>#N/A</v>
      </c>
      <c r="K341" s="2" t="e">
        <f t="shared" si="65"/>
        <v>#N/A</v>
      </c>
      <c r="L341" s="2">
        <f t="array" ref="L341">IF(COUNT($C342)=0,IF(COUNT($C341)=1,I341,SUM(L340+LOOKUP(2,1/(ISNUMBER($K$1:$K$194)),$K$1:$K$194))),I341)</f>
        <v>2495526.9999999898</v>
      </c>
      <c r="M341" s="8" t="e">
        <f t="shared" si="69"/>
        <v>#N/A</v>
      </c>
      <c r="N341" s="2" t="e">
        <f t="shared" si="53"/>
        <v>#N/A</v>
      </c>
      <c r="O341" s="2" t="e">
        <f t="shared" si="66"/>
        <v>#N/A</v>
      </c>
      <c r="P341" s="2">
        <v>1911390.7990678549</v>
      </c>
      <c r="Q341" s="2">
        <f t="shared" si="67"/>
        <v>450000</v>
      </c>
      <c r="R341" s="2">
        <f t="shared" si="62"/>
        <v>139846806</v>
      </c>
      <c r="S341" s="2">
        <f t="shared" si="54"/>
        <v>442960.42857143283</v>
      </c>
      <c r="T341" s="2">
        <f t="shared" si="55"/>
        <v>7039.571428571362</v>
      </c>
      <c r="U341" s="2">
        <f t="shared" si="56"/>
        <v>450000</v>
      </c>
      <c r="V341" s="2">
        <f t="shared" si="33"/>
        <v>100142603.00000009</v>
      </c>
      <c r="W341" s="2">
        <f t="shared" si="57"/>
        <v>442960.42857143283</v>
      </c>
      <c r="X341" s="2">
        <f t="shared" si="47"/>
        <v>7039.5714285671711</v>
      </c>
      <c r="Y341" s="2">
        <f t="shared" si="58"/>
        <v>39704202.999999784</v>
      </c>
      <c r="Z341" s="2" t="str">
        <f t="shared" si="48"/>
        <v>MEEP</v>
      </c>
      <c r="AA341" s="2">
        <f>IF(Z341="HERE",Y341,AA340+Graph!$G$1*1000)</f>
        <v>149925702.57142848</v>
      </c>
      <c r="AB341" s="2">
        <f t="shared" si="59"/>
        <v>800000</v>
      </c>
      <c r="AC341" s="2">
        <f t="shared" si="60"/>
        <v>38128142.999999985</v>
      </c>
      <c r="AD341" s="3">
        <f t="shared" si="49"/>
        <v>52800000</v>
      </c>
      <c r="AE341" s="2">
        <f>IF(AE339&gt;=52800000,52800000,IF(AB320=Graph!G$1*1000,AE340+Graph!G$1*1000,AC341))</f>
        <v>52800000</v>
      </c>
      <c r="AF341" s="3">
        <f t="shared" si="50"/>
        <v>52800000</v>
      </c>
      <c r="AG341" s="3">
        <f t="shared" si="68"/>
        <v>50160000</v>
      </c>
      <c r="AH341" s="3" t="e">
        <f t="shared" si="46"/>
        <v>#N/A</v>
      </c>
    </row>
    <row r="342" spans="1:34" ht="15" x14ac:dyDescent="0.25">
      <c r="A342" s="1">
        <v>44518</v>
      </c>
      <c r="B342" s="2">
        <f t="shared" si="45"/>
        <v>274</v>
      </c>
      <c r="C342" s="7"/>
      <c r="D342" s="2" t="e">
        <f t="shared" si="51"/>
        <v>#N/A</v>
      </c>
      <c r="E342" s="2" t="e">
        <f t="shared" si="63"/>
        <v>#N/A</v>
      </c>
      <c r="F342" s="2">
        <v>1906821.2956116498</v>
      </c>
      <c r="G342" s="2">
        <f t="shared" si="64"/>
        <v>442960.42857142858</v>
      </c>
      <c r="H342" s="2">
        <f t="shared" si="61"/>
        <v>137794239.42857188</v>
      </c>
      <c r="I342" s="7"/>
      <c r="J342" s="2" t="e">
        <f t="shared" si="52"/>
        <v>#N/A</v>
      </c>
      <c r="K342" s="2" t="e">
        <f t="shared" si="65"/>
        <v>#N/A</v>
      </c>
      <c r="L342" s="2">
        <f t="array" ref="L342">IF(COUNT($C343)=0,IF(COUNT($C342)=1,I342,SUM(L341+LOOKUP(2,1/(ISNUMBER($K$1:$K$194)),$K$1:$K$194))),I342)</f>
        <v>2502566.5714285611</v>
      </c>
      <c r="M342" s="8" t="e">
        <f t="shared" si="69"/>
        <v>#N/A</v>
      </c>
      <c r="N342" s="2" t="e">
        <f t="shared" si="53"/>
        <v>#N/A</v>
      </c>
      <c r="O342" s="2" t="e">
        <f t="shared" si="66"/>
        <v>#N/A</v>
      </c>
      <c r="P342" s="2">
        <v>1916673.2911604345</v>
      </c>
      <c r="Q342" s="2">
        <f t="shared" si="67"/>
        <v>450000</v>
      </c>
      <c r="R342" s="2">
        <f t="shared" si="62"/>
        <v>140296806</v>
      </c>
      <c r="S342" s="2">
        <f t="shared" si="54"/>
        <v>442960.42857143283</v>
      </c>
      <c r="T342" s="2">
        <f t="shared" si="55"/>
        <v>7039.571428571362</v>
      </c>
      <c r="U342" s="2">
        <f t="shared" si="56"/>
        <v>450000</v>
      </c>
      <c r="V342" s="2">
        <f t="shared" si="33"/>
        <v>100585563.42857152</v>
      </c>
      <c r="W342" s="2">
        <f t="shared" si="57"/>
        <v>442960.42857143283</v>
      </c>
      <c r="X342" s="2">
        <f t="shared" si="47"/>
        <v>7039.5714285671711</v>
      </c>
      <c r="Y342" s="2">
        <f t="shared" si="58"/>
        <v>39711242.571428351</v>
      </c>
      <c r="Z342" s="2" t="str">
        <f t="shared" si="48"/>
        <v>MEEP</v>
      </c>
      <c r="AA342" s="2">
        <f>IF(Z342="HERE",Y342,AA341+Graph!$G$1*1000)</f>
        <v>150725702.57142848</v>
      </c>
      <c r="AB342" s="2">
        <f t="shared" si="59"/>
        <v>800000</v>
      </c>
      <c r="AC342" s="2">
        <f t="shared" si="60"/>
        <v>38128142.999999985</v>
      </c>
      <c r="AD342" s="3">
        <f t="shared" si="49"/>
        <v>52800000</v>
      </c>
      <c r="AE342" s="2">
        <f>IF(AE340&gt;=52800000,52800000,IF(AB321=Graph!G$1*1000,AE341+Graph!G$1*1000,AC342))</f>
        <v>52800000</v>
      </c>
      <c r="AF342" s="3">
        <f t="shared" si="50"/>
        <v>52800000</v>
      </c>
      <c r="AG342" s="3">
        <f t="shared" si="68"/>
        <v>50160000</v>
      </c>
      <c r="AH342" s="3" t="e">
        <f t="shared" si="46"/>
        <v>#N/A</v>
      </c>
    </row>
    <row r="343" spans="1:34" ht="15" x14ac:dyDescent="0.25">
      <c r="A343" s="1">
        <v>44519</v>
      </c>
      <c r="B343" s="2">
        <f t="shared" si="45"/>
        <v>275</v>
      </c>
      <c r="C343" s="7"/>
      <c r="D343" s="2" t="e">
        <f t="shared" si="51"/>
        <v>#N/A</v>
      </c>
      <c r="E343" s="2" t="e">
        <f t="shared" si="63"/>
        <v>#N/A</v>
      </c>
      <c r="F343" s="2">
        <v>1912081.9459049106</v>
      </c>
      <c r="G343" s="2">
        <f t="shared" si="64"/>
        <v>442960.42857142858</v>
      </c>
      <c r="H343" s="2">
        <f t="shared" si="61"/>
        <v>138237199.85714331</v>
      </c>
      <c r="I343" s="7"/>
      <c r="J343" s="2" t="e">
        <f t="shared" si="52"/>
        <v>#N/A</v>
      </c>
      <c r="K343" s="2" t="e">
        <f t="shared" si="65"/>
        <v>#N/A</v>
      </c>
      <c r="L343" s="2">
        <f t="array" ref="L343">IF(COUNT($C344)=0,IF(COUNT($C343)=1,I343,SUM(L342+LOOKUP(2,1/(ISNUMBER($K$1:$K$194)),$K$1:$K$194))),I343)</f>
        <v>2509606.1428571325</v>
      </c>
      <c r="M343" s="8" t="e">
        <f t="shared" si="69"/>
        <v>#N/A</v>
      </c>
      <c r="N343" s="2" t="e">
        <f t="shared" si="53"/>
        <v>#N/A</v>
      </c>
      <c r="O343" s="2" t="e">
        <f t="shared" si="66"/>
        <v>#N/A</v>
      </c>
      <c r="P343" s="2">
        <v>1921955.7832530439</v>
      </c>
      <c r="Q343" s="2">
        <f t="shared" si="67"/>
        <v>450000</v>
      </c>
      <c r="R343" s="2">
        <f t="shared" si="62"/>
        <v>140746806</v>
      </c>
      <c r="S343" s="2">
        <f t="shared" si="54"/>
        <v>442960.42857143283</v>
      </c>
      <c r="T343" s="2">
        <f t="shared" si="55"/>
        <v>7039.571428571362</v>
      </c>
      <c r="U343" s="2">
        <f t="shared" si="56"/>
        <v>450000</v>
      </c>
      <c r="V343" s="2">
        <f t="shared" si="33"/>
        <v>101028523.85714296</v>
      </c>
      <c r="W343" s="2">
        <f t="shared" si="57"/>
        <v>442960.42857143283</v>
      </c>
      <c r="X343" s="2">
        <f t="shared" si="47"/>
        <v>7039.5714285671711</v>
      </c>
      <c r="Y343" s="2">
        <f t="shared" si="58"/>
        <v>39718282.142856918</v>
      </c>
      <c r="Z343" s="2" t="str">
        <f t="shared" si="48"/>
        <v>MEEP</v>
      </c>
      <c r="AA343" s="2">
        <f>IF(Z343="HERE",Y343,AA342+Graph!$G$1*1000)</f>
        <v>151525702.57142848</v>
      </c>
      <c r="AB343" s="2">
        <f t="shared" si="59"/>
        <v>800000</v>
      </c>
      <c r="AC343" s="2">
        <f t="shared" si="60"/>
        <v>38128142.999999985</v>
      </c>
      <c r="AD343" s="3">
        <f t="shared" si="49"/>
        <v>52800000</v>
      </c>
      <c r="AE343" s="2">
        <f>IF(AE341&gt;=52800000,52800000,IF(AB322=Graph!G$1*1000,AE342+Graph!G$1*1000,AC343))</f>
        <v>52800000</v>
      </c>
      <c r="AF343" s="3">
        <f t="shared" si="50"/>
        <v>52800000</v>
      </c>
      <c r="AG343" s="3">
        <f t="shared" si="68"/>
        <v>50160000</v>
      </c>
      <c r="AH343" s="3" t="e">
        <f t="shared" si="46"/>
        <v>#N/A</v>
      </c>
    </row>
    <row r="344" spans="1:34" ht="15" x14ac:dyDescent="0.25">
      <c r="A344" s="1">
        <v>44520</v>
      </c>
      <c r="B344" s="2">
        <f t="shared" si="45"/>
        <v>276</v>
      </c>
      <c r="C344" s="7"/>
      <c r="D344" s="2" t="e">
        <f t="shared" si="51"/>
        <v>#N/A</v>
      </c>
      <c r="E344" s="2" t="e">
        <f t="shared" si="63"/>
        <v>#N/A</v>
      </c>
      <c r="F344" s="2">
        <v>1917342.5961981714</v>
      </c>
      <c r="G344" s="2">
        <f t="shared" si="64"/>
        <v>442960.42857142858</v>
      </c>
      <c r="H344" s="2">
        <f t="shared" si="61"/>
        <v>138680160.28571475</v>
      </c>
      <c r="I344" s="7"/>
      <c r="J344" s="2" t="e">
        <f t="shared" si="52"/>
        <v>#N/A</v>
      </c>
      <c r="K344" s="2" t="e">
        <f t="shared" si="65"/>
        <v>#N/A</v>
      </c>
      <c r="L344" s="2">
        <f t="array" ref="L344">IF(COUNT($C345)=0,IF(COUNT($C344)=1,I344,SUM(L343+LOOKUP(2,1/(ISNUMBER($K$1:$K$194)),$K$1:$K$194))),I344)</f>
        <v>2516645.7142857038</v>
      </c>
      <c r="M344" s="8" t="e">
        <f t="shared" si="69"/>
        <v>#N/A</v>
      </c>
      <c r="N344" s="2" t="e">
        <f t="shared" si="53"/>
        <v>#N/A</v>
      </c>
      <c r="O344" s="2" t="e">
        <f t="shared" si="66"/>
        <v>#N/A</v>
      </c>
      <c r="P344" s="2">
        <v>1927238.2753456235</v>
      </c>
      <c r="Q344" s="2">
        <f t="shared" si="67"/>
        <v>450000</v>
      </c>
      <c r="R344" s="2">
        <f t="shared" si="62"/>
        <v>141196806</v>
      </c>
      <c r="S344" s="2">
        <f t="shared" si="54"/>
        <v>442960.42857143283</v>
      </c>
      <c r="T344" s="2">
        <f t="shared" si="55"/>
        <v>7039.571428571362</v>
      </c>
      <c r="U344" s="2">
        <f t="shared" si="56"/>
        <v>450000</v>
      </c>
      <c r="V344" s="2">
        <f t="shared" si="33"/>
        <v>101471484.28571439</v>
      </c>
      <c r="W344" s="2">
        <f t="shared" si="57"/>
        <v>442960.42857143283</v>
      </c>
      <c r="X344" s="2">
        <f t="shared" si="47"/>
        <v>7039.5714285671711</v>
      </c>
      <c r="Y344" s="2">
        <f t="shared" si="58"/>
        <v>39725321.714285485</v>
      </c>
      <c r="Z344" s="2" t="str">
        <f t="shared" si="48"/>
        <v>MEEP</v>
      </c>
      <c r="AA344" s="2">
        <f>IF(Z344="HERE",Y344,AA343+Graph!$G$1*1000)</f>
        <v>152325702.57142848</v>
      </c>
      <c r="AB344" s="2">
        <f t="shared" si="59"/>
        <v>800000</v>
      </c>
      <c r="AC344" s="2">
        <f t="shared" si="60"/>
        <v>38128142.999999985</v>
      </c>
      <c r="AD344" s="3">
        <f t="shared" si="49"/>
        <v>52800000</v>
      </c>
      <c r="AE344" s="2">
        <f>IF(AE342&gt;=52800000,52800000,IF(AB323=Graph!G$1*1000,AE343+Graph!G$1*1000,AC344))</f>
        <v>52800000</v>
      </c>
      <c r="AF344" s="3">
        <f t="shared" si="50"/>
        <v>52800000</v>
      </c>
      <c r="AG344" s="3">
        <f t="shared" si="68"/>
        <v>50160000</v>
      </c>
      <c r="AH344" s="3" t="e">
        <f t="shared" si="46"/>
        <v>#N/A</v>
      </c>
    </row>
    <row r="345" spans="1:34" ht="15" x14ac:dyDescent="0.25">
      <c r="A345" s="1">
        <v>44521</v>
      </c>
      <c r="B345" s="2">
        <f t="shared" si="45"/>
        <v>277</v>
      </c>
      <c r="C345" s="7"/>
      <c r="D345" s="2" t="e">
        <f t="shared" si="51"/>
        <v>#N/A</v>
      </c>
      <c r="E345" s="2" t="e">
        <f t="shared" si="63"/>
        <v>#N/A</v>
      </c>
      <c r="F345" s="2">
        <v>1922603.2464914322</v>
      </c>
      <c r="G345" s="2">
        <f t="shared" si="64"/>
        <v>442960.42857142858</v>
      </c>
      <c r="H345" s="2">
        <f t="shared" si="61"/>
        <v>139123120.71428618</v>
      </c>
      <c r="I345" s="7"/>
      <c r="J345" s="2" t="e">
        <f t="shared" si="52"/>
        <v>#N/A</v>
      </c>
      <c r="K345" s="2" t="e">
        <f t="shared" si="65"/>
        <v>#N/A</v>
      </c>
      <c r="L345" s="2">
        <f t="array" ref="L345">IF(COUNT($C346)=0,IF(COUNT($C345)=1,I345,SUM(L344+LOOKUP(2,1/(ISNUMBER($K$1:$K$194)),$K$1:$K$194))),I345)</f>
        <v>2523685.2857142752</v>
      </c>
      <c r="M345" s="8" t="e">
        <f t="shared" si="69"/>
        <v>#N/A</v>
      </c>
      <c r="N345" s="2" t="e">
        <f t="shared" si="53"/>
        <v>#N/A</v>
      </c>
      <c r="O345" s="2" t="e">
        <f t="shared" si="66"/>
        <v>#N/A</v>
      </c>
      <c r="P345" s="2">
        <v>1932520.7674382031</v>
      </c>
      <c r="Q345" s="2">
        <f t="shared" si="67"/>
        <v>450000</v>
      </c>
      <c r="R345" s="2">
        <f t="shared" si="62"/>
        <v>141646806</v>
      </c>
      <c r="S345" s="2">
        <f t="shared" si="54"/>
        <v>442960.42857143283</v>
      </c>
      <c r="T345" s="2">
        <f t="shared" si="55"/>
        <v>7039.571428571362</v>
      </c>
      <c r="U345" s="2">
        <f t="shared" si="56"/>
        <v>450000</v>
      </c>
      <c r="V345" s="2">
        <f t="shared" si="33"/>
        <v>101914444.71428582</v>
      </c>
      <c r="W345" s="2">
        <f t="shared" si="57"/>
        <v>442960.42857143283</v>
      </c>
      <c r="X345" s="2">
        <f t="shared" si="47"/>
        <v>7039.5714285671711</v>
      </c>
      <c r="Y345" s="2">
        <f t="shared" si="58"/>
        <v>39732361.285714053</v>
      </c>
      <c r="Z345" s="2" t="str">
        <f t="shared" si="48"/>
        <v>MEEP</v>
      </c>
      <c r="AA345" s="2">
        <f>IF(Z345="HERE",Y345,AA344+Graph!$G$1*1000)</f>
        <v>153125702.57142848</v>
      </c>
      <c r="AB345" s="2">
        <f t="shared" si="59"/>
        <v>800000</v>
      </c>
      <c r="AC345" s="2">
        <f t="shared" si="60"/>
        <v>38128142.999999985</v>
      </c>
      <c r="AD345" s="3">
        <f t="shared" si="49"/>
        <v>52800000</v>
      </c>
      <c r="AE345" s="2">
        <f>IF(AE343&gt;=52800000,52800000,IF(AB324=Graph!G$1*1000,AE344+Graph!G$1*1000,AC345))</f>
        <v>52800000</v>
      </c>
      <c r="AF345" s="3">
        <f t="shared" si="50"/>
        <v>52800000</v>
      </c>
      <c r="AG345" s="3">
        <f t="shared" si="68"/>
        <v>50160000</v>
      </c>
      <c r="AH345" s="3" t="e">
        <f t="shared" si="46"/>
        <v>#N/A</v>
      </c>
    </row>
    <row r="346" spans="1:34" ht="15" x14ac:dyDescent="0.25">
      <c r="A346" s="1">
        <v>44522</v>
      </c>
      <c r="B346" s="2">
        <f t="shared" si="45"/>
        <v>278</v>
      </c>
      <c r="C346" s="7"/>
      <c r="D346" s="2" t="e">
        <f t="shared" si="51"/>
        <v>#N/A</v>
      </c>
      <c r="E346" s="2" t="e">
        <f t="shared" si="63"/>
        <v>#N/A</v>
      </c>
      <c r="F346" s="2">
        <v>1927863.8967846632</v>
      </c>
      <c r="G346" s="2">
        <f t="shared" si="64"/>
        <v>442960.42857142858</v>
      </c>
      <c r="H346" s="2">
        <f t="shared" si="61"/>
        <v>139566081.14285761</v>
      </c>
      <c r="I346" s="7"/>
      <c r="J346" s="2" t="e">
        <f t="shared" si="52"/>
        <v>#N/A</v>
      </c>
      <c r="K346" s="2" t="e">
        <f t="shared" si="65"/>
        <v>#N/A</v>
      </c>
      <c r="L346" s="2">
        <f t="array" ref="L346">IF(COUNT($C347)=0,IF(COUNT($C346)=1,I346,SUM(L345+LOOKUP(2,1/(ISNUMBER($K$1:$K$194)),$K$1:$K$194))),I346)</f>
        <v>2530724.8571428466</v>
      </c>
      <c r="M346" s="8" t="e">
        <f t="shared" si="69"/>
        <v>#N/A</v>
      </c>
      <c r="N346" s="2" t="e">
        <f t="shared" si="53"/>
        <v>#N/A</v>
      </c>
      <c r="O346" s="2" t="e">
        <f t="shared" si="66"/>
        <v>#N/A</v>
      </c>
      <c r="P346" s="2">
        <v>1937803.2595307827</v>
      </c>
      <c r="Q346" s="2">
        <f t="shared" si="67"/>
        <v>450000</v>
      </c>
      <c r="R346" s="2">
        <f t="shared" si="62"/>
        <v>142096806</v>
      </c>
      <c r="S346" s="2">
        <f t="shared" si="54"/>
        <v>442960.42857143283</v>
      </c>
      <c r="T346" s="2">
        <f t="shared" si="55"/>
        <v>7039.571428571362</v>
      </c>
      <c r="U346" s="2">
        <f t="shared" si="56"/>
        <v>450000</v>
      </c>
      <c r="V346" s="2">
        <f t="shared" si="33"/>
        <v>102357405.14285725</v>
      </c>
      <c r="W346" s="2">
        <f t="shared" si="57"/>
        <v>442960.42857143283</v>
      </c>
      <c r="X346" s="2">
        <f t="shared" si="47"/>
        <v>7039.5714285671711</v>
      </c>
      <c r="Y346" s="2">
        <f t="shared" si="58"/>
        <v>39739400.85714262</v>
      </c>
      <c r="Z346" s="2" t="str">
        <f t="shared" si="48"/>
        <v>MEEP</v>
      </c>
      <c r="AA346" s="2">
        <f>IF(Z346="HERE",Y346,AA345+Graph!$G$1*1000)</f>
        <v>153925702.57142848</v>
      </c>
      <c r="AB346" s="2">
        <f t="shared" si="59"/>
        <v>800000</v>
      </c>
      <c r="AC346" s="2">
        <f t="shared" si="60"/>
        <v>38128142.999999985</v>
      </c>
      <c r="AD346" s="3">
        <f t="shared" si="49"/>
        <v>52800000</v>
      </c>
      <c r="AE346" s="2">
        <f>IF(AE344&gt;=52800000,52800000,IF(AB325=Graph!G$1*1000,AE345+Graph!G$1*1000,AC346))</f>
        <v>52800000</v>
      </c>
      <c r="AF346" s="3">
        <f t="shared" si="50"/>
        <v>52800000</v>
      </c>
      <c r="AG346" s="3">
        <f t="shared" si="68"/>
        <v>50160000</v>
      </c>
      <c r="AH346" s="3" t="e">
        <f t="shared" si="46"/>
        <v>#N/A</v>
      </c>
    </row>
    <row r="347" spans="1:34" ht="15" x14ac:dyDescent="0.25">
      <c r="A347" s="1">
        <v>44523</v>
      </c>
      <c r="B347" s="2">
        <f t="shared" si="45"/>
        <v>279</v>
      </c>
      <c r="C347" s="7"/>
      <c r="D347" s="2" t="e">
        <f t="shared" si="51"/>
        <v>#N/A</v>
      </c>
      <c r="E347" s="2" t="e">
        <f t="shared" si="63"/>
        <v>#N/A</v>
      </c>
      <c r="F347" s="2">
        <v>1933124.547077924</v>
      </c>
      <c r="G347" s="2">
        <f t="shared" si="64"/>
        <v>442960.42857142858</v>
      </c>
      <c r="H347" s="2">
        <f t="shared" si="61"/>
        <v>140009041.57142904</v>
      </c>
      <c r="I347" s="7"/>
      <c r="J347" s="2" t="e">
        <f t="shared" si="52"/>
        <v>#N/A</v>
      </c>
      <c r="K347" s="2" t="e">
        <f t="shared" si="65"/>
        <v>#N/A</v>
      </c>
      <c r="L347" s="2">
        <f t="array" ref="L347">IF(COUNT($C348)=0,IF(COUNT($C347)=1,I347,SUM(L346+LOOKUP(2,1/(ISNUMBER($K$1:$K$194)),$K$1:$K$194))),I347)</f>
        <v>2537764.4285714179</v>
      </c>
      <c r="M347" s="8" t="e">
        <f t="shared" si="69"/>
        <v>#N/A</v>
      </c>
      <c r="N347" s="2" t="e">
        <f t="shared" si="53"/>
        <v>#N/A</v>
      </c>
      <c r="O347" s="2" t="e">
        <f t="shared" si="66"/>
        <v>#N/A</v>
      </c>
      <c r="P347" s="2">
        <v>1943085.7516233623</v>
      </c>
      <c r="Q347" s="2">
        <f t="shared" si="67"/>
        <v>450000</v>
      </c>
      <c r="R347" s="2">
        <f t="shared" si="62"/>
        <v>142546806</v>
      </c>
      <c r="S347" s="2">
        <f t="shared" si="54"/>
        <v>442960.42857143283</v>
      </c>
      <c r="T347" s="2">
        <f t="shared" si="55"/>
        <v>7039.571428571362</v>
      </c>
      <c r="U347" s="2">
        <f t="shared" si="56"/>
        <v>450000</v>
      </c>
      <c r="V347" s="2">
        <f t="shared" si="33"/>
        <v>102800365.57142869</v>
      </c>
      <c r="W347" s="2">
        <f t="shared" si="57"/>
        <v>442960.42857143283</v>
      </c>
      <c r="X347" s="2">
        <f t="shared" si="47"/>
        <v>7039.5714285671711</v>
      </c>
      <c r="Y347" s="2">
        <f t="shared" si="58"/>
        <v>39746440.428571187</v>
      </c>
      <c r="Z347" s="2" t="str">
        <f t="shared" si="48"/>
        <v>MEEP</v>
      </c>
      <c r="AA347" s="2">
        <f>IF(Z347="HERE",Y347,AA346+Graph!$G$1*1000)</f>
        <v>154725702.57142848</v>
      </c>
      <c r="AB347" s="2">
        <f t="shared" si="59"/>
        <v>800000</v>
      </c>
      <c r="AC347" s="2">
        <f t="shared" si="60"/>
        <v>38128142.999999985</v>
      </c>
      <c r="AD347" s="3">
        <f t="shared" si="49"/>
        <v>52800000</v>
      </c>
      <c r="AE347" s="2">
        <f>IF(AE345&gt;=52800000,52800000,IF(AB326=Graph!G$1*1000,AE346+Graph!G$1*1000,AC347))</f>
        <v>52800000</v>
      </c>
      <c r="AF347" s="3">
        <f t="shared" si="50"/>
        <v>52800000</v>
      </c>
      <c r="AG347" s="3">
        <f t="shared" si="68"/>
        <v>50160000</v>
      </c>
      <c r="AH347" s="3" t="e">
        <f t="shared" si="46"/>
        <v>#N/A</v>
      </c>
    </row>
    <row r="348" spans="1:34" ht="15" x14ac:dyDescent="0.25">
      <c r="A348" s="1">
        <v>44524</v>
      </c>
      <c r="B348" s="2">
        <f t="shared" si="45"/>
        <v>280</v>
      </c>
      <c r="C348" s="7"/>
      <c r="D348" s="2" t="e">
        <f t="shared" si="51"/>
        <v>#N/A</v>
      </c>
      <c r="E348" s="2" t="e">
        <f t="shared" si="63"/>
        <v>#N/A</v>
      </c>
      <c r="F348" s="2">
        <v>1938385.1973711848</v>
      </c>
      <c r="G348" s="2">
        <f t="shared" si="64"/>
        <v>442960.42857142858</v>
      </c>
      <c r="H348" s="2">
        <f t="shared" si="61"/>
        <v>140452002.00000048</v>
      </c>
      <c r="I348" s="7"/>
      <c r="J348" s="2" t="e">
        <f t="shared" si="52"/>
        <v>#N/A</v>
      </c>
      <c r="K348" s="2" t="e">
        <f t="shared" si="65"/>
        <v>#N/A</v>
      </c>
      <c r="L348" s="2">
        <f t="array" ref="L348">IF(COUNT($C349)=0,IF(COUNT($C348)=1,I348,SUM(L347+LOOKUP(2,1/(ISNUMBER($K$1:$K$194)),$K$1:$K$194))),I348)</f>
        <v>2544803.9999999893</v>
      </c>
      <c r="M348" s="8" t="e">
        <f t="shared" si="69"/>
        <v>#N/A</v>
      </c>
      <c r="N348" s="2" t="e">
        <f t="shared" si="53"/>
        <v>#N/A</v>
      </c>
      <c r="O348" s="2" t="e">
        <f t="shared" si="66"/>
        <v>#N/A</v>
      </c>
      <c r="P348" s="2">
        <v>1948368.2437159717</v>
      </c>
      <c r="Q348" s="2">
        <f t="shared" si="67"/>
        <v>450000</v>
      </c>
      <c r="R348" s="2">
        <f t="shared" si="62"/>
        <v>142996806</v>
      </c>
      <c r="S348" s="2">
        <f t="shared" si="54"/>
        <v>442960.42857143283</v>
      </c>
      <c r="T348" s="2">
        <f t="shared" si="55"/>
        <v>7039.571428571362</v>
      </c>
      <c r="U348" s="2">
        <f t="shared" si="56"/>
        <v>450000</v>
      </c>
      <c r="V348" s="2">
        <f t="shared" si="33"/>
        <v>103243326.00000012</v>
      </c>
      <c r="W348" s="2">
        <f t="shared" si="57"/>
        <v>442960.42857143283</v>
      </c>
      <c r="X348" s="2">
        <f t="shared" si="47"/>
        <v>7039.5714285671711</v>
      </c>
      <c r="Y348" s="2">
        <f t="shared" si="58"/>
        <v>39753479.999999754</v>
      </c>
      <c r="Z348" s="2" t="str">
        <f t="shared" si="48"/>
        <v>MEEP</v>
      </c>
      <c r="AA348" s="2">
        <f>IF(Z348="HERE",Y348,AA347+Graph!$G$1*1000)</f>
        <v>155525702.57142848</v>
      </c>
      <c r="AB348" s="2">
        <f t="shared" si="59"/>
        <v>800000</v>
      </c>
      <c r="AC348" s="2">
        <f t="shared" si="60"/>
        <v>38128142.999999985</v>
      </c>
      <c r="AD348" s="3">
        <f t="shared" si="49"/>
        <v>52800000</v>
      </c>
      <c r="AE348" s="2">
        <f>IF(AE346&gt;=52800000,52800000,IF(AB327=Graph!G$1*1000,AE347+Graph!G$1*1000,AC348))</f>
        <v>52800000</v>
      </c>
      <c r="AF348" s="3">
        <f t="shared" si="50"/>
        <v>52800000</v>
      </c>
      <c r="AG348" s="3">
        <f t="shared" si="68"/>
        <v>50160000</v>
      </c>
      <c r="AH348" s="3" t="e">
        <f t="shared" si="46"/>
        <v>#N/A</v>
      </c>
    </row>
    <row r="349" spans="1:34" ht="15" x14ac:dyDescent="0.25">
      <c r="A349" s="1">
        <v>44525</v>
      </c>
      <c r="B349" s="2">
        <f t="shared" si="45"/>
        <v>281</v>
      </c>
      <c r="C349" s="7"/>
      <c r="D349" s="2" t="e">
        <f t="shared" si="51"/>
        <v>#N/A</v>
      </c>
      <c r="E349" s="2" t="e">
        <f t="shared" si="63"/>
        <v>#N/A</v>
      </c>
      <c r="F349" s="2">
        <v>1943645.8476644456</v>
      </c>
      <c r="G349" s="2">
        <f t="shared" si="64"/>
        <v>442960.42857142858</v>
      </c>
      <c r="H349" s="2">
        <f t="shared" si="61"/>
        <v>140894962.42857191</v>
      </c>
      <c r="I349" s="7"/>
      <c r="J349" s="2" t="e">
        <f t="shared" si="52"/>
        <v>#N/A</v>
      </c>
      <c r="K349" s="2" t="e">
        <f t="shared" si="65"/>
        <v>#N/A</v>
      </c>
      <c r="L349" s="2">
        <f t="array" ref="L349">IF(COUNT($C350)=0,IF(COUNT($C349)=1,I349,SUM(L348+LOOKUP(2,1/(ISNUMBER($K$1:$K$194)),$K$1:$K$194))),I349)</f>
        <v>2551843.5714285607</v>
      </c>
      <c r="M349" s="8" t="e">
        <f t="shared" si="69"/>
        <v>#N/A</v>
      </c>
      <c r="N349" s="2" t="e">
        <f t="shared" si="53"/>
        <v>#N/A</v>
      </c>
      <c r="O349" s="2" t="e">
        <f t="shared" si="66"/>
        <v>#N/A</v>
      </c>
      <c r="P349" s="2">
        <v>1953650.7358085513</v>
      </c>
      <c r="Q349" s="2">
        <f t="shared" si="67"/>
        <v>450000</v>
      </c>
      <c r="R349" s="2">
        <f t="shared" si="62"/>
        <v>143446806</v>
      </c>
      <c r="S349" s="2">
        <f t="shared" si="54"/>
        <v>442960.42857143283</v>
      </c>
      <c r="T349" s="2">
        <f t="shared" si="55"/>
        <v>7039.571428571362</v>
      </c>
      <c r="U349" s="2">
        <f t="shared" si="56"/>
        <v>450000</v>
      </c>
      <c r="V349" s="2">
        <f t="shared" si="33"/>
        <v>103686286.42857155</v>
      </c>
      <c r="W349" s="2">
        <f t="shared" si="57"/>
        <v>442960.42857143283</v>
      </c>
      <c r="X349" s="2">
        <f t="shared" si="47"/>
        <v>7039.5714285671711</v>
      </c>
      <c r="Y349" s="2">
        <f t="shared" si="58"/>
        <v>39760519.571428321</v>
      </c>
      <c r="Z349" s="2" t="str">
        <f t="shared" si="48"/>
        <v>MEEP</v>
      </c>
      <c r="AA349" s="2">
        <f>IF(Z349="HERE",Y349,AA348+Graph!$G$1*1000)</f>
        <v>156325702.57142848</v>
      </c>
      <c r="AB349" s="2">
        <f t="shared" si="59"/>
        <v>800000</v>
      </c>
      <c r="AC349" s="2">
        <f t="shared" si="60"/>
        <v>38128142.999999985</v>
      </c>
      <c r="AD349" s="3">
        <f t="shared" si="49"/>
        <v>52800000</v>
      </c>
      <c r="AE349" s="2">
        <f>IF(AE347&gt;=52800000,52800000,IF(AB328=Graph!G$1*1000,AE348+Graph!G$1*1000,AC349))</f>
        <v>52800000</v>
      </c>
      <c r="AF349" s="3">
        <f t="shared" si="50"/>
        <v>52800000</v>
      </c>
      <c r="AG349" s="3">
        <f t="shared" si="68"/>
        <v>50160000</v>
      </c>
      <c r="AH349" s="3" t="e">
        <f t="shared" si="46"/>
        <v>#N/A</v>
      </c>
    </row>
    <row r="350" spans="1:34" ht="15" x14ac:dyDescent="0.25">
      <c r="A350" s="1">
        <v>44526</v>
      </c>
      <c r="B350" s="2">
        <f t="shared" si="45"/>
        <v>282</v>
      </c>
      <c r="C350" s="7"/>
      <c r="D350" s="2" t="e">
        <f t="shared" si="51"/>
        <v>#N/A</v>
      </c>
      <c r="E350" s="2" t="e">
        <f t="shared" si="63"/>
        <v>#N/A</v>
      </c>
      <c r="F350" s="2">
        <v>1948906.4979577065</v>
      </c>
      <c r="G350" s="2">
        <f t="shared" si="64"/>
        <v>442960.42857142858</v>
      </c>
      <c r="H350" s="2">
        <f t="shared" si="61"/>
        <v>141337922.85714334</v>
      </c>
      <c r="I350" s="7"/>
      <c r="J350" s="2" t="e">
        <f t="shared" si="52"/>
        <v>#N/A</v>
      </c>
      <c r="K350" s="2" t="e">
        <f t="shared" si="65"/>
        <v>#N/A</v>
      </c>
      <c r="L350" s="2">
        <f t="array" ref="L350">IF(COUNT($C351)=0,IF(COUNT($C350)=1,I350,SUM(L349+LOOKUP(2,1/(ISNUMBER($K$1:$K$194)),$K$1:$K$194))),I350)</f>
        <v>2558883.142857132</v>
      </c>
      <c r="M350" s="8" t="e">
        <f t="shared" si="69"/>
        <v>#N/A</v>
      </c>
      <c r="N350" s="2" t="e">
        <f t="shared" si="53"/>
        <v>#N/A</v>
      </c>
      <c r="O350" s="2" t="e">
        <f t="shared" si="66"/>
        <v>#N/A</v>
      </c>
      <c r="P350" s="2">
        <v>1958933.2279011309</v>
      </c>
      <c r="Q350" s="2">
        <f t="shared" si="67"/>
        <v>450000</v>
      </c>
      <c r="R350" s="2">
        <f t="shared" si="62"/>
        <v>143896806</v>
      </c>
      <c r="S350" s="2">
        <f t="shared" si="54"/>
        <v>442960.42857143283</v>
      </c>
      <c r="T350" s="2">
        <f t="shared" si="55"/>
        <v>7039.571428571362</v>
      </c>
      <c r="U350" s="2">
        <f t="shared" si="56"/>
        <v>450000</v>
      </c>
      <c r="V350" s="2">
        <f t="shared" si="33"/>
        <v>104129246.85714298</v>
      </c>
      <c r="W350" s="2">
        <f t="shared" si="57"/>
        <v>442960.42857143283</v>
      </c>
      <c r="X350" s="2">
        <f t="shared" si="47"/>
        <v>7039.5714285671711</v>
      </c>
      <c r="Y350" s="2">
        <f t="shared" si="58"/>
        <v>39767559.142856888</v>
      </c>
      <c r="Z350" s="2" t="str">
        <f t="shared" si="48"/>
        <v>MEEP</v>
      </c>
      <c r="AA350" s="2">
        <f>IF(Z350="HERE",Y350,AA349+Graph!$G$1*1000)</f>
        <v>157125702.57142848</v>
      </c>
      <c r="AB350" s="2">
        <f t="shared" si="59"/>
        <v>800000</v>
      </c>
      <c r="AC350" s="2">
        <f t="shared" si="60"/>
        <v>38128142.999999985</v>
      </c>
      <c r="AD350" s="3">
        <f t="shared" si="49"/>
        <v>52800000</v>
      </c>
      <c r="AE350" s="2">
        <f>IF(AE348&gt;=52800000,52800000,IF(AB329=Graph!G$1*1000,AE349+Graph!G$1*1000,AC350))</f>
        <v>52800000</v>
      </c>
      <c r="AF350" s="3">
        <f t="shared" si="50"/>
        <v>52800000</v>
      </c>
      <c r="AG350" s="3">
        <f t="shared" si="68"/>
        <v>50160000</v>
      </c>
      <c r="AH350" s="3" t="e">
        <f t="shared" si="46"/>
        <v>#N/A</v>
      </c>
    </row>
    <row r="351" spans="1:34" ht="15" x14ac:dyDescent="0.25">
      <c r="A351" s="1">
        <v>44527</v>
      </c>
      <c r="B351" s="2">
        <f t="shared" si="45"/>
        <v>283</v>
      </c>
      <c r="C351" s="7"/>
      <c r="D351" s="2" t="e">
        <f t="shared" si="51"/>
        <v>#N/A</v>
      </c>
      <c r="E351" s="2" t="e">
        <f t="shared" si="63"/>
        <v>#N/A</v>
      </c>
      <c r="F351" s="2">
        <v>1954167.1482509673</v>
      </c>
      <c r="G351" s="2">
        <f t="shared" si="64"/>
        <v>442960.42857142858</v>
      </c>
      <c r="H351" s="2">
        <f t="shared" si="61"/>
        <v>141780883.28571478</v>
      </c>
      <c r="I351" s="7"/>
      <c r="J351" s="2" t="e">
        <f t="shared" si="52"/>
        <v>#N/A</v>
      </c>
      <c r="K351" s="2" t="e">
        <f t="shared" si="65"/>
        <v>#N/A</v>
      </c>
      <c r="L351" s="2">
        <f t="array" ref="L351">IF(COUNT($C352)=0,IF(COUNT($C351)=1,I351,SUM(L350+LOOKUP(2,1/(ISNUMBER($K$1:$K$194)),$K$1:$K$194))),I351)</f>
        <v>2565922.7142857034</v>
      </c>
      <c r="M351" s="8" t="e">
        <f t="shared" si="69"/>
        <v>#N/A</v>
      </c>
      <c r="N351" s="2" t="e">
        <f t="shared" si="53"/>
        <v>#N/A</v>
      </c>
      <c r="O351" s="2" t="e">
        <f t="shared" si="66"/>
        <v>#N/A</v>
      </c>
      <c r="P351" s="2">
        <v>1964215.7199937105</v>
      </c>
      <c r="Q351" s="2">
        <f t="shared" si="67"/>
        <v>450000</v>
      </c>
      <c r="R351" s="2">
        <f t="shared" si="62"/>
        <v>144346806</v>
      </c>
      <c r="S351" s="2">
        <f t="shared" si="54"/>
        <v>442960.42857143283</v>
      </c>
      <c r="T351" s="2">
        <f t="shared" si="55"/>
        <v>7039.571428571362</v>
      </c>
      <c r="U351" s="2">
        <f t="shared" si="56"/>
        <v>450000</v>
      </c>
      <c r="V351" s="2">
        <f t="shared" si="33"/>
        <v>104572207.28571442</v>
      </c>
      <c r="W351" s="2">
        <f t="shared" si="57"/>
        <v>442960.42857143283</v>
      </c>
      <c r="X351" s="2">
        <f t="shared" si="47"/>
        <v>7039.5714285671711</v>
      </c>
      <c r="Y351" s="2">
        <f t="shared" ref="Y351:Y385" si="70">IF(COUNT($C352)=0,IF(COUNT($C351)=1,C351,SUM(Y350+X351)),C351)</f>
        <v>39774598.714285456</v>
      </c>
      <c r="Z351" s="2" t="str">
        <f t="shared" si="48"/>
        <v>MEEP</v>
      </c>
      <c r="AA351" s="2">
        <f>IF(Z351="HERE",Y351,AA350+Graph!$G$1*1000)</f>
        <v>157925702.57142848</v>
      </c>
      <c r="AB351" s="2">
        <f t="shared" si="59"/>
        <v>800000</v>
      </c>
      <c r="AC351" s="2">
        <f t="shared" ref="AC351:AC385" si="71">IF(Z352="HERE",V351,AC350)</f>
        <v>38128142.999999985</v>
      </c>
      <c r="AD351" s="3">
        <f t="shared" si="49"/>
        <v>52800000</v>
      </c>
      <c r="AE351" s="2">
        <f>IF(AE349&gt;=52800000,52800000,IF(AB330=Graph!G$1*1000,AE350+Graph!G$1*1000,AC351))</f>
        <v>52800000</v>
      </c>
      <c r="AF351" s="3">
        <f t="shared" si="50"/>
        <v>52800000</v>
      </c>
      <c r="AG351" s="3">
        <f t="shared" si="68"/>
        <v>50160000</v>
      </c>
      <c r="AH351" s="3" t="e">
        <f t="shared" si="46"/>
        <v>#N/A</v>
      </c>
    </row>
    <row r="352" spans="1:34" ht="15" x14ac:dyDescent="0.25">
      <c r="A352" s="1">
        <v>44528</v>
      </c>
      <c r="B352" s="2">
        <f t="shared" si="45"/>
        <v>284</v>
      </c>
      <c r="C352" s="7"/>
      <c r="D352" s="2" t="e">
        <f t="shared" si="51"/>
        <v>#N/A</v>
      </c>
      <c r="E352" s="2" t="e">
        <f t="shared" si="63"/>
        <v>#N/A</v>
      </c>
      <c r="F352" s="2">
        <v>1959427.7985441983</v>
      </c>
      <c r="G352" s="2">
        <f t="shared" si="64"/>
        <v>442960.42857142858</v>
      </c>
      <c r="H352" s="2">
        <f t="shared" ref="H352:H385" si="72">IF(COUNT($C353)=0,IF(COUNT($C352)=1,C352,SUM(H351+G352)),C352)</f>
        <v>142223843.71428621</v>
      </c>
      <c r="I352" s="7"/>
      <c r="J352" s="2" t="e">
        <f t="shared" si="52"/>
        <v>#N/A</v>
      </c>
      <c r="K352" s="2" t="e">
        <f t="shared" si="65"/>
        <v>#N/A</v>
      </c>
      <c r="L352" s="2">
        <f t="array" ref="L352">IF(COUNT($C353)=0,IF(COUNT($C352)=1,I352,SUM(L351+LOOKUP(2,1/(ISNUMBER($K$1:$K$194)),$K$1:$K$194))),I352)</f>
        <v>2572962.2857142747</v>
      </c>
      <c r="M352" s="8" t="e">
        <f t="shared" si="69"/>
        <v>#N/A</v>
      </c>
      <c r="N352" s="2" t="e">
        <f t="shared" si="53"/>
        <v>#N/A</v>
      </c>
      <c r="O352" s="2" t="e">
        <f t="shared" si="66"/>
        <v>#N/A</v>
      </c>
      <c r="P352" s="2">
        <v>1969498.2120862901</v>
      </c>
      <c r="Q352" s="2">
        <f t="shared" si="67"/>
        <v>450000</v>
      </c>
      <c r="R352" s="2">
        <f t="shared" ref="R352:R385" si="73">IF(COUNT($C353)=0,IF(COUNT($C352)=1,M352,SUM(R351+Q352)),M352)</f>
        <v>144796806</v>
      </c>
      <c r="S352" s="2">
        <f t="shared" si="54"/>
        <v>442960.42857143283</v>
      </c>
      <c r="T352" s="2">
        <f t="shared" si="55"/>
        <v>7039.571428571362</v>
      </c>
      <c r="U352" s="2">
        <f t="shared" si="56"/>
        <v>450000</v>
      </c>
      <c r="V352" s="2">
        <f t="shared" si="33"/>
        <v>105015167.71428585</v>
      </c>
      <c r="W352" s="2">
        <f t="shared" si="57"/>
        <v>442960.42857143283</v>
      </c>
      <c r="X352" s="2">
        <f t="shared" si="47"/>
        <v>7039.5714285671711</v>
      </c>
      <c r="Y352" s="2">
        <f t="shared" si="70"/>
        <v>39781638.285714023</v>
      </c>
      <c r="Z352" s="2" t="str">
        <f t="shared" si="48"/>
        <v>MEEP</v>
      </c>
      <c r="AA352" s="2">
        <f>IF(Z352="HERE",Y352,AA351+Graph!$G$1*1000)</f>
        <v>158725702.57142848</v>
      </c>
      <c r="AB352" s="2">
        <f t="shared" si="59"/>
        <v>800000</v>
      </c>
      <c r="AC352" s="2">
        <f t="shared" si="71"/>
        <v>38128142.999999985</v>
      </c>
      <c r="AD352" s="3">
        <f t="shared" si="49"/>
        <v>52800000</v>
      </c>
      <c r="AE352" s="2">
        <f>IF(AE350&gt;=52800000,52800000,IF(AB331=Graph!G$1*1000,AE351+Graph!G$1*1000,AC352))</f>
        <v>52800000</v>
      </c>
      <c r="AF352" s="3">
        <f t="shared" si="50"/>
        <v>52800000</v>
      </c>
      <c r="AG352" s="3">
        <f t="shared" si="68"/>
        <v>50160000</v>
      </c>
      <c r="AH352" s="3" t="e">
        <f t="shared" si="46"/>
        <v>#N/A</v>
      </c>
    </row>
    <row r="353" spans="1:34" ht="15" x14ac:dyDescent="0.25">
      <c r="A353" s="1">
        <v>44529</v>
      </c>
      <c r="B353" s="2">
        <f t="shared" si="45"/>
        <v>285</v>
      </c>
      <c r="C353" s="7"/>
      <c r="D353" s="2" t="e">
        <f t="shared" si="51"/>
        <v>#N/A</v>
      </c>
      <c r="E353" s="2" t="e">
        <f t="shared" si="63"/>
        <v>#N/A</v>
      </c>
      <c r="F353" s="2">
        <v>1964688.4488374591</v>
      </c>
      <c r="G353" s="2">
        <f t="shared" si="64"/>
        <v>442960.42857142858</v>
      </c>
      <c r="H353" s="2">
        <f t="shared" si="72"/>
        <v>142666804.14285764</v>
      </c>
      <c r="I353" s="7"/>
      <c r="J353" s="2" t="e">
        <f t="shared" si="52"/>
        <v>#N/A</v>
      </c>
      <c r="K353" s="2" t="e">
        <f t="shared" si="65"/>
        <v>#N/A</v>
      </c>
      <c r="L353" s="2">
        <f t="array" ref="L353">IF(COUNT($C354)=0,IF(COUNT($C353)=1,I353,SUM(L352+LOOKUP(2,1/(ISNUMBER($K$1:$K$194)),$K$1:$K$194))),I353)</f>
        <v>2580001.8571428461</v>
      </c>
      <c r="M353" s="8" t="e">
        <f t="shared" si="69"/>
        <v>#N/A</v>
      </c>
      <c r="N353" s="2" t="e">
        <f t="shared" si="53"/>
        <v>#N/A</v>
      </c>
      <c r="O353" s="2" t="e">
        <f t="shared" si="66"/>
        <v>#N/A</v>
      </c>
      <c r="P353" s="2">
        <v>1974780.7041788697</v>
      </c>
      <c r="Q353" s="2">
        <f t="shared" si="67"/>
        <v>450000</v>
      </c>
      <c r="R353" s="2">
        <f t="shared" si="73"/>
        <v>145246806</v>
      </c>
      <c r="S353" s="2">
        <f t="shared" si="54"/>
        <v>442960.42857143283</v>
      </c>
      <c r="T353" s="2">
        <f t="shared" si="55"/>
        <v>7039.571428571362</v>
      </c>
      <c r="U353" s="2">
        <f t="shared" si="56"/>
        <v>450000</v>
      </c>
      <c r="V353" s="2">
        <f t="shared" si="33"/>
        <v>105458128.14285728</v>
      </c>
      <c r="W353" s="2">
        <f t="shared" si="57"/>
        <v>442960.42857143283</v>
      </c>
      <c r="X353" s="2">
        <f t="shared" si="47"/>
        <v>7039.5714285671711</v>
      </c>
      <c r="Y353" s="2">
        <f t="shared" si="70"/>
        <v>39788677.85714259</v>
      </c>
      <c r="Z353" s="2" t="str">
        <f t="shared" si="48"/>
        <v>MEEP</v>
      </c>
      <c r="AA353" s="2">
        <f>IF(Z353="HERE",Y353,AA352+Graph!$G$1*1000)</f>
        <v>159525702.57142848</v>
      </c>
      <c r="AB353" s="2">
        <f t="shared" si="59"/>
        <v>800000</v>
      </c>
      <c r="AC353" s="2">
        <f t="shared" si="71"/>
        <v>38128142.999999985</v>
      </c>
      <c r="AD353" s="3">
        <f t="shared" si="49"/>
        <v>52800000</v>
      </c>
      <c r="AE353" s="2">
        <f>IF(AE351&gt;=52800000,52800000,IF(AB332=Graph!G$1*1000,AE352+Graph!G$1*1000,AC353))</f>
        <v>52800000</v>
      </c>
      <c r="AF353" s="3">
        <f t="shared" si="50"/>
        <v>52800000</v>
      </c>
      <c r="AG353" s="3">
        <f t="shared" si="68"/>
        <v>50160000</v>
      </c>
      <c r="AH353" s="3" t="e">
        <f t="shared" si="46"/>
        <v>#N/A</v>
      </c>
    </row>
    <row r="354" spans="1:34" ht="15" x14ac:dyDescent="0.25">
      <c r="A354" s="1">
        <v>44530</v>
      </c>
      <c r="B354" s="2">
        <f t="shared" si="45"/>
        <v>286</v>
      </c>
      <c r="C354" s="7"/>
      <c r="D354" s="2" t="e">
        <f t="shared" si="51"/>
        <v>#N/A</v>
      </c>
      <c r="E354" s="2" t="e">
        <f t="shared" si="63"/>
        <v>#N/A</v>
      </c>
      <c r="F354" s="2">
        <v>1969949.0991307199</v>
      </c>
      <c r="G354" s="2">
        <f t="shared" si="64"/>
        <v>442960.42857142858</v>
      </c>
      <c r="H354" s="2">
        <f t="shared" si="72"/>
        <v>143109764.57142907</v>
      </c>
      <c r="I354" s="7"/>
      <c r="J354" s="2" t="e">
        <f t="shared" si="52"/>
        <v>#N/A</v>
      </c>
      <c r="K354" s="2" t="e">
        <f t="shared" si="65"/>
        <v>#N/A</v>
      </c>
      <c r="L354" s="2">
        <f t="array" ref="L354">IF(COUNT($C355)=0,IF(COUNT($C354)=1,I354,SUM(L353+LOOKUP(2,1/(ISNUMBER($K$1:$K$194)),$K$1:$K$194))),I354)</f>
        <v>2587041.4285714175</v>
      </c>
      <c r="M354" s="8" t="e">
        <f t="shared" si="69"/>
        <v>#N/A</v>
      </c>
      <c r="N354" s="2" t="e">
        <f t="shared" si="53"/>
        <v>#N/A</v>
      </c>
      <c r="O354" s="2" t="e">
        <f t="shared" si="66"/>
        <v>#N/A</v>
      </c>
      <c r="P354" s="2">
        <v>1980063.1962714791</v>
      </c>
      <c r="Q354" s="2">
        <f t="shared" si="67"/>
        <v>450000</v>
      </c>
      <c r="R354" s="2">
        <f t="shared" si="73"/>
        <v>145696806</v>
      </c>
      <c r="S354" s="2">
        <f t="shared" si="54"/>
        <v>442960.42857143283</v>
      </c>
      <c r="T354" s="2">
        <f t="shared" si="55"/>
        <v>7039.571428571362</v>
      </c>
      <c r="U354" s="2">
        <f t="shared" si="56"/>
        <v>450000</v>
      </c>
      <c r="V354" s="2">
        <f t="shared" si="33"/>
        <v>105901088.57142872</v>
      </c>
      <c r="W354" s="2">
        <f t="shared" si="57"/>
        <v>442960.42857143283</v>
      </c>
      <c r="X354" s="2">
        <f t="shared" si="47"/>
        <v>7039.5714285671711</v>
      </c>
      <c r="Y354" s="2">
        <f t="shared" si="70"/>
        <v>39795717.428571157</v>
      </c>
      <c r="Z354" s="2" t="str">
        <f t="shared" si="48"/>
        <v>MEEP</v>
      </c>
      <c r="AA354" s="2">
        <f>IF(Z354="HERE",Y354,AA353+Graph!$G$1*1000)</f>
        <v>160325702.57142848</v>
      </c>
      <c r="AB354" s="2">
        <f t="shared" si="59"/>
        <v>800000</v>
      </c>
      <c r="AC354" s="2">
        <f t="shared" si="71"/>
        <v>38128142.999999985</v>
      </c>
      <c r="AD354" s="3">
        <f t="shared" si="49"/>
        <v>52800000</v>
      </c>
      <c r="AE354" s="2">
        <f>IF(AE352&gt;=52800000,52800000,IF(AB333=Graph!G$1*1000,AE353+Graph!G$1*1000,AC354))</f>
        <v>52800000</v>
      </c>
      <c r="AF354" s="3">
        <f t="shared" si="50"/>
        <v>52800000</v>
      </c>
      <c r="AG354" s="3">
        <f t="shared" si="68"/>
        <v>50160000</v>
      </c>
      <c r="AH354" s="3" t="e">
        <f t="shared" si="46"/>
        <v>#N/A</v>
      </c>
    </row>
    <row r="355" spans="1:34" ht="15" x14ac:dyDescent="0.25">
      <c r="A355" s="1">
        <v>44531</v>
      </c>
      <c r="B355" s="2">
        <f t="shared" si="45"/>
        <v>287</v>
      </c>
      <c r="C355" s="7"/>
      <c r="D355" s="2" t="e">
        <f t="shared" si="51"/>
        <v>#N/A</v>
      </c>
      <c r="E355" s="2" t="e">
        <f t="shared" si="63"/>
        <v>#N/A</v>
      </c>
      <c r="F355" s="2">
        <v>1975209.7494239807</v>
      </c>
      <c r="G355" s="2">
        <f t="shared" si="64"/>
        <v>442960.42857142858</v>
      </c>
      <c r="H355" s="2">
        <f t="shared" si="72"/>
        <v>143552725.00000051</v>
      </c>
      <c r="I355" s="7"/>
      <c r="J355" s="2" t="e">
        <f t="shared" si="52"/>
        <v>#N/A</v>
      </c>
      <c r="K355" s="2" t="e">
        <f t="shared" si="65"/>
        <v>#N/A</v>
      </c>
      <c r="L355" s="2">
        <f t="array" ref="L355">IF(COUNT($C356)=0,IF(COUNT($C355)=1,I355,SUM(L354+LOOKUP(2,1/(ISNUMBER($K$1:$K$194)),$K$1:$K$194))),I355)</f>
        <v>2594080.9999999888</v>
      </c>
      <c r="M355" s="8" t="e">
        <f t="shared" si="69"/>
        <v>#N/A</v>
      </c>
      <c r="N355" s="2" t="e">
        <f t="shared" si="53"/>
        <v>#N/A</v>
      </c>
      <c r="O355" s="2" t="e">
        <f t="shared" si="66"/>
        <v>#N/A</v>
      </c>
      <c r="P355" s="2">
        <v>1985345.6883640587</v>
      </c>
      <c r="Q355" s="2">
        <f t="shared" si="67"/>
        <v>450000</v>
      </c>
      <c r="R355" s="2">
        <f t="shared" si="73"/>
        <v>146146806</v>
      </c>
      <c r="S355" s="2">
        <f t="shared" si="54"/>
        <v>442960.42857143283</v>
      </c>
      <c r="T355" s="2">
        <f t="shared" si="55"/>
        <v>7039.571428571362</v>
      </c>
      <c r="U355" s="2">
        <f t="shared" si="56"/>
        <v>450000</v>
      </c>
      <c r="V355" s="2">
        <f t="shared" si="33"/>
        <v>106344049.00000015</v>
      </c>
      <c r="W355" s="2">
        <f t="shared" si="57"/>
        <v>442960.42857143283</v>
      </c>
      <c r="X355" s="2">
        <f t="shared" si="47"/>
        <v>7039.5714285671711</v>
      </c>
      <c r="Y355" s="2">
        <f t="shared" si="70"/>
        <v>39802756.999999724</v>
      </c>
      <c r="Z355" s="2" t="str">
        <f t="shared" si="48"/>
        <v>MEEP</v>
      </c>
      <c r="AA355" s="2">
        <f>IF(Z355="HERE",Y355,AA354+Graph!$G$1*1000)</f>
        <v>161125702.57142848</v>
      </c>
      <c r="AB355" s="2">
        <f t="shared" si="59"/>
        <v>800000</v>
      </c>
      <c r="AC355" s="2">
        <f t="shared" si="71"/>
        <v>38128142.999999985</v>
      </c>
      <c r="AD355" s="3">
        <f t="shared" si="49"/>
        <v>52800000</v>
      </c>
      <c r="AE355" s="2">
        <f>IF(AE353&gt;=52800000,52800000,IF(AB334=Graph!G$1*1000,AE354+Graph!G$1*1000,AC355))</f>
        <v>52800000</v>
      </c>
      <c r="AF355" s="3">
        <f t="shared" si="50"/>
        <v>52800000</v>
      </c>
      <c r="AG355" s="3">
        <f t="shared" si="68"/>
        <v>50160000</v>
      </c>
      <c r="AH355" s="3" t="e">
        <f t="shared" si="46"/>
        <v>#N/A</v>
      </c>
    </row>
    <row r="356" spans="1:34" ht="15" x14ac:dyDescent="0.25">
      <c r="A356" s="1">
        <v>44532</v>
      </c>
      <c r="B356" s="2">
        <f t="shared" si="45"/>
        <v>288</v>
      </c>
      <c r="C356" s="7"/>
      <c r="D356" s="2" t="e">
        <f t="shared" si="51"/>
        <v>#N/A</v>
      </c>
      <c r="E356" s="2" t="e">
        <f t="shared" si="63"/>
        <v>#N/A</v>
      </c>
      <c r="F356" s="2">
        <v>1980470.3997172415</v>
      </c>
      <c r="G356" s="2">
        <f t="shared" si="64"/>
        <v>442960.42857142858</v>
      </c>
      <c r="H356" s="2">
        <f t="shared" si="72"/>
        <v>143995685.42857194</v>
      </c>
      <c r="I356" s="7"/>
      <c r="J356" s="2" t="e">
        <f t="shared" si="52"/>
        <v>#N/A</v>
      </c>
      <c r="K356" s="2" t="e">
        <f t="shared" si="65"/>
        <v>#N/A</v>
      </c>
      <c r="L356" s="2">
        <f t="array" ref="L356">IF(COUNT($C357)=0,IF(COUNT($C356)=1,I356,SUM(L355+LOOKUP(2,1/(ISNUMBER($K$1:$K$194)),$K$1:$K$194))),I356)</f>
        <v>2601120.5714285602</v>
      </c>
      <c r="M356" s="8" t="e">
        <f t="shared" si="69"/>
        <v>#N/A</v>
      </c>
      <c r="N356" s="2" t="e">
        <f t="shared" si="53"/>
        <v>#N/A</v>
      </c>
      <c r="O356" s="2" t="e">
        <f t="shared" si="66"/>
        <v>#N/A</v>
      </c>
      <c r="P356" s="2">
        <v>1990628.1804566383</v>
      </c>
      <c r="Q356" s="2">
        <f t="shared" si="67"/>
        <v>450000</v>
      </c>
      <c r="R356" s="2">
        <f t="shared" si="73"/>
        <v>146596806</v>
      </c>
      <c r="S356" s="2">
        <f t="shared" si="54"/>
        <v>442960.42857143283</v>
      </c>
      <c r="T356" s="2">
        <f t="shared" si="55"/>
        <v>7039.571428571362</v>
      </c>
      <c r="U356" s="2">
        <f t="shared" si="56"/>
        <v>450000</v>
      </c>
      <c r="V356" s="2">
        <f t="shared" ref="V356:V385" si="74">H272</f>
        <v>106787009.42857158</v>
      </c>
      <c r="W356" s="2">
        <f t="shared" si="57"/>
        <v>442960.42857143283</v>
      </c>
      <c r="X356" s="2">
        <f t="shared" si="47"/>
        <v>7039.5714285671711</v>
      </c>
      <c r="Y356" s="2">
        <f t="shared" si="70"/>
        <v>39809796.571428291</v>
      </c>
      <c r="Z356" s="2" t="str">
        <f t="shared" si="48"/>
        <v>MEEP</v>
      </c>
      <c r="AA356" s="2">
        <f>IF(Z356="HERE",Y356,AA355+Graph!$G$1*1000)</f>
        <v>161925702.57142848</v>
      </c>
      <c r="AB356" s="2">
        <f t="shared" si="59"/>
        <v>800000</v>
      </c>
      <c r="AC356" s="2">
        <f t="shared" si="71"/>
        <v>38128142.999999985</v>
      </c>
      <c r="AD356" s="3">
        <f t="shared" si="49"/>
        <v>52800000</v>
      </c>
      <c r="AE356" s="2">
        <f>IF(AE354&gt;=52800000,52800000,IF(AB335=Graph!G$1*1000,AE355+Graph!G$1*1000,AC356))</f>
        <v>52800000</v>
      </c>
      <c r="AF356" s="3">
        <f t="shared" si="50"/>
        <v>52800000</v>
      </c>
      <c r="AG356" s="3">
        <f t="shared" si="68"/>
        <v>50160000</v>
      </c>
      <c r="AH356" s="3" t="e">
        <f t="shared" si="46"/>
        <v>#N/A</v>
      </c>
    </row>
    <row r="357" spans="1:34" ht="15" x14ac:dyDescent="0.25">
      <c r="A357" s="1">
        <v>44533</v>
      </c>
      <c r="B357" s="2">
        <f t="shared" si="45"/>
        <v>289</v>
      </c>
      <c r="C357" s="7"/>
      <c r="D357" s="2" t="e">
        <f t="shared" si="51"/>
        <v>#N/A</v>
      </c>
      <c r="E357" s="2" t="e">
        <f t="shared" si="63"/>
        <v>#N/A</v>
      </c>
      <c r="F357" s="2">
        <v>1985731.0500104725</v>
      </c>
      <c r="G357" s="2">
        <f t="shared" si="64"/>
        <v>442960.42857142858</v>
      </c>
      <c r="H357" s="2">
        <f t="shared" si="72"/>
        <v>144438645.85714337</v>
      </c>
      <c r="I357" s="7"/>
      <c r="J357" s="2" t="e">
        <f t="shared" si="52"/>
        <v>#N/A</v>
      </c>
      <c r="K357" s="2" t="e">
        <f t="shared" si="65"/>
        <v>#N/A</v>
      </c>
      <c r="L357" s="2">
        <f t="array" ref="L357">IF(COUNT($C358)=0,IF(COUNT($C357)=1,I357,SUM(L356+LOOKUP(2,1/(ISNUMBER($K$1:$K$194)),$K$1:$K$194))),I357)</f>
        <v>2608160.1428571315</v>
      </c>
      <c r="M357" s="8" t="e">
        <f t="shared" si="69"/>
        <v>#N/A</v>
      </c>
      <c r="N357" s="2" t="e">
        <f t="shared" si="53"/>
        <v>#N/A</v>
      </c>
      <c r="O357" s="2" t="e">
        <f t="shared" si="66"/>
        <v>#N/A</v>
      </c>
      <c r="P357" s="2">
        <v>1995910.6725492179</v>
      </c>
      <c r="Q357" s="2">
        <f t="shared" si="67"/>
        <v>450000</v>
      </c>
      <c r="R357" s="2">
        <f t="shared" si="73"/>
        <v>147046806</v>
      </c>
      <c r="S357" s="2">
        <f t="shared" si="54"/>
        <v>442960.42857143283</v>
      </c>
      <c r="T357" s="2">
        <f t="shared" si="55"/>
        <v>7039.571428571362</v>
      </c>
      <c r="U357" s="2">
        <f t="shared" si="56"/>
        <v>450000</v>
      </c>
      <c r="V357" s="2">
        <f t="shared" si="74"/>
        <v>107229969.85714301</v>
      </c>
      <c r="W357" s="2">
        <f t="shared" si="57"/>
        <v>442960.42857143283</v>
      </c>
      <c r="X357" s="2">
        <f t="shared" si="47"/>
        <v>7039.5714285671711</v>
      </c>
      <c r="Y357" s="2">
        <f t="shared" si="70"/>
        <v>39816836.142856859</v>
      </c>
      <c r="Z357" s="2" t="str">
        <f t="shared" si="48"/>
        <v>MEEP</v>
      </c>
      <c r="AA357" s="2">
        <f>IF(Z357="HERE",Y357,AA356+Graph!$G$1*1000)</f>
        <v>162725702.57142848</v>
      </c>
      <c r="AB357" s="2">
        <f t="shared" si="59"/>
        <v>800000</v>
      </c>
      <c r="AC357" s="2">
        <f t="shared" si="71"/>
        <v>38128142.999999985</v>
      </c>
      <c r="AD357" s="3">
        <f t="shared" si="49"/>
        <v>52800000</v>
      </c>
      <c r="AE357" s="2">
        <f>IF(AE355&gt;=52800000,52800000,IF(AB336=Graph!G$1*1000,AE356+Graph!G$1*1000,AC357))</f>
        <v>52800000</v>
      </c>
      <c r="AF357" s="3">
        <f t="shared" si="50"/>
        <v>52800000</v>
      </c>
      <c r="AG357" s="3">
        <f t="shared" si="68"/>
        <v>50160000</v>
      </c>
      <c r="AH357" s="3" t="e">
        <f t="shared" si="46"/>
        <v>#N/A</v>
      </c>
    </row>
    <row r="358" spans="1:34" ht="15" x14ac:dyDescent="0.25">
      <c r="A358" s="1">
        <v>44534</v>
      </c>
      <c r="B358" s="2">
        <f t="shared" si="45"/>
        <v>290</v>
      </c>
      <c r="C358" s="7"/>
      <c r="D358" s="2" t="e">
        <f t="shared" si="51"/>
        <v>#N/A</v>
      </c>
      <c r="E358" s="2" t="e">
        <f t="shared" si="63"/>
        <v>#N/A</v>
      </c>
      <c r="F358" s="2">
        <v>1990991.7003037333</v>
      </c>
      <c r="G358" s="2">
        <f t="shared" si="64"/>
        <v>442960.42857142858</v>
      </c>
      <c r="H358" s="2">
        <f t="shared" si="72"/>
        <v>144881606.28571481</v>
      </c>
      <c r="I358" s="7"/>
      <c r="J358" s="2" t="e">
        <f t="shared" si="52"/>
        <v>#N/A</v>
      </c>
      <c r="K358" s="2" t="e">
        <f t="shared" si="65"/>
        <v>#N/A</v>
      </c>
      <c r="L358" s="2">
        <f t="array" ref="L358">IF(COUNT($C359)=0,IF(COUNT($C358)=1,I358,SUM(L357+LOOKUP(2,1/(ISNUMBER($K$1:$K$194)),$K$1:$K$194))),I358)</f>
        <v>2615199.7142857029</v>
      </c>
      <c r="M358" s="8" t="e">
        <f t="shared" si="69"/>
        <v>#N/A</v>
      </c>
      <c r="N358" s="2" t="e">
        <f t="shared" si="53"/>
        <v>#N/A</v>
      </c>
      <c r="O358" s="2" t="e">
        <f t="shared" si="66"/>
        <v>#N/A</v>
      </c>
      <c r="P358" s="2">
        <v>2001193.1646417975</v>
      </c>
      <c r="Q358" s="2">
        <f t="shared" ref="Q358:Q385" si="75">IF(P358&gt;450000,450000,P358)</f>
        <v>450000</v>
      </c>
      <c r="R358" s="2">
        <f t="shared" si="73"/>
        <v>147496806</v>
      </c>
      <c r="S358" s="2">
        <f t="shared" si="54"/>
        <v>442960.42857143283</v>
      </c>
      <c r="T358" s="2">
        <f t="shared" si="55"/>
        <v>7039.571428571362</v>
      </c>
      <c r="U358" s="2">
        <f t="shared" si="56"/>
        <v>450000</v>
      </c>
      <c r="V358" s="2">
        <f t="shared" si="74"/>
        <v>107672930.28571445</v>
      </c>
      <c r="W358" s="2">
        <f t="shared" si="57"/>
        <v>442960.42857143283</v>
      </c>
      <c r="X358" s="2">
        <f t="shared" si="47"/>
        <v>7039.5714285671711</v>
      </c>
      <c r="Y358" s="2">
        <f t="shared" si="70"/>
        <v>39823875.714285426</v>
      </c>
      <c r="Z358" s="2" t="str">
        <f t="shared" si="48"/>
        <v>MEEP</v>
      </c>
      <c r="AA358" s="2">
        <f>IF(Z358="HERE",Y358,AA357+Graph!$G$1*1000)</f>
        <v>163525702.57142848</v>
      </c>
      <c r="AB358" s="2">
        <f t="shared" si="59"/>
        <v>800000</v>
      </c>
      <c r="AC358" s="2">
        <f t="shared" si="71"/>
        <v>38128142.999999985</v>
      </c>
      <c r="AD358" s="3">
        <f t="shared" si="49"/>
        <v>52800000</v>
      </c>
      <c r="AE358" s="2">
        <f>IF(AE356&gt;=52800000,52800000,IF(AB337=Graph!G$1*1000,AE357+Graph!G$1*1000,AC358))</f>
        <v>52800000</v>
      </c>
      <c r="AF358" s="3">
        <f t="shared" si="50"/>
        <v>52800000</v>
      </c>
      <c r="AG358" s="3">
        <f t="shared" si="68"/>
        <v>50160000</v>
      </c>
      <c r="AH358" s="3" t="e">
        <f t="shared" si="46"/>
        <v>#N/A</v>
      </c>
    </row>
    <row r="359" spans="1:34" ht="15" x14ac:dyDescent="0.25">
      <c r="A359" s="1">
        <v>44535</v>
      </c>
      <c r="B359" s="2">
        <f t="shared" si="45"/>
        <v>291</v>
      </c>
      <c r="C359" s="7"/>
      <c r="D359" s="2" t="e">
        <f t="shared" si="51"/>
        <v>#N/A</v>
      </c>
      <c r="E359" s="2" t="e">
        <f t="shared" si="63"/>
        <v>#N/A</v>
      </c>
      <c r="F359" s="2">
        <v>1996252.3505969942</v>
      </c>
      <c r="G359" s="2">
        <f t="shared" si="64"/>
        <v>442960.42857142858</v>
      </c>
      <c r="H359" s="2">
        <f t="shared" si="72"/>
        <v>145324566.71428624</v>
      </c>
      <c r="I359" s="7"/>
      <c r="J359" s="2" t="e">
        <f t="shared" si="52"/>
        <v>#N/A</v>
      </c>
      <c r="K359" s="2" t="e">
        <f t="shared" si="65"/>
        <v>#N/A</v>
      </c>
      <c r="L359" s="2">
        <f t="array" ref="L359">IF(COUNT($C360)=0,IF(COUNT($C359)=1,I359,SUM(L358+LOOKUP(2,1/(ISNUMBER($K$1:$K$194)),$K$1:$K$194))),I359)</f>
        <v>2622239.2857142743</v>
      </c>
      <c r="M359" s="8" t="e">
        <f t="shared" si="69"/>
        <v>#N/A</v>
      </c>
      <c r="N359" s="2" t="e">
        <f t="shared" si="53"/>
        <v>#N/A</v>
      </c>
      <c r="O359" s="2" t="e">
        <f t="shared" si="66"/>
        <v>#N/A</v>
      </c>
      <c r="P359" s="2">
        <v>2006475.6567343771</v>
      </c>
      <c r="Q359" s="2">
        <f t="shared" si="75"/>
        <v>450000</v>
      </c>
      <c r="R359" s="2">
        <f t="shared" si="73"/>
        <v>147946806</v>
      </c>
      <c r="S359" s="2">
        <f t="shared" si="54"/>
        <v>442960.42857143283</v>
      </c>
      <c r="T359" s="2">
        <f t="shared" si="55"/>
        <v>7039.571428571362</v>
      </c>
      <c r="U359" s="2">
        <f t="shared" si="56"/>
        <v>450000</v>
      </c>
      <c r="V359" s="2">
        <f t="shared" si="74"/>
        <v>108115890.71428588</v>
      </c>
      <c r="W359" s="2">
        <f t="shared" si="57"/>
        <v>442960.42857143283</v>
      </c>
      <c r="X359" s="2">
        <f t="shared" si="47"/>
        <v>7039.5714285671711</v>
      </c>
      <c r="Y359" s="2">
        <f t="shared" si="70"/>
        <v>39830915.285713993</v>
      </c>
      <c r="Z359" s="2" t="str">
        <f t="shared" si="48"/>
        <v>MEEP</v>
      </c>
      <c r="AA359" s="2">
        <f>IF(Z359="HERE",Y359,AA358+Graph!$G$1*1000)</f>
        <v>164325702.57142848</v>
      </c>
      <c r="AB359" s="2">
        <f t="shared" si="59"/>
        <v>800000</v>
      </c>
      <c r="AC359" s="2">
        <f t="shared" si="71"/>
        <v>38128142.999999985</v>
      </c>
      <c r="AD359" s="3">
        <f t="shared" si="49"/>
        <v>52800000</v>
      </c>
      <c r="AE359" s="2">
        <f>IF(AE357&gt;=52800000,52800000,IF(AB338=Graph!G$1*1000,AE358+Graph!G$1*1000,AC359))</f>
        <v>52800000</v>
      </c>
      <c r="AF359" s="3">
        <f t="shared" si="50"/>
        <v>52800000</v>
      </c>
      <c r="AG359" s="3">
        <f t="shared" si="68"/>
        <v>50160000</v>
      </c>
      <c r="AH359" s="3" t="e">
        <f t="shared" si="46"/>
        <v>#N/A</v>
      </c>
    </row>
    <row r="360" spans="1:34" ht="15" x14ac:dyDescent="0.25">
      <c r="A360" s="1">
        <v>44536</v>
      </c>
      <c r="B360" s="2">
        <f t="shared" si="45"/>
        <v>292</v>
      </c>
      <c r="C360" s="7"/>
      <c r="D360" s="2" t="e">
        <f t="shared" si="51"/>
        <v>#N/A</v>
      </c>
      <c r="E360" s="2" t="e">
        <f t="shared" si="63"/>
        <v>#N/A</v>
      </c>
      <c r="F360" s="2">
        <v>2001513.000890255</v>
      </c>
      <c r="G360" s="2">
        <f t="shared" si="64"/>
        <v>442960.42857142858</v>
      </c>
      <c r="H360" s="2">
        <f t="shared" si="72"/>
        <v>145767527.14285767</v>
      </c>
      <c r="I360" s="7"/>
      <c r="J360" s="2" t="e">
        <f t="shared" si="52"/>
        <v>#N/A</v>
      </c>
      <c r="K360" s="2" t="e">
        <f t="shared" si="65"/>
        <v>#N/A</v>
      </c>
      <c r="L360" s="2">
        <f t="array" ref="L360">IF(COUNT($C361)=0,IF(COUNT($C360)=1,I360,SUM(L359+LOOKUP(2,1/(ISNUMBER($K$1:$K$194)),$K$1:$K$194))),I360)</f>
        <v>2629278.8571428456</v>
      </c>
      <c r="M360" s="8" t="e">
        <f t="shared" si="69"/>
        <v>#N/A</v>
      </c>
      <c r="N360" s="2" t="e">
        <f t="shared" si="53"/>
        <v>#N/A</v>
      </c>
      <c r="O360" s="2" t="e">
        <f t="shared" si="66"/>
        <v>#N/A</v>
      </c>
      <c r="P360" s="2">
        <v>2011758.1488269866</v>
      </c>
      <c r="Q360" s="2">
        <f t="shared" si="75"/>
        <v>450000</v>
      </c>
      <c r="R360" s="2">
        <f t="shared" si="73"/>
        <v>148396806</v>
      </c>
      <c r="S360" s="2">
        <f t="shared" si="54"/>
        <v>442960.42857143283</v>
      </c>
      <c r="T360" s="2">
        <f t="shared" si="55"/>
        <v>7039.571428571362</v>
      </c>
      <c r="U360" s="2">
        <f t="shared" si="56"/>
        <v>450000</v>
      </c>
      <c r="V360" s="2">
        <f t="shared" si="74"/>
        <v>108558851.14285731</v>
      </c>
      <c r="W360" s="2">
        <f t="shared" si="57"/>
        <v>442960.42857143283</v>
      </c>
      <c r="X360" s="2">
        <f t="shared" si="47"/>
        <v>7039.5714285671711</v>
      </c>
      <c r="Y360" s="2">
        <f t="shared" si="70"/>
        <v>39837954.85714256</v>
      </c>
      <c r="Z360" s="2" t="str">
        <f t="shared" si="48"/>
        <v>MEEP</v>
      </c>
      <c r="AA360" s="2">
        <f>IF(Z360="HERE",Y360,AA359+Graph!$G$1*1000)</f>
        <v>165125702.57142848</v>
      </c>
      <c r="AB360" s="2">
        <f t="shared" si="59"/>
        <v>800000</v>
      </c>
      <c r="AC360" s="2">
        <f t="shared" si="71"/>
        <v>38128142.999999985</v>
      </c>
      <c r="AD360" s="3">
        <f t="shared" si="49"/>
        <v>52800000</v>
      </c>
      <c r="AE360" s="2">
        <f>IF(AE358&gt;=52800000,52800000,IF(AB339=Graph!G$1*1000,AE359+Graph!G$1*1000,AC360))</f>
        <v>52800000</v>
      </c>
      <c r="AF360" s="3">
        <f t="shared" si="50"/>
        <v>52800000</v>
      </c>
      <c r="AG360" s="3">
        <f t="shared" si="68"/>
        <v>50160000</v>
      </c>
      <c r="AH360" s="3" t="e">
        <f t="shared" si="46"/>
        <v>#N/A</v>
      </c>
    </row>
    <row r="361" spans="1:34" ht="15" x14ac:dyDescent="0.25">
      <c r="A361" s="1">
        <v>44537</v>
      </c>
      <c r="B361" s="2">
        <f t="shared" si="45"/>
        <v>293</v>
      </c>
      <c r="C361" s="7"/>
      <c r="D361" s="2" t="e">
        <f t="shared" si="51"/>
        <v>#N/A</v>
      </c>
      <c r="E361" s="2" t="e">
        <f t="shared" si="63"/>
        <v>#N/A</v>
      </c>
      <c r="F361" s="2">
        <v>2006773.6511835158</v>
      </c>
      <c r="G361" s="2">
        <f t="shared" si="64"/>
        <v>442960.42857142858</v>
      </c>
      <c r="H361" s="2">
        <f t="shared" si="72"/>
        <v>146210487.5714291</v>
      </c>
      <c r="I361" s="7"/>
      <c r="J361" s="2" t="e">
        <f t="shared" si="52"/>
        <v>#N/A</v>
      </c>
      <c r="K361" s="2" t="e">
        <f t="shared" si="65"/>
        <v>#N/A</v>
      </c>
      <c r="L361" s="2">
        <f t="array" ref="L361">IF(COUNT($C362)=0,IF(COUNT($C361)=1,I361,SUM(L360+LOOKUP(2,1/(ISNUMBER($K$1:$K$194)),$K$1:$K$194))),I361)</f>
        <v>2636318.428571417</v>
      </c>
      <c r="M361" s="8" t="e">
        <f t="shared" si="69"/>
        <v>#N/A</v>
      </c>
      <c r="N361" s="2" t="e">
        <f t="shared" si="53"/>
        <v>#N/A</v>
      </c>
      <c r="O361" s="2" t="e">
        <f t="shared" si="66"/>
        <v>#N/A</v>
      </c>
      <c r="P361" s="2">
        <v>2017040.6409195662</v>
      </c>
      <c r="Q361" s="2">
        <f t="shared" si="75"/>
        <v>450000</v>
      </c>
      <c r="R361" s="2">
        <f t="shared" si="73"/>
        <v>148846806</v>
      </c>
      <c r="S361" s="2">
        <f t="shared" si="54"/>
        <v>442960.42857143283</v>
      </c>
      <c r="T361" s="2">
        <f t="shared" si="55"/>
        <v>7039.571428571362</v>
      </c>
      <c r="U361" s="2">
        <f t="shared" si="56"/>
        <v>450000</v>
      </c>
      <c r="V361" s="2">
        <f t="shared" si="74"/>
        <v>109001811.57142875</v>
      </c>
      <c r="W361" s="2">
        <f t="shared" si="57"/>
        <v>442960.42857143283</v>
      </c>
      <c r="X361" s="2">
        <f t="shared" si="47"/>
        <v>7039.5714285671711</v>
      </c>
      <c r="Y361" s="2">
        <f t="shared" si="70"/>
        <v>39844994.428571127</v>
      </c>
      <c r="Z361" s="2" t="str">
        <f t="shared" si="48"/>
        <v>MEEP</v>
      </c>
      <c r="AA361" s="2">
        <f>IF(Z361="HERE",Y361,AA360+Graph!$G$1*1000)</f>
        <v>165925702.57142848</v>
      </c>
      <c r="AB361" s="2">
        <f t="shared" si="59"/>
        <v>800000</v>
      </c>
      <c r="AC361" s="2">
        <f t="shared" si="71"/>
        <v>38128142.999999985</v>
      </c>
      <c r="AD361" s="3">
        <f t="shared" si="49"/>
        <v>52800000</v>
      </c>
      <c r="AE361" s="2">
        <f>IF(AE359&gt;=52800000,52800000,IF(AB340=Graph!G$1*1000,AE360+Graph!G$1*1000,AC361))</f>
        <v>52800000</v>
      </c>
      <c r="AF361" s="3">
        <f t="shared" si="50"/>
        <v>52800000</v>
      </c>
      <c r="AG361" s="3">
        <f t="shared" si="68"/>
        <v>50160000</v>
      </c>
      <c r="AH361" s="3" t="e">
        <f t="shared" si="46"/>
        <v>#N/A</v>
      </c>
    </row>
    <row r="362" spans="1:34" ht="15" x14ac:dyDescent="0.25">
      <c r="A362" s="1">
        <v>44538</v>
      </c>
      <c r="B362" s="2">
        <f t="shared" si="45"/>
        <v>294</v>
      </c>
      <c r="C362" s="7"/>
      <c r="D362" s="2" t="e">
        <f t="shared" si="51"/>
        <v>#N/A</v>
      </c>
      <c r="E362" s="2" t="e">
        <f t="shared" si="63"/>
        <v>#N/A</v>
      </c>
      <c r="F362" s="2">
        <v>2012034.3014767468</v>
      </c>
      <c r="G362" s="2">
        <f t="shared" si="64"/>
        <v>442960.42857142858</v>
      </c>
      <c r="H362" s="2">
        <f t="shared" si="72"/>
        <v>146653448.00000054</v>
      </c>
      <c r="I362" s="7"/>
      <c r="J362" s="2" t="e">
        <f t="shared" si="52"/>
        <v>#N/A</v>
      </c>
      <c r="K362" s="2" t="e">
        <f t="shared" si="65"/>
        <v>#N/A</v>
      </c>
      <c r="L362" s="2">
        <f t="array" ref="L362">IF(COUNT($C363)=0,IF(COUNT($C362)=1,I362,SUM(L361+LOOKUP(2,1/(ISNUMBER($K$1:$K$194)),$K$1:$K$194))),I362)</f>
        <v>2643357.9999999884</v>
      </c>
      <c r="M362" s="8" t="e">
        <f t="shared" si="69"/>
        <v>#N/A</v>
      </c>
      <c r="N362" s="2" t="e">
        <f t="shared" si="53"/>
        <v>#N/A</v>
      </c>
      <c r="O362" s="2" t="e">
        <f t="shared" si="66"/>
        <v>#N/A</v>
      </c>
      <c r="P362" s="2">
        <v>2022323.1330121458</v>
      </c>
      <c r="Q362" s="2">
        <f t="shared" si="75"/>
        <v>450000</v>
      </c>
      <c r="R362" s="2">
        <f t="shared" si="73"/>
        <v>149296806</v>
      </c>
      <c r="S362" s="2">
        <f t="shared" si="54"/>
        <v>442960.42857143283</v>
      </c>
      <c r="T362" s="2">
        <f t="shared" si="55"/>
        <v>7039.571428571362</v>
      </c>
      <c r="U362" s="2">
        <f t="shared" si="56"/>
        <v>450000</v>
      </c>
      <c r="V362" s="2">
        <f t="shared" si="74"/>
        <v>109444772.00000018</v>
      </c>
      <c r="W362" s="2">
        <f t="shared" si="57"/>
        <v>442960.42857143283</v>
      </c>
      <c r="X362" s="2">
        <f t="shared" si="47"/>
        <v>7039.5714285671711</v>
      </c>
      <c r="Y362" s="2">
        <f t="shared" si="70"/>
        <v>39852033.999999695</v>
      </c>
      <c r="Z362" s="2" t="str">
        <f t="shared" si="48"/>
        <v>MEEP</v>
      </c>
      <c r="AA362" s="2">
        <f>IF(Z362="HERE",Y362,AA361+Graph!$G$1*1000)</f>
        <v>166725702.57142848</v>
      </c>
      <c r="AB362" s="2">
        <f t="shared" si="59"/>
        <v>800000</v>
      </c>
      <c r="AC362" s="2">
        <f t="shared" si="71"/>
        <v>38128142.999999985</v>
      </c>
      <c r="AD362" s="3">
        <f t="shared" si="49"/>
        <v>52800000</v>
      </c>
      <c r="AE362" s="2">
        <f>IF(AE360&gt;=52800000,52800000,IF(AB341=Graph!G$1*1000,AE361+Graph!G$1*1000,AC362))</f>
        <v>52800000</v>
      </c>
      <c r="AF362" s="3">
        <f t="shared" si="50"/>
        <v>52800000</v>
      </c>
      <c r="AG362" s="3">
        <f t="shared" si="68"/>
        <v>50160000</v>
      </c>
      <c r="AH362" s="3" t="e">
        <f t="shared" si="46"/>
        <v>#N/A</v>
      </c>
    </row>
    <row r="363" spans="1:34" ht="15" x14ac:dyDescent="0.25">
      <c r="A363" s="1">
        <v>44539</v>
      </c>
      <c r="B363" s="2">
        <f t="shared" si="45"/>
        <v>295</v>
      </c>
      <c r="C363" s="7"/>
      <c r="D363" s="2" t="e">
        <f t="shared" si="51"/>
        <v>#N/A</v>
      </c>
      <c r="E363" s="2" t="e">
        <f t="shared" si="63"/>
        <v>#N/A</v>
      </c>
      <c r="F363" s="2">
        <v>2017294.9517700076</v>
      </c>
      <c r="G363" s="2">
        <f t="shared" si="64"/>
        <v>442960.42857142858</v>
      </c>
      <c r="H363" s="2">
        <f t="shared" si="72"/>
        <v>147096408.42857197</v>
      </c>
      <c r="I363" s="7"/>
      <c r="J363" s="2" t="e">
        <f t="shared" si="52"/>
        <v>#N/A</v>
      </c>
      <c r="K363" s="2" t="e">
        <f t="shared" si="65"/>
        <v>#N/A</v>
      </c>
      <c r="L363" s="2">
        <f t="array" ref="L363">IF(COUNT($C364)=0,IF(COUNT($C363)=1,I363,SUM(L362+LOOKUP(2,1/(ISNUMBER($K$1:$K$194)),$K$1:$K$194))),I363)</f>
        <v>2650397.5714285597</v>
      </c>
      <c r="M363" s="8" t="e">
        <f t="shared" si="69"/>
        <v>#N/A</v>
      </c>
      <c r="N363" s="2" t="e">
        <f t="shared" si="53"/>
        <v>#N/A</v>
      </c>
      <c r="O363" s="2" t="e">
        <f t="shared" si="66"/>
        <v>#N/A</v>
      </c>
      <c r="P363" s="2">
        <v>2027605.6251047254</v>
      </c>
      <c r="Q363" s="2">
        <f t="shared" si="75"/>
        <v>450000</v>
      </c>
      <c r="R363" s="2">
        <f t="shared" si="73"/>
        <v>149746806</v>
      </c>
      <c r="S363" s="2">
        <f t="shared" si="54"/>
        <v>442960.42857143283</v>
      </c>
      <c r="T363" s="2">
        <f t="shared" si="55"/>
        <v>7039.571428571362</v>
      </c>
      <c r="U363" s="2">
        <f t="shared" si="56"/>
        <v>450000</v>
      </c>
      <c r="V363" s="2">
        <f t="shared" si="74"/>
        <v>109887732.42857161</v>
      </c>
      <c r="W363" s="2">
        <f t="shared" si="57"/>
        <v>442960.42857143283</v>
      </c>
      <c r="X363" s="2">
        <f t="shared" si="47"/>
        <v>7039.5714285671711</v>
      </c>
      <c r="Y363" s="2">
        <f t="shared" si="70"/>
        <v>39859073.571428262</v>
      </c>
      <c r="Z363" s="2" t="str">
        <f t="shared" si="48"/>
        <v>MEEP</v>
      </c>
      <c r="AA363" s="2">
        <f>IF(Z363="HERE",Y363,AA362+Graph!$G$1*1000)</f>
        <v>167525702.57142848</v>
      </c>
      <c r="AB363" s="2">
        <f t="shared" si="59"/>
        <v>800000</v>
      </c>
      <c r="AC363" s="2">
        <f t="shared" si="71"/>
        <v>38128142.999999985</v>
      </c>
      <c r="AD363" s="3">
        <f t="shared" si="49"/>
        <v>52800000</v>
      </c>
      <c r="AE363" s="2">
        <f>IF(AE361&gt;=52800000,52800000,IF(AB342=Graph!G$1*1000,AE362+Graph!G$1*1000,AC363))</f>
        <v>52800000</v>
      </c>
      <c r="AF363" s="3">
        <f t="shared" si="50"/>
        <v>52800000</v>
      </c>
      <c r="AG363" s="3">
        <f t="shared" si="68"/>
        <v>50160000</v>
      </c>
      <c r="AH363" s="3" t="e">
        <f t="shared" si="46"/>
        <v>#N/A</v>
      </c>
    </row>
    <row r="364" spans="1:34" ht="15" x14ac:dyDescent="0.25">
      <c r="A364" s="1">
        <v>44540</v>
      </c>
      <c r="B364" s="2">
        <f t="shared" si="45"/>
        <v>296</v>
      </c>
      <c r="C364" s="7"/>
      <c r="D364" s="2" t="e">
        <f t="shared" si="51"/>
        <v>#N/A</v>
      </c>
      <c r="E364" s="2" t="e">
        <f t="shared" si="63"/>
        <v>#N/A</v>
      </c>
      <c r="F364" s="2">
        <v>2022555.6020632684</v>
      </c>
      <c r="G364" s="2">
        <f t="shared" si="64"/>
        <v>442960.42857142858</v>
      </c>
      <c r="H364" s="2">
        <f t="shared" si="72"/>
        <v>147539368.8571434</v>
      </c>
      <c r="I364" s="7"/>
      <c r="J364" s="2" t="e">
        <f t="shared" si="52"/>
        <v>#N/A</v>
      </c>
      <c r="K364" s="2" t="e">
        <f t="shared" si="65"/>
        <v>#N/A</v>
      </c>
      <c r="L364" s="2">
        <f t="array" ref="L364">IF(COUNT($C365)=0,IF(COUNT($C364)=1,I364,SUM(L363+LOOKUP(2,1/(ISNUMBER($K$1:$K$194)),$K$1:$K$194))),I364)</f>
        <v>2657437.1428571311</v>
      </c>
      <c r="M364" s="8" t="e">
        <f t="shared" si="69"/>
        <v>#N/A</v>
      </c>
      <c r="N364" s="2" t="e">
        <f t="shared" si="53"/>
        <v>#N/A</v>
      </c>
      <c r="O364" s="2" t="e">
        <f t="shared" si="66"/>
        <v>#N/A</v>
      </c>
      <c r="P364" s="2">
        <v>2032888.117197305</v>
      </c>
      <c r="Q364" s="2">
        <f t="shared" si="75"/>
        <v>450000</v>
      </c>
      <c r="R364" s="2">
        <f t="shared" si="73"/>
        <v>150196806</v>
      </c>
      <c r="S364" s="2">
        <f t="shared" si="54"/>
        <v>442960.42857143283</v>
      </c>
      <c r="T364" s="2">
        <f t="shared" si="55"/>
        <v>7039.571428571362</v>
      </c>
      <c r="U364" s="2">
        <f t="shared" si="56"/>
        <v>450000</v>
      </c>
      <c r="V364" s="2">
        <f t="shared" si="74"/>
        <v>110330692.85714304</v>
      </c>
      <c r="W364" s="2">
        <f t="shared" si="57"/>
        <v>442960.42857143283</v>
      </c>
      <c r="X364" s="2">
        <f t="shared" si="47"/>
        <v>7039.5714285671711</v>
      </c>
      <c r="Y364" s="2">
        <f t="shared" si="70"/>
        <v>39866113.142856829</v>
      </c>
      <c r="Z364" s="2" t="str">
        <f t="shared" si="48"/>
        <v>MEEP</v>
      </c>
      <c r="AA364" s="2">
        <f>IF(Z364="HERE",Y364,AA363+Graph!$G$1*1000)</f>
        <v>168325702.57142848</v>
      </c>
      <c r="AB364" s="2">
        <f t="shared" si="59"/>
        <v>800000</v>
      </c>
      <c r="AC364" s="2">
        <f t="shared" si="71"/>
        <v>38128142.999999985</v>
      </c>
      <c r="AD364" s="3">
        <f t="shared" si="49"/>
        <v>52800000</v>
      </c>
      <c r="AE364" s="2">
        <f>IF(AE362&gt;=52800000,52800000,IF(AB343=Graph!G$1*1000,AE363+Graph!G$1*1000,AC364))</f>
        <v>52800000</v>
      </c>
      <c r="AF364" s="3">
        <f t="shared" si="50"/>
        <v>52800000</v>
      </c>
      <c r="AG364" s="3">
        <f t="shared" si="68"/>
        <v>50160000</v>
      </c>
      <c r="AH364" s="3" t="e">
        <f t="shared" si="46"/>
        <v>#N/A</v>
      </c>
    </row>
    <row r="365" spans="1:34" ht="15" x14ac:dyDescent="0.25">
      <c r="A365" s="1">
        <v>44541</v>
      </c>
      <c r="B365" s="2">
        <f t="shared" si="45"/>
        <v>297</v>
      </c>
      <c r="C365" s="7"/>
      <c r="D365" s="2" t="e">
        <f t="shared" si="51"/>
        <v>#N/A</v>
      </c>
      <c r="E365" s="2" t="e">
        <f t="shared" si="63"/>
        <v>#N/A</v>
      </c>
      <c r="F365" s="2">
        <v>2027816.2523565292</v>
      </c>
      <c r="G365" s="2">
        <f t="shared" si="64"/>
        <v>442960.42857142858</v>
      </c>
      <c r="H365" s="2">
        <f t="shared" si="72"/>
        <v>147982329.28571483</v>
      </c>
      <c r="I365" s="7"/>
      <c r="J365" s="2" t="e">
        <f t="shared" si="52"/>
        <v>#N/A</v>
      </c>
      <c r="K365" s="2" t="e">
        <f t="shared" si="65"/>
        <v>#N/A</v>
      </c>
      <c r="L365" s="2">
        <f t="array" ref="L365">IF(COUNT($C366)=0,IF(COUNT($C365)=1,I365,SUM(L364+LOOKUP(2,1/(ISNUMBER($K$1:$K$194)),$K$1:$K$194))),I365)</f>
        <v>2664476.7142857024</v>
      </c>
      <c r="M365" s="8" t="e">
        <f t="shared" si="69"/>
        <v>#N/A</v>
      </c>
      <c r="N365" s="2" t="e">
        <f t="shared" si="53"/>
        <v>#N/A</v>
      </c>
      <c r="O365" s="2" t="e">
        <f t="shared" si="66"/>
        <v>#N/A</v>
      </c>
      <c r="P365" s="2">
        <v>2038170.6092899144</v>
      </c>
      <c r="Q365" s="2">
        <f t="shared" si="75"/>
        <v>450000</v>
      </c>
      <c r="R365" s="2">
        <f t="shared" si="73"/>
        <v>150646806</v>
      </c>
      <c r="S365" s="2">
        <f t="shared" si="54"/>
        <v>442960.42857143283</v>
      </c>
      <c r="T365" s="2">
        <f t="shared" si="55"/>
        <v>7039.571428571362</v>
      </c>
      <c r="U365" s="2">
        <f t="shared" si="56"/>
        <v>450000</v>
      </c>
      <c r="V365" s="2">
        <f t="shared" si="74"/>
        <v>110773653.28571448</v>
      </c>
      <c r="W365" s="2">
        <f t="shared" si="57"/>
        <v>442960.42857143283</v>
      </c>
      <c r="X365" s="2">
        <f t="shared" si="47"/>
        <v>7039.5714285671711</v>
      </c>
      <c r="Y365" s="2">
        <f t="shared" si="70"/>
        <v>39873152.714285396</v>
      </c>
      <c r="Z365" s="2" t="str">
        <f t="shared" si="48"/>
        <v>MEEP</v>
      </c>
      <c r="AA365" s="2">
        <f>IF(Z365="HERE",Y365,AA364+Graph!$G$1*1000)</f>
        <v>169125702.57142848</v>
      </c>
      <c r="AB365" s="2">
        <f t="shared" si="59"/>
        <v>800000</v>
      </c>
      <c r="AC365" s="2">
        <f t="shared" si="71"/>
        <v>38128142.999999985</v>
      </c>
      <c r="AD365" s="3">
        <f t="shared" si="49"/>
        <v>52800000</v>
      </c>
      <c r="AE365" s="2">
        <f>IF(AE363&gt;=52800000,52800000,IF(AB344=Graph!G$1*1000,AE364+Graph!G$1*1000,AC365))</f>
        <v>52800000</v>
      </c>
      <c r="AF365" s="3">
        <f t="shared" si="50"/>
        <v>52800000</v>
      </c>
      <c r="AG365" s="3">
        <f t="shared" si="68"/>
        <v>50160000</v>
      </c>
      <c r="AH365" s="3" t="e">
        <f t="shared" si="46"/>
        <v>#N/A</v>
      </c>
    </row>
    <row r="366" spans="1:34" ht="15" x14ac:dyDescent="0.25">
      <c r="A366" s="1">
        <v>44542</v>
      </c>
      <c r="B366" s="2">
        <f t="shared" si="45"/>
        <v>298</v>
      </c>
      <c r="C366" s="7"/>
      <c r="D366" s="2" t="e">
        <f t="shared" si="51"/>
        <v>#N/A</v>
      </c>
      <c r="E366" s="2" t="e">
        <f t="shared" si="63"/>
        <v>#N/A</v>
      </c>
      <c r="F366" s="2">
        <v>2033076.90264979</v>
      </c>
      <c r="G366" s="2">
        <f t="shared" si="64"/>
        <v>442960.42857142858</v>
      </c>
      <c r="H366" s="2">
        <f t="shared" si="72"/>
        <v>148425289.71428627</v>
      </c>
      <c r="I366" s="7"/>
      <c r="J366" s="2" t="e">
        <f t="shared" si="52"/>
        <v>#N/A</v>
      </c>
      <c r="K366" s="2" t="e">
        <f t="shared" si="65"/>
        <v>#N/A</v>
      </c>
      <c r="L366" s="2">
        <f t="array" ref="L366">IF(COUNT($C367)=0,IF(COUNT($C366)=1,I366,SUM(L365+LOOKUP(2,1/(ISNUMBER($K$1:$K$194)),$K$1:$K$194))),I366)</f>
        <v>2671516.2857142738</v>
      </c>
      <c r="M366" s="8" t="e">
        <f t="shared" si="69"/>
        <v>#N/A</v>
      </c>
      <c r="N366" s="2" t="e">
        <f t="shared" si="53"/>
        <v>#N/A</v>
      </c>
      <c r="O366" s="2" t="e">
        <f t="shared" si="66"/>
        <v>#N/A</v>
      </c>
      <c r="P366" s="2">
        <v>2043453.101382494</v>
      </c>
      <c r="Q366" s="2">
        <f t="shared" si="75"/>
        <v>450000</v>
      </c>
      <c r="R366" s="2">
        <f t="shared" si="73"/>
        <v>151096806</v>
      </c>
      <c r="S366" s="2">
        <f t="shared" si="54"/>
        <v>442960.42857143283</v>
      </c>
      <c r="T366" s="2">
        <f t="shared" si="55"/>
        <v>7039.571428571362</v>
      </c>
      <c r="U366" s="2">
        <f t="shared" si="56"/>
        <v>450000</v>
      </c>
      <c r="V366" s="2">
        <f t="shared" si="74"/>
        <v>111216613.71428591</v>
      </c>
      <c r="W366" s="2">
        <f t="shared" si="57"/>
        <v>442960.42857143283</v>
      </c>
      <c r="X366" s="2">
        <f t="shared" si="47"/>
        <v>7039.5714285671711</v>
      </c>
      <c r="Y366" s="2">
        <f t="shared" si="70"/>
        <v>39880192.285713963</v>
      </c>
      <c r="Z366" s="2" t="str">
        <f t="shared" si="48"/>
        <v>MEEP</v>
      </c>
      <c r="AA366" s="2">
        <f>IF(Z366="HERE",Y366,AA365+Graph!$G$1*1000)</f>
        <v>169925702.57142848</v>
      </c>
      <c r="AB366" s="2">
        <f t="shared" si="59"/>
        <v>800000</v>
      </c>
      <c r="AC366" s="2">
        <f t="shared" si="71"/>
        <v>38128142.999999985</v>
      </c>
      <c r="AD366" s="3">
        <f t="shared" si="49"/>
        <v>52800000</v>
      </c>
      <c r="AE366" s="2">
        <f>IF(AE364&gt;=52800000,52800000,IF(AB345=Graph!G$1*1000,AE365+Graph!G$1*1000,AC366))</f>
        <v>52800000</v>
      </c>
      <c r="AF366" s="3">
        <f t="shared" si="50"/>
        <v>52800000</v>
      </c>
      <c r="AG366" s="3">
        <f t="shared" si="68"/>
        <v>50160000</v>
      </c>
      <c r="AH366" s="3" t="e">
        <f t="shared" si="46"/>
        <v>#N/A</v>
      </c>
    </row>
    <row r="367" spans="1:34" ht="15" x14ac:dyDescent="0.25">
      <c r="A367" s="1">
        <v>44543</v>
      </c>
      <c r="B367" s="2">
        <f t="shared" si="45"/>
        <v>299</v>
      </c>
      <c r="C367" s="7"/>
      <c r="D367" s="2" t="e">
        <f t="shared" si="51"/>
        <v>#N/A</v>
      </c>
      <c r="E367" s="2" t="e">
        <f t="shared" si="63"/>
        <v>#N/A</v>
      </c>
      <c r="F367" s="2">
        <v>2038337.5529430211</v>
      </c>
      <c r="G367" s="2">
        <f t="shared" si="64"/>
        <v>442960.42857142858</v>
      </c>
      <c r="H367" s="2">
        <f t="shared" si="72"/>
        <v>148868250.1428577</v>
      </c>
      <c r="I367" s="7"/>
      <c r="J367" s="2" t="e">
        <f t="shared" si="52"/>
        <v>#N/A</v>
      </c>
      <c r="K367" s="2" t="e">
        <f t="shared" si="65"/>
        <v>#N/A</v>
      </c>
      <c r="L367" s="2">
        <f t="array" ref="L367">IF(COUNT($C368)=0,IF(COUNT($C367)=1,I367,SUM(L366+LOOKUP(2,1/(ISNUMBER($K$1:$K$194)),$K$1:$K$194))),I367)</f>
        <v>2678555.8571428452</v>
      </c>
      <c r="M367" s="8" t="e">
        <f t="shared" si="69"/>
        <v>#N/A</v>
      </c>
      <c r="N367" s="2" t="e">
        <f t="shared" si="53"/>
        <v>#N/A</v>
      </c>
      <c r="O367" s="2" t="e">
        <f t="shared" si="66"/>
        <v>#N/A</v>
      </c>
      <c r="P367" s="2">
        <v>2048735.5934750736</v>
      </c>
      <c r="Q367" s="2">
        <f t="shared" si="75"/>
        <v>450000</v>
      </c>
      <c r="R367" s="2">
        <f t="shared" si="73"/>
        <v>151546806</v>
      </c>
      <c r="S367" s="2">
        <f t="shared" si="54"/>
        <v>442960.42857143283</v>
      </c>
      <c r="T367" s="2">
        <f t="shared" si="55"/>
        <v>7039.571428571362</v>
      </c>
      <c r="U367" s="2">
        <f t="shared" si="56"/>
        <v>450000</v>
      </c>
      <c r="V367" s="2">
        <f t="shared" si="74"/>
        <v>111659574.14285734</v>
      </c>
      <c r="W367" s="2">
        <f t="shared" si="57"/>
        <v>442960.42857143283</v>
      </c>
      <c r="X367" s="2">
        <f t="shared" si="47"/>
        <v>7039.5714285671711</v>
      </c>
      <c r="Y367" s="2">
        <f t="shared" si="70"/>
        <v>39887231.85714253</v>
      </c>
      <c r="Z367" s="2" t="str">
        <f t="shared" si="48"/>
        <v>MEEP</v>
      </c>
      <c r="AA367" s="2">
        <f>IF(Z367="HERE",Y367,AA366+Graph!$G$1*1000)</f>
        <v>170725702.57142848</v>
      </c>
      <c r="AB367" s="2">
        <f t="shared" si="59"/>
        <v>800000</v>
      </c>
      <c r="AC367" s="2">
        <f t="shared" si="71"/>
        <v>38128142.999999985</v>
      </c>
      <c r="AD367" s="3">
        <f t="shared" si="49"/>
        <v>52800000</v>
      </c>
      <c r="AE367" s="2">
        <f>IF(AE365&gt;=52800000,52800000,IF(AB346=Graph!G$1*1000,AE366+Graph!G$1*1000,AC367))</f>
        <v>52800000</v>
      </c>
      <c r="AF367" s="3">
        <f t="shared" si="50"/>
        <v>52800000</v>
      </c>
      <c r="AG367" s="3">
        <f t="shared" si="68"/>
        <v>50160000</v>
      </c>
      <c r="AH367" s="3" t="e">
        <f t="shared" si="46"/>
        <v>#N/A</v>
      </c>
    </row>
    <row r="368" spans="1:34" ht="15" x14ac:dyDescent="0.25">
      <c r="A368" s="1">
        <v>44544</v>
      </c>
      <c r="B368" s="2">
        <f t="shared" si="45"/>
        <v>300</v>
      </c>
      <c r="C368" s="7"/>
      <c r="D368" s="2" t="e">
        <f t="shared" si="51"/>
        <v>#N/A</v>
      </c>
      <c r="E368" s="2" t="e">
        <f t="shared" si="63"/>
        <v>#N/A</v>
      </c>
      <c r="F368" s="2">
        <v>2043598.2032362819</v>
      </c>
      <c r="G368" s="2">
        <f t="shared" si="64"/>
        <v>442960.42857142858</v>
      </c>
      <c r="H368" s="2">
        <f t="shared" si="72"/>
        <v>149311210.57142913</v>
      </c>
      <c r="I368" s="7"/>
      <c r="J368" s="2" t="e">
        <f t="shared" si="52"/>
        <v>#N/A</v>
      </c>
      <c r="K368" s="2" t="e">
        <f t="shared" si="65"/>
        <v>#N/A</v>
      </c>
      <c r="L368" s="2">
        <f t="array" ref="L368">IF(COUNT($C369)=0,IF(COUNT($C368)=1,I368,SUM(L367+LOOKUP(2,1/(ISNUMBER($K$1:$K$194)),$K$1:$K$194))),I368)</f>
        <v>2685595.4285714165</v>
      </c>
      <c r="M368" s="8" t="e">
        <f t="shared" si="69"/>
        <v>#N/A</v>
      </c>
      <c r="N368" s="2" t="e">
        <f t="shared" si="53"/>
        <v>#N/A</v>
      </c>
      <c r="O368" s="2" t="e">
        <f t="shared" si="66"/>
        <v>#N/A</v>
      </c>
      <c r="P368" s="2">
        <v>2054018.0855676532</v>
      </c>
      <c r="Q368" s="2">
        <f t="shared" si="75"/>
        <v>450000</v>
      </c>
      <c r="R368" s="2">
        <f t="shared" si="73"/>
        <v>151996806</v>
      </c>
      <c r="S368" s="2">
        <f t="shared" si="54"/>
        <v>442960.42857143283</v>
      </c>
      <c r="T368" s="2">
        <f t="shared" si="55"/>
        <v>7039.571428571362</v>
      </c>
      <c r="U368" s="2">
        <f t="shared" si="56"/>
        <v>450000</v>
      </c>
      <c r="V368" s="2">
        <f t="shared" si="74"/>
        <v>112102534.57142878</v>
      </c>
      <c r="W368" s="2">
        <f t="shared" si="57"/>
        <v>442960.42857143283</v>
      </c>
      <c r="X368" s="2">
        <f t="shared" si="47"/>
        <v>7039.5714285671711</v>
      </c>
      <c r="Y368" s="2">
        <f t="shared" si="70"/>
        <v>39894271.428571098</v>
      </c>
      <c r="Z368" s="2" t="str">
        <f t="shared" si="48"/>
        <v>MEEP</v>
      </c>
      <c r="AA368" s="2">
        <f>IF(Z368="HERE",Y368,AA367+Graph!$G$1*1000)</f>
        <v>171525702.57142848</v>
      </c>
      <c r="AB368" s="2">
        <f t="shared" si="59"/>
        <v>800000</v>
      </c>
      <c r="AC368" s="2">
        <f t="shared" si="71"/>
        <v>38128142.999999985</v>
      </c>
      <c r="AD368" s="3">
        <f t="shared" si="49"/>
        <v>52800000</v>
      </c>
      <c r="AE368" s="2">
        <f>IF(AE366&gt;=52800000,52800000,IF(AB347=Graph!G$1*1000,AE367+Graph!G$1*1000,AC368))</f>
        <v>52800000</v>
      </c>
      <c r="AF368" s="3">
        <f t="shared" si="50"/>
        <v>52800000</v>
      </c>
      <c r="AG368" s="3">
        <f t="shared" si="68"/>
        <v>50160000</v>
      </c>
      <c r="AH368" s="3" t="e">
        <f t="shared" si="46"/>
        <v>#N/A</v>
      </c>
    </row>
    <row r="369" spans="1:34" ht="15" x14ac:dyDescent="0.25">
      <c r="A369" s="1">
        <v>44545</v>
      </c>
      <c r="B369" s="2">
        <f t="shared" si="45"/>
        <v>301</v>
      </c>
      <c r="C369" s="7"/>
      <c r="D369" s="2" t="e">
        <f t="shared" si="51"/>
        <v>#N/A</v>
      </c>
      <c r="E369" s="2" t="e">
        <f t="shared" si="63"/>
        <v>#N/A</v>
      </c>
      <c r="F369" s="2">
        <v>2048858.8535295427</v>
      </c>
      <c r="G369" s="2">
        <f t="shared" si="64"/>
        <v>442960.42857142858</v>
      </c>
      <c r="H369" s="2">
        <f t="shared" si="72"/>
        <v>149754171.00000057</v>
      </c>
      <c r="I369" s="7"/>
      <c r="J369" s="2" t="e">
        <f t="shared" si="52"/>
        <v>#N/A</v>
      </c>
      <c r="K369" s="2" t="e">
        <f t="shared" si="65"/>
        <v>#N/A</v>
      </c>
      <c r="L369" s="2">
        <f t="array" ref="L369">IF(COUNT($C370)=0,IF(COUNT($C369)=1,I369,SUM(L368+LOOKUP(2,1/(ISNUMBER($K$1:$K$194)),$K$1:$K$194))),I369)</f>
        <v>2692634.9999999879</v>
      </c>
      <c r="M369" s="8" t="e">
        <f t="shared" si="69"/>
        <v>#N/A</v>
      </c>
      <c r="N369" s="2" t="e">
        <f t="shared" si="53"/>
        <v>#N/A</v>
      </c>
      <c r="O369" s="2" t="e">
        <f t="shared" si="66"/>
        <v>#N/A</v>
      </c>
      <c r="P369" s="2">
        <v>2059300.5776602328</v>
      </c>
      <c r="Q369" s="2">
        <f t="shared" si="75"/>
        <v>450000</v>
      </c>
      <c r="R369" s="2">
        <f t="shared" si="73"/>
        <v>152446806</v>
      </c>
      <c r="S369" s="2">
        <f t="shared" si="54"/>
        <v>442960.42857143283</v>
      </c>
      <c r="T369" s="2">
        <f t="shared" si="55"/>
        <v>7039.571428571362</v>
      </c>
      <c r="U369" s="2">
        <f t="shared" si="56"/>
        <v>450000</v>
      </c>
      <c r="V369" s="2">
        <f t="shared" si="74"/>
        <v>112545495.00000021</v>
      </c>
      <c r="W369" s="2">
        <f t="shared" si="57"/>
        <v>442960.42857143283</v>
      </c>
      <c r="X369" s="2">
        <f t="shared" si="47"/>
        <v>7039.5714285671711</v>
      </c>
      <c r="Y369" s="2">
        <f t="shared" si="70"/>
        <v>39901310.999999665</v>
      </c>
      <c r="Z369" s="2" t="str">
        <f t="shared" si="48"/>
        <v>MEEP</v>
      </c>
      <c r="AA369" s="2">
        <f>IF(Z369="HERE",Y369,AA368+Graph!$G$1*1000)</f>
        <v>172325702.57142848</v>
      </c>
      <c r="AB369" s="2">
        <f t="shared" si="59"/>
        <v>800000</v>
      </c>
      <c r="AC369" s="2">
        <f t="shared" si="71"/>
        <v>38128142.999999985</v>
      </c>
      <c r="AD369" s="3">
        <f t="shared" si="49"/>
        <v>52800000</v>
      </c>
      <c r="AE369" s="2">
        <f>IF(AE367&gt;=52800000,52800000,IF(AB348=Graph!G$1*1000,AE368+Graph!G$1*1000,AC369))</f>
        <v>52800000</v>
      </c>
      <c r="AF369" s="3">
        <f t="shared" si="50"/>
        <v>52800000</v>
      </c>
      <c r="AG369" s="3">
        <f t="shared" si="68"/>
        <v>50160000</v>
      </c>
      <c r="AH369" s="3" t="e">
        <f t="shared" si="46"/>
        <v>#N/A</v>
      </c>
    </row>
    <row r="370" spans="1:34" ht="15" x14ac:dyDescent="0.25">
      <c r="A370" s="1">
        <v>44546</v>
      </c>
      <c r="B370" s="2">
        <f t="shared" si="45"/>
        <v>302</v>
      </c>
      <c r="C370" s="7"/>
      <c r="D370" s="2" t="e">
        <f t="shared" si="51"/>
        <v>#N/A</v>
      </c>
      <c r="E370" s="2" t="e">
        <f t="shared" si="63"/>
        <v>#N/A</v>
      </c>
      <c r="F370" s="2">
        <v>2054119.5038228035</v>
      </c>
      <c r="G370" s="2">
        <f t="shared" si="64"/>
        <v>442960.42857142858</v>
      </c>
      <c r="H370" s="2">
        <f t="shared" si="72"/>
        <v>150197131.428572</v>
      </c>
      <c r="I370" s="7"/>
      <c r="J370" s="2" t="e">
        <f t="shared" si="52"/>
        <v>#N/A</v>
      </c>
      <c r="K370" s="2" t="e">
        <f t="shared" si="65"/>
        <v>#N/A</v>
      </c>
      <c r="L370" s="2">
        <f t="array" ref="L370">IF(COUNT($C371)=0,IF(COUNT($C370)=1,I370,SUM(L369+LOOKUP(2,1/(ISNUMBER($K$1:$K$194)),$K$1:$K$194))),I370)</f>
        <v>2699674.5714285593</v>
      </c>
      <c r="M370" s="8" t="e">
        <f t="shared" si="69"/>
        <v>#N/A</v>
      </c>
      <c r="N370" s="2" t="e">
        <f t="shared" si="53"/>
        <v>#N/A</v>
      </c>
      <c r="O370" s="2" t="e">
        <f t="shared" si="66"/>
        <v>#N/A</v>
      </c>
      <c r="P370" s="2">
        <v>2064583.0697528124</v>
      </c>
      <c r="Q370" s="2">
        <f t="shared" si="75"/>
        <v>450000</v>
      </c>
      <c r="R370" s="2">
        <f t="shared" si="73"/>
        <v>152896806</v>
      </c>
      <c r="S370" s="2">
        <f t="shared" si="54"/>
        <v>442960.42857143283</v>
      </c>
      <c r="T370" s="2">
        <f t="shared" si="55"/>
        <v>7039.571428571362</v>
      </c>
      <c r="U370" s="2">
        <f t="shared" si="56"/>
        <v>450000</v>
      </c>
      <c r="V370" s="2">
        <f t="shared" si="74"/>
        <v>112988455.42857164</v>
      </c>
      <c r="W370" s="2">
        <f t="shared" si="57"/>
        <v>442960.42857143283</v>
      </c>
      <c r="X370" s="2">
        <f t="shared" si="47"/>
        <v>7039.5714285671711</v>
      </c>
      <c r="Y370" s="2">
        <f t="shared" si="70"/>
        <v>39908350.571428232</v>
      </c>
      <c r="Z370" s="2" t="str">
        <f t="shared" si="48"/>
        <v>MEEP</v>
      </c>
      <c r="AA370" s="2">
        <f>IF(Z370="HERE",Y370,AA369+Graph!$G$1*1000)</f>
        <v>173125702.57142848</v>
      </c>
      <c r="AB370" s="2">
        <f t="shared" si="59"/>
        <v>800000</v>
      </c>
      <c r="AC370" s="2">
        <f t="shared" si="71"/>
        <v>38128142.999999985</v>
      </c>
      <c r="AD370" s="3">
        <f t="shared" si="49"/>
        <v>52800000</v>
      </c>
      <c r="AE370" s="2">
        <f>IF(AE368&gt;=52800000,52800000,IF(AB349=Graph!G$1*1000,AE369+Graph!G$1*1000,AC370))</f>
        <v>52800000</v>
      </c>
      <c r="AF370" s="3">
        <f t="shared" si="50"/>
        <v>52800000</v>
      </c>
      <c r="AG370" s="3">
        <f t="shared" si="68"/>
        <v>50160000</v>
      </c>
      <c r="AH370" s="3" t="e">
        <f t="shared" si="46"/>
        <v>#N/A</v>
      </c>
    </row>
    <row r="371" spans="1:34" ht="15" x14ac:dyDescent="0.25">
      <c r="A371" s="1">
        <v>44547</v>
      </c>
      <c r="B371" s="2">
        <f t="shared" si="45"/>
        <v>303</v>
      </c>
      <c r="C371" s="7"/>
      <c r="D371" s="2" t="e">
        <f t="shared" si="51"/>
        <v>#N/A</v>
      </c>
      <c r="E371" s="2" t="e">
        <f t="shared" si="63"/>
        <v>#N/A</v>
      </c>
      <c r="F371" s="2">
        <v>2059380.1541160643</v>
      </c>
      <c r="G371" s="2">
        <f t="shared" si="64"/>
        <v>442960.42857142858</v>
      </c>
      <c r="H371" s="2">
        <f t="shared" si="72"/>
        <v>150640091.85714343</v>
      </c>
      <c r="I371" s="7"/>
      <c r="J371" s="2" t="e">
        <f t="shared" si="52"/>
        <v>#N/A</v>
      </c>
      <c r="K371" s="2" t="e">
        <f t="shared" si="65"/>
        <v>#N/A</v>
      </c>
      <c r="L371" s="2">
        <f t="array" ref="L371">IF(COUNT($C372)=0,IF(COUNT($C371)=1,I371,SUM(L370+LOOKUP(2,1/(ISNUMBER($K$1:$K$194)),$K$1:$K$194))),I371)</f>
        <v>2706714.1428571306</v>
      </c>
      <c r="M371" s="8" t="e">
        <f t="shared" si="69"/>
        <v>#N/A</v>
      </c>
      <c r="N371" s="2" t="e">
        <f t="shared" si="53"/>
        <v>#N/A</v>
      </c>
      <c r="O371" s="2" t="e">
        <f t="shared" si="66"/>
        <v>#N/A</v>
      </c>
      <c r="P371" s="2">
        <v>2069865.5618454218</v>
      </c>
      <c r="Q371" s="2">
        <f t="shared" si="75"/>
        <v>450000</v>
      </c>
      <c r="R371" s="2">
        <f t="shared" si="73"/>
        <v>153346806</v>
      </c>
      <c r="S371" s="2">
        <f t="shared" si="54"/>
        <v>442960.42857143283</v>
      </c>
      <c r="T371" s="2">
        <f t="shared" si="55"/>
        <v>7039.571428571362</v>
      </c>
      <c r="U371" s="2">
        <f t="shared" si="56"/>
        <v>450000</v>
      </c>
      <c r="V371" s="2">
        <f t="shared" si="74"/>
        <v>113431415.85714307</v>
      </c>
      <c r="W371" s="2">
        <f t="shared" si="57"/>
        <v>442960.42857143283</v>
      </c>
      <c r="X371" s="2">
        <f t="shared" si="47"/>
        <v>7039.5714285671711</v>
      </c>
      <c r="Y371" s="2">
        <f t="shared" si="70"/>
        <v>39915390.142856799</v>
      </c>
      <c r="Z371" s="2" t="str">
        <f t="shared" si="48"/>
        <v>MEEP</v>
      </c>
      <c r="AA371" s="2">
        <f>IF(Z371="HERE",Y371,AA370+Graph!$G$1*1000)</f>
        <v>173925702.57142848</v>
      </c>
      <c r="AB371" s="2">
        <f t="shared" si="59"/>
        <v>800000</v>
      </c>
      <c r="AC371" s="2">
        <f t="shared" si="71"/>
        <v>38128142.999999985</v>
      </c>
      <c r="AD371" s="3">
        <f t="shared" si="49"/>
        <v>52800000</v>
      </c>
      <c r="AE371" s="2">
        <f>IF(AE369&gt;=52800000,52800000,IF(AB350=Graph!G$1*1000,AE370+Graph!G$1*1000,AC371))</f>
        <v>52800000</v>
      </c>
      <c r="AF371" s="3">
        <f t="shared" si="50"/>
        <v>52800000</v>
      </c>
      <c r="AG371" s="3">
        <f t="shared" si="68"/>
        <v>50160000</v>
      </c>
      <c r="AH371" s="3" t="e">
        <f t="shared" si="46"/>
        <v>#N/A</v>
      </c>
    </row>
    <row r="372" spans="1:34" ht="15" x14ac:dyDescent="0.25">
      <c r="A372" s="1">
        <v>44548</v>
      </c>
      <c r="B372" s="2">
        <f t="shared" si="45"/>
        <v>304</v>
      </c>
      <c r="C372" s="7"/>
      <c r="D372" s="2" t="e">
        <f t="shared" si="51"/>
        <v>#N/A</v>
      </c>
      <c r="E372" s="2" t="e">
        <f t="shared" si="63"/>
        <v>#N/A</v>
      </c>
      <c r="F372" s="2">
        <v>2064640.8044093251</v>
      </c>
      <c r="G372" s="2">
        <f t="shared" si="64"/>
        <v>442960.42857142858</v>
      </c>
      <c r="H372" s="2">
        <f t="shared" si="72"/>
        <v>151083052.28571486</v>
      </c>
      <c r="I372" s="7"/>
      <c r="J372" s="2" t="e">
        <f t="shared" si="52"/>
        <v>#N/A</v>
      </c>
      <c r="K372" s="2" t="e">
        <f t="shared" si="65"/>
        <v>#N/A</v>
      </c>
      <c r="L372" s="2">
        <f t="array" ref="L372">IF(COUNT($C373)=0,IF(COUNT($C372)=1,I372,SUM(L371+LOOKUP(2,1/(ISNUMBER($K$1:$K$194)),$K$1:$K$194))),I372)</f>
        <v>2713753.714285702</v>
      </c>
      <c r="M372" s="8" t="e">
        <f t="shared" si="69"/>
        <v>#N/A</v>
      </c>
      <c r="N372" s="2" t="e">
        <f t="shared" si="53"/>
        <v>#N/A</v>
      </c>
      <c r="O372" s="2" t="e">
        <f t="shared" si="66"/>
        <v>#N/A</v>
      </c>
      <c r="P372" s="2">
        <v>2075148.0539380014</v>
      </c>
      <c r="Q372" s="2">
        <f t="shared" si="75"/>
        <v>450000</v>
      </c>
      <c r="R372" s="2">
        <f t="shared" si="73"/>
        <v>153796806</v>
      </c>
      <c r="S372" s="2">
        <f t="shared" si="54"/>
        <v>442960.42857143283</v>
      </c>
      <c r="T372" s="2">
        <f t="shared" si="55"/>
        <v>7039.571428571362</v>
      </c>
      <c r="U372" s="2">
        <f t="shared" si="56"/>
        <v>450000</v>
      </c>
      <c r="V372" s="2">
        <f t="shared" si="74"/>
        <v>113874376.28571451</v>
      </c>
      <c r="W372" s="2">
        <f t="shared" si="57"/>
        <v>442960.42857143283</v>
      </c>
      <c r="X372" s="2">
        <f t="shared" si="47"/>
        <v>7039.5714285671711</v>
      </c>
      <c r="Y372" s="2">
        <f t="shared" si="70"/>
        <v>39922429.714285366</v>
      </c>
      <c r="Z372" s="2" t="str">
        <f t="shared" si="48"/>
        <v>MEEP</v>
      </c>
      <c r="AA372" s="2">
        <f>IF(Z372="HERE",Y372,AA371+Graph!$G$1*1000)</f>
        <v>174725702.57142848</v>
      </c>
      <c r="AB372" s="2">
        <f t="shared" si="59"/>
        <v>800000</v>
      </c>
      <c r="AC372" s="2">
        <f t="shared" si="71"/>
        <v>38128142.999999985</v>
      </c>
      <c r="AD372" s="3">
        <f t="shared" si="49"/>
        <v>52800000</v>
      </c>
      <c r="AE372" s="2">
        <f>IF(AE370&gt;=52800000,52800000,IF(AB351=Graph!G$1*1000,AE371+Graph!G$1*1000,AC372))</f>
        <v>52800000</v>
      </c>
      <c r="AF372" s="3">
        <f t="shared" si="50"/>
        <v>52800000</v>
      </c>
      <c r="AG372" s="3">
        <f t="shared" si="68"/>
        <v>50160000</v>
      </c>
      <c r="AH372" s="3" t="e">
        <f t="shared" si="46"/>
        <v>#N/A</v>
      </c>
    </row>
    <row r="373" spans="1:34" ht="15" x14ac:dyDescent="0.25">
      <c r="A373" s="1">
        <v>44549</v>
      </c>
      <c r="B373" s="2">
        <f t="shared" si="45"/>
        <v>305</v>
      </c>
      <c r="C373" s="7"/>
      <c r="D373" s="2" t="e">
        <f t="shared" si="51"/>
        <v>#N/A</v>
      </c>
      <c r="E373" s="2" t="e">
        <f t="shared" si="63"/>
        <v>#N/A</v>
      </c>
      <c r="F373" s="2">
        <v>2069901.4547025561</v>
      </c>
      <c r="G373" s="2">
        <f t="shared" si="64"/>
        <v>442960.42857142858</v>
      </c>
      <c r="H373" s="2">
        <f t="shared" si="72"/>
        <v>151526012.7142863</v>
      </c>
      <c r="I373" s="7"/>
      <c r="J373" s="2" t="e">
        <f t="shared" si="52"/>
        <v>#N/A</v>
      </c>
      <c r="K373" s="2" t="e">
        <f t="shared" si="65"/>
        <v>#N/A</v>
      </c>
      <c r="L373" s="2">
        <f t="array" ref="L373">IF(COUNT($C374)=0,IF(COUNT($C373)=1,I373,SUM(L372+LOOKUP(2,1/(ISNUMBER($K$1:$K$194)),$K$1:$K$194))),I373)</f>
        <v>2720793.2857142733</v>
      </c>
      <c r="M373" s="8" t="e">
        <f t="shared" si="69"/>
        <v>#N/A</v>
      </c>
      <c r="N373" s="2" t="e">
        <f t="shared" si="53"/>
        <v>#N/A</v>
      </c>
      <c r="O373" s="2" t="e">
        <f t="shared" si="66"/>
        <v>#N/A</v>
      </c>
      <c r="P373" s="2">
        <v>2080430.546030581</v>
      </c>
      <c r="Q373" s="2">
        <f t="shared" si="75"/>
        <v>450000</v>
      </c>
      <c r="R373" s="2">
        <f t="shared" si="73"/>
        <v>154246806</v>
      </c>
      <c r="S373" s="2">
        <f t="shared" si="54"/>
        <v>442960.42857143283</v>
      </c>
      <c r="T373" s="2">
        <f t="shared" si="55"/>
        <v>7039.571428571362</v>
      </c>
      <c r="U373" s="2">
        <f t="shared" si="56"/>
        <v>450000</v>
      </c>
      <c r="V373" s="2">
        <f t="shared" si="74"/>
        <v>114317336.71428594</v>
      </c>
      <c r="W373" s="2">
        <f t="shared" si="57"/>
        <v>442960.42857143283</v>
      </c>
      <c r="X373" s="2">
        <f t="shared" si="47"/>
        <v>7039.5714285671711</v>
      </c>
      <c r="Y373" s="2">
        <f t="shared" si="70"/>
        <v>39929469.285713933</v>
      </c>
      <c r="Z373" s="2" t="str">
        <f t="shared" si="48"/>
        <v>MEEP</v>
      </c>
      <c r="AA373" s="2">
        <f>IF(Z373="HERE",Y373,AA372+Graph!$G$1*1000)</f>
        <v>175525702.57142848</v>
      </c>
      <c r="AB373" s="2">
        <f t="shared" si="59"/>
        <v>800000</v>
      </c>
      <c r="AC373" s="2">
        <f t="shared" si="71"/>
        <v>38128142.999999985</v>
      </c>
      <c r="AD373" s="3">
        <f t="shared" si="49"/>
        <v>52800000</v>
      </c>
      <c r="AE373" s="2">
        <f>IF(AE371&gt;=52800000,52800000,IF(AB352=Graph!G$1*1000,AE372+Graph!G$1*1000,AC373))</f>
        <v>52800000</v>
      </c>
      <c r="AF373" s="3">
        <f t="shared" si="50"/>
        <v>52800000</v>
      </c>
      <c r="AG373" s="3">
        <f t="shared" si="68"/>
        <v>50160000</v>
      </c>
      <c r="AH373" s="3" t="e">
        <f t="shared" si="46"/>
        <v>#N/A</v>
      </c>
    </row>
    <row r="374" spans="1:34" ht="15" x14ac:dyDescent="0.25">
      <c r="A374" s="1">
        <v>44550</v>
      </c>
      <c r="B374" s="2">
        <f t="shared" si="45"/>
        <v>306</v>
      </c>
      <c r="C374" s="7"/>
      <c r="D374" s="2" t="e">
        <f t="shared" si="51"/>
        <v>#N/A</v>
      </c>
      <c r="E374" s="2" t="e">
        <f t="shared" si="63"/>
        <v>#N/A</v>
      </c>
      <c r="F374" s="2">
        <v>2075162.1049958169</v>
      </c>
      <c r="G374" s="2">
        <f t="shared" si="64"/>
        <v>442960.42857142858</v>
      </c>
      <c r="H374" s="2">
        <f t="shared" si="72"/>
        <v>151968973.14285773</v>
      </c>
      <c r="I374" s="7"/>
      <c r="J374" s="2" t="e">
        <f t="shared" si="52"/>
        <v>#N/A</v>
      </c>
      <c r="K374" s="2" t="e">
        <f t="shared" si="65"/>
        <v>#N/A</v>
      </c>
      <c r="L374" s="2">
        <f t="array" ref="L374">IF(COUNT($C375)=0,IF(COUNT($C374)=1,I374,SUM(L373+LOOKUP(2,1/(ISNUMBER($K$1:$K$194)),$K$1:$K$194))),I374)</f>
        <v>2727832.8571428447</v>
      </c>
      <c r="M374" s="8" t="e">
        <f t="shared" si="69"/>
        <v>#N/A</v>
      </c>
      <c r="N374" s="2" t="e">
        <f t="shared" si="53"/>
        <v>#N/A</v>
      </c>
      <c r="O374" s="2" t="e">
        <f t="shared" si="66"/>
        <v>#N/A</v>
      </c>
      <c r="P374" s="2">
        <v>2085713.0381231606</v>
      </c>
      <c r="Q374" s="2">
        <f t="shared" si="75"/>
        <v>450000</v>
      </c>
      <c r="R374" s="2">
        <f t="shared" si="73"/>
        <v>154696806</v>
      </c>
      <c r="S374" s="2">
        <f t="shared" si="54"/>
        <v>442960.42857143283</v>
      </c>
      <c r="T374" s="2">
        <f t="shared" si="55"/>
        <v>7039.571428571362</v>
      </c>
      <c r="U374" s="2">
        <f t="shared" si="56"/>
        <v>450000</v>
      </c>
      <c r="V374" s="2">
        <f t="shared" si="74"/>
        <v>114760297.14285737</v>
      </c>
      <c r="W374" s="2">
        <f t="shared" si="57"/>
        <v>442960.42857143283</v>
      </c>
      <c r="X374" s="2">
        <f t="shared" si="47"/>
        <v>7039.5714285671711</v>
      </c>
      <c r="Y374" s="2">
        <f t="shared" si="70"/>
        <v>39936508.857142501</v>
      </c>
      <c r="Z374" s="2" t="str">
        <f t="shared" si="48"/>
        <v>MEEP</v>
      </c>
      <c r="AA374" s="2">
        <f>IF(Z374="HERE",Y374,AA373+Graph!$G$1*1000)</f>
        <v>176325702.57142848</v>
      </c>
      <c r="AB374" s="2">
        <f t="shared" si="59"/>
        <v>800000</v>
      </c>
      <c r="AC374" s="2">
        <f t="shared" si="71"/>
        <v>38128142.999999985</v>
      </c>
      <c r="AD374" s="3">
        <f t="shared" si="49"/>
        <v>52800000</v>
      </c>
      <c r="AE374" s="2">
        <f>IF(AE372&gt;=52800000,52800000,IF(AB353=Graph!G$1*1000,AE373+Graph!G$1*1000,AC374))</f>
        <v>52800000</v>
      </c>
      <c r="AF374" s="3">
        <f t="shared" si="50"/>
        <v>52800000</v>
      </c>
      <c r="AG374" s="3">
        <f t="shared" si="68"/>
        <v>50160000</v>
      </c>
      <c r="AH374" s="3" t="e">
        <f t="shared" si="46"/>
        <v>#N/A</v>
      </c>
    </row>
    <row r="375" spans="1:34" ht="15" x14ac:dyDescent="0.25">
      <c r="A375" s="1">
        <v>44551</v>
      </c>
      <c r="B375" s="2">
        <f t="shared" si="45"/>
        <v>307</v>
      </c>
      <c r="C375" s="7"/>
      <c r="D375" s="2" t="e">
        <f t="shared" si="51"/>
        <v>#N/A</v>
      </c>
      <c r="E375" s="2" t="e">
        <f t="shared" si="63"/>
        <v>#N/A</v>
      </c>
      <c r="F375" s="2">
        <v>2080422.7552890778</v>
      </c>
      <c r="G375" s="2">
        <f t="shared" si="64"/>
        <v>442960.42857142858</v>
      </c>
      <c r="H375" s="2">
        <f t="shared" si="72"/>
        <v>152411933.57142916</v>
      </c>
      <c r="I375" s="7"/>
      <c r="J375" s="2" t="e">
        <f t="shared" si="52"/>
        <v>#N/A</v>
      </c>
      <c r="K375" s="2" t="e">
        <f t="shared" si="65"/>
        <v>#N/A</v>
      </c>
      <c r="L375" s="2">
        <f t="array" ref="L375">IF(COUNT($C376)=0,IF(COUNT($C375)=1,I375,SUM(L374+LOOKUP(2,1/(ISNUMBER($K$1:$K$194)),$K$1:$K$194))),I375)</f>
        <v>2734872.4285714161</v>
      </c>
      <c r="M375" s="8" t="e">
        <f t="shared" si="69"/>
        <v>#N/A</v>
      </c>
      <c r="N375" s="2" t="e">
        <f t="shared" si="53"/>
        <v>#N/A</v>
      </c>
      <c r="O375" s="2" t="e">
        <f t="shared" si="66"/>
        <v>#N/A</v>
      </c>
      <c r="P375" s="2">
        <v>2090995.5302157402</v>
      </c>
      <c r="Q375" s="2">
        <f t="shared" si="75"/>
        <v>450000</v>
      </c>
      <c r="R375" s="2">
        <f t="shared" si="73"/>
        <v>155146806</v>
      </c>
      <c r="S375" s="2">
        <f t="shared" si="54"/>
        <v>442960.42857143283</v>
      </c>
      <c r="T375" s="2">
        <f t="shared" si="55"/>
        <v>7039.571428571362</v>
      </c>
      <c r="U375" s="2">
        <f t="shared" si="56"/>
        <v>450000</v>
      </c>
      <c r="V375" s="2">
        <f t="shared" si="74"/>
        <v>115203257.57142881</v>
      </c>
      <c r="W375" s="2">
        <f t="shared" si="57"/>
        <v>442960.42857143283</v>
      </c>
      <c r="X375" s="2">
        <f t="shared" si="47"/>
        <v>7039.5714285671711</v>
      </c>
      <c r="Y375" s="2">
        <f t="shared" si="70"/>
        <v>39943548.428571068</v>
      </c>
      <c r="Z375" s="2" t="str">
        <f t="shared" si="48"/>
        <v>MEEP</v>
      </c>
      <c r="AA375" s="2">
        <f>IF(Z375="HERE",Y375,AA374+Graph!$G$1*1000)</f>
        <v>177125702.57142848</v>
      </c>
      <c r="AB375" s="2">
        <f t="shared" si="59"/>
        <v>800000</v>
      </c>
      <c r="AC375" s="2">
        <f t="shared" si="71"/>
        <v>38128142.999999985</v>
      </c>
      <c r="AD375" s="3">
        <f t="shared" si="49"/>
        <v>52800000</v>
      </c>
      <c r="AE375" s="2">
        <f>IF(AE373&gt;=52800000,52800000,IF(AB354=Graph!G$1*1000,AE374+Graph!G$1*1000,AC375))</f>
        <v>52800000</v>
      </c>
      <c r="AF375" s="3">
        <f t="shared" si="50"/>
        <v>52800000</v>
      </c>
      <c r="AG375" s="3">
        <f t="shared" si="68"/>
        <v>50160000</v>
      </c>
      <c r="AH375" s="3" t="e">
        <f t="shared" si="46"/>
        <v>#N/A</v>
      </c>
    </row>
    <row r="376" spans="1:34" ht="15" x14ac:dyDescent="0.25">
      <c r="A376" s="1">
        <v>44552</v>
      </c>
      <c r="B376" s="2">
        <f t="shared" si="45"/>
        <v>308</v>
      </c>
      <c r="C376" s="7"/>
      <c r="D376" s="2" t="e">
        <f t="shared" si="51"/>
        <v>#N/A</v>
      </c>
      <c r="E376" s="2" t="e">
        <f t="shared" si="63"/>
        <v>#N/A</v>
      </c>
      <c r="F376" s="2">
        <v>2085683.4055823386</v>
      </c>
      <c r="G376" s="2">
        <f t="shared" si="64"/>
        <v>442960.42857142858</v>
      </c>
      <c r="H376" s="2">
        <f t="shared" si="72"/>
        <v>152854894.0000006</v>
      </c>
      <c r="I376" s="7"/>
      <c r="J376" s="2" t="e">
        <f t="shared" si="52"/>
        <v>#N/A</v>
      </c>
      <c r="K376" s="2" t="e">
        <f t="shared" si="65"/>
        <v>#N/A</v>
      </c>
      <c r="L376" s="2">
        <f t="array" ref="L376">IF(COUNT($C377)=0,IF(COUNT($C376)=1,I376,SUM(L375+LOOKUP(2,1/(ISNUMBER($K$1:$K$194)),$K$1:$K$194))),I376)</f>
        <v>2741911.9999999874</v>
      </c>
      <c r="M376" s="8" t="e">
        <f t="shared" si="69"/>
        <v>#N/A</v>
      </c>
      <c r="N376" s="2" t="e">
        <f t="shared" si="53"/>
        <v>#N/A</v>
      </c>
      <c r="O376" s="2" t="e">
        <f t="shared" si="66"/>
        <v>#N/A</v>
      </c>
      <c r="P376" s="2">
        <v>2096278.0223083198</v>
      </c>
      <c r="Q376" s="2">
        <f t="shared" si="75"/>
        <v>450000</v>
      </c>
      <c r="R376" s="2">
        <f t="shared" si="73"/>
        <v>155596806</v>
      </c>
      <c r="S376" s="2">
        <f t="shared" si="54"/>
        <v>442960.42857143283</v>
      </c>
      <c r="T376" s="2">
        <f t="shared" si="55"/>
        <v>7039.571428571362</v>
      </c>
      <c r="U376" s="2">
        <f t="shared" si="56"/>
        <v>450000</v>
      </c>
      <c r="V376" s="2">
        <f t="shared" si="74"/>
        <v>115646218.00000024</v>
      </c>
      <c r="W376" s="2">
        <f t="shared" si="57"/>
        <v>442960.42857143283</v>
      </c>
      <c r="X376" s="2">
        <f t="shared" si="47"/>
        <v>7039.5714285671711</v>
      </c>
      <c r="Y376" s="2">
        <f t="shared" si="70"/>
        <v>39950587.999999635</v>
      </c>
      <c r="Z376" s="2" t="str">
        <f t="shared" si="48"/>
        <v>MEEP</v>
      </c>
      <c r="AA376" s="2">
        <f>IF(Z376="HERE",Y376,AA375+Graph!$G$1*1000)</f>
        <v>177925702.57142848</v>
      </c>
      <c r="AB376" s="2">
        <f t="shared" si="59"/>
        <v>800000</v>
      </c>
      <c r="AC376" s="2">
        <f t="shared" si="71"/>
        <v>38128142.999999985</v>
      </c>
      <c r="AD376" s="3">
        <f t="shared" si="49"/>
        <v>52800000</v>
      </c>
      <c r="AE376" s="2">
        <f>IF(AE374&gt;=52800000,52800000,IF(AB355=Graph!G$1*1000,AE375+Graph!G$1*1000,AC376))</f>
        <v>52800000</v>
      </c>
      <c r="AF376" s="3">
        <f t="shared" si="50"/>
        <v>52800000</v>
      </c>
      <c r="AG376" s="3">
        <f t="shared" si="68"/>
        <v>50160000</v>
      </c>
      <c r="AH376" s="3" t="e">
        <f t="shared" si="46"/>
        <v>#N/A</v>
      </c>
    </row>
    <row r="377" spans="1:34" ht="15" x14ac:dyDescent="0.25">
      <c r="A377" s="1">
        <v>44553</v>
      </c>
      <c r="B377" s="2">
        <f t="shared" si="45"/>
        <v>309</v>
      </c>
      <c r="C377" s="7"/>
      <c r="D377" s="2" t="e">
        <f t="shared" si="51"/>
        <v>#N/A</v>
      </c>
      <c r="E377" s="2" t="e">
        <f t="shared" si="63"/>
        <v>#N/A</v>
      </c>
      <c r="F377" s="2">
        <v>2090944.0558755994</v>
      </c>
      <c r="G377" s="2">
        <f t="shared" si="64"/>
        <v>442960.42857142858</v>
      </c>
      <c r="H377" s="2">
        <f t="shared" si="72"/>
        <v>153297854.42857203</v>
      </c>
      <c r="I377" s="7"/>
      <c r="J377" s="2" t="e">
        <f t="shared" si="52"/>
        <v>#N/A</v>
      </c>
      <c r="K377" s="2" t="e">
        <f t="shared" si="65"/>
        <v>#N/A</v>
      </c>
      <c r="L377" s="2">
        <f t="array" ref="L377">IF(COUNT($C378)=0,IF(COUNT($C377)=1,I377,SUM(L376+LOOKUP(2,1/(ISNUMBER($K$1:$K$194)),$K$1:$K$194))),I377)</f>
        <v>2748951.5714285588</v>
      </c>
      <c r="M377" s="8" t="e">
        <f t="shared" si="69"/>
        <v>#N/A</v>
      </c>
      <c r="N377" s="2" t="e">
        <f t="shared" si="53"/>
        <v>#N/A</v>
      </c>
      <c r="O377" s="2" t="e">
        <f t="shared" si="66"/>
        <v>#N/A</v>
      </c>
      <c r="P377" s="2">
        <v>2101560.5144009292</v>
      </c>
      <c r="Q377" s="2">
        <f t="shared" si="75"/>
        <v>450000</v>
      </c>
      <c r="R377" s="2">
        <f t="shared" si="73"/>
        <v>156046806</v>
      </c>
      <c r="S377" s="2">
        <f t="shared" si="54"/>
        <v>442960.42857143283</v>
      </c>
      <c r="T377" s="2">
        <f t="shared" si="55"/>
        <v>7039.571428571362</v>
      </c>
      <c r="U377" s="2">
        <f t="shared" si="56"/>
        <v>450000</v>
      </c>
      <c r="V377" s="2">
        <f t="shared" si="74"/>
        <v>116089178.42857167</v>
      </c>
      <c r="W377" s="2">
        <f t="shared" si="57"/>
        <v>442960.42857143283</v>
      </c>
      <c r="X377" s="2">
        <f t="shared" si="47"/>
        <v>7039.5714285671711</v>
      </c>
      <c r="Y377" s="2">
        <f t="shared" si="70"/>
        <v>39957627.571428202</v>
      </c>
      <c r="Z377" s="2" t="str">
        <f t="shared" si="48"/>
        <v>MEEP</v>
      </c>
      <c r="AA377" s="2">
        <f>IF(Z377="HERE",Y377,AA376+Graph!$G$1*1000)</f>
        <v>178725702.57142848</v>
      </c>
      <c r="AB377" s="2">
        <f t="shared" si="59"/>
        <v>800000</v>
      </c>
      <c r="AC377" s="2">
        <f t="shared" si="71"/>
        <v>38128142.999999985</v>
      </c>
      <c r="AD377" s="3">
        <f t="shared" si="49"/>
        <v>52800000</v>
      </c>
      <c r="AE377" s="2">
        <f>IF(AE375&gt;=52800000,52800000,IF(AB356=Graph!G$1*1000,AE376+Graph!G$1*1000,AC377))</f>
        <v>52800000</v>
      </c>
      <c r="AF377" s="3">
        <f t="shared" si="50"/>
        <v>52800000</v>
      </c>
      <c r="AG377" s="3">
        <f t="shared" si="68"/>
        <v>50160000</v>
      </c>
      <c r="AH377" s="3" t="e">
        <f t="shared" si="46"/>
        <v>#N/A</v>
      </c>
    </row>
    <row r="378" spans="1:34" ht="15" x14ac:dyDescent="0.25">
      <c r="A378" s="1">
        <v>44554</v>
      </c>
      <c r="B378" s="2">
        <f t="shared" si="45"/>
        <v>310</v>
      </c>
      <c r="C378" s="7"/>
      <c r="D378" s="2" t="e">
        <f t="shared" si="51"/>
        <v>#N/A</v>
      </c>
      <c r="E378" s="2" t="e">
        <f t="shared" si="63"/>
        <v>#N/A</v>
      </c>
      <c r="F378" s="2">
        <v>2096204.7061688304</v>
      </c>
      <c r="G378" s="2">
        <f t="shared" si="64"/>
        <v>442960.42857142858</v>
      </c>
      <c r="H378" s="2">
        <f t="shared" si="72"/>
        <v>153740814.85714346</v>
      </c>
      <c r="I378" s="7"/>
      <c r="J378" s="2" t="e">
        <f t="shared" si="52"/>
        <v>#N/A</v>
      </c>
      <c r="K378" s="2" t="e">
        <f t="shared" si="65"/>
        <v>#N/A</v>
      </c>
      <c r="L378" s="2">
        <f t="array" ref="L378">IF(COUNT($C379)=0,IF(COUNT($C378)=1,I378,SUM(L377+LOOKUP(2,1/(ISNUMBER($K$1:$K$194)),$K$1:$K$194))),I378)</f>
        <v>2755991.1428571302</v>
      </c>
      <c r="M378" s="8" t="e">
        <f t="shared" si="69"/>
        <v>#N/A</v>
      </c>
      <c r="N378" s="2" t="e">
        <f t="shared" si="53"/>
        <v>#N/A</v>
      </c>
      <c r="O378" s="2" t="e">
        <f t="shared" si="66"/>
        <v>#N/A</v>
      </c>
      <c r="P378" s="2">
        <v>2106843.0064935088</v>
      </c>
      <c r="Q378" s="2">
        <f t="shared" si="75"/>
        <v>450000</v>
      </c>
      <c r="R378" s="2">
        <f t="shared" si="73"/>
        <v>156496806</v>
      </c>
      <c r="S378" s="2">
        <f t="shared" si="54"/>
        <v>442960.42857143283</v>
      </c>
      <c r="T378" s="2">
        <f t="shared" si="55"/>
        <v>7039.571428571362</v>
      </c>
      <c r="U378" s="2">
        <f t="shared" si="56"/>
        <v>450000</v>
      </c>
      <c r="V378" s="2">
        <f t="shared" si="74"/>
        <v>116532138.8571431</v>
      </c>
      <c r="W378" s="2">
        <f t="shared" si="57"/>
        <v>442960.42857143283</v>
      </c>
      <c r="X378" s="2">
        <f t="shared" si="47"/>
        <v>7039.5714285671711</v>
      </c>
      <c r="Y378" s="2">
        <f t="shared" si="70"/>
        <v>39964667.142856769</v>
      </c>
      <c r="Z378" s="2" t="str">
        <f t="shared" si="48"/>
        <v>MEEP</v>
      </c>
      <c r="AA378" s="2">
        <f>IF(Z378="HERE",Y378,AA377+Graph!$G$1*1000)</f>
        <v>179525702.57142848</v>
      </c>
      <c r="AB378" s="2">
        <f t="shared" si="59"/>
        <v>800000</v>
      </c>
      <c r="AC378" s="2">
        <f t="shared" si="71"/>
        <v>38128142.999999985</v>
      </c>
      <c r="AD378" s="3">
        <f t="shared" si="49"/>
        <v>52800000</v>
      </c>
      <c r="AE378" s="2">
        <f>IF(AE376&gt;=52800000,52800000,IF(AB357=Graph!G$1*1000,AE377+Graph!G$1*1000,AC378))</f>
        <v>52800000</v>
      </c>
      <c r="AF378" s="3">
        <f t="shared" si="50"/>
        <v>52800000</v>
      </c>
      <c r="AG378" s="3">
        <f t="shared" si="68"/>
        <v>50160000</v>
      </c>
      <c r="AH378" s="3" t="e">
        <f t="shared" si="46"/>
        <v>#N/A</v>
      </c>
    </row>
    <row r="379" spans="1:34" ht="15" x14ac:dyDescent="0.25">
      <c r="A379" s="1">
        <v>44555</v>
      </c>
      <c r="B379" s="2">
        <f t="shared" si="45"/>
        <v>311</v>
      </c>
      <c r="C379" s="7"/>
      <c r="D379" s="2" t="e">
        <f t="shared" si="51"/>
        <v>#N/A</v>
      </c>
      <c r="E379" s="2" t="e">
        <f t="shared" si="63"/>
        <v>#N/A</v>
      </c>
      <c r="F379" s="2">
        <v>2101465.3564620912</v>
      </c>
      <c r="G379" s="2">
        <f t="shared" si="64"/>
        <v>442960.42857142858</v>
      </c>
      <c r="H379" s="2">
        <f t="shared" si="72"/>
        <v>154183775.28571489</v>
      </c>
      <c r="I379" s="7"/>
      <c r="J379" s="2" t="e">
        <f t="shared" si="52"/>
        <v>#N/A</v>
      </c>
      <c r="K379" s="2" t="e">
        <f t="shared" si="65"/>
        <v>#N/A</v>
      </c>
      <c r="L379" s="2">
        <f t="array" ref="L379">IF(COUNT($C380)=0,IF(COUNT($C379)=1,I379,SUM(L378+LOOKUP(2,1/(ISNUMBER($K$1:$K$194)),$K$1:$K$194))),I379)</f>
        <v>2763030.7142857015</v>
      </c>
      <c r="M379" s="8" t="e">
        <f t="shared" si="69"/>
        <v>#N/A</v>
      </c>
      <c r="N379" s="2" t="e">
        <f t="shared" si="53"/>
        <v>#N/A</v>
      </c>
      <c r="O379" s="2" t="e">
        <f t="shared" si="66"/>
        <v>#N/A</v>
      </c>
      <c r="P379" s="2">
        <v>2112125.4985860884</v>
      </c>
      <c r="Q379" s="2">
        <f t="shared" si="75"/>
        <v>450000</v>
      </c>
      <c r="R379" s="2">
        <f t="shared" si="73"/>
        <v>156946806</v>
      </c>
      <c r="S379" s="2">
        <f t="shared" si="54"/>
        <v>442960.42857143283</v>
      </c>
      <c r="T379" s="2">
        <f t="shared" si="55"/>
        <v>7039.571428571362</v>
      </c>
      <c r="U379" s="2">
        <f t="shared" si="56"/>
        <v>450000</v>
      </c>
      <c r="V379" s="2">
        <f t="shared" si="74"/>
        <v>116975099.28571454</v>
      </c>
      <c r="W379" s="2">
        <f t="shared" si="57"/>
        <v>442960.42857143283</v>
      </c>
      <c r="X379" s="2">
        <f t="shared" si="47"/>
        <v>7039.5714285671711</v>
      </c>
      <c r="Y379" s="2">
        <f t="shared" si="70"/>
        <v>39971706.714285336</v>
      </c>
      <c r="Z379" s="2" t="str">
        <f t="shared" si="48"/>
        <v>MEEP</v>
      </c>
      <c r="AA379" s="2">
        <f>IF(Z379="HERE",Y379,AA378+Graph!$G$1*1000)</f>
        <v>180325702.57142848</v>
      </c>
      <c r="AB379" s="2">
        <f t="shared" si="59"/>
        <v>800000</v>
      </c>
      <c r="AC379" s="2">
        <f t="shared" si="71"/>
        <v>38128142.999999985</v>
      </c>
      <c r="AD379" s="3">
        <f t="shared" si="49"/>
        <v>52800000</v>
      </c>
      <c r="AE379" s="2">
        <f>IF(AE377&gt;=52800000,52800000,IF(AB358=Graph!G$1*1000,AE378+Graph!G$1*1000,AC379))</f>
        <v>52800000</v>
      </c>
      <c r="AF379" s="3">
        <f t="shared" si="50"/>
        <v>52800000</v>
      </c>
      <c r="AG379" s="3">
        <f t="shared" si="68"/>
        <v>50160000</v>
      </c>
      <c r="AH379" s="3" t="e">
        <f t="shared" si="46"/>
        <v>#N/A</v>
      </c>
    </row>
    <row r="380" spans="1:34" ht="15" x14ac:dyDescent="0.25">
      <c r="A380" s="1">
        <v>44556</v>
      </c>
      <c r="B380" s="2">
        <f t="shared" si="45"/>
        <v>312</v>
      </c>
      <c r="C380" s="7"/>
      <c r="D380" s="2" t="e">
        <f t="shared" si="51"/>
        <v>#N/A</v>
      </c>
      <c r="E380" s="2" t="e">
        <f t="shared" si="63"/>
        <v>#N/A</v>
      </c>
      <c r="F380" s="2">
        <v>2106726.006755352</v>
      </c>
      <c r="G380" s="2">
        <f t="shared" si="64"/>
        <v>442960.42857142858</v>
      </c>
      <c r="H380" s="2">
        <f t="shared" si="72"/>
        <v>154626735.71428633</v>
      </c>
      <c r="I380" s="7"/>
      <c r="J380" s="2" t="e">
        <f t="shared" si="52"/>
        <v>#N/A</v>
      </c>
      <c r="K380" s="2" t="e">
        <f t="shared" si="65"/>
        <v>#N/A</v>
      </c>
      <c r="L380" s="2">
        <f t="array" ref="L380">IF(COUNT($C381)=0,IF(COUNT($C380)=1,I380,SUM(L379+LOOKUP(2,1/(ISNUMBER($K$1:$K$194)),$K$1:$K$194))),I380)</f>
        <v>2770070.2857142729</v>
      </c>
      <c r="M380" s="8" t="e">
        <f t="shared" si="69"/>
        <v>#N/A</v>
      </c>
      <c r="N380" s="2" t="e">
        <f t="shared" si="53"/>
        <v>#N/A</v>
      </c>
      <c r="O380" s="2" t="e">
        <f t="shared" si="66"/>
        <v>#N/A</v>
      </c>
      <c r="P380" s="2">
        <v>2117407.990678668</v>
      </c>
      <c r="Q380" s="2">
        <f t="shared" si="75"/>
        <v>450000</v>
      </c>
      <c r="R380" s="2">
        <f t="shared" si="73"/>
        <v>157396806</v>
      </c>
      <c r="S380" s="2">
        <f t="shared" si="54"/>
        <v>442960.42857143283</v>
      </c>
      <c r="T380" s="2">
        <f t="shared" si="55"/>
        <v>7039.571428571362</v>
      </c>
      <c r="U380" s="2">
        <f t="shared" si="56"/>
        <v>450000</v>
      </c>
      <c r="V380" s="2">
        <f t="shared" si="74"/>
        <v>117418059.71428597</v>
      </c>
      <c r="W380" s="2">
        <f t="shared" si="57"/>
        <v>442960.42857143283</v>
      </c>
      <c r="X380" s="2">
        <f t="shared" si="47"/>
        <v>7039.5714285671711</v>
      </c>
      <c r="Y380" s="2">
        <f t="shared" si="70"/>
        <v>39978746.285713904</v>
      </c>
      <c r="Z380" s="2" t="str">
        <f t="shared" si="48"/>
        <v>MEEP</v>
      </c>
      <c r="AA380" s="2">
        <f>IF(Z380="HERE",Y380,AA379+Graph!$G$1*1000)</f>
        <v>181125702.57142848</v>
      </c>
      <c r="AB380" s="2">
        <f t="shared" si="59"/>
        <v>800000</v>
      </c>
      <c r="AC380" s="2">
        <f t="shared" si="71"/>
        <v>38128142.999999985</v>
      </c>
      <c r="AD380" s="3">
        <f t="shared" si="49"/>
        <v>52800000</v>
      </c>
      <c r="AE380" s="2">
        <f>IF(AE378&gt;=52800000,52800000,IF(AB359=Graph!G$1*1000,AE379+Graph!G$1*1000,AC380))</f>
        <v>52800000</v>
      </c>
      <c r="AF380" s="3">
        <f t="shared" si="50"/>
        <v>52800000</v>
      </c>
      <c r="AG380" s="3">
        <f t="shared" si="68"/>
        <v>50160000</v>
      </c>
      <c r="AH380" s="3" t="e">
        <f t="shared" si="46"/>
        <v>#N/A</v>
      </c>
    </row>
    <row r="381" spans="1:34" ht="15" x14ac:dyDescent="0.25">
      <c r="A381" s="1">
        <v>44557</v>
      </c>
      <c r="B381" s="2">
        <f t="shared" si="45"/>
        <v>313</v>
      </c>
      <c r="C381" s="7"/>
      <c r="D381" s="2" t="e">
        <f t="shared" si="51"/>
        <v>#N/A</v>
      </c>
      <c r="E381" s="2" t="e">
        <f t="shared" si="63"/>
        <v>#N/A</v>
      </c>
      <c r="F381" s="2">
        <v>2111986.6570486128</v>
      </c>
      <c r="G381" s="2">
        <f t="shared" si="64"/>
        <v>442960.42857142858</v>
      </c>
      <c r="H381" s="2">
        <f t="shared" si="72"/>
        <v>155069696.14285776</v>
      </c>
      <c r="I381" s="7"/>
      <c r="J381" s="2" t="e">
        <f t="shared" si="52"/>
        <v>#N/A</v>
      </c>
      <c r="K381" s="2" t="e">
        <f t="shared" si="65"/>
        <v>#N/A</v>
      </c>
      <c r="L381" s="2">
        <f t="array" ref="L381">IF(COUNT($C382)=0,IF(COUNT($C381)=1,I381,SUM(L380+LOOKUP(2,1/(ISNUMBER($K$1:$K$194)),$K$1:$K$194))),I381)</f>
        <v>2777109.8571428442</v>
      </c>
      <c r="M381" s="8" t="e">
        <f t="shared" si="69"/>
        <v>#N/A</v>
      </c>
      <c r="N381" s="2" t="e">
        <f t="shared" si="53"/>
        <v>#N/A</v>
      </c>
      <c r="O381" s="2" t="e">
        <f t="shared" si="66"/>
        <v>#N/A</v>
      </c>
      <c r="P381" s="2">
        <v>2122690.4827712476</v>
      </c>
      <c r="Q381" s="2">
        <f t="shared" si="75"/>
        <v>450000</v>
      </c>
      <c r="R381" s="2">
        <f t="shared" si="73"/>
        <v>157846806</v>
      </c>
      <c r="S381" s="2">
        <f t="shared" si="54"/>
        <v>442960.42857143283</v>
      </c>
      <c r="T381" s="2">
        <f t="shared" si="55"/>
        <v>7039.571428571362</v>
      </c>
      <c r="U381" s="2">
        <f t="shared" si="56"/>
        <v>450000</v>
      </c>
      <c r="V381" s="2">
        <f t="shared" si="74"/>
        <v>117861020.1428574</v>
      </c>
      <c r="W381" s="2">
        <f t="shared" si="57"/>
        <v>442960.42857143283</v>
      </c>
      <c r="X381" s="2">
        <f t="shared" si="47"/>
        <v>7039.5714285671711</v>
      </c>
      <c r="Y381" s="2">
        <f t="shared" si="70"/>
        <v>39985785.857142471</v>
      </c>
      <c r="Z381" s="2" t="str">
        <f t="shared" si="48"/>
        <v>MEEP</v>
      </c>
      <c r="AA381" s="2">
        <f>IF(Z381="HERE",Y381,AA380+Graph!$G$1*1000)</f>
        <v>181925702.57142848</v>
      </c>
      <c r="AB381" s="2">
        <f t="shared" si="59"/>
        <v>800000</v>
      </c>
      <c r="AC381" s="2">
        <f t="shared" si="71"/>
        <v>38128142.999999985</v>
      </c>
      <c r="AD381" s="3">
        <f t="shared" si="49"/>
        <v>52800000</v>
      </c>
      <c r="AE381" s="2">
        <f>IF(AE379&gt;=52800000,52800000,IF(AB360=Graph!G$1*1000,AE380+Graph!G$1*1000,AC381))</f>
        <v>52800000</v>
      </c>
      <c r="AF381" s="3">
        <f t="shared" si="50"/>
        <v>52800000</v>
      </c>
      <c r="AG381" s="3">
        <f t="shared" si="68"/>
        <v>50160000</v>
      </c>
      <c r="AH381" s="3" t="e">
        <f t="shared" si="46"/>
        <v>#N/A</v>
      </c>
    </row>
    <row r="382" spans="1:34" ht="15" x14ac:dyDescent="0.25">
      <c r="A382" s="1">
        <v>44558</v>
      </c>
      <c r="B382" s="2">
        <f t="shared" si="45"/>
        <v>314</v>
      </c>
      <c r="C382" s="7"/>
      <c r="D382" s="2" t="e">
        <f t="shared" si="51"/>
        <v>#N/A</v>
      </c>
      <c r="E382" s="2" t="e">
        <f t="shared" si="63"/>
        <v>#N/A</v>
      </c>
      <c r="F382" s="2">
        <v>2117247.3073418736</v>
      </c>
      <c r="G382" s="2">
        <f t="shared" si="64"/>
        <v>442960.42857142858</v>
      </c>
      <c r="H382" s="2">
        <f t="shared" si="72"/>
        <v>155512656.57142919</v>
      </c>
      <c r="I382" s="7"/>
      <c r="J382" s="2" t="e">
        <f t="shared" si="52"/>
        <v>#N/A</v>
      </c>
      <c r="K382" s="2" t="e">
        <f t="shared" si="65"/>
        <v>#N/A</v>
      </c>
      <c r="L382" s="2">
        <f t="array" ref="L382">IF(COUNT($C383)=0,IF(COUNT($C382)=1,I382,SUM(L381+LOOKUP(2,1/(ISNUMBER($K$1:$K$194)),$K$1:$K$194))),I382)</f>
        <v>2784149.4285714156</v>
      </c>
      <c r="M382" s="8" t="e">
        <f t="shared" si="69"/>
        <v>#N/A</v>
      </c>
      <c r="N382" s="2" t="e">
        <f t="shared" si="53"/>
        <v>#N/A</v>
      </c>
      <c r="O382" s="2" t="e">
        <f t="shared" si="66"/>
        <v>#N/A</v>
      </c>
      <c r="P382" s="2">
        <v>2127972.974863857</v>
      </c>
      <c r="Q382" s="2">
        <f t="shared" si="75"/>
        <v>450000</v>
      </c>
      <c r="R382" s="2">
        <f t="shared" si="73"/>
        <v>158296806</v>
      </c>
      <c r="S382" s="2">
        <f t="shared" si="54"/>
        <v>442960.42857143283</v>
      </c>
      <c r="T382" s="2">
        <f t="shared" si="55"/>
        <v>7039.571428571362</v>
      </c>
      <c r="U382" s="2">
        <f t="shared" si="56"/>
        <v>450000</v>
      </c>
      <c r="V382" s="2">
        <f t="shared" si="74"/>
        <v>118303980.57142884</v>
      </c>
      <c r="W382" s="2">
        <f t="shared" si="57"/>
        <v>442960.42857143283</v>
      </c>
      <c r="X382" s="2">
        <f t="shared" si="47"/>
        <v>7039.5714285671711</v>
      </c>
      <c r="Y382" s="2">
        <f t="shared" si="70"/>
        <v>39992825.428571038</v>
      </c>
      <c r="Z382" s="2" t="str">
        <f t="shared" si="48"/>
        <v>MEEP</v>
      </c>
      <c r="AA382" s="2">
        <f>IF(Z382="HERE",Y382,AA381+Graph!$G$1*1000)</f>
        <v>182725702.57142848</v>
      </c>
      <c r="AB382" s="2">
        <f t="shared" si="59"/>
        <v>800000</v>
      </c>
      <c r="AC382" s="2">
        <f t="shared" si="71"/>
        <v>38128142.999999985</v>
      </c>
      <c r="AD382" s="3">
        <f t="shared" si="49"/>
        <v>52800000</v>
      </c>
      <c r="AE382" s="2">
        <f>IF(AE380&gt;=52800000,52800000,IF(AB361=Graph!G$1*1000,AE381+Graph!G$1*1000,AC382))</f>
        <v>52800000</v>
      </c>
      <c r="AF382" s="3">
        <f t="shared" si="50"/>
        <v>52800000</v>
      </c>
      <c r="AG382" s="3">
        <f t="shared" si="68"/>
        <v>50160000</v>
      </c>
      <c r="AH382" s="3" t="e">
        <f t="shared" si="46"/>
        <v>#N/A</v>
      </c>
    </row>
    <row r="383" spans="1:34" ht="15" x14ac:dyDescent="0.25">
      <c r="A383" s="1">
        <v>44559</v>
      </c>
      <c r="B383" s="2">
        <f t="shared" si="45"/>
        <v>315</v>
      </c>
      <c r="C383" s="7"/>
      <c r="D383" s="2" t="e">
        <f t="shared" si="51"/>
        <v>#N/A</v>
      </c>
      <c r="E383" s="2" t="e">
        <f t="shared" si="63"/>
        <v>#N/A</v>
      </c>
      <c r="F383" s="2">
        <v>2122507.9576351047</v>
      </c>
      <c r="G383" s="2">
        <f t="shared" si="64"/>
        <v>442960.42857142858</v>
      </c>
      <c r="H383" s="2">
        <f t="shared" si="72"/>
        <v>155955617.00000063</v>
      </c>
      <c r="I383" s="7"/>
      <c r="J383" s="2" t="e">
        <f t="shared" si="52"/>
        <v>#N/A</v>
      </c>
      <c r="K383" s="2" t="e">
        <f t="shared" si="65"/>
        <v>#N/A</v>
      </c>
      <c r="L383" s="2">
        <f t="array" ref="L383">IF(COUNT($C384)=0,IF(COUNT($C383)=1,I383,SUM(L382+LOOKUP(2,1/(ISNUMBER($K$1:$K$194)),$K$1:$K$194))),I383)</f>
        <v>2791188.999999987</v>
      </c>
      <c r="M383" s="8" t="e">
        <f t="shared" si="69"/>
        <v>#N/A</v>
      </c>
      <c r="N383" s="2" t="e">
        <f t="shared" si="53"/>
        <v>#N/A</v>
      </c>
      <c r="O383" s="2" t="e">
        <f t="shared" si="66"/>
        <v>#N/A</v>
      </c>
      <c r="P383" s="2">
        <v>2133255.4669564366</v>
      </c>
      <c r="Q383" s="2">
        <f t="shared" si="75"/>
        <v>450000</v>
      </c>
      <c r="R383" s="2">
        <f t="shared" si="73"/>
        <v>158746806</v>
      </c>
      <c r="S383" s="2">
        <f t="shared" si="54"/>
        <v>442960.42857143283</v>
      </c>
      <c r="T383" s="2">
        <f t="shared" si="55"/>
        <v>7039.571428571362</v>
      </c>
      <c r="U383" s="2">
        <f t="shared" si="56"/>
        <v>450000</v>
      </c>
      <c r="V383" s="2">
        <f t="shared" si="74"/>
        <v>118746941.00000027</v>
      </c>
      <c r="W383" s="2">
        <f t="shared" si="57"/>
        <v>442960.42857143283</v>
      </c>
      <c r="X383" s="2">
        <f t="shared" si="47"/>
        <v>7039.5714285671711</v>
      </c>
      <c r="Y383" s="2">
        <f t="shared" si="70"/>
        <v>39999864.999999605</v>
      </c>
      <c r="Z383" s="2" t="str">
        <f t="shared" si="48"/>
        <v>MEEP</v>
      </c>
      <c r="AA383" s="2">
        <f>IF(Z383="HERE",Y383,AA382+Graph!$G$1*1000)</f>
        <v>183525702.57142848</v>
      </c>
      <c r="AB383" s="2">
        <f t="shared" si="59"/>
        <v>800000</v>
      </c>
      <c r="AC383" s="2">
        <f t="shared" si="71"/>
        <v>38128142.999999985</v>
      </c>
      <c r="AD383" s="3">
        <f t="shared" si="49"/>
        <v>52800000</v>
      </c>
      <c r="AE383" s="2">
        <f>IF(AE381&gt;=52800000,52800000,IF(AB362=Graph!G$1*1000,AE382+Graph!G$1*1000,AC383))</f>
        <v>52800000</v>
      </c>
      <c r="AF383" s="3">
        <f t="shared" si="50"/>
        <v>52800000</v>
      </c>
      <c r="AG383" s="3">
        <f t="shared" si="68"/>
        <v>50160000</v>
      </c>
      <c r="AH383" s="3" t="e">
        <f t="shared" si="46"/>
        <v>#N/A</v>
      </c>
    </row>
    <row r="384" spans="1:34" ht="15" x14ac:dyDescent="0.25">
      <c r="A384" s="1">
        <v>44560</v>
      </c>
      <c r="B384" s="2">
        <f t="shared" si="45"/>
        <v>316</v>
      </c>
      <c r="C384" s="7"/>
      <c r="D384" s="2" t="e">
        <f t="shared" si="51"/>
        <v>#N/A</v>
      </c>
      <c r="E384" s="2" t="e">
        <f t="shared" si="63"/>
        <v>#N/A</v>
      </c>
      <c r="F384" s="2">
        <v>2127768.6079283655</v>
      </c>
      <c r="G384" s="2">
        <f t="shared" si="64"/>
        <v>442960.42857142858</v>
      </c>
      <c r="H384" s="2">
        <f t="shared" si="72"/>
        <v>156398577.42857206</v>
      </c>
      <c r="I384" s="7"/>
      <c r="J384" s="2" t="e">
        <f t="shared" si="52"/>
        <v>#N/A</v>
      </c>
      <c r="K384" s="2" t="e">
        <f t="shared" si="65"/>
        <v>#N/A</v>
      </c>
      <c r="L384" s="2">
        <f t="array" ref="L384">IF(COUNT($C385)=0,IF(COUNT($C384)=1,I384,SUM(L383+LOOKUP(2,1/(ISNUMBER($K$1:$K$194)),$K$1:$K$194))),I384)</f>
        <v>2798228.5714285583</v>
      </c>
      <c r="M384" s="8" t="e">
        <f t="shared" si="69"/>
        <v>#N/A</v>
      </c>
      <c r="N384" s="2" t="e">
        <f t="shared" si="53"/>
        <v>#N/A</v>
      </c>
      <c r="O384" s="2" t="e">
        <f t="shared" si="66"/>
        <v>#N/A</v>
      </c>
      <c r="P384" s="2">
        <v>2138537.9590490162</v>
      </c>
      <c r="Q384" s="2">
        <f t="shared" si="75"/>
        <v>450000</v>
      </c>
      <c r="R384" s="2">
        <f t="shared" si="73"/>
        <v>159196806</v>
      </c>
      <c r="S384" s="2">
        <f t="shared" si="54"/>
        <v>442960.42857143283</v>
      </c>
      <c r="T384" s="2">
        <f t="shared" si="55"/>
        <v>7039.571428571362</v>
      </c>
      <c r="U384" s="2">
        <f t="shared" si="56"/>
        <v>450000</v>
      </c>
      <c r="V384" s="2">
        <f t="shared" si="74"/>
        <v>119189901.4285717</v>
      </c>
      <c r="W384" s="2">
        <f t="shared" si="57"/>
        <v>442960.42857143283</v>
      </c>
      <c r="X384" s="2">
        <f t="shared" si="47"/>
        <v>7039.5714285671711</v>
      </c>
      <c r="Y384" s="2">
        <f t="shared" si="70"/>
        <v>40006904.571428172</v>
      </c>
      <c r="Z384" s="2" t="str">
        <f t="shared" si="48"/>
        <v>MEEP</v>
      </c>
      <c r="AA384" s="2">
        <f>IF(Z384="HERE",Y384,AA383+Graph!$G$1*1000)</f>
        <v>184325702.57142848</v>
      </c>
      <c r="AB384" s="2">
        <f t="shared" si="59"/>
        <v>800000</v>
      </c>
      <c r="AC384" s="2">
        <f t="shared" si="71"/>
        <v>38128142.999999985</v>
      </c>
      <c r="AD384" s="3">
        <f t="shared" si="49"/>
        <v>52800000</v>
      </c>
      <c r="AE384" s="2">
        <f>IF(AE382&gt;=52800000,52800000,IF(AB363=Graph!G$1*1000,AE383+Graph!G$1*1000,AC384))</f>
        <v>52800000</v>
      </c>
      <c r="AF384" s="3">
        <f t="shared" si="50"/>
        <v>52800000</v>
      </c>
      <c r="AG384" s="3">
        <f t="shared" si="68"/>
        <v>50160000</v>
      </c>
      <c r="AH384" s="3" t="e">
        <f t="shared" si="46"/>
        <v>#N/A</v>
      </c>
    </row>
    <row r="385" spans="1:34" ht="15" x14ac:dyDescent="0.25">
      <c r="A385" s="1">
        <v>44561</v>
      </c>
      <c r="B385" s="2">
        <f t="shared" si="45"/>
        <v>317</v>
      </c>
      <c r="C385" s="7"/>
      <c r="D385" s="2" t="e">
        <f t="shared" si="51"/>
        <v>#N/A</v>
      </c>
      <c r="E385" s="2" t="e">
        <f t="shared" si="63"/>
        <v>#N/A</v>
      </c>
      <c r="F385" s="2">
        <v>2133029.2582216263</v>
      </c>
      <c r="G385" s="2">
        <f t="shared" si="64"/>
        <v>442960.42857142858</v>
      </c>
      <c r="H385" s="2">
        <f t="shared" si="72"/>
        <v>156841537.85714349</v>
      </c>
      <c r="I385" s="7"/>
      <c r="J385" s="2" t="e">
        <f t="shared" si="52"/>
        <v>#N/A</v>
      </c>
      <c r="K385" s="2" t="e">
        <f t="shared" si="65"/>
        <v>#N/A</v>
      </c>
      <c r="L385" s="2">
        <f t="array" ref="L385">IF(COUNT($C386)=0,IF(COUNT($C385)=1,I385,SUM(L384+LOOKUP(2,1/(ISNUMBER($K$1:$K$194)),$K$1:$K$194))),I385)</f>
        <v>2805268.1428571297</v>
      </c>
      <c r="M385" s="8" t="e">
        <f t="shared" si="69"/>
        <v>#N/A</v>
      </c>
      <c r="N385" s="2" t="e">
        <f t="shared" si="53"/>
        <v>#N/A</v>
      </c>
      <c r="O385" s="2" t="e">
        <f t="shared" si="66"/>
        <v>#N/A</v>
      </c>
      <c r="P385" s="2">
        <v>2143820.4511415958</v>
      </c>
      <c r="Q385" s="2">
        <f t="shared" si="75"/>
        <v>450000</v>
      </c>
      <c r="R385" s="2">
        <f t="shared" si="73"/>
        <v>159646806</v>
      </c>
      <c r="S385" s="2">
        <f t="shared" si="54"/>
        <v>442960.42857143283</v>
      </c>
      <c r="T385" s="2">
        <f t="shared" si="55"/>
        <v>7039.571428571362</v>
      </c>
      <c r="U385" s="2">
        <f t="shared" si="56"/>
        <v>450000</v>
      </c>
      <c r="V385" s="2">
        <f t="shared" si="74"/>
        <v>119632861.85714313</v>
      </c>
      <c r="W385" s="2">
        <f t="shared" si="57"/>
        <v>442960.42857143283</v>
      </c>
      <c r="X385" s="2">
        <f t="shared" si="47"/>
        <v>7039.5714285671711</v>
      </c>
      <c r="Y385" s="2">
        <f t="shared" si="70"/>
        <v>40013944.142856739</v>
      </c>
      <c r="Z385" s="2" t="str">
        <f t="shared" si="48"/>
        <v>MEEP</v>
      </c>
      <c r="AA385" s="2">
        <f>IF(Z385="HERE",Y385,AA384+Graph!$G$1*1000)</f>
        <v>185125702.57142848</v>
      </c>
      <c r="AB385" s="2">
        <f t="shared" si="59"/>
        <v>800000</v>
      </c>
      <c r="AC385" s="2">
        <f t="shared" si="71"/>
        <v>38128142.999999985</v>
      </c>
      <c r="AD385" s="3">
        <f t="shared" si="49"/>
        <v>52800000</v>
      </c>
      <c r="AE385" s="2">
        <f>IF(AE383&gt;=52800000,52800000,IF(AB364=Graph!G$1*1000,AE384+Graph!G$1*1000,AC385))</f>
        <v>52800000</v>
      </c>
      <c r="AF385" s="3">
        <f t="shared" si="50"/>
        <v>52800000</v>
      </c>
      <c r="AG385" s="3">
        <f t="shared" si="68"/>
        <v>50160000</v>
      </c>
      <c r="AH385" s="3" t="e">
        <f t="shared" si="46"/>
        <v>#N/A</v>
      </c>
    </row>
  </sheetData>
  <conditionalFormatting sqref="I31:I65 M31:M385 I69:I385">
    <cfRule type="cellIs" dxfId="93" priority="10" operator="greaterThan">
      <formula>0</formula>
    </cfRule>
  </conditionalFormatting>
  <conditionalFormatting sqref="C31:C65 C117:C385 C69:C114">
    <cfRule type="cellIs" dxfId="92" priority="11" operator="greaterThan">
      <formula>0</formula>
    </cfRule>
  </conditionalFormatting>
  <conditionalFormatting sqref="C31:C65 C117:C385 C69:C114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91" priority="13" operator="greaterThan">
      <formula>0</formula>
    </cfRule>
  </conditionalFormatting>
  <conditionalFormatting sqref="C115">
    <cfRule type="cellIs" dxfId="90" priority="14" operator="greaterThan">
      <formula>0</formula>
    </cfRule>
  </conditionalFormatting>
  <conditionalFormatting sqref="C66">
    <cfRule type="cellIs" dxfId="89" priority="8" operator="greaterThan">
      <formula>0</formula>
    </cfRule>
  </conditionalFormatting>
  <conditionalFormatting sqref="C66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88" priority="7" operator="greaterThan">
      <formula>0</formula>
    </cfRule>
  </conditionalFormatting>
  <conditionalFormatting sqref="C67">
    <cfRule type="cellIs" dxfId="87" priority="5" operator="greaterThan">
      <formula>0</formula>
    </cfRule>
  </conditionalFormatting>
  <conditionalFormatting sqref="C6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86" priority="4" operator="greaterThan">
      <formula>0</formula>
    </cfRule>
  </conditionalFormatting>
  <conditionalFormatting sqref="C68">
    <cfRule type="cellIs" dxfId="15" priority="2" operator="greaterThan">
      <formula>0</formula>
    </cfRule>
  </conditionalFormatting>
  <conditionalFormatting sqref="C6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7" priority="1" operator="greater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8B716-E3AA-4953-8522-8A3674A410EE}">
  <dimension ref="A1:AK385"/>
  <sheetViews>
    <sheetView topLeftCell="A43" workbookViewId="0">
      <selection activeCell="I68" sqref="I68"/>
    </sheetView>
  </sheetViews>
  <sheetFormatPr defaultRowHeight="14.25" x14ac:dyDescent="0.2"/>
  <cols>
    <col min="1" max="29" width="9" customWidth="1"/>
    <col min="30" max="30" width="10.75" bestFit="1" customWidth="1"/>
    <col min="31" max="31" width="9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1" t="s">
        <v>46</v>
      </c>
      <c r="AE1" s="2" t="s">
        <v>24</v>
      </c>
      <c r="AF1" s="21" t="s">
        <v>47</v>
      </c>
      <c r="AG1" s="21" t="s">
        <v>48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-66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-65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-64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-63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-62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-61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-60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-59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-58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-57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-56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-55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-54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-53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-52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-51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-50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-49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-48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-47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-46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-45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-44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-43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-42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-41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-40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-39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-38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-37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SUM((500000-LOOKUP(2,1/(ISNUMBER($K$1:$K$194)),$K$1:$K$194))/1000)</f>
        <v>492.96042857142857</v>
      </c>
    </row>
    <row r="32" spans="1:37" ht="15" x14ac:dyDescent="0.25">
      <c r="A32" s="1">
        <v>44208</v>
      </c>
      <c r="B32" s="2">
        <f t="shared" si="0"/>
        <v>-36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-35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-34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-33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-32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-31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TREND(E37:INDEX(firstdoses500,1-$B37),$A37:INDEX(dates500,1-$B37),$A37:$A385)</f>
        <v>302322.95616883039</v>
      </c>
      <c r="G37" s="2">
        <f>IF(F37&gt;500000,$AK$31*1000,F37)</f>
        <v>302322.95616883039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TREND(O37:INDEX(bothdoses500,1-$B37),$A37:INDEX(dates500,1-$B37),$A37:$A385)</f>
        <v>305513.20292207599</v>
      </c>
      <c r="Q37" s="2">
        <f>IF(P37&gt;500000,500000,P37)</f>
        <v>305513.20292207599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-30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307583.60646209121</v>
      </c>
      <c r="G38" s="2">
        <f>IF(F38&gt;$AK$31*1000,$AK$31*1000,F38)</f>
        <v>307583.60646209121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310795.69501465559</v>
      </c>
      <c r="Q38" s="2">
        <f t="shared" ref="Q38:Q101" si="25">IF(P38&gt;500000,500000,P38)</f>
        <v>310795.69501465559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-29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312844.25675535202</v>
      </c>
      <c r="G39" s="2">
        <f>IF(F39&gt;$AK$31*1000,$AK$31*1000,F39)</f>
        <v>312844.25675535202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316078.18710723519</v>
      </c>
      <c r="Q39" s="2">
        <f t="shared" si="25"/>
        <v>316078.18710723519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-28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318104.90704861283</v>
      </c>
      <c r="G40" s="2">
        <f>IF(F40&gt;$AK$31*1000,$AK$31*1000,F40)</f>
        <v>318104.90704861283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321360.6791998446</v>
      </c>
      <c r="Q40" s="2">
        <f t="shared" si="25"/>
        <v>321360.6791998446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-27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323365.55734187365</v>
      </c>
      <c r="G41" s="2">
        <f t="shared" ref="G41:G295" si="26">IF(F41&gt;$AK$31*1000,$AK$31*1000,F41)</f>
        <v>323365.55734187365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326643.1712924242</v>
      </c>
      <c r="Q41" s="2">
        <f t="shared" si="25"/>
        <v>326643.1712924242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-26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328626.20763510466</v>
      </c>
      <c r="G42" s="2">
        <f t="shared" si="26"/>
        <v>328626.20763510466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331925.66338500381</v>
      </c>
      <c r="Q42" s="2">
        <f t="shared" si="25"/>
        <v>331925.66338500381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-25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333886.85792836547</v>
      </c>
      <c r="G43" s="2">
        <f t="shared" si="26"/>
        <v>333886.85792836547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337208.15547758341</v>
      </c>
      <c r="Q43" s="2">
        <f t="shared" si="25"/>
        <v>337208.15547758341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-24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339147.50822162628</v>
      </c>
      <c r="G44" s="2">
        <f t="shared" si="26"/>
        <v>339147.50822162628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342490.64757016301</v>
      </c>
      <c r="Q44" s="2">
        <f t="shared" si="25"/>
        <v>342490.64757016301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-23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344408.15851488709</v>
      </c>
      <c r="G45" s="2">
        <f t="shared" si="26"/>
        <v>344408.15851488709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347773.13966274261</v>
      </c>
      <c r="Q45" s="2">
        <f t="shared" si="25"/>
        <v>347773.13966274261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-22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349668.80880814791</v>
      </c>
      <c r="G46" s="2">
        <f t="shared" si="26"/>
        <v>349668.80880814791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353055.63175535202</v>
      </c>
      <c r="Q46" s="2">
        <f t="shared" si="25"/>
        <v>353055.63175535202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-21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354929.45910137892</v>
      </c>
      <c r="G47" s="2">
        <f t="shared" si="26"/>
        <v>354929.45910137892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358338.12384793162</v>
      </c>
      <c r="Q47" s="2">
        <f t="shared" si="25"/>
        <v>358338.12384793162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-20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360190.10939463973</v>
      </c>
      <c r="G48" s="2">
        <f t="shared" si="26"/>
        <v>360190.10939463973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363620.61594051123</v>
      </c>
      <c r="Q48" s="2">
        <f t="shared" si="25"/>
        <v>363620.61594051123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-19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365450.75968790054</v>
      </c>
      <c r="G49" s="2">
        <f t="shared" si="26"/>
        <v>365450.75968790054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368903.10803309083</v>
      </c>
      <c r="Q49" s="2">
        <f t="shared" si="25"/>
        <v>368903.10803309083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-18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370711.40998116136</v>
      </c>
      <c r="G50" s="2">
        <f t="shared" si="26"/>
        <v>370711.40998116136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374185.60012567043</v>
      </c>
      <c r="Q50" s="2">
        <f t="shared" si="25"/>
        <v>374185.60012567043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-17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375972.06027442217</v>
      </c>
      <c r="G51" s="2">
        <f t="shared" si="26"/>
        <v>375972.06027442217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379468.09221825004</v>
      </c>
      <c r="Q51" s="2">
        <f t="shared" si="25"/>
        <v>379468.09221825004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-16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381232.71056768298</v>
      </c>
      <c r="G52" s="2">
        <f t="shared" si="26"/>
        <v>381232.71056768298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384750.58431085944</v>
      </c>
      <c r="Q52" s="2">
        <f t="shared" si="25"/>
        <v>384750.58431085944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06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-15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386493.36086091399</v>
      </c>
      <c r="G53" s="2">
        <f t="shared" si="26"/>
        <v>386493.36086091399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390033.07640343904</v>
      </c>
      <c r="Q53" s="2">
        <f t="shared" si="25"/>
        <v>390033.07640343904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-14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391754.0111541748</v>
      </c>
      <c r="G54" s="2">
        <f t="shared" si="26"/>
        <v>391754.0111541748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395315.56849601865</v>
      </c>
      <c r="Q54" s="2">
        <f t="shared" si="25"/>
        <v>395315.56849601865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-13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397014.66144743562</v>
      </c>
      <c r="G55" s="2">
        <f t="shared" si="26"/>
        <v>397014.66144743562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400598.06058859825</v>
      </c>
      <c r="Q55" s="2">
        <f t="shared" si="25"/>
        <v>400598.06058859825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-12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402275.31174069643</v>
      </c>
      <c r="G56" s="2">
        <f t="shared" si="26"/>
        <v>402275.31174069643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405880.55268117785</v>
      </c>
      <c r="Q56" s="2">
        <f t="shared" si="25"/>
        <v>405880.55268117785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-11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407535.96203395724</v>
      </c>
      <c r="G57" s="2">
        <f t="shared" si="26"/>
        <v>407535.96203395724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411163.04477375746</v>
      </c>
      <c r="Q57" s="2">
        <f t="shared" si="25"/>
        <v>411163.04477375746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-10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412796.61232718825</v>
      </c>
      <c r="G58" s="2">
        <f t="shared" si="26"/>
        <v>412796.61232718825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416445.53686636686</v>
      </c>
      <c r="Q58" s="2">
        <f t="shared" si="25"/>
        <v>416445.53686636686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-9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418057.26262044907</v>
      </c>
      <c r="G59" s="2">
        <f t="shared" si="26"/>
        <v>418057.26262044907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421728.02895894647</v>
      </c>
      <c r="Q59" s="2">
        <f t="shared" si="25"/>
        <v>421728.02895894647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-8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423317.91291370988</v>
      </c>
      <c r="G60" s="2">
        <f t="shared" si="26"/>
        <v>423317.91291370988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427010.52105152607</v>
      </c>
      <c r="Q60" s="2">
        <f t="shared" si="25"/>
        <v>427010.52105152607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-7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428578.56320697069</v>
      </c>
      <c r="G61" s="2">
        <f t="shared" si="26"/>
        <v>428578.56320697069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432293.01314410567</v>
      </c>
      <c r="Q61" s="2">
        <f t="shared" si="25"/>
        <v>432293.01314410567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-6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433839.2135002315</v>
      </c>
      <c r="G62" s="2">
        <f t="shared" si="26"/>
        <v>433839.2135002315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437575.50523668528</v>
      </c>
      <c r="Q62" s="2">
        <f t="shared" si="25"/>
        <v>437575.50523668528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-5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439099.86379346251</v>
      </c>
      <c r="G63" s="2">
        <f t="shared" si="26"/>
        <v>439099.86379346251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442857.99732929468</v>
      </c>
      <c r="Q63" s="2">
        <f t="shared" si="25"/>
        <v>442857.99732929468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-4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444360.51408672333</v>
      </c>
      <c r="G64" s="2">
        <f t="shared" si="26"/>
        <v>444360.51408672333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448140.48942187428</v>
      </c>
      <c r="Q64" s="2">
        <f t="shared" si="25"/>
        <v>448140.48942187428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-3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449621.16437998414</v>
      </c>
      <c r="G65" s="2">
        <f t="shared" si="26"/>
        <v>449621.16437998414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453422.98151445389</v>
      </c>
      <c r="Q65" s="2">
        <f t="shared" si="25"/>
        <v>453422.98151445389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7"/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-2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454881.81467324495</v>
      </c>
      <c r="G66" s="2">
        <f t="shared" si="26"/>
        <v>454881.81467324495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458705.47360703349</v>
      </c>
      <c r="Q66" s="2">
        <f t="shared" si="25"/>
        <v>458705.47360703349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7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-1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460142.46496650577</v>
      </c>
      <c r="G67" s="2">
        <f t="shared" si="26"/>
        <v>460142.46496650577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463987.96569961309</v>
      </c>
      <c r="Q67" s="2">
        <f t="shared" si="25"/>
        <v>463987.96569961309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7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0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465403.11525973678</v>
      </c>
      <c r="G68" s="2">
        <f t="shared" si="26"/>
        <v>465403.11525973678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469270.4577921927</v>
      </c>
      <c r="Q68" s="2">
        <f t="shared" si="25"/>
        <v>469270.4577921927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7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1</v>
      </c>
      <c r="C69" s="7"/>
      <c r="D69" s="2" t="e">
        <f t="shared" si="12"/>
        <v>#N/A</v>
      </c>
      <c r="E69" s="2" t="e">
        <f t="shared" si="22"/>
        <v>#N/A</v>
      </c>
      <c r="F69" s="2">
        <v>470663.76555299759</v>
      </c>
      <c r="G69" s="2">
        <f t="shared" si="26"/>
        <v>470663.76555299759</v>
      </c>
      <c r="H69" s="2">
        <f t="shared" si="13"/>
        <v>16893745.765552998</v>
      </c>
      <c r="I69" s="7"/>
      <c r="J69" s="2" t="e">
        <f t="shared" si="14"/>
        <v>#N/A</v>
      </c>
      <c r="K69" s="2" t="e">
        <f t="shared" si="23"/>
        <v>#N/A</v>
      </c>
      <c r="L69" s="2">
        <f t="array" ref="L69">IF(COUNT($C70)=0,IF(COUNT($C69)=1,I69,SUM(L68+LOOKUP(2,1/(ISNUMBER($K$1:$K$194)),$K$1:$K$194))),I69)</f>
        <v>580763.57142857148</v>
      </c>
      <c r="M69" s="8" t="e">
        <f t="shared" si="28"/>
        <v>#N/A</v>
      </c>
      <c r="N69" s="2" t="e">
        <f t="shared" si="15"/>
        <v>#N/A</v>
      </c>
      <c r="O69" s="2" t="e">
        <f t="shared" si="24"/>
        <v>#N/A</v>
      </c>
      <c r="P69" s="2">
        <v>474552.9498848021</v>
      </c>
      <c r="Q69" s="2">
        <f t="shared" si="25"/>
        <v>474552.9498848021</v>
      </c>
      <c r="R69" s="2">
        <f t="shared" si="16"/>
        <v>17471358.949884802</v>
      </c>
      <c r="S69" s="2">
        <f t="shared" si="17"/>
        <v>470663.76555299759</v>
      </c>
      <c r="T69" s="2">
        <f t="shared" si="18"/>
        <v>7039.5714285714785</v>
      </c>
      <c r="U69" s="2">
        <f t="shared" si="19"/>
        <v>474552.9498848021</v>
      </c>
      <c r="V69" s="2">
        <f t="shared" si="5"/>
        <v>587136.6875</v>
      </c>
      <c r="W69" s="2">
        <f t="shared" si="20"/>
        <v>13412.6875</v>
      </c>
      <c r="X69" s="2">
        <f t="shared" si="6"/>
        <v>461140.2623848021</v>
      </c>
      <c r="Y69" s="2">
        <f t="shared" si="7"/>
        <v>16884222.262384802</v>
      </c>
      <c r="Z69" s="2" t="str">
        <f t="shared" si="8"/>
        <v>HERE</v>
      </c>
      <c r="AA69" s="2">
        <f>IF(Z69="HERE",Y69,AA68+Graph!$G$1*1000)</f>
        <v>16884222.262384802</v>
      </c>
      <c r="AB69" s="2">
        <f t="shared" si="21"/>
        <v>461140.2623848021</v>
      </c>
      <c r="AC69" s="2">
        <f t="shared" si="9"/>
        <v>587136.6875</v>
      </c>
      <c r="AD69" s="3">
        <f t="shared" si="10"/>
        <v>16884222.262384802</v>
      </c>
      <c r="AE69" s="2">
        <f>IF(AE67&gt;=52800000,52800000,IF(AB48=Graph!G$1*1000,AE68+Graph!G$1*1000,AC69))</f>
        <v>587136.6875</v>
      </c>
      <c r="AF69" s="3">
        <f t="shared" si="11"/>
        <v>587136.6875</v>
      </c>
      <c r="AG69" s="3">
        <f t="shared" si="27"/>
        <v>7125978.3000000007</v>
      </c>
      <c r="AH69" s="3" t="e">
        <f t="shared" si="3"/>
        <v>#N/A</v>
      </c>
    </row>
    <row r="70" spans="1:34" ht="15" x14ac:dyDescent="0.25">
      <c r="A70" s="1">
        <v>44246</v>
      </c>
      <c r="B70" s="2">
        <f t="shared" si="0"/>
        <v>2</v>
      </c>
      <c r="C70" s="7"/>
      <c r="D70" s="2" t="e">
        <f t="shared" si="12"/>
        <v>#N/A</v>
      </c>
      <c r="E70" s="2" t="e">
        <f t="shared" si="22"/>
        <v>#N/A</v>
      </c>
      <c r="F70" s="2">
        <v>475924.4158462584</v>
      </c>
      <c r="G70" s="2">
        <f t="shared" si="26"/>
        <v>475924.4158462584</v>
      </c>
      <c r="H70" s="2">
        <f t="shared" si="13"/>
        <v>17369670.181399256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587803.14285714296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479835.44197738171</v>
      </c>
      <c r="Q70" s="2">
        <f t="shared" si="25"/>
        <v>479835.44197738171</v>
      </c>
      <c r="R70" s="2">
        <f t="shared" si="16"/>
        <v>17951194.391862184</v>
      </c>
      <c r="S70" s="2">
        <f t="shared" si="17"/>
        <v>475924.4158462584</v>
      </c>
      <c r="T70" s="2">
        <f t="shared" si="18"/>
        <v>7039.5714285714785</v>
      </c>
      <c r="U70" s="2">
        <f t="shared" si="19"/>
        <v>479835.44197738171</v>
      </c>
      <c r="V70" s="2">
        <f t="shared" si="5"/>
        <v>600549.375</v>
      </c>
      <c r="W70" s="2">
        <f t="shared" si="20"/>
        <v>13412.6875</v>
      </c>
      <c r="X70" s="2">
        <f t="shared" si="6"/>
        <v>466422.75447738171</v>
      </c>
      <c r="Y70" s="2">
        <f t="shared" si="7"/>
        <v>17350645.016862184</v>
      </c>
      <c r="Z70" s="2" t="str">
        <f t="shared" si="8"/>
        <v>HERE</v>
      </c>
      <c r="AA70" s="2">
        <f>IF(Z70="HERE",Y70,AA69+Graph!$G$1*1000)</f>
        <v>17350645.016862184</v>
      </c>
      <c r="AB70" s="2">
        <f t="shared" si="21"/>
        <v>466422.75447738171</v>
      </c>
      <c r="AC70" s="2">
        <f t="shared" si="9"/>
        <v>600549.375</v>
      </c>
      <c r="AD70" s="3">
        <f t="shared" si="10"/>
        <v>17350645.016862184</v>
      </c>
      <c r="AE70" s="2">
        <f>IF(AE68&gt;=52800000,52800000,IF(AB49=Graph!G$1*1000,AE69+Graph!G$1*1000,AC70))</f>
        <v>600549.375</v>
      </c>
      <c r="AF70" s="3">
        <f t="shared" si="11"/>
        <v>600549.375</v>
      </c>
      <c r="AG70" s="3">
        <f t="shared" si="27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3</v>
      </c>
      <c r="C71" s="7"/>
      <c r="D71" s="2" t="e">
        <f t="shared" si="12"/>
        <v>#N/A</v>
      </c>
      <c r="E71" s="2" t="e">
        <f t="shared" si="22"/>
        <v>#N/A</v>
      </c>
      <c r="F71" s="2">
        <v>481185.06613951921</v>
      </c>
      <c r="G71" s="2">
        <f t="shared" si="26"/>
        <v>481185.06613951921</v>
      </c>
      <c r="H71" s="2">
        <f t="shared" si="13"/>
        <v>17850855.247538775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594842.71428571444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485117.93406996131</v>
      </c>
      <c r="Q71" s="2">
        <f t="shared" si="25"/>
        <v>485117.93406996131</v>
      </c>
      <c r="R71" s="2">
        <f t="shared" si="16"/>
        <v>18436312.325932145</v>
      </c>
      <c r="S71" s="2">
        <f t="shared" si="17"/>
        <v>481185.06613951921</v>
      </c>
      <c r="T71" s="2">
        <f t="shared" si="18"/>
        <v>7039.5714285714785</v>
      </c>
      <c r="U71" s="2">
        <f t="shared" si="19"/>
        <v>485117.93406996131</v>
      </c>
      <c r="V71" s="2">
        <f t="shared" si="5"/>
        <v>613962.0625</v>
      </c>
      <c r="W71" s="2">
        <f t="shared" si="20"/>
        <v>13412.6875</v>
      </c>
      <c r="X71" s="2">
        <f t="shared" si="6"/>
        <v>471705.24656996131</v>
      </c>
      <c r="Y71" s="2">
        <f t="shared" si="7"/>
        <v>17822350.263432145</v>
      </c>
      <c r="Z71" s="2" t="str">
        <f t="shared" si="8"/>
        <v>HERE</v>
      </c>
      <c r="AA71" s="2">
        <f>IF(Z71="HERE",Y71,AA70+Graph!$G$1*1000)</f>
        <v>17822350.263432145</v>
      </c>
      <c r="AB71" s="2">
        <f t="shared" si="21"/>
        <v>471705.24656996131</v>
      </c>
      <c r="AC71" s="2">
        <f t="shared" si="9"/>
        <v>613962.0625</v>
      </c>
      <c r="AD71" s="3">
        <f t="shared" si="10"/>
        <v>17822350.263432145</v>
      </c>
      <c r="AE71" s="2">
        <f>IF(AE69&gt;=52800000,52800000,IF(AB50=Graph!G$1*1000,AE70+Graph!G$1*1000,AC71))</f>
        <v>613962.0625</v>
      </c>
      <c r="AF71" s="3">
        <f t="shared" si="11"/>
        <v>613962.0625</v>
      </c>
      <c r="AG71" s="3">
        <f t="shared" si="27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4</v>
      </c>
      <c r="C72" s="7"/>
      <c r="D72" s="2" t="e">
        <f t="shared" si="12"/>
        <v>#N/A</v>
      </c>
      <c r="E72" s="2" t="e">
        <f t="shared" si="22"/>
        <v>#N/A</v>
      </c>
      <c r="F72" s="2">
        <v>486445.71643278003</v>
      </c>
      <c r="G72" s="2">
        <f t="shared" si="26"/>
        <v>486445.71643278003</v>
      </c>
      <c r="H72" s="2">
        <f t="shared" si="13"/>
        <v>18337300.963971555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601882.28571428591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490400.42616254091</v>
      </c>
      <c r="Q72" s="2">
        <f t="shared" si="25"/>
        <v>490400.42616254091</v>
      </c>
      <c r="R72" s="2">
        <f t="shared" si="16"/>
        <v>18926712.752094686</v>
      </c>
      <c r="S72" s="2">
        <f t="shared" si="17"/>
        <v>486445.71643278003</v>
      </c>
      <c r="T72" s="2">
        <f t="shared" si="18"/>
        <v>7039.5714285714785</v>
      </c>
      <c r="U72" s="2">
        <f t="shared" si="19"/>
        <v>490400.42616254091</v>
      </c>
      <c r="V72" s="2">
        <f t="shared" si="5"/>
        <v>627374.75</v>
      </c>
      <c r="W72" s="2">
        <f t="shared" si="20"/>
        <v>13412.6875</v>
      </c>
      <c r="X72" s="2">
        <f t="shared" si="6"/>
        <v>476987.73866254091</v>
      </c>
      <c r="Y72" s="2">
        <f t="shared" si="7"/>
        <v>18299338.002094686</v>
      </c>
      <c r="Z72" s="2" t="str">
        <f t="shared" si="8"/>
        <v>HERE</v>
      </c>
      <c r="AA72" s="2">
        <f>IF(Z72="HERE",Y72,AA71+Graph!$G$1*1000)</f>
        <v>18299338.002094686</v>
      </c>
      <c r="AB72" s="2">
        <f t="shared" si="21"/>
        <v>476987.73866254091</v>
      </c>
      <c r="AC72" s="2">
        <f t="shared" si="9"/>
        <v>627374.75</v>
      </c>
      <c r="AD72" s="3">
        <f t="shared" si="10"/>
        <v>18299338.002094686</v>
      </c>
      <c r="AE72" s="2">
        <f>IF(AE70&gt;=52800000,52800000,IF(AB51=Graph!G$1*1000,AE71+Graph!G$1*1000,AC72))</f>
        <v>627374.75</v>
      </c>
      <c r="AF72" s="3">
        <f t="shared" si="11"/>
        <v>627374.75</v>
      </c>
      <c r="AG72" s="3">
        <f t="shared" si="27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5</v>
      </c>
      <c r="C73" s="7"/>
      <c r="D73" s="2" t="e">
        <f t="shared" si="12"/>
        <v>#N/A</v>
      </c>
      <c r="E73" s="2" t="e">
        <f t="shared" si="22"/>
        <v>#N/A</v>
      </c>
      <c r="F73" s="2">
        <v>491706.36672604084</v>
      </c>
      <c r="G73" s="2">
        <f t="shared" si="26"/>
        <v>491706.36672604084</v>
      </c>
      <c r="H73" s="2">
        <f t="shared" si="13"/>
        <v>18829007.330697596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608921.85714285739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495682.91825512052</v>
      </c>
      <c r="Q73" s="2">
        <f t="shared" si="25"/>
        <v>495682.91825512052</v>
      </c>
      <c r="R73" s="2">
        <f t="shared" si="16"/>
        <v>19422395.670349807</v>
      </c>
      <c r="S73" s="2">
        <f t="shared" si="17"/>
        <v>491706.36672604084</v>
      </c>
      <c r="T73" s="2">
        <f t="shared" si="18"/>
        <v>7039.5714285714785</v>
      </c>
      <c r="U73" s="2">
        <f t="shared" si="19"/>
        <v>495682.91825512052</v>
      </c>
      <c r="V73" s="2">
        <f t="shared" si="5"/>
        <v>640787.4375</v>
      </c>
      <c r="W73" s="2">
        <f t="shared" si="20"/>
        <v>13412.6875</v>
      </c>
      <c r="X73" s="2">
        <f t="shared" si="6"/>
        <v>482270.23075512052</v>
      </c>
      <c r="Y73" s="2">
        <f t="shared" si="7"/>
        <v>18781608.232849807</v>
      </c>
      <c r="Z73" s="2" t="str">
        <f t="shared" si="8"/>
        <v>HERE</v>
      </c>
      <c r="AA73" s="2">
        <f>IF(Z73="HERE",Y73,AA72+Graph!$G$1*1000)</f>
        <v>18781608.232849807</v>
      </c>
      <c r="AB73" s="2">
        <f t="shared" si="21"/>
        <v>482270.23075512052</v>
      </c>
      <c r="AC73" s="2">
        <f t="shared" si="9"/>
        <v>640787.4375</v>
      </c>
      <c r="AD73" s="3">
        <f t="shared" si="10"/>
        <v>18781608.232849807</v>
      </c>
      <c r="AE73" s="2">
        <f>IF(AE71&gt;=52800000,52800000,IF(AB52=Graph!G$1*1000,AE72+Graph!G$1*1000,AC73))</f>
        <v>640787.4375</v>
      </c>
      <c r="AF73" s="3">
        <f t="shared" si="11"/>
        <v>640787.4375</v>
      </c>
      <c r="AG73" s="3">
        <f t="shared" si="27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6</v>
      </c>
      <c r="C74" s="7"/>
      <c r="D74" s="2" t="e">
        <f t="shared" si="12"/>
        <v>#N/A</v>
      </c>
      <c r="E74" s="2" t="e">
        <f t="shared" si="22"/>
        <v>#N/A</v>
      </c>
      <c r="F74" s="2">
        <v>496967.01701927185</v>
      </c>
      <c r="G74" s="2">
        <f t="shared" si="26"/>
        <v>492960.42857142858</v>
      </c>
      <c r="H74" s="2">
        <f t="shared" si="13"/>
        <v>19321967.759269025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615961.42857142887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500965.41034770012</v>
      </c>
      <c r="Q74" s="2">
        <f t="shared" si="25"/>
        <v>500000</v>
      </c>
      <c r="R74" s="2">
        <f t="shared" si="16"/>
        <v>19922395.670349807</v>
      </c>
      <c r="S74" s="2">
        <f t="shared" si="17"/>
        <v>492960.4285714291</v>
      </c>
      <c r="T74" s="2">
        <f t="shared" si="18"/>
        <v>7039.5714285714785</v>
      </c>
      <c r="U74" s="2">
        <f t="shared" si="19"/>
        <v>500000</v>
      </c>
      <c r="V74" s="2">
        <f t="shared" si="5"/>
        <v>654200.125</v>
      </c>
      <c r="W74" s="2">
        <f t="shared" si="20"/>
        <v>13412.6875</v>
      </c>
      <c r="X74" s="2">
        <f t="shared" si="6"/>
        <v>486587.3125</v>
      </c>
      <c r="Y74" s="2">
        <f t="shared" si="7"/>
        <v>19268195.545349807</v>
      </c>
      <c r="Z74" s="2" t="str">
        <f t="shared" si="8"/>
        <v>HERE</v>
      </c>
      <c r="AA74" s="2">
        <f>IF(Z74="HERE",Y74,AA73+Graph!$G$1*1000)</f>
        <v>19268195.545349807</v>
      </c>
      <c r="AB74" s="2">
        <f t="shared" si="21"/>
        <v>486587.3125</v>
      </c>
      <c r="AC74" s="2">
        <f t="shared" si="9"/>
        <v>654200.125</v>
      </c>
      <c r="AD74" s="3">
        <f t="shared" si="10"/>
        <v>19268195.545349807</v>
      </c>
      <c r="AE74" s="2">
        <f>IF(AE72&gt;=52800000,52800000,IF(AB53=Graph!G$1*1000,AE73+Graph!G$1*1000,AC74))</f>
        <v>654200.125</v>
      </c>
      <c r="AF74" s="3">
        <f t="shared" si="11"/>
        <v>654200.125</v>
      </c>
      <c r="AG74" s="3">
        <f t="shared" si="27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7</v>
      </c>
      <c r="C75" s="7"/>
      <c r="D75" s="2" t="e">
        <f t="shared" si="12"/>
        <v>#N/A</v>
      </c>
      <c r="E75" s="2" t="e">
        <f t="shared" si="22"/>
        <v>#N/A</v>
      </c>
      <c r="F75" s="2">
        <v>502227.66731253266</v>
      </c>
      <c r="G75" s="2">
        <f t="shared" si="26"/>
        <v>492960.42857142858</v>
      </c>
      <c r="H75" s="2">
        <f t="shared" si="13"/>
        <v>19814928.187840454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623001.00000000035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506247.90244030952</v>
      </c>
      <c r="Q75" s="2">
        <f t="shared" si="25"/>
        <v>500000</v>
      </c>
      <c r="R75" s="2">
        <f t="shared" si="16"/>
        <v>20422395.670349807</v>
      </c>
      <c r="S75" s="2">
        <f t="shared" si="17"/>
        <v>492960.4285714291</v>
      </c>
      <c r="T75" s="2">
        <f t="shared" si="18"/>
        <v>7039.5714285714785</v>
      </c>
      <c r="U75" s="2">
        <f t="shared" si="19"/>
        <v>500000</v>
      </c>
      <c r="V75" s="2">
        <f t="shared" si="5"/>
        <v>667612.8125</v>
      </c>
      <c r="W75" s="2">
        <f t="shared" si="20"/>
        <v>13412.6875</v>
      </c>
      <c r="X75" s="2">
        <f t="shared" si="6"/>
        <v>486587.3125</v>
      </c>
      <c r="Y75" s="2">
        <f t="shared" si="7"/>
        <v>19754782.857849807</v>
      </c>
      <c r="Z75" s="2" t="str">
        <f t="shared" si="8"/>
        <v>HERE</v>
      </c>
      <c r="AA75" s="2">
        <f>IF(Z75="HERE",Y75,AA74+Graph!$G$1*1000)</f>
        <v>19754782.857849807</v>
      </c>
      <c r="AB75" s="2">
        <f t="shared" si="21"/>
        <v>486587.3125</v>
      </c>
      <c r="AC75" s="2">
        <f t="shared" si="9"/>
        <v>667612.8125</v>
      </c>
      <c r="AD75" s="3">
        <f t="shared" si="10"/>
        <v>19754782.857849807</v>
      </c>
      <c r="AE75" s="2">
        <f>IF(AE73&gt;=52800000,52800000,IF(AB54=Graph!G$1*1000,AE74+Graph!G$1*1000,AC75))</f>
        <v>667612.8125</v>
      </c>
      <c r="AF75" s="3">
        <f t="shared" si="11"/>
        <v>667612.8125</v>
      </c>
      <c r="AG75" s="3">
        <f t="shared" si="27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8</v>
      </c>
      <c r="C76" s="7"/>
      <c r="D76" s="2" t="e">
        <f t="shared" si="12"/>
        <v>#N/A</v>
      </c>
      <c r="E76" s="2" t="e">
        <f t="shared" si="22"/>
        <v>#N/A</v>
      </c>
      <c r="F76" s="2">
        <v>507488.31760579348</v>
      </c>
      <c r="G76" s="2">
        <f t="shared" si="26"/>
        <v>492960.42857142858</v>
      </c>
      <c r="H76" s="2">
        <f t="shared" si="13"/>
        <v>20307888.616411883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630040.57142857183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511530.39453288913</v>
      </c>
      <c r="Q76" s="2">
        <f t="shared" si="25"/>
        <v>500000</v>
      </c>
      <c r="R76" s="2">
        <f t="shared" si="16"/>
        <v>20922395.670349807</v>
      </c>
      <c r="S76" s="2">
        <f t="shared" si="17"/>
        <v>492960.4285714291</v>
      </c>
      <c r="T76" s="2">
        <f t="shared" si="18"/>
        <v>7039.5714285714785</v>
      </c>
      <c r="U76" s="2">
        <f t="shared" si="19"/>
        <v>500000</v>
      </c>
      <c r="V76" s="2">
        <f t="shared" si="5"/>
        <v>681025.5</v>
      </c>
      <c r="W76" s="2">
        <f t="shared" si="20"/>
        <v>13412.6875</v>
      </c>
      <c r="X76" s="2">
        <f t="shared" si="6"/>
        <v>486587.3125</v>
      </c>
      <c r="Y76" s="2">
        <f t="shared" si="7"/>
        <v>20241370.170349807</v>
      </c>
      <c r="Z76" s="2" t="str">
        <f t="shared" si="8"/>
        <v>HERE</v>
      </c>
      <c r="AA76" s="2">
        <f>IF(Z76="HERE",Y76,AA75+Graph!$G$1*1000)</f>
        <v>20241370.170349807</v>
      </c>
      <c r="AB76" s="2">
        <f t="shared" si="21"/>
        <v>486587.3125</v>
      </c>
      <c r="AC76" s="2">
        <f t="shared" si="9"/>
        <v>681025.5</v>
      </c>
      <c r="AD76" s="3">
        <f t="shared" si="10"/>
        <v>20241370.170349807</v>
      </c>
      <c r="AE76" s="2">
        <f>IF(AE74&gt;=52800000,52800000,IF(AB55=Graph!G$1*1000,AE75+Graph!G$1*1000,AC76))</f>
        <v>681025.5</v>
      </c>
      <c r="AF76" s="3">
        <f t="shared" si="11"/>
        <v>681025.5</v>
      </c>
      <c r="AG76" s="3">
        <f t="shared" si="27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9</v>
      </c>
      <c r="C77" s="7"/>
      <c r="D77" s="2" t="e">
        <f t="shared" si="12"/>
        <v>#N/A</v>
      </c>
      <c r="E77" s="2" t="e">
        <f t="shared" si="22"/>
        <v>#N/A</v>
      </c>
      <c r="F77" s="2">
        <v>512748.96789905429</v>
      </c>
      <c r="G77" s="2">
        <f t="shared" si="26"/>
        <v>492960.42857142858</v>
      </c>
      <c r="H77" s="2">
        <f t="shared" si="13"/>
        <v>20800849.044983312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637080.14285714331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516812.88662546873</v>
      </c>
      <c r="Q77" s="2">
        <f t="shared" si="25"/>
        <v>500000</v>
      </c>
      <c r="R77" s="2">
        <f t="shared" si="16"/>
        <v>21422395.670349807</v>
      </c>
      <c r="S77" s="2">
        <f t="shared" si="17"/>
        <v>492960.4285714291</v>
      </c>
      <c r="T77" s="2">
        <f t="shared" si="18"/>
        <v>7039.5714285714785</v>
      </c>
      <c r="U77" s="2">
        <f t="shared" si="19"/>
        <v>500000</v>
      </c>
      <c r="V77" s="2">
        <f t="shared" si="5"/>
        <v>694438.1875</v>
      </c>
      <c r="W77" s="2">
        <f t="shared" si="20"/>
        <v>13412.6875</v>
      </c>
      <c r="X77" s="2">
        <f t="shared" si="6"/>
        <v>486587.3125</v>
      </c>
      <c r="Y77" s="2">
        <f t="shared" si="7"/>
        <v>20727957.482849807</v>
      </c>
      <c r="Z77" s="2" t="str">
        <f t="shared" si="8"/>
        <v>HERE</v>
      </c>
      <c r="AA77" s="2">
        <f>IF(Z77="HERE",Y77,AA76+Graph!$G$1*1000)</f>
        <v>20727957.482849807</v>
      </c>
      <c r="AB77" s="2">
        <f t="shared" si="21"/>
        <v>486587.3125</v>
      </c>
      <c r="AC77" s="2">
        <f t="shared" si="9"/>
        <v>694438.1875</v>
      </c>
      <c r="AD77" s="3">
        <f t="shared" si="10"/>
        <v>20727957.482849807</v>
      </c>
      <c r="AE77" s="2">
        <f>IF(AE75&gt;=52800000,52800000,IF(AB56=Graph!G$1*1000,AE76+Graph!G$1*1000,AC77))</f>
        <v>694438.1875</v>
      </c>
      <c r="AF77" s="3">
        <f t="shared" si="11"/>
        <v>694438.1875</v>
      </c>
      <c r="AG77" s="3">
        <f t="shared" si="27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10</v>
      </c>
      <c r="C78" s="7"/>
      <c r="D78" s="2" t="e">
        <f t="shared" si="12"/>
        <v>#N/A</v>
      </c>
      <c r="E78" s="2" t="e">
        <f t="shared" si="22"/>
        <v>#N/A</v>
      </c>
      <c r="F78" s="2">
        <v>518009.6181923151</v>
      </c>
      <c r="G78" s="2">
        <f t="shared" si="26"/>
        <v>492960.42857142858</v>
      </c>
      <c r="H78" s="2">
        <f t="shared" si="13"/>
        <v>21293809.473554742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644119.71428571478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522095.37871804833</v>
      </c>
      <c r="Q78" s="2">
        <f t="shared" si="25"/>
        <v>500000</v>
      </c>
      <c r="R78" s="2">
        <f t="shared" si="16"/>
        <v>21922395.670349807</v>
      </c>
      <c r="S78" s="2">
        <f t="shared" si="17"/>
        <v>492960.4285714291</v>
      </c>
      <c r="T78" s="2">
        <f t="shared" si="18"/>
        <v>7039.5714285714785</v>
      </c>
      <c r="U78" s="2">
        <f t="shared" si="19"/>
        <v>500000</v>
      </c>
      <c r="V78" s="2">
        <f t="shared" si="5"/>
        <v>707850.875</v>
      </c>
      <c r="W78" s="2">
        <f t="shared" si="20"/>
        <v>13412.6875</v>
      </c>
      <c r="X78" s="2">
        <f t="shared" si="6"/>
        <v>486587.3125</v>
      </c>
      <c r="Y78" s="2">
        <f t="shared" si="7"/>
        <v>21214544.795349807</v>
      </c>
      <c r="Z78" s="2" t="str">
        <f t="shared" si="8"/>
        <v>HERE</v>
      </c>
      <c r="AA78" s="2">
        <f>IF(Z78="HERE",Y78,AA77+Graph!$G$1*1000)</f>
        <v>21214544.795349807</v>
      </c>
      <c r="AB78" s="2">
        <f t="shared" si="21"/>
        <v>486587.3125</v>
      </c>
      <c r="AC78" s="2">
        <f t="shared" si="9"/>
        <v>707850.875</v>
      </c>
      <c r="AD78" s="3">
        <f t="shared" si="10"/>
        <v>21214544.795349807</v>
      </c>
      <c r="AE78" s="2">
        <f>IF(AE76&gt;=52800000,52800000,IF(AB57=Graph!G$1*1000,AE77+Graph!G$1*1000,AC78))</f>
        <v>707850.875</v>
      </c>
      <c r="AF78" s="3">
        <f t="shared" si="11"/>
        <v>707850.875</v>
      </c>
      <c r="AG78" s="3">
        <f t="shared" si="27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11</v>
      </c>
      <c r="C79" s="7"/>
      <c r="D79" s="2" t="e">
        <f t="shared" si="12"/>
        <v>#N/A</v>
      </c>
      <c r="E79" s="2" t="e">
        <f t="shared" si="22"/>
        <v>#N/A</v>
      </c>
      <c r="F79" s="2">
        <v>523270.26848554611</v>
      </c>
      <c r="G79" s="2">
        <f t="shared" si="26"/>
        <v>492960.42857142858</v>
      </c>
      <c r="H79" s="2">
        <f t="shared" si="13"/>
        <v>21786769.902126171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651159.28571428626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527377.87081062794</v>
      </c>
      <c r="Q79" s="2">
        <f t="shared" si="25"/>
        <v>500000</v>
      </c>
      <c r="R79" s="2">
        <f t="shared" si="16"/>
        <v>22422395.670349807</v>
      </c>
      <c r="S79" s="2">
        <f t="shared" si="17"/>
        <v>492960.4285714291</v>
      </c>
      <c r="T79" s="2">
        <f t="shared" si="18"/>
        <v>7039.5714285714785</v>
      </c>
      <c r="U79" s="2">
        <f t="shared" si="19"/>
        <v>500000</v>
      </c>
      <c r="V79" s="2">
        <f t="shared" si="5"/>
        <v>721263.5625</v>
      </c>
      <c r="W79" s="2">
        <f t="shared" si="20"/>
        <v>13412.6875</v>
      </c>
      <c r="X79" s="2">
        <f t="shared" si="6"/>
        <v>486587.3125</v>
      </c>
      <c r="Y79" s="2">
        <f t="shared" si="7"/>
        <v>21701132.107849807</v>
      </c>
      <c r="Z79" s="2" t="str">
        <f t="shared" si="8"/>
        <v>HERE</v>
      </c>
      <c r="AA79" s="2">
        <f>IF(Z79="HERE",Y79,AA78+Graph!$G$1*1000)</f>
        <v>21701132.107849807</v>
      </c>
      <c r="AB79" s="2">
        <f t="shared" si="21"/>
        <v>486587.3125</v>
      </c>
      <c r="AC79" s="2">
        <f t="shared" si="9"/>
        <v>721263.5625</v>
      </c>
      <c r="AD79" s="3">
        <f t="shared" si="10"/>
        <v>21701132.107849807</v>
      </c>
      <c r="AE79" s="2">
        <f>IF(AE77&gt;=52800000,52800000,IF(AB58=Graph!G$1*1000,AE78+Graph!G$1*1000,AC79))</f>
        <v>721263.5625</v>
      </c>
      <c r="AF79" s="3">
        <f t="shared" si="11"/>
        <v>721263.5625</v>
      </c>
      <c r="AG79" s="3">
        <f t="shared" si="27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12</v>
      </c>
      <c r="C80" s="7"/>
      <c r="D80" s="2" t="e">
        <f t="shared" si="12"/>
        <v>#N/A</v>
      </c>
      <c r="E80" s="2" t="e">
        <f t="shared" si="22"/>
        <v>#N/A</v>
      </c>
      <c r="F80" s="2">
        <v>528530.91877880692</v>
      </c>
      <c r="G80" s="2">
        <f t="shared" si="26"/>
        <v>492960.42857142858</v>
      </c>
      <c r="H80" s="2">
        <f t="shared" si="13"/>
        <v>22279730.3306976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658198.85714285774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532660.36290323734</v>
      </c>
      <c r="Q80" s="2">
        <f t="shared" si="25"/>
        <v>500000</v>
      </c>
      <c r="R80" s="2">
        <f t="shared" si="16"/>
        <v>22922395.670349807</v>
      </c>
      <c r="S80" s="2">
        <f t="shared" si="17"/>
        <v>492960.4285714291</v>
      </c>
      <c r="T80" s="2">
        <f t="shared" si="18"/>
        <v>7039.5714285714785</v>
      </c>
      <c r="U80" s="2">
        <f t="shared" si="19"/>
        <v>500000</v>
      </c>
      <c r="V80" s="2">
        <f t="shared" si="5"/>
        <v>734676.25</v>
      </c>
      <c r="W80" s="2">
        <f t="shared" si="20"/>
        <v>13412.6875</v>
      </c>
      <c r="X80" s="2">
        <f t="shared" si="6"/>
        <v>486587.3125</v>
      </c>
      <c r="Y80" s="2">
        <f t="shared" si="7"/>
        <v>22187719.420349807</v>
      </c>
      <c r="Z80" s="2" t="str">
        <f t="shared" si="8"/>
        <v>HERE</v>
      </c>
      <c r="AA80" s="2">
        <f>IF(Z80="HERE",Y80,AA79+Graph!$G$1*1000)</f>
        <v>22187719.420349807</v>
      </c>
      <c r="AB80" s="2">
        <f t="shared" si="21"/>
        <v>486587.3125</v>
      </c>
      <c r="AC80" s="2">
        <f t="shared" si="9"/>
        <v>734676.25</v>
      </c>
      <c r="AD80" s="3">
        <f t="shared" si="10"/>
        <v>22187719.420349807</v>
      </c>
      <c r="AE80" s="2">
        <f>IF(AE78&gt;=52800000,52800000,IF(AB59=Graph!G$1*1000,AE79+Graph!G$1*1000,AC80))</f>
        <v>734676.25</v>
      </c>
      <c r="AF80" s="3">
        <f t="shared" si="11"/>
        <v>734676.25</v>
      </c>
      <c r="AG80" s="3">
        <f t="shared" si="27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13</v>
      </c>
      <c r="C81" s="7"/>
      <c r="D81" s="2" t="e">
        <f t="shared" si="12"/>
        <v>#N/A</v>
      </c>
      <c r="E81" s="2" t="e">
        <f t="shared" si="22"/>
        <v>#N/A</v>
      </c>
      <c r="F81" s="2">
        <v>533791.56907206774</v>
      </c>
      <c r="G81" s="2">
        <f t="shared" si="26"/>
        <v>492960.42857142858</v>
      </c>
      <c r="H81" s="2">
        <f t="shared" si="13"/>
        <v>22772690.759269029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665238.42857142922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537942.85499581695</v>
      </c>
      <c r="Q81" s="2">
        <f t="shared" si="25"/>
        <v>500000</v>
      </c>
      <c r="R81" s="2">
        <f t="shared" si="16"/>
        <v>23422395.670349807</v>
      </c>
      <c r="S81" s="2">
        <f t="shared" si="17"/>
        <v>492960.4285714291</v>
      </c>
      <c r="T81" s="2">
        <f t="shared" si="18"/>
        <v>7039.5714285714785</v>
      </c>
      <c r="U81" s="2">
        <f t="shared" si="19"/>
        <v>500000</v>
      </c>
      <c r="V81" s="2">
        <f t="shared" si="5"/>
        <v>748088.9375</v>
      </c>
      <c r="W81" s="2">
        <f t="shared" si="20"/>
        <v>13412.6875</v>
      </c>
      <c r="X81" s="2">
        <f t="shared" si="6"/>
        <v>486587.3125</v>
      </c>
      <c r="Y81" s="2">
        <f t="shared" si="7"/>
        <v>22674306.732849807</v>
      </c>
      <c r="Z81" s="2" t="str">
        <f t="shared" si="8"/>
        <v>HERE</v>
      </c>
      <c r="AA81" s="2">
        <f>IF(Z81="HERE",Y81,AA80+Graph!$G$1*1000)</f>
        <v>22674306.732849807</v>
      </c>
      <c r="AB81" s="2">
        <f t="shared" si="21"/>
        <v>486587.3125</v>
      </c>
      <c r="AC81" s="2">
        <f t="shared" si="9"/>
        <v>748088.9375</v>
      </c>
      <c r="AD81" s="3">
        <f t="shared" si="10"/>
        <v>22674306.732849807</v>
      </c>
      <c r="AE81" s="2">
        <f>IF(AE79&gt;=52800000,52800000,IF(AB60=Graph!G$1*1000,AE80+Graph!G$1*1000,AC81))</f>
        <v>748088.9375</v>
      </c>
      <c r="AF81" s="3">
        <f t="shared" si="11"/>
        <v>748088.9375</v>
      </c>
      <c r="AG81" s="3">
        <f t="shared" si="27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14</v>
      </c>
      <c r="C82" s="7"/>
      <c r="D82" s="2" t="e">
        <f t="shared" si="12"/>
        <v>#N/A</v>
      </c>
      <c r="E82" s="2" t="e">
        <f t="shared" si="22"/>
        <v>#N/A</v>
      </c>
      <c r="F82" s="2">
        <v>539052.21936532855</v>
      </c>
      <c r="G82" s="2">
        <f t="shared" si="26"/>
        <v>492960.42857142858</v>
      </c>
      <c r="H82" s="2">
        <f t="shared" si="13"/>
        <v>23265651.187840458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672278.0000000007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543225.34708839655</v>
      </c>
      <c r="Q82" s="2">
        <f t="shared" si="25"/>
        <v>500000</v>
      </c>
      <c r="R82" s="2">
        <f t="shared" si="16"/>
        <v>23922395.670349807</v>
      </c>
      <c r="S82" s="2">
        <f t="shared" si="17"/>
        <v>492960.4285714291</v>
      </c>
      <c r="T82" s="2">
        <f t="shared" si="18"/>
        <v>7039.5714285714785</v>
      </c>
      <c r="U82" s="2">
        <f t="shared" si="19"/>
        <v>500000</v>
      </c>
      <c r="V82" s="2">
        <f t="shared" si="5"/>
        <v>761501.625</v>
      </c>
      <c r="W82" s="2">
        <f t="shared" si="20"/>
        <v>13412.6875</v>
      </c>
      <c r="X82" s="2">
        <f t="shared" si="6"/>
        <v>486587.3125</v>
      </c>
      <c r="Y82" s="2">
        <f t="shared" si="7"/>
        <v>23160894.045349807</v>
      </c>
      <c r="Z82" s="2" t="str">
        <f t="shared" si="8"/>
        <v>HERE</v>
      </c>
      <c r="AA82" s="2">
        <f>IF(Z82="HERE",Y82,AA81+Graph!$G$1*1000)</f>
        <v>23160894.045349807</v>
      </c>
      <c r="AB82" s="2">
        <f t="shared" si="21"/>
        <v>486587.3125</v>
      </c>
      <c r="AC82" s="2">
        <f t="shared" si="9"/>
        <v>761501.625</v>
      </c>
      <c r="AD82" s="3">
        <f t="shared" si="10"/>
        <v>23160894.045349807</v>
      </c>
      <c r="AE82" s="2">
        <f>IF(AE80&gt;=52800000,52800000,IF(AB61=Graph!G$1*1000,AE81+Graph!G$1*1000,AC82))</f>
        <v>761501.625</v>
      </c>
      <c r="AF82" s="3">
        <f t="shared" si="11"/>
        <v>761501.625</v>
      </c>
      <c r="AG82" s="3">
        <f t="shared" si="27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15</v>
      </c>
      <c r="C83" s="7"/>
      <c r="D83" s="2" t="e">
        <f t="shared" si="12"/>
        <v>#N/A</v>
      </c>
      <c r="E83" s="2" t="e">
        <f t="shared" si="22"/>
        <v>#N/A</v>
      </c>
      <c r="F83" s="2">
        <v>544312.86965858936</v>
      </c>
      <c r="G83" s="2">
        <f t="shared" si="26"/>
        <v>492960.42857142858</v>
      </c>
      <c r="H83" s="2">
        <f t="shared" si="13"/>
        <v>23758611.616411887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679317.57142857218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548507.83918097615</v>
      </c>
      <c r="Q83" s="2">
        <f t="shared" si="25"/>
        <v>500000</v>
      </c>
      <c r="R83" s="2">
        <f t="shared" si="16"/>
        <v>24422395.670349807</v>
      </c>
      <c r="S83" s="2">
        <f t="shared" si="17"/>
        <v>492960.4285714291</v>
      </c>
      <c r="T83" s="2">
        <f t="shared" si="18"/>
        <v>7039.5714285714785</v>
      </c>
      <c r="U83" s="2">
        <f t="shared" si="19"/>
        <v>500000</v>
      </c>
      <c r="V83" s="2">
        <f t="shared" si="5"/>
        <v>774914.3125</v>
      </c>
      <c r="W83" s="2">
        <f t="shared" si="20"/>
        <v>13412.6875</v>
      </c>
      <c r="X83" s="2">
        <f t="shared" si="6"/>
        <v>486587.3125</v>
      </c>
      <c r="Y83" s="2">
        <f t="shared" si="7"/>
        <v>23647481.357849807</v>
      </c>
      <c r="Z83" s="2" t="str">
        <f t="shared" si="8"/>
        <v>HERE</v>
      </c>
      <c r="AA83" s="2">
        <f>IF(Z83="HERE",Y83,AA82+Graph!$G$1*1000)</f>
        <v>23647481.357849807</v>
      </c>
      <c r="AB83" s="2">
        <f t="shared" si="21"/>
        <v>486587.3125</v>
      </c>
      <c r="AC83" s="2">
        <f t="shared" si="9"/>
        <v>774914.3125</v>
      </c>
      <c r="AD83" s="3">
        <f t="shared" si="10"/>
        <v>23647481.357849807</v>
      </c>
      <c r="AE83" s="2">
        <f>IF(AE81&gt;=52800000,52800000,IF(AB62=Graph!G$1*1000,AE82+Graph!G$1*1000,AC83))</f>
        <v>774914.3125</v>
      </c>
      <c r="AF83" s="3">
        <f t="shared" si="11"/>
        <v>774914.3125</v>
      </c>
      <c r="AG83" s="3">
        <f t="shared" si="27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16</v>
      </c>
      <c r="C84" s="7"/>
      <c r="D84" s="2" t="e">
        <f t="shared" si="12"/>
        <v>#N/A</v>
      </c>
      <c r="E84" s="2" t="e">
        <f t="shared" si="22"/>
        <v>#N/A</v>
      </c>
      <c r="F84" s="2">
        <v>549573.51995182037</v>
      </c>
      <c r="G84" s="2">
        <f t="shared" si="26"/>
        <v>492960.42857142858</v>
      </c>
      <c r="H84" s="2">
        <f t="shared" si="13"/>
        <v>24251572.044983316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686357.14285714366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553790.33127355576</v>
      </c>
      <c r="Q84" s="2">
        <f t="shared" si="25"/>
        <v>500000</v>
      </c>
      <c r="R84" s="2">
        <f t="shared" si="16"/>
        <v>24922395.670349807</v>
      </c>
      <c r="S84" s="2">
        <f t="shared" si="17"/>
        <v>492960.4285714291</v>
      </c>
      <c r="T84" s="2">
        <f t="shared" si="18"/>
        <v>7039.5714285714785</v>
      </c>
      <c r="U84" s="2">
        <f t="shared" si="19"/>
        <v>500000</v>
      </c>
      <c r="V84" s="2">
        <f t="shared" si="5"/>
        <v>788327</v>
      </c>
      <c r="W84" s="2">
        <f t="shared" si="20"/>
        <v>13412.6875</v>
      </c>
      <c r="X84" s="2">
        <f t="shared" si="6"/>
        <v>486587.3125</v>
      </c>
      <c r="Y84" s="2">
        <f t="shared" si="7"/>
        <v>24134068.670349807</v>
      </c>
      <c r="Z84" s="2" t="str">
        <f t="shared" si="8"/>
        <v>HERE</v>
      </c>
      <c r="AA84" s="2">
        <f>IF(Z84="HERE",Y84,AA83+Graph!$G$1*1000)</f>
        <v>24134068.670349807</v>
      </c>
      <c r="AB84" s="2">
        <f t="shared" si="21"/>
        <v>486587.3125</v>
      </c>
      <c r="AC84" s="2">
        <f t="shared" si="9"/>
        <v>788327</v>
      </c>
      <c r="AD84" s="3">
        <f t="shared" si="10"/>
        <v>24134068.670349807</v>
      </c>
      <c r="AE84" s="2">
        <f>IF(AE82&gt;=52800000,52800000,IF(AB63=Graph!G$1*1000,AE83+Graph!G$1*1000,AC84))</f>
        <v>788327</v>
      </c>
      <c r="AF84" s="3">
        <f t="shared" si="11"/>
        <v>788327</v>
      </c>
      <c r="AG84" s="3">
        <f t="shared" si="27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17</v>
      </c>
      <c r="C85" s="7"/>
      <c r="D85" s="2" t="e">
        <f t="shared" si="12"/>
        <v>#N/A</v>
      </c>
      <c r="E85" s="2" t="e">
        <f t="shared" si="22"/>
        <v>#N/A</v>
      </c>
      <c r="F85" s="2">
        <v>554834.17024508119</v>
      </c>
      <c r="G85" s="2">
        <f t="shared" si="26"/>
        <v>492960.42857142858</v>
      </c>
      <c r="H85" s="2">
        <f t="shared" si="13"/>
        <v>24744532.473554745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693396.71428571513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559072.82336613536</v>
      </c>
      <c r="Q85" s="2">
        <f t="shared" si="25"/>
        <v>500000</v>
      </c>
      <c r="R85" s="2">
        <f t="shared" si="16"/>
        <v>25422395.670349807</v>
      </c>
      <c r="S85" s="2">
        <f t="shared" si="17"/>
        <v>492960.4285714291</v>
      </c>
      <c r="T85" s="2">
        <f t="shared" si="18"/>
        <v>7039.5714285714785</v>
      </c>
      <c r="U85" s="2">
        <f t="shared" si="19"/>
        <v>500000</v>
      </c>
      <c r="V85" s="2">
        <f t="shared" si="5"/>
        <v>801739.6875</v>
      </c>
      <c r="W85" s="2">
        <f t="shared" si="20"/>
        <v>13412.6875</v>
      </c>
      <c r="X85" s="2">
        <f t="shared" si="6"/>
        <v>486587.3125</v>
      </c>
      <c r="Y85" s="2">
        <f t="shared" si="7"/>
        <v>24620655.982849807</v>
      </c>
      <c r="Z85" s="2" t="str">
        <f t="shared" si="8"/>
        <v>HERE</v>
      </c>
      <c r="AA85" s="2">
        <f>IF(Z85="HERE",Y85,AA84+Graph!$G$1*1000)</f>
        <v>24620655.982849807</v>
      </c>
      <c r="AB85" s="2">
        <f t="shared" si="21"/>
        <v>486587.3125</v>
      </c>
      <c r="AC85" s="2">
        <f t="shared" si="9"/>
        <v>801739.6875</v>
      </c>
      <c r="AD85" s="3">
        <f t="shared" si="10"/>
        <v>24620655.982849807</v>
      </c>
      <c r="AE85" s="2">
        <f>IF(AE83&gt;=52800000,52800000,IF(AB64=Graph!G$1*1000,AE84+Graph!G$1*1000,AC85))</f>
        <v>801739.6875</v>
      </c>
      <c r="AF85" s="3">
        <f t="shared" si="11"/>
        <v>801739.6875</v>
      </c>
      <c r="AG85" s="3">
        <f t="shared" si="27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18</v>
      </c>
      <c r="C86" s="7"/>
      <c r="D86" s="2" t="e">
        <f t="shared" si="12"/>
        <v>#N/A</v>
      </c>
      <c r="E86" s="2" t="e">
        <f t="shared" si="22"/>
        <v>#N/A</v>
      </c>
      <c r="F86" s="2">
        <v>560094.820538342</v>
      </c>
      <c r="G86" s="2">
        <f t="shared" si="26"/>
        <v>492960.42857142858</v>
      </c>
      <c r="H86" s="2">
        <f t="shared" si="13"/>
        <v>25237492.902126174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700436.28571428661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564355.31545874476</v>
      </c>
      <c r="Q86" s="2">
        <f t="shared" si="25"/>
        <v>500000</v>
      </c>
      <c r="R86" s="2">
        <f t="shared" si="16"/>
        <v>25922395.670349807</v>
      </c>
      <c r="S86" s="2">
        <f t="shared" si="17"/>
        <v>492960.4285714291</v>
      </c>
      <c r="T86" s="2">
        <f t="shared" si="18"/>
        <v>7039.5714285714785</v>
      </c>
      <c r="U86" s="2">
        <f t="shared" si="19"/>
        <v>500000</v>
      </c>
      <c r="V86" s="2">
        <f t="shared" si="5"/>
        <v>815152.375</v>
      </c>
      <c r="W86" s="2">
        <f t="shared" si="20"/>
        <v>13412.6875</v>
      </c>
      <c r="X86" s="2">
        <f t="shared" si="6"/>
        <v>486587.3125</v>
      </c>
      <c r="Y86" s="2">
        <f t="shared" si="7"/>
        <v>25107243.295349807</v>
      </c>
      <c r="Z86" s="2" t="str">
        <f t="shared" si="8"/>
        <v>HERE</v>
      </c>
      <c r="AA86" s="2">
        <f>IF(Z86="HERE",Y86,AA85+Graph!$G$1*1000)</f>
        <v>25107243.295349807</v>
      </c>
      <c r="AB86" s="2">
        <f t="shared" si="21"/>
        <v>486587.3125</v>
      </c>
      <c r="AC86" s="2">
        <f t="shared" si="9"/>
        <v>815152.375</v>
      </c>
      <c r="AD86" s="3">
        <f t="shared" si="10"/>
        <v>25107243.295349807</v>
      </c>
      <c r="AE86" s="2">
        <f>IF(AE84&gt;=52800000,52800000,IF(AB65=Graph!G$1*1000,AE85+Graph!G$1*1000,AC86))</f>
        <v>815152.375</v>
      </c>
      <c r="AF86" s="3">
        <f t="shared" si="11"/>
        <v>815152.375</v>
      </c>
      <c r="AG86" s="3">
        <f t="shared" si="27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19</v>
      </c>
      <c r="C87" s="7"/>
      <c r="D87" s="2" t="e">
        <f t="shared" si="12"/>
        <v>#N/A</v>
      </c>
      <c r="E87" s="2" t="e">
        <f t="shared" si="22"/>
        <v>#N/A</v>
      </c>
      <c r="F87" s="2">
        <v>565355.47083160281</v>
      </c>
      <c r="G87" s="2">
        <f t="shared" si="26"/>
        <v>492960.42857142858</v>
      </c>
      <c r="H87" s="2">
        <f t="shared" si="13"/>
        <v>25730453.330697604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707475.85714285809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569637.80755132437</v>
      </c>
      <c r="Q87" s="2">
        <f t="shared" si="25"/>
        <v>500000</v>
      </c>
      <c r="R87" s="2">
        <f t="shared" si="16"/>
        <v>26422395.670349807</v>
      </c>
      <c r="S87" s="2">
        <f t="shared" si="17"/>
        <v>492960.4285714291</v>
      </c>
      <c r="T87" s="2">
        <f t="shared" si="18"/>
        <v>7039.5714285714785</v>
      </c>
      <c r="U87" s="2">
        <f t="shared" si="19"/>
        <v>500000</v>
      </c>
      <c r="V87" s="2">
        <f t="shared" si="5"/>
        <v>828565.0625</v>
      </c>
      <c r="W87" s="2">
        <f t="shared" si="20"/>
        <v>13412.6875</v>
      </c>
      <c r="X87" s="2">
        <f t="shared" si="6"/>
        <v>486587.3125</v>
      </c>
      <c r="Y87" s="2">
        <f t="shared" si="7"/>
        <v>25593830.607849807</v>
      </c>
      <c r="Z87" s="2" t="str">
        <f t="shared" si="8"/>
        <v>HERE</v>
      </c>
      <c r="AA87" s="2">
        <f>IF(Z87="HERE",Y87,AA86+Graph!$G$1*1000)</f>
        <v>25593830.607849807</v>
      </c>
      <c r="AB87" s="2">
        <f t="shared" si="21"/>
        <v>486587.3125</v>
      </c>
      <c r="AC87" s="2">
        <f t="shared" si="9"/>
        <v>828565.0625</v>
      </c>
      <c r="AD87" s="3">
        <f t="shared" si="10"/>
        <v>25593830.607849807</v>
      </c>
      <c r="AE87" s="2">
        <f>IF(AE85&gt;=52800000,52800000,IF(AB66=Graph!G$1*1000,AE86+Graph!G$1*1000,AC87))</f>
        <v>828565.0625</v>
      </c>
      <c r="AF87" s="3">
        <f t="shared" si="11"/>
        <v>828565.0625</v>
      </c>
      <c r="AG87" s="3">
        <f t="shared" si="27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20</v>
      </c>
      <c r="C88" s="7"/>
      <c r="D88" s="2" t="e">
        <f t="shared" si="12"/>
        <v>#N/A</v>
      </c>
      <c r="E88" s="2" t="e">
        <f t="shared" si="22"/>
        <v>#N/A</v>
      </c>
      <c r="F88" s="2">
        <v>570616.12112486362</v>
      </c>
      <c r="G88" s="2">
        <f t="shared" si="26"/>
        <v>492960.42857142858</v>
      </c>
      <c r="H88" s="2">
        <f t="shared" si="13"/>
        <v>26223413.759269033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714515.42857142957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574920.29964390397</v>
      </c>
      <c r="Q88" s="2">
        <f t="shared" si="25"/>
        <v>500000</v>
      </c>
      <c r="R88" s="2">
        <f t="shared" si="16"/>
        <v>26922395.670349807</v>
      </c>
      <c r="S88" s="2">
        <f t="shared" si="17"/>
        <v>492960.4285714291</v>
      </c>
      <c r="T88" s="2">
        <f t="shared" si="18"/>
        <v>7039.5714285714785</v>
      </c>
      <c r="U88" s="2">
        <f t="shared" si="19"/>
        <v>500000</v>
      </c>
      <c r="V88" s="2">
        <f t="shared" si="5"/>
        <v>841977.75</v>
      </c>
      <c r="W88" s="2">
        <f t="shared" si="20"/>
        <v>13412.6875</v>
      </c>
      <c r="X88" s="2">
        <f t="shared" si="6"/>
        <v>486587.3125</v>
      </c>
      <c r="Y88" s="2">
        <f t="shared" si="7"/>
        <v>26080417.920349807</v>
      </c>
      <c r="Z88" s="2" t="str">
        <f t="shared" si="8"/>
        <v>HERE</v>
      </c>
      <c r="AA88" s="2">
        <f>IF(Z88="HERE",Y88,AA87+Graph!$G$1*1000)</f>
        <v>26080417.920349807</v>
      </c>
      <c r="AB88" s="2">
        <f t="shared" si="21"/>
        <v>486587.3125</v>
      </c>
      <c r="AC88" s="2">
        <f t="shared" si="9"/>
        <v>841977.75</v>
      </c>
      <c r="AD88" s="3">
        <f t="shared" si="10"/>
        <v>26080417.920349807</v>
      </c>
      <c r="AE88" s="2">
        <f>IF(AE86&gt;=52800000,52800000,IF(AB67=Graph!G$1*1000,AE87+Graph!G$1*1000,AC88))</f>
        <v>841977.75</v>
      </c>
      <c r="AF88" s="3">
        <f t="shared" si="11"/>
        <v>841977.75</v>
      </c>
      <c r="AG88" s="3">
        <f t="shared" si="27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21</v>
      </c>
      <c r="C89" s="7"/>
      <c r="D89" s="2" t="e">
        <f t="shared" si="12"/>
        <v>#N/A</v>
      </c>
      <c r="E89" s="2" t="e">
        <f t="shared" si="22"/>
        <v>#N/A</v>
      </c>
      <c r="F89" s="2">
        <v>575876.77141809464</v>
      </c>
      <c r="G89" s="2">
        <f t="shared" si="26"/>
        <v>492960.42857142858</v>
      </c>
      <c r="H89" s="2">
        <f t="shared" si="13"/>
        <v>26716374.187840462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721555.00000000105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580202.79173648357</v>
      </c>
      <c r="Q89" s="2">
        <f t="shared" si="25"/>
        <v>500000</v>
      </c>
      <c r="R89" s="2">
        <f t="shared" si="16"/>
        <v>27422395.670349807</v>
      </c>
      <c r="S89" s="2">
        <f t="shared" si="17"/>
        <v>492960.4285714291</v>
      </c>
      <c r="T89" s="2">
        <f t="shared" si="18"/>
        <v>7039.5714285714785</v>
      </c>
      <c r="U89" s="2">
        <f t="shared" si="19"/>
        <v>500000</v>
      </c>
      <c r="V89" s="2">
        <f t="shared" si="5"/>
        <v>855390.4375</v>
      </c>
      <c r="W89" s="2">
        <f t="shared" si="20"/>
        <v>13412.6875</v>
      </c>
      <c r="X89" s="2">
        <f t="shared" si="6"/>
        <v>486587.3125</v>
      </c>
      <c r="Y89" s="2">
        <f t="shared" si="7"/>
        <v>26567005.232849807</v>
      </c>
      <c r="Z89" s="2" t="str">
        <f t="shared" si="8"/>
        <v>HERE</v>
      </c>
      <c r="AA89" s="2">
        <f>IF(Z89="HERE",Y89,AA88+Graph!$G$1*1000)</f>
        <v>26567005.232849807</v>
      </c>
      <c r="AB89" s="2">
        <f t="shared" si="21"/>
        <v>486587.3125</v>
      </c>
      <c r="AC89" s="2">
        <f t="shared" si="9"/>
        <v>855390.4375</v>
      </c>
      <c r="AD89" s="3">
        <f t="shared" si="10"/>
        <v>26567005.232849807</v>
      </c>
      <c r="AE89" s="2">
        <f>IF(AE87&gt;=52800000,52800000,IF(AB68=Graph!G$1*1000,AE88+Graph!G$1*1000,AC89))</f>
        <v>855390.4375</v>
      </c>
      <c r="AF89" s="3">
        <f t="shared" si="11"/>
        <v>855390.4375</v>
      </c>
      <c r="AG89" s="3">
        <f t="shared" si="27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22</v>
      </c>
      <c r="C90" s="7"/>
      <c r="D90" s="2" t="e">
        <f t="shared" si="12"/>
        <v>#N/A</v>
      </c>
      <c r="E90" s="2" t="e">
        <f t="shared" si="22"/>
        <v>#N/A</v>
      </c>
      <c r="F90" s="2">
        <v>581137.42171135545</v>
      </c>
      <c r="G90" s="2">
        <f t="shared" si="26"/>
        <v>492960.42857142858</v>
      </c>
      <c r="H90" s="2">
        <f t="shared" si="13"/>
        <v>27209334.616411891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728594.57142857253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585485.28382906318</v>
      </c>
      <c r="Q90" s="2">
        <f t="shared" si="25"/>
        <v>500000</v>
      </c>
      <c r="R90" s="2">
        <f t="shared" si="16"/>
        <v>27922395.670349807</v>
      </c>
      <c r="S90" s="2">
        <f t="shared" si="17"/>
        <v>492960.4285714291</v>
      </c>
      <c r="T90" s="2">
        <f t="shared" si="18"/>
        <v>7039.5714285714785</v>
      </c>
      <c r="U90" s="2">
        <f t="shared" si="19"/>
        <v>500000</v>
      </c>
      <c r="V90" s="2">
        <f t="shared" si="5"/>
        <v>868803.125</v>
      </c>
      <c r="W90" s="2">
        <f t="shared" si="20"/>
        <v>13412.6875</v>
      </c>
      <c r="X90" s="2">
        <f t="shared" si="6"/>
        <v>486587.3125</v>
      </c>
      <c r="Y90" s="2">
        <f t="shared" si="7"/>
        <v>27053592.545349807</v>
      </c>
      <c r="Z90" s="2" t="str">
        <f t="shared" si="8"/>
        <v>HERE</v>
      </c>
      <c r="AA90" s="2">
        <f>IF(Z90="HERE",Y90,AA89+Graph!$G$1*1000)</f>
        <v>27053592.545349807</v>
      </c>
      <c r="AB90" s="2">
        <f t="shared" si="21"/>
        <v>486587.3125</v>
      </c>
      <c r="AC90" s="2">
        <f t="shared" si="9"/>
        <v>868803.125</v>
      </c>
      <c r="AD90" s="3">
        <f t="shared" si="10"/>
        <v>27053592.545349807</v>
      </c>
      <c r="AE90" s="2">
        <f>IF(AE88&gt;=52800000,52800000,IF(AB69=Graph!G$1*1000,AE89+Graph!G$1*1000,AC90))</f>
        <v>868803.125</v>
      </c>
      <c r="AF90" s="3">
        <f t="shared" si="11"/>
        <v>868803.125</v>
      </c>
      <c r="AG90" s="3">
        <f t="shared" si="27"/>
        <v>15225156.870521322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23</v>
      </c>
      <c r="C91" s="7"/>
      <c r="D91" s="2" t="e">
        <f t="shared" si="12"/>
        <v>#N/A</v>
      </c>
      <c r="E91" s="2" t="e">
        <f t="shared" si="22"/>
        <v>#N/A</v>
      </c>
      <c r="F91" s="2">
        <v>586398.07200461626</v>
      </c>
      <c r="G91" s="2">
        <f t="shared" si="26"/>
        <v>492960.42857142858</v>
      </c>
      <c r="H91" s="2">
        <f t="shared" si="13"/>
        <v>27702295.04498332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735634.142857144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590767.77592164278</v>
      </c>
      <c r="Q91" s="2">
        <f t="shared" si="25"/>
        <v>500000</v>
      </c>
      <c r="R91" s="2">
        <f t="shared" si="16"/>
        <v>28422395.670349807</v>
      </c>
      <c r="S91" s="2">
        <f t="shared" si="17"/>
        <v>492960.4285714291</v>
      </c>
      <c r="T91" s="2">
        <f t="shared" si="18"/>
        <v>7039.5714285714785</v>
      </c>
      <c r="U91" s="2">
        <f t="shared" si="19"/>
        <v>500000</v>
      </c>
      <c r="V91" s="2">
        <f t="shared" si="5"/>
        <v>882215.8125</v>
      </c>
      <c r="W91" s="2">
        <f t="shared" si="20"/>
        <v>13412.6875</v>
      </c>
      <c r="X91" s="2">
        <f t="shared" si="6"/>
        <v>486587.3125</v>
      </c>
      <c r="Y91" s="2">
        <f t="shared" si="7"/>
        <v>27540179.857849807</v>
      </c>
      <c r="Z91" s="2" t="str">
        <f t="shared" si="8"/>
        <v>HERE</v>
      </c>
      <c r="AA91" s="2">
        <f>IF(Z91="HERE",Y91,AA90+Graph!$G$1*1000)</f>
        <v>27540179.857849807</v>
      </c>
      <c r="AB91" s="2">
        <f t="shared" si="21"/>
        <v>486587.3125</v>
      </c>
      <c r="AC91" s="2">
        <f t="shared" si="9"/>
        <v>882215.8125</v>
      </c>
      <c r="AD91" s="3">
        <f t="shared" si="10"/>
        <v>27540179.857849807</v>
      </c>
      <c r="AE91" s="2">
        <f>IF(AE89&gt;=52800000,52800000,IF(AB70=Graph!G$1*1000,AE90+Graph!G$1*1000,AC91))</f>
        <v>882215.8125</v>
      </c>
      <c r="AF91" s="3">
        <f t="shared" si="11"/>
        <v>882215.8125</v>
      </c>
      <c r="AG91" s="3">
        <f t="shared" si="27"/>
        <v>15645607.983925967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24</v>
      </c>
      <c r="C92" s="7"/>
      <c r="D92" s="2" t="e">
        <f t="shared" si="12"/>
        <v>#N/A</v>
      </c>
      <c r="E92" s="2" t="e">
        <f t="shared" si="22"/>
        <v>#N/A</v>
      </c>
      <c r="F92" s="2">
        <v>591658.72229787707</v>
      </c>
      <c r="G92" s="2">
        <f t="shared" si="26"/>
        <v>492960.42857142858</v>
      </c>
      <c r="H92" s="2">
        <f t="shared" si="13"/>
        <v>28195255.473554749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742673.71428571548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596050.26801425219</v>
      </c>
      <c r="Q92" s="2">
        <f t="shared" si="25"/>
        <v>500000</v>
      </c>
      <c r="R92" s="2">
        <f t="shared" si="16"/>
        <v>28922395.670349807</v>
      </c>
      <c r="S92" s="2">
        <f t="shared" si="17"/>
        <v>492960.4285714291</v>
      </c>
      <c r="T92" s="2">
        <f t="shared" si="18"/>
        <v>7039.5714285714785</v>
      </c>
      <c r="U92" s="2">
        <f t="shared" si="19"/>
        <v>500000</v>
      </c>
      <c r="V92" s="2">
        <f t="shared" si="5"/>
        <v>895628.5</v>
      </c>
      <c r="W92" s="2">
        <f t="shared" si="20"/>
        <v>13412.6875</v>
      </c>
      <c r="X92" s="2">
        <f t="shared" si="6"/>
        <v>486587.3125</v>
      </c>
      <c r="Y92" s="2">
        <f t="shared" si="7"/>
        <v>28026767.170349807</v>
      </c>
      <c r="Z92" s="2" t="str">
        <f t="shared" si="8"/>
        <v>HERE</v>
      </c>
      <c r="AA92" s="2">
        <f>IF(Z92="HERE",Y92,AA91+Graph!$G$1*1000)</f>
        <v>28026767.170349807</v>
      </c>
      <c r="AB92" s="2">
        <f t="shared" si="21"/>
        <v>486587.3125</v>
      </c>
      <c r="AC92" s="2">
        <f t="shared" si="9"/>
        <v>895628.5</v>
      </c>
      <c r="AD92" s="3">
        <f t="shared" si="10"/>
        <v>28026767.170349807</v>
      </c>
      <c r="AE92" s="2">
        <f>IF(AE90&gt;=52800000,52800000,IF(AB71=Graph!G$1*1000,AE91+Graph!G$1*1000,AC92))</f>
        <v>895628.5</v>
      </c>
      <c r="AF92" s="3">
        <f t="shared" si="11"/>
        <v>895628.5</v>
      </c>
      <c r="AG92" s="3">
        <f t="shared" si="27"/>
        <v>16070813.340213932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25</v>
      </c>
      <c r="C93" s="7"/>
      <c r="D93" s="2" t="e">
        <f t="shared" si="12"/>
        <v>#N/A</v>
      </c>
      <c r="E93" s="2" t="e">
        <f t="shared" si="22"/>
        <v>#N/A</v>
      </c>
      <c r="F93" s="2">
        <v>596919.37259113789</v>
      </c>
      <c r="G93" s="2">
        <f t="shared" si="26"/>
        <v>492960.42857142858</v>
      </c>
      <c r="H93" s="2">
        <f t="shared" si="13"/>
        <v>28688215.902126178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749713.28571428696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601332.76010683179</v>
      </c>
      <c r="Q93" s="2">
        <f t="shared" si="25"/>
        <v>500000</v>
      </c>
      <c r="R93" s="2">
        <f t="shared" si="16"/>
        <v>29422395.670349807</v>
      </c>
      <c r="S93" s="2">
        <f t="shared" si="17"/>
        <v>492960.4285714291</v>
      </c>
      <c r="T93" s="2">
        <f t="shared" si="18"/>
        <v>7039.5714285714785</v>
      </c>
      <c r="U93" s="2">
        <f t="shared" si="19"/>
        <v>500000</v>
      </c>
      <c r="V93" s="2">
        <f t="shared" si="5"/>
        <v>909041.1875</v>
      </c>
      <c r="W93" s="2">
        <f t="shared" si="20"/>
        <v>13412.6875</v>
      </c>
      <c r="X93" s="2">
        <f t="shared" si="6"/>
        <v>486587.3125</v>
      </c>
      <c r="Y93" s="2">
        <f t="shared" si="7"/>
        <v>28513354.482849807</v>
      </c>
      <c r="Z93" s="2" t="str">
        <f t="shared" si="8"/>
        <v>HERE</v>
      </c>
      <c r="AA93" s="2">
        <f>IF(Z93="HERE",Y93,AA92+Graph!$G$1*1000)</f>
        <v>28513354.482849807</v>
      </c>
      <c r="AB93" s="2">
        <f t="shared" si="21"/>
        <v>486587.3125</v>
      </c>
      <c r="AC93" s="2">
        <f t="shared" si="9"/>
        <v>909041.1875</v>
      </c>
      <c r="AD93" s="3">
        <f t="shared" si="10"/>
        <v>28513354.482849807</v>
      </c>
      <c r="AE93" s="2">
        <f>IF(AE91&gt;=52800000,52800000,IF(AB72=Graph!G$1*1000,AE92+Graph!G$1*1000,AC93))</f>
        <v>909041.1875</v>
      </c>
      <c r="AF93" s="3">
        <f t="shared" si="11"/>
        <v>909041.1875</v>
      </c>
      <c r="AG93" s="3">
        <f t="shared" si="27"/>
        <v>16500772.939385219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26</v>
      </c>
      <c r="C94" s="7"/>
      <c r="D94" s="2" t="e">
        <f t="shared" si="12"/>
        <v>#N/A</v>
      </c>
      <c r="E94" s="2" t="e">
        <f t="shared" si="22"/>
        <v>#N/A</v>
      </c>
      <c r="F94" s="2">
        <v>602180.0228843987</v>
      </c>
      <c r="G94" s="2">
        <f t="shared" si="26"/>
        <v>492960.42857142858</v>
      </c>
      <c r="H94" s="2">
        <f t="shared" si="13"/>
        <v>29181176.330697607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756752.85714285844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606615.25219941139</v>
      </c>
      <c r="Q94" s="2">
        <f t="shared" si="25"/>
        <v>500000</v>
      </c>
      <c r="R94" s="2">
        <f t="shared" si="16"/>
        <v>29922395.670349807</v>
      </c>
      <c r="S94" s="2">
        <f t="shared" si="17"/>
        <v>492960.4285714291</v>
      </c>
      <c r="T94" s="2">
        <f t="shared" si="18"/>
        <v>7039.5714285714785</v>
      </c>
      <c r="U94" s="2">
        <f t="shared" si="19"/>
        <v>500000</v>
      </c>
      <c r="V94" s="2">
        <f t="shared" si="5"/>
        <v>922453.875</v>
      </c>
      <c r="W94" s="2">
        <f t="shared" si="20"/>
        <v>13412.6875</v>
      </c>
      <c r="X94" s="2">
        <f t="shared" si="6"/>
        <v>486587.3125</v>
      </c>
      <c r="Y94" s="2">
        <f t="shared" si="7"/>
        <v>28999941.795349807</v>
      </c>
      <c r="Z94" s="2" t="str">
        <f t="shared" si="8"/>
        <v>HERE</v>
      </c>
      <c r="AA94" s="2">
        <f>IF(Z94="HERE",Y94,AA93+Graph!$G$1*1000)</f>
        <v>28999941.795349807</v>
      </c>
      <c r="AB94" s="2">
        <f t="shared" si="21"/>
        <v>486587.3125</v>
      </c>
      <c r="AC94" s="2">
        <f t="shared" si="9"/>
        <v>922453.875</v>
      </c>
      <c r="AD94" s="3">
        <f t="shared" si="10"/>
        <v>28999941.795349807</v>
      </c>
      <c r="AE94" s="2">
        <f>IF(AE92&gt;=52800000,52800000,IF(AB73=Graph!G$1*1000,AE93+Graph!G$1*1000,AC94))</f>
        <v>922453.875</v>
      </c>
      <c r="AF94" s="3">
        <f t="shared" si="11"/>
        <v>922453.875</v>
      </c>
      <c r="AG94" s="3">
        <f t="shared" si="27"/>
        <v>16935486.781439826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27</v>
      </c>
      <c r="C95" s="7"/>
      <c r="D95" s="2" t="e">
        <f t="shared" si="12"/>
        <v>#N/A</v>
      </c>
      <c r="E95" s="2" t="e">
        <f t="shared" si="22"/>
        <v>#N/A</v>
      </c>
      <c r="F95" s="2">
        <v>607440.67317762971</v>
      </c>
      <c r="G95" s="2">
        <f t="shared" si="26"/>
        <v>492960.42857142858</v>
      </c>
      <c r="H95" s="2">
        <f t="shared" si="13"/>
        <v>29674136.759269036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763792.42857142992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611897.744291991</v>
      </c>
      <c r="Q95" s="2">
        <f t="shared" si="25"/>
        <v>500000</v>
      </c>
      <c r="R95" s="2">
        <f t="shared" si="16"/>
        <v>30422395.670349807</v>
      </c>
      <c r="S95" s="2">
        <f t="shared" si="17"/>
        <v>492960.4285714291</v>
      </c>
      <c r="T95" s="2">
        <f t="shared" si="18"/>
        <v>7039.5714285714785</v>
      </c>
      <c r="U95" s="2">
        <f t="shared" si="19"/>
        <v>500000</v>
      </c>
      <c r="V95" s="2">
        <f t="shared" si="5"/>
        <v>935866.5625</v>
      </c>
      <c r="W95" s="2">
        <f t="shared" si="20"/>
        <v>13412.6875</v>
      </c>
      <c r="X95" s="2">
        <f t="shared" si="6"/>
        <v>486587.3125</v>
      </c>
      <c r="Y95" s="2">
        <f t="shared" ref="Y95:Y158" si="29">IF(COUNT($C96)=0,IF(COUNT($C95)=1,C95,SUM(Y94+X95)),C95)</f>
        <v>29486529.107849807</v>
      </c>
      <c r="Z95" s="2" t="str">
        <f t="shared" si="8"/>
        <v>HERE</v>
      </c>
      <c r="AA95" s="2">
        <f>IF(Z95="HERE",Y95,AA94+Graph!$G$1*1000)</f>
        <v>29486529.107849807</v>
      </c>
      <c r="AB95" s="2">
        <f t="shared" si="21"/>
        <v>486587.3125</v>
      </c>
      <c r="AC95" s="2">
        <f t="shared" ref="AC95:AC158" si="30">IF(Z96="HERE",V95,AC94)</f>
        <v>935866.5625</v>
      </c>
      <c r="AD95" s="3">
        <f t="shared" si="10"/>
        <v>29486529.107849807</v>
      </c>
      <c r="AE95" s="2">
        <f>IF(AE93&gt;=52800000,52800000,IF(AB74=Graph!G$1*1000,AE94+Graph!G$1*1000,AC95))</f>
        <v>935866.5625</v>
      </c>
      <c r="AF95" s="3">
        <f t="shared" si="11"/>
        <v>935866.5625</v>
      </c>
      <c r="AG95" s="3">
        <f t="shared" si="27"/>
        <v>17374085.997064829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28</v>
      </c>
      <c r="C96" s="7"/>
      <c r="D96" s="2" t="e">
        <f t="shared" si="12"/>
        <v>#N/A</v>
      </c>
      <c r="E96" s="2" t="e">
        <f t="shared" si="22"/>
        <v>#N/A</v>
      </c>
      <c r="F96" s="2">
        <v>612701.32347089052</v>
      </c>
      <c r="G96" s="2">
        <f t="shared" si="26"/>
        <v>492960.42857142858</v>
      </c>
      <c r="H96" s="2">
        <f t="shared" ref="H96:H159" si="31">IF(COUNT($C97)=0,IF(COUNT($C96)=1,C96,SUM(H95+G96)),C96)</f>
        <v>30167097.187840465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770832.0000000014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617180.2363845706</v>
      </c>
      <c r="Q96" s="2">
        <f t="shared" si="25"/>
        <v>500000</v>
      </c>
      <c r="R96" s="2">
        <f t="shared" ref="R96:R159" si="32">IF(COUNT($C97)=0,IF(COUNT($C96)=1,M96,SUM(R95+Q96)),M96)</f>
        <v>30922395.670349807</v>
      </c>
      <c r="S96" s="2">
        <f t="shared" si="17"/>
        <v>492960.4285714291</v>
      </c>
      <c r="T96" s="2">
        <f t="shared" si="18"/>
        <v>7039.5714285714785</v>
      </c>
      <c r="U96" s="2">
        <f t="shared" si="19"/>
        <v>500000</v>
      </c>
      <c r="V96" s="2">
        <f t="shared" si="5"/>
        <v>949279.25</v>
      </c>
      <c r="W96" s="2">
        <f t="shared" si="20"/>
        <v>13412.6875</v>
      </c>
      <c r="X96" s="2">
        <f t="shared" si="6"/>
        <v>486587.3125</v>
      </c>
      <c r="Y96" s="2">
        <f t="shared" si="29"/>
        <v>29973116.420349807</v>
      </c>
      <c r="Z96" s="2" t="str">
        <f t="shared" si="8"/>
        <v>HERE</v>
      </c>
      <c r="AA96" s="2">
        <f>IF(Z96="HERE",Y96,AA95+Graph!$G$1*1000)</f>
        <v>29973116.420349807</v>
      </c>
      <c r="AB96" s="2">
        <f t="shared" si="21"/>
        <v>486587.3125</v>
      </c>
      <c r="AC96" s="2">
        <f t="shared" si="30"/>
        <v>949279.25</v>
      </c>
      <c r="AD96" s="3">
        <f t="shared" si="10"/>
        <v>29973116.420349807</v>
      </c>
      <c r="AE96" s="2">
        <f>IF(AE94&gt;=52800000,52800000,IF(AB75=Graph!G$1*1000,AE95+Graph!G$1*1000,AC96))</f>
        <v>949279.25</v>
      </c>
      <c r="AF96" s="3">
        <f t="shared" si="11"/>
        <v>949279.25</v>
      </c>
      <c r="AG96" s="3">
        <f t="shared" si="27"/>
        <v>17812685.212689828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29</v>
      </c>
      <c r="C97" s="7"/>
      <c r="D97" s="2" t="e">
        <f t="shared" si="12"/>
        <v>#N/A</v>
      </c>
      <c r="E97" s="2" t="e">
        <f t="shared" si="22"/>
        <v>#N/A</v>
      </c>
      <c r="F97" s="2">
        <v>617961.97376415133</v>
      </c>
      <c r="G97" s="2">
        <f t="shared" si="26"/>
        <v>492960.42857142858</v>
      </c>
      <c r="H97" s="2">
        <f t="shared" si="31"/>
        <v>30660057.616411895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777871.57142857288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622462.72847718</v>
      </c>
      <c r="Q97" s="2">
        <f t="shared" si="25"/>
        <v>500000</v>
      </c>
      <c r="R97" s="2">
        <f t="shared" si="32"/>
        <v>31422395.670349807</v>
      </c>
      <c r="S97" s="2">
        <f t="shared" si="17"/>
        <v>492960.4285714291</v>
      </c>
      <c r="T97" s="2">
        <f t="shared" si="18"/>
        <v>7039.5714285714785</v>
      </c>
      <c r="U97" s="2">
        <f t="shared" si="19"/>
        <v>500000</v>
      </c>
      <c r="V97" s="2">
        <f t="shared" si="5"/>
        <v>962691.9375</v>
      </c>
      <c r="W97" s="2">
        <f t="shared" si="20"/>
        <v>13412.6875</v>
      </c>
      <c r="X97" s="2">
        <f t="shared" si="6"/>
        <v>486587.3125</v>
      </c>
      <c r="Y97" s="2">
        <f t="shared" si="29"/>
        <v>30459703.732849807</v>
      </c>
      <c r="Z97" s="2" t="str">
        <f t="shared" si="8"/>
        <v>HERE</v>
      </c>
      <c r="AA97" s="2">
        <f>IF(Z97="HERE",Y97,AA96+Graph!$G$1*1000)</f>
        <v>30459703.732849807</v>
      </c>
      <c r="AB97" s="2">
        <f t="shared" si="21"/>
        <v>486587.3125</v>
      </c>
      <c r="AC97" s="2">
        <f t="shared" si="30"/>
        <v>962691.9375</v>
      </c>
      <c r="AD97" s="3">
        <f t="shared" si="10"/>
        <v>30459703.732849807</v>
      </c>
      <c r="AE97" s="2">
        <f>IF(AE95&gt;=52800000,52800000,IF(AB76=Graph!G$1*1000,AE96+Graph!G$1*1000,AC97))</f>
        <v>962691.9375</v>
      </c>
      <c r="AF97" s="3">
        <f t="shared" si="11"/>
        <v>962691.9375</v>
      </c>
      <c r="AG97" s="3">
        <f t="shared" si="27"/>
        <v>18251284.428314824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30</v>
      </c>
      <c r="C98" s="7"/>
      <c r="D98" s="2" t="e">
        <f t="shared" si="12"/>
        <v>#N/A</v>
      </c>
      <c r="E98" s="2" t="e">
        <f t="shared" si="22"/>
        <v>#N/A</v>
      </c>
      <c r="F98" s="2">
        <v>623222.62405741215</v>
      </c>
      <c r="G98" s="2">
        <f t="shared" si="26"/>
        <v>492960.42857142858</v>
      </c>
      <c r="H98" s="2">
        <f t="shared" si="31"/>
        <v>31153018.044983324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784911.14285714435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627745.22056975961</v>
      </c>
      <c r="Q98" s="2">
        <f t="shared" si="25"/>
        <v>500000</v>
      </c>
      <c r="R98" s="2">
        <f t="shared" si="32"/>
        <v>31922395.670349807</v>
      </c>
      <c r="S98" s="2">
        <f t="shared" si="17"/>
        <v>492960.4285714291</v>
      </c>
      <c r="T98" s="2">
        <f t="shared" si="18"/>
        <v>7039.5714285714785</v>
      </c>
      <c r="U98" s="2">
        <f t="shared" si="19"/>
        <v>500000</v>
      </c>
      <c r="V98" s="2">
        <f t="shared" si="5"/>
        <v>976104.625</v>
      </c>
      <c r="W98" s="2">
        <f t="shared" si="20"/>
        <v>13412.6875</v>
      </c>
      <c r="X98" s="2">
        <f t="shared" si="6"/>
        <v>486587.3125</v>
      </c>
      <c r="Y98" s="2">
        <f t="shared" si="29"/>
        <v>30946291.045349807</v>
      </c>
      <c r="Z98" s="2" t="str">
        <f t="shared" si="8"/>
        <v>HERE</v>
      </c>
      <c r="AA98" s="2">
        <f>IF(Z98="HERE",Y98,AA97+Graph!$G$1*1000)</f>
        <v>30946291.045349807</v>
      </c>
      <c r="AB98" s="2">
        <f t="shared" si="21"/>
        <v>486587.3125</v>
      </c>
      <c r="AC98" s="2">
        <f t="shared" si="30"/>
        <v>976104.625</v>
      </c>
      <c r="AD98" s="3">
        <f t="shared" si="10"/>
        <v>30946291.045349807</v>
      </c>
      <c r="AE98" s="2">
        <f>IF(AE96&gt;=52800000,52800000,IF(AB77=Graph!G$1*1000,AE97+Graph!G$1*1000,AC98))</f>
        <v>976104.625</v>
      </c>
      <c r="AF98" s="3">
        <f t="shared" si="11"/>
        <v>976104.625</v>
      </c>
      <c r="AG98" s="3">
        <f t="shared" si="27"/>
        <v>18689883.643939827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31</v>
      </c>
      <c r="C99" s="7"/>
      <c r="D99" s="2" t="e">
        <f t="shared" si="12"/>
        <v>#N/A</v>
      </c>
      <c r="E99" s="2" t="e">
        <f t="shared" si="22"/>
        <v>#N/A</v>
      </c>
      <c r="F99" s="2">
        <v>628483.27435067296</v>
      </c>
      <c r="G99" s="2">
        <f t="shared" si="26"/>
        <v>492960.42857142858</v>
      </c>
      <c r="H99" s="2">
        <f t="shared" si="31"/>
        <v>31645978.473554753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791950.71428571583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633027.71266233921</v>
      </c>
      <c r="Q99" s="2">
        <f t="shared" si="25"/>
        <v>500000</v>
      </c>
      <c r="R99" s="2">
        <f t="shared" si="32"/>
        <v>32422395.670349807</v>
      </c>
      <c r="S99" s="2">
        <f t="shared" si="17"/>
        <v>492960.4285714291</v>
      </c>
      <c r="T99" s="2">
        <f t="shared" si="18"/>
        <v>7039.5714285714785</v>
      </c>
      <c r="U99" s="2">
        <f t="shared" si="19"/>
        <v>500000</v>
      </c>
      <c r="V99" s="2">
        <f t="shared" si="5"/>
        <v>989517.3125</v>
      </c>
      <c r="W99" s="2">
        <f t="shared" si="20"/>
        <v>13412.6875</v>
      </c>
      <c r="X99" s="2">
        <f t="shared" si="6"/>
        <v>486587.3125</v>
      </c>
      <c r="Y99" s="2">
        <f t="shared" si="29"/>
        <v>31432878.357849807</v>
      </c>
      <c r="Z99" s="2" t="str">
        <f t="shared" si="8"/>
        <v>HERE</v>
      </c>
      <c r="AA99" s="2">
        <f>IF(Z99="HERE",Y99,AA98+Graph!$G$1*1000)</f>
        <v>31432878.357849807</v>
      </c>
      <c r="AB99" s="2">
        <f t="shared" si="21"/>
        <v>486587.3125</v>
      </c>
      <c r="AC99" s="2">
        <f t="shared" si="30"/>
        <v>989517.3125</v>
      </c>
      <c r="AD99" s="3">
        <f t="shared" si="10"/>
        <v>31432878.357849807</v>
      </c>
      <c r="AE99" s="2">
        <f>IF(AE97&gt;=52800000,52800000,IF(AB78=Graph!G$1*1000,AE98+Graph!G$1*1000,AC99))</f>
        <v>989517.3125</v>
      </c>
      <c r="AF99" s="3">
        <f t="shared" si="11"/>
        <v>989517.3125</v>
      </c>
      <c r="AG99" s="3">
        <f t="shared" si="27"/>
        <v>19128482.859564826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32</v>
      </c>
      <c r="C100" s="14"/>
      <c r="D100" s="13" t="e">
        <f t="shared" si="12"/>
        <v>#N/A</v>
      </c>
      <c r="E100" s="13" t="e">
        <f t="shared" si="22"/>
        <v>#N/A</v>
      </c>
      <c r="F100" s="13">
        <v>633743.92464390397</v>
      </c>
      <c r="G100" s="13">
        <f t="shared" si="26"/>
        <v>492960.42857142858</v>
      </c>
      <c r="H100" s="13">
        <f t="shared" si="31"/>
        <v>32138938.902126182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798990.28571428731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638310.20475491881</v>
      </c>
      <c r="Q100" s="2">
        <f t="shared" si="25"/>
        <v>500000</v>
      </c>
      <c r="R100" s="13">
        <f t="shared" si="32"/>
        <v>32922395.670349807</v>
      </c>
      <c r="S100" s="13">
        <f t="shared" si="17"/>
        <v>492960.4285714291</v>
      </c>
      <c r="T100" s="13">
        <f t="shared" si="18"/>
        <v>7039.5714285714785</v>
      </c>
      <c r="U100" s="13">
        <f t="shared" si="19"/>
        <v>500000</v>
      </c>
      <c r="V100" s="13">
        <f t="shared" si="5"/>
        <v>1002930</v>
      </c>
      <c r="W100" s="13">
        <f t="shared" si="20"/>
        <v>13412.6875</v>
      </c>
      <c r="X100" s="13">
        <f t="shared" si="6"/>
        <v>486587.3125</v>
      </c>
      <c r="Y100" s="2">
        <f t="shared" si="29"/>
        <v>31919465.670349807</v>
      </c>
      <c r="Z100" s="2" t="str">
        <f t="shared" si="8"/>
        <v>HERE</v>
      </c>
      <c r="AA100" s="2">
        <f>IF(Z100="HERE",Y100,AA99+Graph!$G$1*1000)</f>
        <v>31919465.670349807</v>
      </c>
      <c r="AB100" s="2">
        <f t="shared" si="21"/>
        <v>486587.3125</v>
      </c>
      <c r="AC100" s="2">
        <f t="shared" si="30"/>
        <v>1002930</v>
      </c>
      <c r="AD100" s="3">
        <f t="shared" si="10"/>
        <v>31919465.670349807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7"/>
        <v>19567082.075189829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33</v>
      </c>
      <c r="C101" s="7"/>
      <c r="D101" s="2" t="e">
        <f t="shared" si="12"/>
        <v>#N/A</v>
      </c>
      <c r="E101" s="2" t="e">
        <f t="shared" si="22"/>
        <v>#N/A</v>
      </c>
      <c r="F101" s="2">
        <v>639004.57493716478</v>
      </c>
      <c r="G101" s="2">
        <f t="shared" si="26"/>
        <v>492960.42857142858</v>
      </c>
      <c r="H101" s="2">
        <f t="shared" si="31"/>
        <v>32631899.330697611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806029.85714285879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643592.69684749842</v>
      </c>
      <c r="Q101" s="2">
        <f t="shared" si="25"/>
        <v>500000</v>
      </c>
      <c r="R101" s="2">
        <f t="shared" si="32"/>
        <v>33422395.670349807</v>
      </c>
      <c r="S101" s="2">
        <f t="shared" si="17"/>
        <v>492960.4285714291</v>
      </c>
      <c r="T101" s="2">
        <f t="shared" si="18"/>
        <v>7039.5714285714785</v>
      </c>
      <c r="U101" s="2">
        <f t="shared" si="19"/>
        <v>500000</v>
      </c>
      <c r="V101" s="2">
        <f t="shared" ref="V101:V355" si="33">H17</f>
        <v>1056367.7142857143</v>
      </c>
      <c r="W101" s="2">
        <f t="shared" si="20"/>
        <v>53437.714285714319</v>
      </c>
      <c r="X101" s="2">
        <f t="shared" si="6"/>
        <v>446562.28571428568</v>
      </c>
      <c r="Y101" s="2">
        <f t="shared" si="29"/>
        <v>32366027.956064094</v>
      </c>
      <c r="Z101" s="2" t="str">
        <f t="shared" si="8"/>
        <v>HERE</v>
      </c>
      <c r="AA101" s="2">
        <f>IF(Z101="HERE",Y101,AA100+Graph!$G$1*1000)</f>
        <v>32366027.956064094</v>
      </c>
      <c r="AB101" s="2">
        <f t="shared" si="21"/>
        <v>446562.28571428731</v>
      </c>
      <c r="AC101" s="2">
        <f t="shared" si="30"/>
        <v>1056367.7142857143</v>
      </c>
      <c r="AD101" s="3">
        <f t="shared" si="10"/>
        <v>32366027.956064094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7"/>
        <v>20005681.290814828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34</v>
      </c>
      <c r="C102" s="7"/>
      <c r="D102" s="2" t="e">
        <f t="shared" si="12"/>
        <v>#N/A</v>
      </c>
      <c r="E102" s="2" t="e">
        <f t="shared" si="22"/>
        <v>#N/A</v>
      </c>
      <c r="F102" s="2">
        <v>644265.2252304256</v>
      </c>
      <c r="G102" s="2">
        <f t="shared" si="26"/>
        <v>492960.42857142858</v>
      </c>
      <c r="H102" s="2">
        <f t="shared" si="31"/>
        <v>33124859.75926904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813069.42857143027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648875.18894007802</v>
      </c>
      <c r="Q102" s="2">
        <f t="shared" ref="Q102:Q165" si="34">IF(P102&gt;500000,500000,P102)</f>
        <v>500000</v>
      </c>
      <c r="R102" s="2">
        <f t="shared" si="32"/>
        <v>33922395.670349807</v>
      </c>
      <c r="S102" s="2">
        <f t="shared" si="17"/>
        <v>492960.4285714291</v>
      </c>
      <c r="T102" s="2">
        <f t="shared" si="18"/>
        <v>7039.5714285714785</v>
      </c>
      <c r="U102" s="2">
        <f t="shared" si="19"/>
        <v>500000</v>
      </c>
      <c r="V102" s="2">
        <f t="shared" si="33"/>
        <v>1109805.4285714286</v>
      </c>
      <c r="W102" s="2">
        <f t="shared" si="20"/>
        <v>53437.714285714319</v>
      </c>
      <c r="X102" s="2">
        <f t="shared" si="6"/>
        <v>446562.28571428568</v>
      </c>
      <c r="Y102" s="2">
        <f t="shared" si="29"/>
        <v>32812590.241778381</v>
      </c>
      <c r="Z102" s="2" t="str">
        <f t="shared" si="8"/>
        <v>HERE</v>
      </c>
      <c r="AA102" s="2">
        <f>IF(Z102="HERE",Y102,AA101+Graph!$G$1*1000)</f>
        <v>32812590.241778381</v>
      </c>
      <c r="AB102" s="2">
        <f t="shared" si="21"/>
        <v>446562.28571428731</v>
      </c>
      <c r="AC102" s="2">
        <f t="shared" si="30"/>
        <v>1109805.4285714286</v>
      </c>
      <c r="AD102" s="3">
        <f t="shared" si="10"/>
        <v>32812590.241778381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7"/>
        <v>20444280.506439824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35</v>
      </c>
      <c r="C103" s="7"/>
      <c r="D103" s="2" t="e">
        <f t="shared" si="12"/>
        <v>#N/A</v>
      </c>
      <c r="E103" s="2" t="e">
        <f t="shared" si="22"/>
        <v>#N/A</v>
      </c>
      <c r="F103" s="2">
        <v>649525.87552368641</v>
      </c>
      <c r="G103" s="2">
        <f t="shared" si="26"/>
        <v>492960.42857142858</v>
      </c>
      <c r="H103" s="2">
        <f t="shared" si="31"/>
        <v>33617820.187840469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820109.00000000175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654157.68103268743</v>
      </c>
      <c r="Q103" s="2">
        <f t="shared" si="34"/>
        <v>500000</v>
      </c>
      <c r="R103" s="2">
        <f t="shared" si="32"/>
        <v>34422395.670349807</v>
      </c>
      <c r="S103" s="2">
        <f t="shared" si="17"/>
        <v>492960.4285714291</v>
      </c>
      <c r="T103" s="2">
        <f t="shared" si="18"/>
        <v>7039.5714285714785</v>
      </c>
      <c r="U103" s="2">
        <f t="shared" si="19"/>
        <v>500000</v>
      </c>
      <c r="V103" s="2">
        <f t="shared" si="33"/>
        <v>1163243.1428571427</v>
      </c>
      <c r="W103" s="2">
        <f t="shared" si="20"/>
        <v>53437.714285714086</v>
      </c>
      <c r="X103" s="2">
        <f t="shared" si="6"/>
        <v>446562.28571428591</v>
      </c>
      <c r="Y103" s="2">
        <f t="shared" si="29"/>
        <v>33259152.527492668</v>
      </c>
      <c r="Z103" s="2" t="str">
        <f t="shared" si="8"/>
        <v>HERE</v>
      </c>
      <c r="AA103" s="2">
        <f>IF(Z103="HERE",Y103,AA102+Graph!$G$1*1000)</f>
        <v>33259152.527492668</v>
      </c>
      <c r="AB103" s="2">
        <f t="shared" si="21"/>
        <v>446562.28571428731</v>
      </c>
      <c r="AC103" s="2">
        <f t="shared" si="30"/>
        <v>1163243.1428571427</v>
      </c>
      <c r="AD103" s="3">
        <f t="shared" si="10"/>
        <v>33259152.527492668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7"/>
        <v>20882879.722064827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36</v>
      </c>
      <c r="C104" s="7"/>
      <c r="D104" s="2" t="e">
        <f t="shared" si="12"/>
        <v>#N/A</v>
      </c>
      <c r="E104" s="2" t="e">
        <f t="shared" si="22"/>
        <v>#N/A</v>
      </c>
      <c r="F104" s="2">
        <v>654786.52581694722</v>
      </c>
      <c r="G104" s="2">
        <f t="shared" si="26"/>
        <v>492960.42857142858</v>
      </c>
      <c r="H104" s="2">
        <f t="shared" si="31"/>
        <v>34110780.616411895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827148.57142857322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659440.17312526703</v>
      </c>
      <c r="Q104" s="2">
        <f t="shared" si="34"/>
        <v>500000</v>
      </c>
      <c r="R104" s="2">
        <f t="shared" si="32"/>
        <v>34922395.670349807</v>
      </c>
      <c r="S104" s="2">
        <f t="shared" si="17"/>
        <v>492960.42857142538</v>
      </c>
      <c r="T104" s="2">
        <f t="shared" si="18"/>
        <v>7039.5714285714785</v>
      </c>
      <c r="U104" s="2">
        <f t="shared" si="19"/>
        <v>500000</v>
      </c>
      <c r="V104" s="2">
        <f t="shared" si="33"/>
        <v>1216680.857142857</v>
      </c>
      <c r="W104" s="2">
        <f t="shared" si="20"/>
        <v>53437.714285714319</v>
      </c>
      <c r="X104" s="2">
        <f t="shared" si="6"/>
        <v>446562.28571428568</v>
      </c>
      <c r="Y104" s="2">
        <f t="shared" si="29"/>
        <v>33705714.813206956</v>
      </c>
      <c r="Z104" s="2" t="str">
        <f t="shared" si="8"/>
        <v>HERE</v>
      </c>
      <c r="AA104" s="2">
        <f>IF(Z104="HERE",Y104,AA103+Graph!$G$1*1000)</f>
        <v>33705714.813206956</v>
      </c>
      <c r="AB104" s="2">
        <f t="shared" si="21"/>
        <v>446562.28571428731</v>
      </c>
      <c r="AC104" s="2">
        <f t="shared" si="30"/>
        <v>1216680.857142857</v>
      </c>
      <c r="AD104" s="3">
        <f t="shared" si="10"/>
        <v>33705714.813206956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7"/>
        <v>21321478.937689826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37</v>
      </c>
      <c r="C105" s="7"/>
      <c r="D105" s="2" t="e">
        <f t="shared" si="12"/>
        <v>#N/A</v>
      </c>
      <c r="E105" s="2" t="e">
        <f t="shared" si="22"/>
        <v>#N/A</v>
      </c>
      <c r="F105" s="2">
        <v>660047.17611017823</v>
      </c>
      <c r="G105" s="2">
        <f t="shared" si="26"/>
        <v>492960.42857142858</v>
      </c>
      <c r="H105" s="2">
        <f t="shared" si="31"/>
        <v>34603741.04498332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834188.1428571447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664722.66521784663</v>
      </c>
      <c r="Q105" s="2">
        <f t="shared" si="34"/>
        <v>500000</v>
      </c>
      <c r="R105" s="2">
        <f t="shared" si="32"/>
        <v>35422395.670349807</v>
      </c>
      <c r="S105" s="2">
        <f t="shared" si="17"/>
        <v>492960.42857142538</v>
      </c>
      <c r="T105" s="2">
        <f t="shared" si="18"/>
        <v>7039.5714285714785</v>
      </c>
      <c r="U105" s="2">
        <f t="shared" si="19"/>
        <v>500000</v>
      </c>
      <c r="V105" s="2">
        <f t="shared" si="33"/>
        <v>1270118.5714285714</v>
      </c>
      <c r="W105" s="2">
        <f t="shared" si="20"/>
        <v>53437.714285714319</v>
      </c>
      <c r="X105" s="2">
        <f t="shared" si="6"/>
        <v>446562.28571428568</v>
      </c>
      <c r="Y105" s="2">
        <f t="shared" si="29"/>
        <v>34152277.098921239</v>
      </c>
      <c r="Z105" s="2" t="str">
        <f t="shared" si="8"/>
        <v>HERE</v>
      </c>
      <c r="AA105" s="2">
        <f>IF(Z105="HERE",Y105,AA104+Graph!$G$1*1000)</f>
        <v>34152277.098921239</v>
      </c>
      <c r="AB105" s="2">
        <f t="shared" si="21"/>
        <v>446562.28571428359</v>
      </c>
      <c r="AC105" s="2">
        <f t="shared" si="30"/>
        <v>1270118.5714285714</v>
      </c>
      <c r="AD105" s="3">
        <f t="shared" si="10"/>
        <v>34152277.098921239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7"/>
        <v>21760078.153314829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38</v>
      </c>
      <c r="C106" s="7"/>
      <c r="D106" s="2" t="e">
        <f t="shared" si="12"/>
        <v>#N/A</v>
      </c>
      <c r="E106" s="2" t="e">
        <f t="shared" si="22"/>
        <v>#N/A</v>
      </c>
      <c r="F106" s="2">
        <v>665307.82640343904</v>
      </c>
      <c r="G106" s="2">
        <f t="shared" si="26"/>
        <v>492960.42857142858</v>
      </c>
      <c r="H106" s="2">
        <f t="shared" si="31"/>
        <v>35096701.473554745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841227.71428571618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670005.15731042624</v>
      </c>
      <c r="Q106" s="2">
        <f t="shared" si="34"/>
        <v>500000</v>
      </c>
      <c r="R106" s="2">
        <f t="shared" si="32"/>
        <v>35922395.670349807</v>
      </c>
      <c r="S106" s="2">
        <f t="shared" si="17"/>
        <v>492960.42857142538</v>
      </c>
      <c r="T106" s="2">
        <f t="shared" si="18"/>
        <v>7039.5714285714785</v>
      </c>
      <c r="U106" s="2">
        <f t="shared" si="19"/>
        <v>500000</v>
      </c>
      <c r="V106" s="2">
        <f t="shared" si="33"/>
        <v>1323556.2857142857</v>
      </c>
      <c r="W106" s="2">
        <f t="shared" si="20"/>
        <v>53437.714285714319</v>
      </c>
      <c r="X106" s="2">
        <f t="shared" si="6"/>
        <v>446562.28571428568</v>
      </c>
      <c r="Y106" s="2">
        <f t="shared" si="29"/>
        <v>34598839.384635523</v>
      </c>
      <c r="Z106" s="2" t="str">
        <f t="shared" si="8"/>
        <v>HERE</v>
      </c>
      <c r="AA106" s="2">
        <f>IF(Z106="HERE",Y106,AA105+Graph!$G$1*1000)</f>
        <v>34598839.384635523</v>
      </c>
      <c r="AB106" s="2">
        <f t="shared" si="21"/>
        <v>446562.28571428359</v>
      </c>
      <c r="AC106" s="2">
        <f t="shared" si="30"/>
        <v>1323556.2857142857</v>
      </c>
      <c r="AD106" s="3">
        <f t="shared" si="10"/>
        <v>34598839.384635523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7"/>
        <v>22198677.368939828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39</v>
      </c>
      <c r="C107" s="7"/>
      <c r="D107" s="2" t="e">
        <f t="shared" si="12"/>
        <v>#N/A</v>
      </c>
      <c r="E107" s="2" t="e">
        <f t="shared" si="22"/>
        <v>#N/A</v>
      </c>
      <c r="F107" s="2">
        <v>670568.47669669986</v>
      </c>
      <c r="G107" s="2">
        <f t="shared" si="26"/>
        <v>492960.42857142858</v>
      </c>
      <c r="H107" s="2">
        <f t="shared" si="31"/>
        <v>35589661.902126171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848267.28571428766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675287.64940300584</v>
      </c>
      <c r="Q107" s="2">
        <f t="shared" si="34"/>
        <v>500000</v>
      </c>
      <c r="R107" s="2">
        <f t="shared" si="32"/>
        <v>36422395.670349807</v>
      </c>
      <c r="S107" s="2">
        <f t="shared" si="17"/>
        <v>492960.42857142538</v>
      </c>
      <c r="T107" s="2">
        <f t="shared" si="18"/>
        <v>7039.5714285714785</v>
      </c>
      <c r="U107" s="2">
        <f t="shared" si="19"/>
        <v>500000</v>
      </c>
      <c r="V107" s="2">
        <f t="shared" si="33"/>
        <v>1376994</v>
      </c>
      <c r="W107" s="2">
        <f t="shared" si="20"/>
        <v>53437.714285714319</v>
      </c>
      <c r="X107" s="2">
        <f t="shared" si="6"/>
        <v>446562.28571428568</v>
      </c>
      <c r="Y107" s="2">
        <f t="shared" si="29"/>
        <v>35045401.670349807</v>
      </c>
      <c r="Z107" s="2" t="str">
        <f t="shared" si="8"/>
        <v>HERE</v>
      </c>
      <c r="AA107" s="2">
        <f>IF(Z107="HERE",Y107,AA106+Graph!$G$1*1000)</f>
        <v>35045401.670349807</v>
      </c>
      <c r="AB107" s="2">
        <f t="shared" si="21"/>
        <v>446562.28571428359</v>
      </c>
      <c r="AC107" s="2">
        <f t="shared" si="30"/>
        <v>1376994</v>
      </c>
      <c r="AD107" s="3">
        <f t="shared" si="10"/>
        <v>35045401.670349807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7"/>
        <v>22637276.584564824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40</v>
      </c>
      <c r="C108" s="7"/>
      <c r="D108" s="2" t="e">
        <f t="shared" si="12"/>
        <v>#N/A</v>
      </c>
      <c r="E108" s="2" t="e">
        <f t="shared" si="22"/>
        <v>#N/A</v>
      </c>
      <c r="F108" s="2">
        <v>675829.12698996067</v>
      </c>
      <c r="G108" s="2">
        <f t="shared" si="26"/>
        <v>492960.42857142858</v>
      </c>
      <c r="H108" s="2">
        <f t="shared" si="31"/>
        <v>36082622.330697596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855306.85714285914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680570.14149558544</v>
      </c>
      <c r="Q108" s="2">
        <f t="shared" si="34"/>
        <v>500000</v>
      </c>
      <c r="R108" s="2">
        <f t="shared" si="32"/>
        <v>36922395.670349807</v>
      </c>
      <c r="S108" s="2">
        <f t="shared" si="17"/>
        <v>492960.42857142538</v>
      </c>
      <c r="T108" s="2">
        <f t="shared" si="18"/>
        <v>7039.5714285714785</v>
      </c>
      <c r="U108" s="2">
        <f t="shared" si="19"/>
        <v>500000</v>
      </c>
      <c r="V108" s="2">
        <f t="shared" si="33"/>
        <v>1508825.75</v>
      </c>
      <c r="W108" s="2">
        <f t="shared" si="20"/>
        <v>131831.75</v>
      </c>
      <c r="X108" s="2">
        <f t="shared" si="6"/>
        <v>368168.25</v>
      </c>
      <c r="Y108" s="2">
        <f t="shared" si="29"/>
        <v>35413569.920349807</v>
      </c>
      <c r="Z108" s="2" t="str">
        <f t="shared" si="8"/>
        <v>HERE</v>
      </c>
      <c r="AA108" s="2">
        <f>IF(Z108="HERE",Y108,AA107+Graph!$G$1*1000)</f>
        <v>35413569.920349807</v>
      </c>
      <c r="AB108" s="2">
        <f t="shared" si="21"/>
        <v>368168.25</v>
      </c>
      <c r="AC108" s="2">
        <f t="shared" si="30"/>
        <v>1508825.75</v>
      </c>
      <c r="AD108" s="3">
        <f t="shared" si="10"/>
        <v>35413569.920349807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7"/>
        <v>23075875.800189827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41</v>
      </c>
      <c r="C109" s="7"/>
      <c r="D109" s="2" t="e">
        <f t="shared" si="12"/>
        <v>#N/A</v>
      </c>
      <c r="E109" s="2" t="e">
        <f t="shared" si="22"/>
        <v>#N/A</v>
      </c>
      <c r="F109" s="2">
        <v>681089.77728322148</v>
      </c>
      <c r="G109" s="2">
        <f t="shared" si="26"/>
        <v>492960.42857142858</v>
      </c>
      <c r="H109" s="2">
        <f t="shared" si="31"/>
        <v>36575582.759269021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862346.42857143062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685852.63358819485</v>
      </c>
      <c r="Q109" s="2">
        <f t="shared" si="34"/>
        <v>500000</v>
      </c>
      <c r="R109" s="2">
        <f t="shared" si="32"/>
        <v>37422395.670349807</v>
      </c>
      <c r="S109" s="2">
        <f t="shared" si="17"/>
        <v>492960.42857142538</v>
      </c>
      <c r="T109" s="2">
        <f t="shared" si="18"/>
        <v>7039.5714285714785</v>
      </c>
      <c r="U109" s="2">
        <f t="shared" si="19"/>
        <v>500000</v>
      </c>
      <c r="V109" s="2">
        <f t="shared" si="33"/>
        <v>1640657.5</v>
      </c>
      <c r="W109" s="2">
        <f t="shared" si="20"/>
        <v>131831.75</v>
      </c>
      <c r="X109" s="2">
        <f t="shared" si="6"/>
        <v>368168.25</v>
      </c>
      <c r="Y109" s="2">
        <f t="shared" si="29"/>
        <v>35781738.170349807</v>
      </c>
      <c r="Z109" s="2" t="str">
        <f t="shared" si="8"/>
        <v>HERE</v>
      </c>
      <c r="AA109" s="2">
        <f>IF(Z109="HERE",Y109,AA108+Graph!$G$1*1000)</f>
        <v>35781738.170349807</v>
      </c>
      <c r="AB109" s="2">
        <f t="shared" si="21"/>
        <v>368168.25</v>
      </c>
      <c r="AC109" s="2">
        <f t="shared" si="30"/>
        <v>1640657.5</v>
      </c>
      <c r="AD109" s="3">
        <f t="shared" si="10"/>
        <v>35781738.170349807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7"/>
        <v>23514475.015814826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42</v>
      </c>
      <c r="C110" s="7"/>
      <c r="D110" s="2" t="e">
        <f t="shared" si="12"/>
        <v>#N/A</v>
      </c>
      <c r="E110" s="2" t="e">
        <f t="shared" si="22"/>
        <v>#N/A</v>
      </c>
      <c r="F110" s="2">
        <v>686350.42757645249</v>
      </c>
      <c r="G110" s="2">
        <f t="shared" si="26"/>
        <v>492960.42857142858</v>
      </c>
      <c r="H110" s="2">
        <f t="shared" si="31"/>
        <v>37068543.187840447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869386.0000000021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691135.12568077445</v>
      </c>
      <c r="Q110" s="2">
        <f t="shared" si="34"/>
        <v>500000</v>
      </c>
      <c r="R110" s="2">
        <f t="shared" si="32"/>
        <v>37922395.670349807</v>
      </c>
      <c r="S110" s="2">
        <f t="shared" si="17"/>
        <v>492960.42857142538</v>
      </c>
      <c r="T110" s="2">
        <f t="shared" si="18"/>
        <v>7039.5714285714785</v>
      </c>
      <c r="U110" s="2">
        <f t="shared" si="19"/>
        <v>500000</v>
      </c>
      <c r="V110" s="2">
        <f t="shared" si="33"/>
        <v>1772489.25</v>
      </c>
      <c r="W110" s="2">
        <f t="shared" si="20"/>
        <v>131831.75</v>
      </c>
      <c r="X110" s="2">
        <f t="shared" si="6"/>
        <v>368168.25</v>
      </c>
      <c r="Y110" s="2">
        <f t="shared" si="29"/>
        <v>36149906.420349807</v>
      </c>
      <c r="Z110" s="2" t="str">
        <f t="shared" si="8"/>
        <v>HERE</v>
      </c>
      <c r="AA110" s="2">
        <f>IF(Z110="HERE",Y110,AA109+Graph!$G$1*1000)</f>
        <v>36149906.420349807</v>
      </c>
      <c r="AB110" s="2">
        <f t="shared" si="21"/>
        <v>368168.25</v>
      </c>
      <c r="AC110" s="2">
        <f t="shared" si="30"/>
        <v>1772489.25</v>
      </c>
      <c r="AD110" s="3">
        <f t="shared" si="10"/>
        <v>36149906.420349807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7"/>
        <v>23953074.231439829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43</v>
      </c>
      <c r="C111" s="7"/>
      <c r="D111" s="2" t="e">
        <f t="shared" si="12"/>
        <v>#N/A</v>
      </c>
      <c r="E111" s="2" t="e">
        <f t="shared" si="22"/>
        <v>#N/A</v>
      </c>
      <c r="F111" s="2">
        <v>691611.07786971331</v>
      </c>
      <c r="G111" s="2">
        <f t="shared" si="26"/>
        <v>492960.42857142858</v>
      </c>
      <c r="H111" s="2">
        <f t="shared" si="31"/>
        <v>37561503.616411872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876425.57142857357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696417.61777335405</v>
      </c>
      <c r="Q111" s="2">
        <f t="shared" si="34"/>
        <v>500000</v>
      </c>
      <c r="R111" s="2">
        <f t="shared" si="32"/>
        <v>38422395.670349807</v>
      </c>
      <c r="S111" s="2">
        <f t="shared" si="17"/>
        <v>492960.42857142538</v>
      </c>
      <c r="T111" s="2">
        <f t="shared" si="18"/>
        <v>7039.5714285714785</v>
      </c>
      <c r="U111" s="2">
        <f t="shared" si="19"/>
        <v>500000</v>
      </c>
      <c r="V111" s="2">
        <f t="shared" si="33"/>
        <v>1904321</v>
      </c>
      <c r="W111" s="2">
        <f t="shared" si="20"/>
        <v>131831.75</v>
      </c>
      <c r="X111" s="2">
        <f t="shared" si="6"/>
        <v>368168.25</v>
      </c>
      <c r="Y111" s="2">
        <f t="shared" si="29"/>
        <v>36518074.670349807</v>
      </c>
      <c r="Z111" s="2" t="str">
        <f t="shared" si="8"/>
        <v>HERE</v>
      </c>
      <c r="AA111" s="2">
        <f>IF(Z111="HERE",Y111,AA110+Graph!$G$1*1000)</f>
        <v>36518074.670349807</v>
      </c>
      <c r="AB111" s="2">
        <f t="shared" si="21"/>
        <v>368168.25</v>
      </c>
      <c r="AC111" s="2">
        <f t="shared" si="30"/>
        <v>1904321</v>
      </c>
      <c r="AD111" s="3">
        <f t="shared" si="10"/>
        <v>36518074.670349807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7"/>
        <v>24391673.447064828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44</v>
      </c>
      <c r="C112" s="7"/>
      <c r="D112" s="2" t="e">
        <f t="shared" si="12"/>
        <v>#N/A</v>
      </c>
      <c r="E112" s="2" t="e">
        <f t="shared" si="22"/>
        <v>#N/A</v>
      </c>
      <c r="F112" s="2">
        <v>696871.72816297412</v>
      </c>
      <c r="G112" s="2">
        <f t="shared" si="26"/>
        <v>492960.42857142858</v>
      </c>
      <c r="H112" s="2">
        <f t="shared" si="31"/>
        <v>38054464.044983298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883465.14285714505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701700.10986593366</v>
      </c>
      <c r="Q112" s="2">
        <f t="shared" si="34"/>
        <v>500000</v>
      </c>
      <c r="R112" s="2">
        <f t="shared" si="32"/>
        <v>38922395.670349807</v>
      </c>
      <c r="S112" s="2">
        <f t="shared" si="17"/>
        <v>492960.42857142538</v>
      </c>
      <c r="T112" s="2">
        <f t="shared" si="18"/>
        <v>7039.5714285714785</v>
      </c>
      <c r="U112" s="2">
        <f t="shared" si="19"/>
        <v>500000</v>
      </c>
      <c r="V112" s="2">
        <f t="shared" si="33"/>
        <v>2036152.75</v>
      </c>
      <c r="W112" s="2">
        <f t="shared" si="20"/>
        <v>131831.75</v>
      </c>
      <c r="X112" s="2">
        <f t="shared" si="6"/>
        <v>368168.25</v>
      </c>
      <c r="Y112" s="2">
        <f t="shared" si="29"/>
        <v>36886242.920349807</v>
      </c>
      <c r="Z112" s="2" t="str">
        <f t="shared" si="8"/>
        <v>HERE</v>
      </c>
      <c r="AA112" s="2">
        <f>IF(Z112="HERE",Y112,AA111+Graph!$G$1*1000)</f>
        <v>36886242.920349807</v>
      </c>
      <c r="AB112" s="2">
        <f t="shared" si="21"/>
        <v>368168.25</v>
      </c>
      <c r="AC112" s="2">
        <f t="shared" si="30"/>
        <v>2036152.75</v>
      </c>
      <c r="AD112" s="3">
        <f t="shared" si="10"/>
        <v>36886242.920349807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7"/>
        <v>24830272.662689824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45</v>
      </c>
      <c r="C113" s="7"/>
      <c r="D113" s="2" t="e">
        <f t="shared" si="12"/>
        <v>#N/A</v>
      </c>
      <c r="E113" s="2" t="e">
        <f t="shared" si="22"/>
        <v>#N/A</v>
      </c>
      <c r="F113" s="2">
        <v>702132.37845623493</v>
      </c>
      <c r="G113" s="2">
        <f t="shared" si="26"/>
        <v>492960.42857142858</v>
      </c>
      <c r="H113" s="2">
        <f t="shared" si="31"/>
        <v>38547424.473554723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890504.71428571653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706982.60195851326</v>
      </c>
      <c r="Q113" s="2">
        <f t="shared" si="34"/>
        <v>500000</v>
      </c>
      <c r="R113" s="2">
        <f t="shared" si="32"/>
        <v>39422395.670349807</v>
      </c>
      <c r="S113" s="2">
        <f t="shared" si="17"/>
        <v>492960.42857142538</v>
      </c>
      <c r="T113" s="2">
        <f t="shared" si="18"/>
        <v>7039.5714285714785</v>
      </c>
      <c r="U113" s="2">
        <f t="shared" si="19"/>
        <v>500000</v>
      </c>
      <c r="V113" s="2">
        <f t="shared" si="33"/>
        <v>2167984.5</v>
      </c>
      <c r="W113" s="2">
        <f t="shared" si="20"/>
        <v>131831.75</v>
      </c>
      <c r="X113" s="2">
        <f t="shared" si="6"/>
        <v>368168.25</v>
      </c>
      <c r="Y113" s="2">
        <f t="shared" si="29"/>
        <v>37254411.170349807</v>
      </c>
      <c r="Z113" s="2" t="str">
        <f t="shared" si="8"/>
        <v>HERE</v>
      </c>
      <c r="AA113" s="2">
        <f>IF(Z113="HERE",Y113,AA112+Graph!$G$1*1000)</f>
        <v>37254411.170349807</v>
      </c>
      <c r="AB113" s="2">
        <f t="shared" si="21"/>
        <v>368168.25</v>
      </c>
      <c r="AC113" s="2">
        <f t="shared" si="30"/>
        <v>2167984.5</v>
      </c>
      <c r="AD113" s="3">
        <f t="shared" si="10"/>
        <v>37254411.170349807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7"/>
        <v>25268871.878314827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46</v>
      </c>
      <c r="C114" s="7"/>
      <c r="D114" s="2" t="e">
        <f t="shared" si="12"/>
        <v>#N/A</v>
      </c>
      <c r="E114" s="2" t="e">
        <f t="shared" si="22"/>
        <v>#N/A</v>
      </c>
      <c r="F114" s="2">
        <v>707393.02874949574</v>
      </c>
      <c r="G114" s="2">
        <f t="shared" si="26"/>
        <v>492960.42857142858</v>
      </c>
      <c r="H114" s="2">
        <f t="shared" si="31"/>
        <v>39040384.902126148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897544.28571428801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712265.09405109286</v>
      </c>
      <c r="Q114" s="2">
        <f t="shared" si="34"/>
        <v>500000</v>
      </c>
      <c r="R114" s="2">
        <f t="shared" si="32"/>
        <v>39922395.670349807</v>
      </c>
      <c r="S114" s="2">
        <f t="shared" si="17"/>
        <v>492960.42857142538</v>
      </c>
      <c r="T114" s="2">
        <f t="shared" si="18"/>
        <v>7039.5714285714785</v>
      </c>
      <c r="U114" s="2">
        <f t="shared" si="19"/>
        <v>500000</v>
      </c>
      <c r="V114" s="2">
        <f t="shared" si="33"/>
        <v>2299816.25</v>
      </c>
      <c r="W114" s="2">
        <f t="shared" si="20"/>
        <v>131831.75</v>
      </c>
      <c r="X114" s="2">
        <f t="shared" si="6"/>
        <v>368168.25</v>
      </c>
      <c r="Y114" s="2">
        <f t="shared" si="29"/>
        <v>37622579.420349807</v>
      </c>
      <c r="Z114" s="2" t="str">
        <f t="shared" si="8"/>
        <v>HERE</v>
      </c>
      <c r="AA114" s="2">
        <f>IF(Z114="HERE",Y114,AA113+Graph!$G$1*1000)</f>
        <v>37622579.420349807</v>
      </c>
      <c r="AB114" s="2">
        <f t="shared" si="21"/>
        <v>368168.25</v>
      </c>
      <c r="AC114" s="2">
        <f t="shared" si="30"/>
        <v>2299816.25</v>
      </c>
      <c r="AD114" s="3">
        <f t="shared" si="10"/>
        <v>37622579.420349807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7"/>
        <v>25707471.093939826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47</v>
      </c>
      <c r="C115" s="7"/>
      <c r="D115" s="2" t="e">
        <f t="shared" si="12"/>
        <v>#N/A</v>
      </c>
      <c r="E115" s="2" t="e">
        <f t="shared" si="22"/>
        <v>#N/A</v>
      </c>
      <c r="F115" s="2">
        <v>712653.67904275656</v>
      </c>
      <c r="G115" s="2">
        <f t="shared" si="26"/>
        <v>492960.42857142858</v>
      </c>
      <c r="H115" s="2">
        <f t="shared" si="31"/>
        <v>39533345.330697574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904583.85714285949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717547.58614370227</v>
      </c>
      <c r="Q115" s="2">
        <f t="shared" si="34"/>
        <v>500000</v>
      </c>
      <c r="R115" s="2">
        <f t="shared" si="32"/>
        <v>40422395.670349807</v>
      </c>
      <c r="S115" s="2">
        <f t="shared" si="17"/>
        <v>492960.42857142538</v>
      </c>
      <c r="T115" s="2">
        <f t="shared" si="18"/>
        <v>7039.5714285714785</v>
      </c>
      <c r="U115" s="2">
        <f t="shared" si="19"/>
        <v>500000</v>
      </c>
      <c r="V115" s="2">
        <f t="shared" si="33"/>
        <v>2431648</v>
      </c>
      <c r="W115" s="2">
        <f t="shared" si="20"/>
        <v>131831.75</v>
      </c>
      <c r="X115" s="2">
        <f t="shared" si="6"/>
        <v>368168.25</v>
      </c>
      <c r="Y115" s="2">
        <f t="shared" si="29"/>
        <v>37990747.670349807</v>
      </c>
      <c r="Z115" s="2" t="str">
        <f t="shared" si="8"/>
        <v>HERE</v>
      </c>
      <c r="AA115" s="2">
        <f>IF(Z115="HERE",Y115,AA114+Graph!$G$1*1000)</f>
        <v>37990747.670349807</v>
      </c>
      <c r="AB115" s="2">
        <f t="shared" si="21"/>
        <v>368168.25</v>
      </c>
      <c r="AC115" s="2">
        <f t="shared" si="30"/>
        <v>2431648</v>
      </c>
      <c r="AD115" s="3">
        <f t="shared" si="10"/>
        <v>37990747.670349807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7"/>
        <v>26146070.309564829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48</v>
      </c>
      <c r="C116" s="7"/>
      <c r="D116" s="2" t="e">
        <f t="shared" si="12"/>
        <v>#N/A</v>
      </c>
      <c r="E116" s="2" t="e">
        <f t="shared" si="22"/>
        <v>#N/A</v>
      </c>
      <c r="F116" s="2">
        <v>717914.32933598757</v>
      </c>
      <c r="G116" s="2">
        <f t="shared" si="26"/>
        <v>492960.42857142858</v>
      </c>
      <c r="H116" s="2">
        <f t="shared" si="31"/>
        <v>40026305.759268999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911623.42857143097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722830.07823628187</v>
      </c>
      <c r="Q116" s="2">
        <f t="shared" si="34"/>
        <v>500000</v>
      </c>
      <c r="R116" s="2">
        <f t="shared" si="32"/>
        <v>40922395.670349807</v>
      </c>
      <c r="S116" s="2">
        <f t="shared" si="17"/>
        <v>492960.42857142538</v>
      </c>
      <c r="T116" s="2">
        <f t="shared" si="18"/>
        <v>7039.5714285714785</v>
      </c>
      <c r="U116" s="2">
        <f t="shared" si="19"/>
        <v>500000</v>
      </c>
      <c r="V116" s="2">
        <f t="shared" si="33"/>
        <v>2639309</v>
      </c>
      <c r="W116" s="2">
        <f t="shared" si="20"/>
        <v>207661</v>
      </c>
      <c r="X116" s="2">
        <f t="shared" si="6"/>
        <v>292339</v>
      </c>
      <c r="Y116" s="2">
        <f t="shared" si="29"/>
        <v>38283086.670349807</v>
      </c>
      <c r="Z116" s="2" t="str">
        <f t="shared" si="8"/>
        <v>HERE</v>
      </c>
      <c r="AA116" s="2">
        <f>IF(Z116="HERE",Y116,AA115+Graph!$G$1*1000)</f>
        <v>38283086.670349807</v>
      </c>
      <c r="AB116" s="2">
        <f t="shared" si="21"/>
        <v>292339</v>
      </c>
      <c r="AC116" s="2">
        <f t="shared" si="30"/>
        <v>2639309</v>
      </c>
      <c r="AD116" s="3">
        <f t="shared" si="10"/>
        <v>38283086.670349807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7"/>
        <v>26584669.525189828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49</v>
      </c>
      <c r="C117" s="7"/>
      <c r="D117" s="2" t="e">
        <f t="shared" si="12"/>
        <v>#N/A</v>
      </c>
      <c r="E117" s="2" t="e">
        <f t="shared" si="22"/>
        <v>#N/A</v>
      </c>
      <c r="F117" s="2">
        <v>723174.97962924838</v>
      </c>
      <c r="G117" s="2">
        <f t="shared" si="26"/>
        <v>492960.42857142858</v>
      </c>
      <c r="H117" s="2">
        <f t="shared" si="31"/>
        <v>40519266.187840424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918663.00000000244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728112.57032886147</v>
      </c>
      <c r="Q117" s="2">
        <f t="shared" si="34"/>
        <v>500000</v>
      </c>
      <c r="R117" s="2">
        <f t="shared" si="32"/>
        <v>41422395.670349807</v>
      </c>
      <c r="S117" s="2">
        <f t="shared" si="17"/>
        <v>492960.42857142538</v>
      </c>
      <c r="T117" s="2">
        <f t="shared" si="18"/>
        <v>7039.5714285714785</v>
      </c>
      <c r="U117" s="2">
        <f t="shared" si="19"/>
        <v>500000</v>
      </c>
      <c r="V117" s="2">
        <f t="shared" si="33"/>
        <v>2918252</v>
      </c>
      <c r="W117" s="2">
        <f t="shared" si="20"/>
        <v>278943</v>
      </c>
      <c r="X117" s="2">
        <f t="shared" si="6"/>
        <v>221057</v>
      </c>
      <c r="Y117" s="2">
        <f t="shared" si="29"/>
        <v>38504143.670349807</v>
      </c>
      <c r="Z117" s="2" t="str">
        <f t="shared" si="8"/>
        <v>HERE</v>
      </c>
      <c r="AA117" s="2">
        <f>IF(Z117="HERE",Y117,AA116+Graph!$G$1*1000)</f>
        <v>38504143.670349807</v>
      </c>
      <c r="AB117" s="2">
        <f t="shared" si="21"/>
        <v>221057</v>
      </c>
      <c r="AC117" s="2">
        <f t="shared" si="30"/>
        <v>2918252</v>
      </c>
      <c r="AD117" s="3">
        <f t="shared" si="10"/>
        <v>38504143.670349807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7"/>
        <v>27023268.740814824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50</v>
      </c>
      <c r="C118" s="7"/>
      <c r="D118" s="2" t="e">
        <f t="shared" si="12"/>
        <v>#N/A</v>
      </c>
      <c r="E118" s="2" t="e">
        <f t="shared" si="22"/>
        <v>#N/A</v>
      </c>
      <c r="F118" s="2">
        <v>728435.62992250919</v>
      </c>
      <c r="G118" s="2">
        <f t="shared" si="26"/>
        <v>492960.42857142858</v>
      </c>
      <c r="H118" s="2">
        <f t="shared" si="31"/>
        <v>41012226.61641185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925702.57142857392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733395.06242144108</v>
      </c>
      <c r="Q118" s="2">
        <f t="shared" si="34"/>
        <v>500000</v>
      </c>
      <c r="R118" s="2">
        <f t="shared" si="32"/>
        <v>41922395.670349807</v>
      </c>
      <c r="S118" s="2">
        <f t="shared" si="17"/>
        <v>492960.42857142538</v>
      </c>
      <c r="T118" s="2">
        <f t="shared" si="18"/>
        <v>7039.5714285714785</v>
      </c>
      <c r="U118" s="2">
        <f t="shared" si="19"/>
        <v>500000</v>
      </c>
      <c r="V118" s="2">
        <f t="shared" si="33"/>
        <v>3234946</v>
      </c>
      <c r="W118" s="2">
        <f t="shared" si="20"/>
        <v>316694</v>
      </c>
      <c r="X118" s="2">
        <f t="shared" si="6"/>
        <v>183306</v>
      </c>
      <c r="Y118" s="2">
        <f t="shared" si="29"/>
        <v>38687449.670349807</v>
      </c>
      <c r="Z118" s="2" t="str">
        <f t="shared" si="8"/>
        <v>HERE</v>
      </c>
      <c r="AA118" s="2">
        <f>IF(Z118="HERE",Y118,AA117+Graph!$G$1*1000)</f>
        <v>38687449.670349807</v>
      </c>
      <c r="AB118" s="2">
        <f t="shared" si="21"/>
        <v>183306</v>
      </c>
      <c r="AC118" s="2">
        <f t="shared" si="30"/>
        <v>3234946</v>
      </c>
      <c r="AD118" s="3">
        <f t="shared" si="10"/>
        <v>38687449.670349807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7"/>
        <v>27461867.956439827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51</v>
      </c>
      <c r="C119" s="7"/>
      <c r="D119" s="2" t="e">
        <f t="shared" si="12"/>
        <v>#N/A</v>
      </c>
      <c r="E119" s="2" t="e">
        <f t="shared" si="22"/>
        <v>#N/A</v>
      </c>
      <c r="F119" s="2">
        <v>733696.28021577001</v>
      </c>
      <c r="G119" s="2">
        <f t="shared" si="26"/>
        <v>492960.42857142858</v>
      </c>
      <c r="H119" s="2">
        <f t="shared" si="31"/>
        <v>41505187.044983275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932742.1428571454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738677.55451402068</v>
      </c>
      <c r="Q119" s="2">
        <f t="shared" si="34"/>
        <v>500000</v>
      </c>
      <c r="R119" s="2">
        <f t="shared" si="32"/>
        <v>42422395.670349807</v>
      </c>
      <c r="S119" s="2">
        <f t="shared" si="17"/>
        <v>492960.42857142538</v>
      </c>
      <c r="T119" s="2">
        <f t="shared" si="18"/>
        <v>7039.5714285714785</v>
      </c>
      <c r="U119" s="2">
        <f t="shared" si="19"/>
        <v>500000</v>
      </c>
      <c r="V119" s="2">
        <f t="shared" si="33"/>
        <v>3559179</v>
      </c>
      <c r="W119" s="2">
        <f t="shared" si="20"/>
        <v>324233</v>
      </c>
      <c r="X119" s="2">
        <f t="shared" si="6"/>
        <v>175767</v>
      </c>
      <c r="Y119" s="2">
        <f t="shared" si="29"/>
        <v>38863216.670349807</v>
      </c>
      <c r="Z119" s="2" t="str">
        <f t="shared" si="8"/>
        <v>HERE</v>
      </c>
      <c r="AA119" s="2">
        <f>IF(Z119="HERE",Y119,AA118+Graph!$G$1*1000)</f>
        <v>38863216.670349807</v>
      </c>
      <c r="AB119" s="2">
        <f t="shared" si="21"/>
        <v>175767</v>
      </c>
      <c r="AC119" s="2">
        <f t="shared" si="30"/>
        <v>3559179</v>
      </c>
      <c r="AD119" s="3">
        <f t="shared" si="10"/>
        <v>38863216.670349807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7"/>
        <v>27900467.172064826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52</v>
      </c>
      <c r="C120" s="7"/>
      <c r="D120" s="2" t="e">
        <f t="shared" si="12"/>
        <v>#N/A</v>
      </c>
      <c r="E120" s="2" t="e">
        <f t="shared" si="22"/>
        <v>#N/A</v>
      </c>
      <c r="F120" s="2">
        <v>738956.93050903082</v>
      </c>
      <c r="G120" s="2">
        <f t="shared" si="26"/>
        <v>492960.42857142858</v>
      </c>
      <c r="H120" s="2">
        <f t="shared" si="31"/>
        <v>41998147.473554701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939781.71428571688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743960.04660663009</v>
      </c>
      <c r="Q120" s="2">
        <f t="shared" si="34"/>
        <v>500000</v>
      </c>
      <c r="R120" s="2">
        <f t="shared" si="32"/>
        <v>42922395.670349807</v>
      </c>
      <c r="S120" s="2">
        <f t="shared" si="17"/>
        <v>492960.42857142538</v>
      </c>
      <c r="T120" s="2">
        <f t="shared" si="18"/>
        <v>7039.5714285714785</v>
      </c>
      <c r="U120" s="2">
        <f t="shared" si="19"/>
        <v>500000</v>
      </c>
      <c r="V120" s="2">
        <f t="shared" si="33"/>
        <v>3837094</v>
      </c>
      <c r="W120" s="2">
        <f t="shared" si="20"/>
        <v>277915</v>
      </c>
      <c r="X120" s="2">
        <f t="shared" si="6"/>
        <v>222085</v>
      </c>
      <c r="Y120" s="2">
        <f t="shared" si="29"/>
        <v>39085301.670349807</v>
      </c>
      <c r="Z120" s="2" t="str">
        <f t="shared" si="8"/>
        <v>HERE</v>
      </c>
      <c r="AA120" s="2">
        <f>IF(Z120="HERE",Y120,AA119+Graph!$G$1*1000)</f>
        <v>39085301.670349807</v>
      </c>
      <c r="AB120" s="2">
        <f t="shared" si="21"/>
        <v>222085</v>
      </c>
      <c r="AC120" s="2">
        <f t="shared" si="30"/>
        <v>3837094</v>
      </c>
      <c r="AD120" s="3">
        <f t="shared" si="10"/>
        <v>39085301.670349807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7"/>
        <v>28339066.387689829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53</v>
      </c>
      <c r="C121" s="7"/>
      <c r="D121" s="2" t="e">
        <f t="shared" si="12"/>
        <v>#N/A</v>
      </c>
      <c r="E121" s="2" t="e">
        <f t="shared" si="22"/>
        <v>#N/A</v>
      </c>
      <c r="F121" s="2">
        <v>744217.58080226183</v>
      </c>
      <c r="G121" s="2">
        <f t="shared" si="26"/>
        <v>492960.42857142858</v>
      </c>
      <c r="H121" s="2">
        <f t="shared" si="31"/>
        <v>42491107.902126126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946821.28571428836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749242.53869920969</v>
      </c>
      <c r="Q121" s="2">
        <f t="shared" si="34"/>
        <v>500000</v>
      </c>
      <c r="R121" s="2">
        <f t="shared" si="32"/>
        <v>43422395.670349807</v>
      </c>
      <c r="S121" s="2">
        <f t="shared" si="17"/>
        <v>492960.42857142538</v>
      </c>
      <c r="T121" s="2">
        <f t="shared" si="18"/>
        <v>7039.5714285714785</v>
      </c>
      <c r="U121" s="2">
        <f t="shared" si="19"/>
        <v>500000</v>
      </c>
      <c r="V121" s="2">
        <f t="shared" si="33"/>
        <v>4062501</v>
      </c>
      <c r="W121" s="2">
        <f t="shared" si="20"/>
        <v>225407</v>
      </c>
      <c r="X121" s="2">
        <f t="shared" si="6"/>
        <v>274593</v>
      </c>
      <c r="Y121" s="2">
        <f t="shared" si="29"/>
        <v>39359894.670349807</v>
      </c>
      <c r="Z121" s="2" t="str">
        <f t="shared" si="8"/>
        <v>HERE</v>
      </c>
      <c r="AA121" s="2">
        <f>IF(Z121="HERE",Y121,AA120+Graph!$G$1*1000)</f>
        <v>39359894.670349807</v>
      </c>
      <c r="AB121" s="2">
        <f t="shared" si="21"/>
        <v>274593</v>
      </c>
      <c r="AC121" s="2">
        <f t="shared" si="30"/>
        <v>4062501</v>
      </c>
      <c r="AD121" s="3">
        <f t="shared" si="10"/>
        <v>39359894.670349807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7"/>
        <v>28777665.603314828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54</v>
      </c>
      <c r="C122" s="7"/>
      <c r="D122" s="2" t="e">
        <f t="shared" si="12"/>
        <v>#N/A</v>
      </c>
      <c r="E122" s="2" t="e">
        <f t="shared" si="22"/>
        <v>#N/A</v>
      </c>
      <c r="F122" s="2">
        <v>749478.23109552264</v>
      </c>
      <c r="G122" s="2">
        <f t="shared" si="26"/>
        <v>492960.42857142858</v>
      </c>
      <c r="H122" s="2">
        <f t="shared" si="31"/>
        <v>42984068.330697551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953860.85714285984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754525.03079178929</v>
      </c>
      <c r="Q122" s="2">
        <f t="shared" si="34"/>
        <v>500000</v>
      </c>
      <c r="R122" s="2">
        <f t="shared" si="32"/>
        <v>43922395.670349807</v>
      </c>
      <c r="S122" s="2">
        <f t="shared" si="17"/>
        <v>492960.42857142538</v>
      </c>
      <c r="T122" s="2">
        <f t="shared" si="18"/>
        <v>7039.5714285714785</v>
      </c>
      <c r="U122" s="2">
        <f t="shared" si="19"/>
        <v>500000</v>
      </c>
      <c r="V122" s="2">
        <f t="shared" si="33"/>
        <v>4266577</v>
      </c>
      <c r="W122" s="2">
        <f t="shared" si="20"/>
        <v>204076</v>
      </c>
      <c r="X122" s="2">
        <f t="shared" si="6"/>
        <v>295924</v>
      </c>
      <c r="Y122" s="2">
        <f t="shared" si="29"/>
        <v>39655818.670349807</v>
      </c>
      <c r="Z122" s="2" t="str">
        <f t="shared" si="8"/>
        <v>HERE</v>
      </c>
      <c r="AA122" s="2">
        <f>IF(Z122="HERE",Y122,AA121+Graph!$G$1*1000)</f>
        <v>39655818.670349807</v>
      </c>
      <c r="AB122" s="2">
        <f t="shared" si="21"/>
        <v>295924</v>
      </c>
      <c r="AC122" s="2">
        <f t="shared" si="30"/>
        <v>4266577</v>
      </c>
      <c r="AD122" s="3">
        <f t="shared" si="10"/>
        <v>39655818.670349807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7"/>
        <v>29182243.546171971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55</v>
      </c>
      <c r="C123" s="7"/>
      <c r="D123" s="2" t="e">
        <f t="shared" si="12"/>
        <v>#N/A</v>
      </c>
      <c r="E123" s="2" t="e">
        <f t="shared" si="22"/>
        <v>#N/A</v>
      </c>
      <c r="F123" s="2">
        <v>754738.88138878345</v>
      </c>
      <c r="G123" s="2">
        <f t="shared" si="26"/>
        <v>492960.42857142858</v>
      </c>
      <c r="H123" s="2">
        <f t="shared" si="31"/>
        <v>43477028.759268977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960900.42857143132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759807.5228843689</v>
      </c>
      <c r="Q123" s="2">
        <f t="shared" si="34"/>
        <v>500000</v>
      </c>
      <c r="R123" s="2">
        <f t="shared" si="32"/>
        <v>44422395.670349807</v>
      </c>
      <c r="S123" s="2">
        <f t="shared" si="17"/>
        <v>492960.42857142538</v>
      </c>
      <c r="T123" s="2">
        <f t="shared" si="18"/>
        <v>7039.5714285714785</v>
      </c>
      <c r="U123" s="2">
        <f t="shared" si="19"/>
        <v>500000</v>
      </c>
      <c r="V123" s="2">
        <f t="shared" si="33"/>
        <v>4609740</v>
      </c>
      <c r="W123" s="2">
        <f t="shared" si="20"/>
        <v>343163</v>
      </c>
      <c r="X123" s="2">
        <f t="shared" si="6"/>
        <v>156837</v>
      </c>
      <c r="Y123" s="2">
        <f t="shared" si="29"/>
        <v>39812655.670349807</v>
      </c>
      <c r="Z123" s="2" t="str">
        <f t="shared" si="8"/>
        <v>HERE</v>
      </c>
      <c r="AA123" s="2">
        <f>IF(Z123="HERE",Y123,AA122+Graph!$G$1*1000)</f>
        <v>39812655.670349807</v>
      </c>
      <c r="AB123" s="2">
        <f t="shared" si="21"/>
        <v>156837</v>
      </c>
      <c r="AC123" s="2">
        <f t="shared" si="30"/>
        <v>4609740</v>
      </c>
      <c r="AD123" s="3">
        <f t="shared" si="10"/>
        <v>39812655.670349807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7"/>
        <v>29586821.489029113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56</v>
      </c>
      <c r="C124" s="7"/>
      <c r="D124" s="2" t="e">
        <f t="shared" si="12"/>
        <v>#N/A</v>
      </c>
      <c r="E124" s="2" t="e">
        <f t="shared" si="22"/>
        <v>#N/A</v>
      </c>
      <c r="F124" s="2">
        <v>759999.53168204427</v>
      </c>
      <c r="G124" s="2">
        <f t="shared" si="26"/>
        <v>492960.42857142858</v>
      </c>
      <c r="H124" s="2">
        <f t="shared" si="31"/>
        <v>43969989.187840402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967940.00000000279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765090.0149769485</v>
      </c>
      <c r="Q124" s="2">
        <f t="shared" si="34"/>
        <v>500000</v>
      </c>
      <c r="R124" s="2">
        <f t="shared" si="32"/>
        <v>44922395.670349807</v>
      </c>
      <c r="S124" s="2">
        <f t="shared" si="17"/>
        <v>492960.42857142538</v>
      </c>
      <c r="T124" s="2">
        <f t="shared" si="18"/>
        <v>7039.5714285714785</v>
      </c>
      <c r="U124" s="2">
        <f t="shared" si="19"/>
        <v>500000</v>
      </c>
      <c r="V124" s="2">
        <f t="shared" si="33"/>
        <v>4973248</v>
      </c>
      <c r="W124" s="2">
        <f t="shared" si="20"/>
        <v>363508</v>
      </c>
      <c r="X124" s="2">
        <f t="shared" si="6"/>
        <v>136492</v>
      </c>
      <c r="Y124" s="2">
        <f t="shared" si="29"/>
        <v>39949147.670349807</v>
      </c>
      <c r="Z124" s="2" t="str">
        <f t="shared" si="8"/>
        <v>HERE</v>
      </c>
      <c r="AA124" s="2">
        <f>IF(Z124="HERE",Y124,AA123+Graph!$G$1*1000)</f>
        <v>39949147.670349807</v>
      </c>
      <c r="AB124" s="2">
        <f t="shared" si="21"/>
        <v>136492</v>
      </c>
      <c r="AC124" s="2">
        <f t="shared" si="30"/>
        <v>4973248</v>
      </c>
      <c r="AD124" s="3">
        <f t="shared" si="10"/>
        <v>39949147.670349807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7"/>
        <v>29991399.431886259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57</v>
      </c>
      <c r="C125" s="7"/>
      <c r="D125" s="2" t="e">
        <f t="shared" si="12"/>
        <v>#N/A</v>
      </c>
      <c r="E125" s="2" t="e">
        <f t="shared" si="22"/>
        <v>#N/A</v>
      </c>
      <c r="F125" s="2">
        <v>765260.18197530508</v>
      </c>
      <c r="G125" s="2">
        <f t="shared" si="26"/>
        <v>492960.42857142858</v>
      </c>
      <c r="H125" s="2">
        <f t="shared" si="31"/>
        <v>44462949.616411828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974979.57142857427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770372.5070695281</v>
      </c>
      <c r="Q125" s="2">
        <f t="shared" si="34"/>
        <v>500000</v>
      </c>
      <c r="R125" s="2">
        <f t="shared" si="32"/>
        <v>45422395.670349807</v>
      </c>
      <c r="S125" s="2">
        <f t="shared" si="17"/>
        <v>492960.42857142538</v>
      </c>
      <c r="T125" s="2">
        <f t="shared" si="18"/>
        <v>7039.5714285714785</v>
      </c>
      <c r="U125" s="2">
        <f t="shared" si="19"/>
        <v>500000</v>
      </c>
      <c r="V125" s="2">
        <f t="shared" si="33"/>
        <v>5383103</v>
      </c>
      <c r="W125" s="2">
        <f t="shared" si="20"/>
        <v>409855</v>
      </c>
      <c r="X125" s="2">
        <f t="shared" si="6"/>
        <v>90145</v>
      </c>
      <c r="Y125" s="2">
        <f t="shared" si="29"/>
        <v>40039292.670349807</v>
      </c>
      <c r="Z125" s="2" t="str">
        <f t="shared" si="8"/>
        <v>HERE</v>
      </c>
      <c r="AA125" s="2">
        <f>IF(Z125="HERE",Y125,AA124+Graph!$G$1*1000)</f>
        <v>40039292.670349807</v>
      </c>
      <c r="AB125" s="2">
        <f t="shared" si="21"/>
        <v>90145</v>
      </c>
      <c r="AC125" s="2">
        <f t="shared" si="30"/>
        <v>5383103</v>
      </c>
      <c r="AD125" s="3">
        <f t="shared" si="10"/>
        <v>40039292.670349807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7"/>
        <v>30395977.374743406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58</v>
      </c>
      <c r="C126" s="7"/>
      <c r="D126" s="2" t="e">
        <f t="shared" si="12"/>
        <v>#N/A</v>
      </c>
      <c r="E126" s="2" t="e">
        <f t="shared" si="22"/>
        <v>#N/A</v>
      </c>
      <c r="F126" s="2">
        <v>770520.83226853609</v>
      </c>
      <c r="G126" s="2">
        <f t="shared" si="26"/>
        <v>492960.42857142858</v>
      </c>
      <c r="H126" s="2">
        <f t="shared" si="31"/>
        <v>44955910.044983253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982019.14285714575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775654.99916213751</v>
      </c>
      <c r="Q126" s="2">
        <f t="shared" si="34"/>
        <v>500000</v>
      </c>
      <c r="R126" s="2">
        <f t="shared" si="32"/>
        <v>45922395.670349807</v>
      </c>
      <c r="S126" s="2">
        <f t="shared" si="17"/>
        <v>492960.42857142538</v>
      </c>
      <c r="T126" s="2">
        <f t="shared" si="18"/>
        <v>7039.5714285714785</v>
      </c>
      <c r="U126" s="2">
        <f t="shared" si="19"/>
        <v>500000</v>
      </c>
      <c r="V126" s="2">
        <f t="shared" si="33"/>
        <v>5861351</v>
      </c>
      <c r="W126" s="2">
        <f t="shared" si="20"/>
        <v>478248</v>
      </c>
      <c r="X126" s="2">
        <f t="shared" si="6"/>
        <v>21752</v>
      </c>
      <c r="Y126" s="2">
        <f t="shared" si="29"/>
        <v>40061044.670349807</v>
      </c>
      <c r="Z126" s="2" t="str">
        <f t="shared" si="8"/>
        <v>HERE</v>
      </c>
      <c r="AA126" s="2">
        <f>IF(Z126="HERE",Y126,AA125+Graph!$G$1*1000)</f>
        <v>40061044.670349807</v>
      </c>
      <c r="AB126" s="2">
        <f t="shared" si="21"/>
        <v>21752</v>
      </c>
      <c r="AC126" s="2">
        <f t="shared" si="30"/>
        <v>5861351</v>
      </c>
      <c r="AD126" s="3">
        <f t="shared" si="10"/>
        <v>40061044.670349807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7"/>
        <v>30800555.317600545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59</v>
      </c>
      <c r="C127" s="7"/>
      <c r="D127" s="2" t="e">
        <f t="shared" si="12"/>
        <v>#N/A</v>
      </c>
      <c r="E127" s="2" t="e">
        <f t="shared" si="22"/>
        <v>#N/A</v>
      </c>
      <c r="F127" s="2">
        <v>775781.4825617969</v>
      </c>
      <c r="G127" s="2">
        <f t="shared" si="26"/>
        <v>492960.42857142858</v>
      </c>
      <c r="H127" s="2">
        <f t="shared" si="31"/>
        <v>45448870.473554678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989058.71428571723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780937.49125471711</v>
      </c>
      <c r="Q127" s="2">
        <f t="shared" si="34"/>
        <v>500000</v>
      </c>
      <c r="R127" s="2">
        <f t="shared" si="32"/>
        <v>46422395.670349807</v>
      </c>
      <c r="S127" s="2">
        <f t="shared" si="17"/>
        <v>492960.42857142538</v>
      </c>
      <c r="T127" s="2">
        <f t="shared" si="18"/>
        <v>7039.5714285714785</v>
      </c>
      <c r="U127" s="2">
        <f t="shared" si="19"/>
        <v>500000</v>
      </c>
      <c r="V127" s="2">
        <f t="shared" si="33"/>
        <v>6353321</v>
      </c>
      <c r="W127" s="2">
        <f t="shared" si="20"/>
        <v>491970</v>
      </c>
      <c r="X127" s="2">
        <f t="shared" si="6"/>
        <v>8030</v>
      </c>
      <c r="Y127" s="2">
        <f t="shared" si="29"/>
        <v>40069074.670349807</v>
      </c>
      <c r="Z127" s="2" t="str">
        <f t="shared" si="8"/>
        <v>HERE</v>
      </c>
      <c r="AA127" s="2">
        <f>IF(Z127="HERE",Y127,AA126+Graph!$G$1*1000)</f>
        <v>40069074.670349807</v>
      </c>
      <c r="AB127" s="2">
        <f t="shared" si="21"/>
        <v>8030</v>
      </c>
      <c r="AC127" s="2">
        <f t="shared" si="30"/>
        <v>6353321</v>
      </c>
      <c r="AD127" s="3">
        <f t="shared" si="10"/>
        <v>40069074.670349807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7"/>
        <v>31205133.260457687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60</v>
      </c>
      <c r="C128" s="7"/>
      <c r="D128" s="2" t="e">
        <f t="shared" si="12"/>
        <v>#N/A</v>
      </c>
      <c r="E128" s="2" t="e">
        <f t="shared" si="22"/>
        <v>#N/A</v>
      </c>
      <c r="F128" s="2">
        <v>781042.13285505772</v>
      </c>
      <c r="G128" s="2">
        <f t="shared" si="26"/>
        <v>492960.42857142858</v>
      </c>
      <c r="H128" s="2">
        <f t="shared" si="31"/>
        <v>45941830.902126104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996098.28571428871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786219.98334729671</v>
      </c>
      <c r="Q128" s="2">
        <f t="shared" si="34"/>
        <v>500000</v>
      </c>
      <c r="R128" s="2">
        <f t="shared" si="32"/>
        <v>46922395.670349807</v>
      </c>
      <c r="S128" s="2">
        <f t="shared" si="17"/>
        <v>492960.42857142538</v>
      </c>
      <c r="T128" s="2">
        <f t="shared" si="18"/>
        <v>7039.5714285714785</v>
      </c>
      <c r="U128" s="2">
        <f t="shared" si="19"/>
        <v>500000</v>
      </c>
      <c r="V128" s="2">
        <f t="shared" si="33"/>
        <v>6573570</v>
      </c>
      <c r="W128" s="2">
        <f t="shared" si="20"/>
        <v>220249</v>
      </c>
      <c r="X128" s="2">
        <f t="shared" si="6"/>
        <v>279751</v>
      </c>
      <c r="Y128" s="2">
        <f t="shared" si="29"/>
        <v>40348825.670349807</v>
      </c>
      <c r="Z128" s="2" t="str">
        <f t="shared" si="8"/>
        <v>HERE</v>
      </c>
      <c r="AA128" s="2">
        <f>IF(Z128="HERE",Y128,AA127+Graph!$G$1*1000)</f>
        <v>40348825.670349807</v>
      </c>
      <c r="AB128" s="2">
        <f t="shared" si="21"/>
        <v>279751</v>
      </c>
      <c r="AC128" s="2">
        <f t="shared" si="30"/>
        <v>6573570</v>
      </c>
      <c r="AD128" s="3">
        <f t="shared" si="10"/>
        <v>40348825.670349807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7"/>
        <v>31609711.203314826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61</v>
      </c>
      <c r="C129" s="7"/>
      <c r="D129" s="2" t="e">
        <f t="shared" si="12"/>
        <v>#N/A</v>
      </c>
      <c r="E129" s="2" t="e">
        <f t="shared" si="22"/>
        <v>#N/A</v>
      </c>
      <c r="F129" s="2">
        <v>786302.78314831853</v>
      </c>
      <c r="G129" s="2">
        <f t="shared" si="26"/>
        <v>492960.42857142858</v>
      </c>
      <c r="H129" s="2">
        <f t="shared" si="31"/>
        <v>46434791.330697529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1003137.8571428602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791502.47543987632</v>
      </c>
      <c r="Q129" s="2">
        <f t="shared" si="34"/>
        <v>500000</v>
      </c>
      <c r="R129" s="2">
        <f t="shared" si="32"/>
        <v>47422395.670349807</v>
      </c>
      <c r="S129" s="2">
        <f t="shared" si="17"/>
        <v>492960.42857142538</v>
      </c>
      <c r="T129" s="2">
        <f t="shared" si="18"/>
        <v>7039.5714285714785</v>
      </c>
      <c r="U129" s="2">
        <f t="shared" si="19"/>
        <v>500000</v>
      </c>
      <c r="V129" s="2">
        <f t="shared" si="33"/>
        <v>6853372</v>
      </c>
      <c r="W129" s="2">
        <f t="shared" si="20"/>
        <v>279802</v>
      </c>
      <c r="X129" s="2">
        <f t="shared" si="6"/>
        <v>220198</v>
      </c>
      <c r="Y129" s="2">
        <f t="shared" si="29"/>
        <v>40569023.670349807</v>
      </c>
      <c r="Z129" s="2" t="str">
        <f t="shared" si="8"/>
        <v>HERE</v>
      </c>
      <c r="AA129" s="2">
        <f>IF(Z129="HERE",Y129,AA128+Graph!$G$1*1000)</f>
        <v>40569023.670349807</v>
      </c>
      <c r="AB129" s="2">
        <f t="shared" si="21"/>
        <v>220198</v>
      </c>
      <c r="AC129" s="2">
        <f t="shared" si="30"/>
        <v>6853372</v>
      </c>
      <c r="AD129" s="3">
        <f t="shared" si="10"/>
        <v>40569023.670349807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7"/>
        <v>31947654.215814829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62</v>
      </c>
      <c r="C130" s="7"/>
      <c r="D130" s="2" t="e">
        <f t="shared" si="12"/>
        <v>#N/A</v>
      </c>
      <c r="E130" s="2" t="e">
        <f t="shared" si="22"/>
        <v>#N/A</v>
      </c>
      <c r="F130" s="2">
        <v>791563.43344157934</v>
      </c>
      <c r="G130" s="2">
        <f t="shared" si="26"/>
        <v>492960.42857142858</v>
      </c>
      <c r="H130" s="2">
        <f t="shared" si="31"/>
        <v>46927751.759268954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1010177.4285714317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796784.96753245592</v>
      </c>
      <c r="Q130" s="2">
        <f t="shared" si="34"/>
        <v>500000</v>
      </c>
      <c r="R130" s="2">
        <f t="shared" si="32"/>
        <v>47922395.670349807</v>
      </c>
      <c r="S130" s="2">
        <f t="shared" si="17"/>
        <v>492960.42857142538</v>
      </c>
      <c r="T130" s="2">
        <f t="shared" si="18"/>
        <v>7039.5714285714785</v>
      </c>
      <c r="U130" s="2">
        <f t="shared" si="19"/>
        <v>500000</v>
      </c>
      <c r="V130" s="2">
        <f t="shared" si="33"/>
        <v>7164387</v>
      </c>
      <c r="W130" s="2">
        <f t="shared" si="20"/>
        <v>311015</v>
      </c>
      <c r="X130" s="2">
        <f t="shared" si="6"/>
        <v>188985</v>
      </c>
      <c r="Y130" s="2">
        <f t="shared" si="29"/>
        <v>40758008.670349807</v>
      </c>
      <c r="Z130" s="2" t="str">
        <f t="shared" si="8"/>
        <v>HERE</v>
      </c>
      <c r="AA130" s="2">
        <f>IF(Z130="HERE",Y130,AA129+Graph!$G$1*1000)</f>
        <v>40758008.670349807</v>
      </c>
      <c r="AB130" s="2">
        <f t="shared" si="21"/>
        <v>188985</v>
      </c>
      <c r="AC130" s="2">
        <f t="shared" si="30"/>
        <v>7164387</v>
      </c>
      <c r="AD130" s="3">
        <f t="shared" si="10"/>
        <v>40758008.670349807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7"/>
        <v>32285597.228314828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63</v>
      </c>
      <c r="C131" s="7"/>
      <c r="D131" s="2" t="e">
        <f t="shared" si="12"/>
        <v>#N/A</v>
      </c>
      <c r="E131" s="2" t="e">
        <f t="shared" si="22"/>
        <v>#N/A</v>
      </c>
      <c r="F131" s="2">
        <v>796824.08373481035</v>
      </c>
      <c r="G131" s="2">
        <f t="shared" si="26"/>
        <v>492960.42857142858</v>
      </c>
      <c r="H131" s="2">
        <f t="shared" si="31"/>
        <v>47420712.18784038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1017217.0000000031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802067.45962503552</v>
      </c>
      <c r="Q131" s="2">
        <f t="shared" si="34"/>
        <v>500000</v>
      </c>
      <c r="R131" s="2">
        <f t="shared" si="32"/>
        <v>48422395.670349807</v>
      </c>
      <c r="S131" s="2">
        <f t="shared" si="17"/>
        <v>492960.42857142538</v>
      </c>
      <c r="T131" s="2">
        <f t="shared" si="18"/>
        <v>7039.5714285714785</v>
      </c>
      <c r="U131" s="2">
        <f t="shared" si="19"/>
        <v>500000</v>
      </c>
      <c r="V131" s="2">
        <f t="shared" si="33"/>
        <v>7447199</v>
      </c>
      <c r="W131" s="2">
        <f t="shared" si="20"/>
        <v>282812</v>
      </c>
      <c r="X131" s="2">
        <f t="shared" si="6"/>
        <v>217188</v>
      </c>
      <c r="Y131" s="2">
        <f t="shared" si="29"/>
        <v>40975196.670349807</v>
      </c>
      <c r="Z131" s="2" t="str">
        <f t="shared" si="8"/>
        <v>HERE</v>
      </c>
      <c r="AA131" s="2">
        <f>IF(Z131="HERE",Y131,AA130+Graph!$G$1*1000)</f>
        <v>40975196.670349807</v>
      </c>
      <c r="AB131" s="2">
        <f t="shared" si="21"/>
        <v>217188</v>
      </c>
      <c r="AC131" s="2">
        <f t="shared" si="30"/>
        <v>7447199</v>
      </c>
      <c r="AD131" s="3">
        <f t="shared" si="10"/>
        <v>40975196.670349807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7"/>
        <v>32623540.240814824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64</v>
      </c>
      <c r="C132" s="7"/>
      <c r="D132" s="2" t="e">
        <f t="shared" si="12"/>
        <v>#N/A</v>
      </c>
      <c r="E132" s="2" t="e">
        <f t="shared" si="22"/>
        <v>#N/A</v>
      </c>
      <c r="F132" s="2">
        <v>802084.73402807117</v>
      </c>
      <c r="G132" s="2">
        <f t="shared" si="26"/>
        <v>492960.42857142858</v>
      </c>
      <c r="H132" s="2">
        <f t="shared" si="31"/>
        <v>47913672.616411805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1024256.5714285746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807349.95171764493</v>
      </c>
      <c r="Q132" s="2">
        <f t="shared" si="34"/>
        <v>500000</v>
      </c>
      <c r="R132" s="2">
        <f t="shared" si="32"/>
        <v>48922395.670349807</v>
      </c>
      <c r="S132" s="2">
        <f t="shared" si="17"/>
        <v>492960.42857142538</v>
      </c>
      <c r="T132" s="2">
        <f t="shared" si="18"/>
        <v>7039.5714285714785</v>
      </c>
      <c r="U132" s="2">
        <f t="shared" si="19"/>
        <v>500000</v>
      </c>
      <c r="V132" s="2">
        <f t="shared" si="33"/>
        <v>7891184</v>
      </c>
      <c r="W132" s="2">
        <f t="shared" si="20"/>
        <v>443985</v>
      </c>
      <c r="X132" s="2">
        <f t="shared" si="6"/>
        <v>56015</v>
      </c>
      <c r="Y132" s="2">
        <f t="shared" si="29"/>
        <v>41031211.670349807</v>
      </c>
      <c r="Z132" s="2" t="str">
        <f t="shared" si="8"/>
        <v>HERE</v>
      </c>
      <c r="AA132" s="2">
        <f>IF(Z132="HERE",Y132,AA131+Graph!$G$1*1000)</f>
        <v>41031211.670349807</v>
      </c>
      <c r="AB132" s="2">
        <f t="shared" si="21"/>
        <v>56015</v>
      </c>
      <c r="AC132" s="2">
        <f t="shared" si="30"/>
        <v>7891184</v>
      </c>
      <c r="AD132" s="3">
        <f t="shared" si="10"/>
        <v>41031211.670349807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7"/>
        <v>32961483.253314827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65</v>
      </c>
      <c r="C133" s="7"/>
      <c r="D133" s="2" t="e">
        <f t="shared" si="12"/>
        <v>#N/A</v>
      </c>
      <c r="E133" s="2" t="e">
        <f t="shared" si="22"/>
        <v>#N/A</v>
      </c>
      <c r="F133" s="2">
        <v>807345.38432133198</v>
      </c>
      <c r="G133" s="2">
        <f t="shared" si="26"/>
        <v>492960.42857142858</v>
      </c>
      <c r="H133" s="2">
        <f t="shared" si="31"/>
        <v>48406633.044983231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1031296.1428571461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812632.44381022453</v>
      </c>
      <c r="Q133" s="2">
        <f t="shared" si="34"/>
        <v>500000</v>
      </c>
      <c r="R133" s="2">
        <f t="shared" si="32"/>
        <v>49422395.670349807</v>
      </c>
      <c r="S133" s="2">
        <f t="shared" si="17"/>
        <v>492960.42857142538</v>
      </c>
      <c r="T133" s="2">
        <f t="shared" si="18"/>
        <v>7039.5714285714785</v>
      </c>
      <c r="U133" s="2">
        <f t="shared" si="19"/>
        <v>500000</v>
      </c>
      <c r="V133" s="2">
        <f t="shared" si="33"/>
        <v>8378940</v>
      </c>
      <c r="W133" s="2">
        <f t="shared" si="20"/>
        <v>487756</v>
      </c>
      <c r="X133" s="2">
        <f t="shared" si="6"/>
        <v>12244</v>
      </c>
      <c r="Y133" s="2">
        <f t="shared" si="29"/>
        <v>41043455.670349807</v>
      </c>
      <c r="Z133" s="2" t="str">
        <f t="shared" si="8"/>
        <v>HERE</v>
      </c>
      <c r="AA133" s="2">
        <f>IF(Z133="HERE",Y133,AA132+Graph!$G$1*1000)</f>
        <v>41043455.670349807</v>
      </c>
      <c r="AB133" s="2">
        <f t="shared" si="21"/>
        <v>12244</v>
      </c>
      <c r="AC133" s="2">
        <f t="shared" si="30"/>
        <v>8378940</v>
      </c>
      <c r="AD133" s="3">
        <f t="shared" si="10"/>
        <v>41043455.670349807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7"/>
        <v>33299426.265814826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66</v>
      </c>
      <c r="C134" s="7"/>
      <c r="D134" s="2" t="e">
        <f t="shared" si="12"/>
        <v>#N/A</v>
      </c>
      <c r="E134" s="2" t="e">
        <f t="shared" si="22"/>
        <v>#N/A</v>
      </c>
      <c r="F134" s="2">
        <v>812606.03461459279</v>
      </c>
      <c r="G134" s="2">
        <f t="shared" si="26"/>
        <v>492960.42857142858</v>
      </c>
      <c r="H134" s="2">
        <f t="shared" si="31"/>
        <v>48899593.473554656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1038335.7142857176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817914.93590280414</v>
      </c>
      <c r="Q134" s="2">
        <f t="shared" si="34"/>
        <v>500000</v>
      </c>
      <c r="R134" s="2">
        <f t="shared" si="32"/>
        <v>49922395.670349807</v>
      </c>
      <c r="S134" s="2">
        <f t="shared" si="17"/>
        <v>492960.42857142538</v>
      </c>
      <c r="T134" s="2">
        <f t="shared" si="18"/>
        <v>7039.5714285714785</v>
      </c>
      <c r="U134" s="2">
        <f t="shared" si="19"/>
        <v>500000</v>
      </c>
      <c r="V134" s="2">
        <f t="shared" si="33"/>
        <v>8977329</v>
      </c>
      <c r="W134" s="2">
        <f t="shared" si="20"/>
        <v>598389</v>
      </c>
      <c r="X134" s="2">
        <f t="shared" si="6"/>
        <v>-98389</v>
      </c>
      <c r="Y134" s="2">
        <f t="shared" si="29"/>
        <v>40945066.670349807</v>
      </c>
      <c r="Z134" s="2" t="str">
        <f t="shared" si="8"/>
        <v>HERE</v>
      </c>
      <c r="AA134" s="2">
        <f>IF(Z134="HERE",Y134,AA133+Graph!$G$1*1000)</f>
        <v>40945066.670349807</v>
      </c>
      <c r="AB134" s="2">
        <f t="shared" si="21"/>
        <v>-98389</v>
      </c>
      <c r="AC134" s="2">
        <f t="shared" si="30"/>
        <v>8977329</v>
      </c>
      <c r="AD134" s="3">
        <f t="shared" si="10"/>
        <v>40945066.670349807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7"/>
        <v>33637369.278314829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67</v>
      </c>
      <c r="C135" s="7"/>
      <c r="D135" s="2" t="e">
        <f t="shared" si="12"/>
        <v>#N/A</v>
      </c>
      <c r="E135" s="2" t="e">
        <f t="shared" si="22"/>
        <v>#N/A</v>
      </c>
      <c r="F135" s="2">
        <v>817866.6849078536</v>
      </c>
      <c r="G135" s="2">
        <f t="shared" si="26"/>
        <v>492960.42857142858</v>
      </c>
      <c r="H135" s="2">
        <f t="shared" si="31"/>
        <v>49392553.902126081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1045375.2857142891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823197.42799538374</v>
      </c>
      <c r="Q135" s="2">
        <f t="shared" si="34"/>
        <v>500000</v>
      </c>
      <c r="R135" s="2">
        <f t="shared" si="32"/>
        <v>50422395.670349807</v>
      </c>
      <c r="S135" s="2">
        <f t="shared" si="17"/>
        <v>492960.42857142538</v>
      </c>
      <c r="T135" s="2">
        <f t="shared" si="18"/>
        <v>7039.5714285714785</v>
      </c>
      <c r="U135" s="2">
        <f t="shared" si="19"/>
        <v>500000</v>
      </c>
      <c r="V135" s="2">
        <f t="shared" si="33"/>
        <v>9296367</v>
      </c>
      <c r="W135" s="2">
        <f t="shared" si="20"/>
        <v>319038</v>
      </c>
      <c r="X135" s="2">
        <f t="shared" si="6"/>
        <v>180962</v>
      </c>
      <c r="Y135" s="2">
        <f t="shared" si="29"/>
        <v>41126028.670349807</v>
      </c>
      <c r="Z135" s="2" t="str">
        <f t="shared" si="8"/>
        <v>HERE</v>
      </c>
      <c r="AA135" s="2">
        <f>IF(Z135="HERE",Y135,AA134+Graph!$G$1*1000)</f>
        <v>41126028.670349807</v>
      </c>
      <c r="AB135" s="2">
        <f t="shared" si="21"/>
        <v>180962</v>
      </c>
      <c r="AC135" s="2">
        <f t="shared" si="30"/>
        <v>9296367</v>
      </c>
      <c r="AD135" s="3">
        <f t="shared" si="10"/>
        <v>41126028.670349807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7"/>
        <v>33975312.290814824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68</v>
      </c>
      <c r="C136" s="7"/>
      <c r="D136" s="2" t="e">
        <f t="shared" si="12"/>
        <v>#N/A</v>
      </c>
      <c r="E136" s="2" t="e">
        <f t="shared" si="22"/>
        <v>#N/A</v>
      </c>
      <c r="F136" s="2">
        <v>823127.33520111442</v>
      </c>
      <c r="G136" s="2">
        <f t="shared" si="26"/>
        <v>492960.42857142858</v>
      </c>
      <c r="H136" s="2">
        <f t="shared" si="31"/>
        <v>49885514.330697507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1052414.8571428605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828479.92008796334</v>
      </c>
      <c r="Q136" s="2">
        <f t="shared" si="34"/>
        <v>500000</v>
      </c>
      <c r="R136" s="2">
        <f t="shared" si="32"/>
        <v>50922395.670349807</v>
      </c>
      <c r="S136" s="2">
        <f t="shared" si="17"/>
        <v>492960.42857142538</v>
      </c>
      <c r="T136" s="2">
        <f t="shared" si="18"/>
        <v>7039.5714285714785</v>
      </c>
      <c r="U136" s="2">
        <f t="shared" si="19"/>
        <v>500000</v>
      </c>
      <c r="V136" s="2">
        <f t="shared" si="33"/>
        <v>9646715</v>
      </c>
      <c r="W136" s="2">
        <f t="shared" si="20"/>
        <v>350348</v>
      </c>
      <c r="X136" s="2">
        <f t="shared" si="6"/>
        <v>149652</v>
      </c>
      <c r="Y136" s="2">
        <f t="shared" si="29"/>
        <v>41275680.670349807</v>
      </c>
      <c r="Z136" s="2" t="str">
        <f t="shared" si="8"/>
        <v>HERE</v>
      </c>
      <c r="AA136" s="2">
        <f>IF(Z136="HERE",Y136,AA135+Graph!$G$1*1000)</f>
        <v>41275680.670349807</v>
      </c>
      <c r="AB136" s="2">
        <f t="shared" si="21"/>
        <v>149652</v>
      </c>
      <c r="AC136" s="2">
        <f t="shared" si="30"/>
        <v>9646715</v>
      </c>
      <c r="AD136" s="3">
        <f t="shared" si="10"/>
        <v>41275680.670349807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7"/>
        <v>34313255.303314827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69</v>
      </c>
      <c r="C137" s="7"/>
      <c r="D137" s="2" t="e">
        <f t="shared" si="12"/>
        <v>#N/A</v>
      </c>
      <c r="E137" s="2" t="e">
        <f t="shared" si="22"/>
        <v>#N/A</v>
      </c>
      <c r="F137" s="2">
        <v>828387.98549434543</v>
      </c>
      <c r="G137" s="2">
        <f t="shared" si="26"/>
        <v>492960.42857142858</v>
      </c>
      <c r="H137" s="2">
        <f t="shared" si="31"/>
        <v>50378474.759268932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1059454.4285714319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833762.41218057275</v>
      </c>
      <c r="Q137" s="2">
        <f t="shared" si="34"/>
        <v>500000</v>
      </c>
      <c r="R137" s="2">
        <f t="shared" si="32"/>
        <v>51422395.670349807</v>
      </c>
      <c r="S137" s="2">
        <f t="shared" si="17"/>
        <v>492960.42857142538</v>
      </c>
      <c r="T137" s="2">
        <f t="shared" si="18"/>
        <v>7039.571428571362</v>
      </c>
      <c r="U137" s="2">
        <f t="shared" si="19"/>
        <v>500000</v>
      </c>
      <c r="V137" s="2">
        <f t="shared" si="33"/>
        <v>10021471</v>
      </c>
      <c r="W137" s="2">
        <f t="shared" si="20"/>
        <v>374756</v>
      </c>
      <c r="X137" s="2">
        <f t="shared" si="6"/>
        <v>125244</v>
      </c>
      <c r="Y137" s="2">
        <f t="shared" si="29"/>
        <v>41400924.670349807</v>
      </c>
      <c r="Z137" s="2" t="str">
        <f t="shared" si="8"/>
        <v>HERE</v>
      </c>
      <c r="AA137" s="2">
        <f>IF(Z137="HERE",Y137,AA136+Graph!$G$1*1000)</f>
        <v>41400924.670349807</v>
      </c>
      <c r="AB137" s="2">
        <f t="shared" si="21"/>
        <v>125244</v>
      </c>
      <c r="AC137" s="2">
        <f t="shared" si="30"/>
        <v>10021471</v>
      </c>
      <c r="AD137" s="3">
        <f t="shared" si="10"/>
        <v>41400924.670349807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7"/>
        <v>34586743.453314833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70</v>
      </c>
      <c r="C138" s="7"/>
      <c r="D138" s="2" t="e">
        <f t="shared" si="12"/>
        <v>#N/A</v>
      </c>
      <c r="E138" s="2" t="e">
        <f t="shared" si="22"/>
        <v>#N/A</v>
      </c>
      <c r="F138" s="2">
        <v>833648.63578760624</v>
      </c>
      <c r="G138" s="2">
        <f t="shared" si="26"/>
        <v>492960.42857142858</v>
      </c>
      <c r="H138" s="2">
        <f t="shared" si="31"/>
        <v>50871435.187840357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1066494.0000000033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839044.90427315235</v>
      </c>
      <c r="Q138" s="2">
        <f t="shared" si="34"/>
        <v>500000</v>
      </c>
      <c r="R138" s="2">
        <f t="shared" si="32"/>
        <v>51922395.670349807</v>
      </c>
      <c r="S138" s="2">
        <f t="shared" si="17"/>
        <v>492960.42857142538</v>
      </c>
      <c r="T138" s="2">
        <f t="shared" si="18"/>
        <v>7039.571428571362</v>
      </c>
      <c r="U138" s="2">
        <f t="shared" si="19"/>
        <v>500000</v>
      </c>
      <c r="V138" s="2">
        <f t="shared" si="33"/>
        <v>10490487</v>
      </c>
      <c r="W138" s="2">
        <f t="shared" si="20"/>
        <v>469016</v>
      </c>
      <c r="X138" s="2">
        <f t="shared" si="6"/>
        <v>30984</v>
      </c>
      <c r="Y138" s="2">
        <f t="shared" si="29"/>
        <v>41431908.670349807</v>
      </c>
      <c r="Z138" s="2" t="str">
        <f t="shared" si="8"/>
        <v>HERE</v>
      </c>
      <c r="AA138" s="2">
        <f>IF(Z138="HERE",Y138,AA137+Graph!$G$1*1000)</f>
        <v>41431908.670349807</v>
      </c>
      <c r="AB138" s="2">
        <f t="shared" si="21"/>
        <v>30984</v>
      </c>
      <c r="AC138" s="2">
        <f t="shared" si="30"/>
        <v>10490487</v>
      </c>
      <c r="AD138" s="3">
        <f t="shared" si="10"/>
        <v>41431908.670349807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7"/>
        <v>34799641.903314829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71</v>
      </c>
      <c r="C139" s="7"/>
      <c r="D139" s="2" t="e">
        <f t="shared" si="12"/>
        <v>#N/A</v>
      </c>
      <c r="E139" s="2" t="e">
        <f t="shared" si="22"/>
        <v>#N/A</v>
      </c>
      <c r="F139" s="2">
        <v>838909.28608086705</v>
      </c>
      <c r="G139" s="2">
        <f t="shared" si="26"/>
        <v>492960.42857142858</v>
      </c>
      <c r="H139" s="2">
        <f t="shared" si="31"/>
        <v>51364395.616411783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1073533.5714285746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844327.39636573195</v>
      </c>
      <c r="Q139" s="2">
        <f t="shared" si="34"/>
        <v>500000</v>
      </c>
      <c r="R139" s="2">
        <f t="shared" si="32"/>
        <v>52422395.670349807</v>
      </c>
      <c r="S139" s="2">
        <f t="shared" si="17"/>
        <v>492960.42857142538</v>
      </c>
      <c r="T139" s="2">
        <f t="shared" si="18"/>
        <v>7039.571428571362</v>
      </c>
      <c r="U139" s="2">
        <f t="shared" si="19"/>
        <v>500000</v>
      </c>
      <c r="V139" s="2">
        <f t="shared" si="33"/>
        <v>10971047</v>
      </c>
      <c r="W139" s="2">
        <f t="shared" si="20"/>
        <v>480560</v>
      </c>
      <c r="X139" s="2">
        <f t="shared" si="6"/>
        <v>19440</v>
      </c>
      <c r="Y139" s="2">
        <f t="shared" si="29"/>
        <v>41451348.670349807</v>
      </c>
      <c r="Z139" s="2" t="str">
        <f t="shared" si="8"/>
        <v>HERE</v>
      </c>
      <c r="AA139" s="2">
        <f>IF(Z139="HERE",Y139,AA138+Graph!$G$1*1000)</f>
        <v>41451348.670349807</v>
      </c>
      <c r="AB139" s="2">
        <f t="shared" si="21"/>
        <v>19440</v>
      </c>
      <c r="AC139" s="2">
        <f t="shared" si="30"/>
        <v>10971047</v>
      </c>
      <c r="AD139" s="3">
        <f t="shared" si="10"/>
        <v>41451348.670349807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7"/>
        <v>34980452.003314823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72</v>
      </c>
      <c r="C140" s="7"/>
      <c r="D140" s="2" t="e">
        <f t="shared" si="12"/>
        <v>#N/A</v>
      </c>
      <c r="E140" s="2" t="e">
        <f t="shared" si="22"/>
        <v>#N/A</v>
      </c>
      <c r="F140" s="2">
        <v>844169.93637412786</v>
      </c>
      <c r="G140" s="2">
        <f t="shared" si="26"/>
        <v>492960.42857142858</v>
      </c>
      <c r="H140" s="2">
        <f t="shared" si="31"/>
        <v>51857356.044983208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1080573.142857146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849609.88845831156</v>
      </c>
      <c r="Q140" s="2">
        <f t="shared" si="34"/>
        <v>500000</v>
      </c>
      <c r="R140" s="2">
        <f t="shared" si="32"/>
        <v>52922395.670349807</v>
      </c>
      <c r="S140" s="2">
        <f t="shared" si="17"/>
        <v>492960.42857142538</v>
      </c>
      <c r="T140" s="2">
        <f t="shared" si="18"/>
        <v>7039.571428571362</v>
      </c>
      <c r="U140" s="2">
        <f t="shared" si="19"/>
        <v>500000</v>
      </c>
      <c r="V140" s="2">
        <f t="shared" si="33"/>
        <v>11465210</v>
      </c>
      <c r="W140" s="2">
        <f t="shared" si="20"/>
        <v>494163</v>
      </c>
      <c r="X140" s="2">
        <f t="shared" si="6"/>
        <v>5837</v>
      </c>
      <c r="Y140" s="2">
        <f t="shared" si="29"/>
        <v>41457185.670349807</v>
      </c>
      <c r="Z140" s="2" t="str">
        <f t="shared" si="8"/>
        <v>HERE</v>
      </c>
      <c r="AA140" s="2">
        <f>IF(Z140="HERE",Y140,AA139+Graph!$G$1*1000)</f>
        <v>41457185.670349807</v>
      </c>
      <c r="AB140" s="2">
        <f t="shared" si="21"/>
        <v>5837</v>
      </c>
      <c r="AC140" s="2">
        <f t="shared" si="30"/>
        <v>11465210</v>
      </c>
      <c r="AD140" s="3">
        <f t="shared" si="10"/>
        <v>41457185.670349807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7"/>
        <v>35154853.953314833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73</v>
      </c>
      <c r="C141" s="7"/>
      <c r="D141" s="2" t="e">
        <f t="shared" si="12"/>
        <v>#N/A</v>
      </c>
      <c r="E141" s="2" t="e">
        <f t="shared" si="22"/>
        <v>#N/A</v>
      </c>
      <c r="F141" s="2">
        <v>849430.58666738868</v>
      </c>
      <c r="G141" s="2">
        <f t="shared" si="26"/>
        <v>492960.42857142858</v>
      </c>
      <c r="H141" s="2">
        <f t="shared" si="31"/>
        <v>52350316.473554634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1087612.7142857173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854892.38055089116</v>
      </c>
      <c r="Q141" s="2">
        <f t="shared" si="34"/>
        <v>500000</v>
      </c>
      <c r="R141" s="2">
        <f t="shared" si="32"/>
        <v>53422395.670349807</v>
      </c>
      <c r="S141" s="2">
        <f t="shared" si="17"/>
        <v>492960.42857142538</v>
      </c>
      <c r="T141" s="2">
        <f t="shared" si="18"/>
        <v>7039.571428571362</v>
      </c>
      <c r="U141" s="2">
        <f t="shared" si="19"/>
        <v>500000</v>
      </c>
      <c r="V141" s="2">
        <f t="shared" si="33"/>
        <v>12014288</v>
      </c>
      <c r="W141" s="2">
        <f t="shared" si="20"/>
        <v>549078</v>
      </c>
      <c r="X141" s="2">
        <f t="shared" si="6"/>
        <v>-49078</v>
      </c>
      <c r="Y141" s="2">
        <f t="shared" si="29"/>
        <v>41408107.670349807</v>
      </c>
      <c r="Z141" s="2" t="str">
        <f t="shared" si="8"/>
        <v>HERE</v>
      </c>
      <c r="AA141" s="2">
        <f>IF(Z141="HERE",Y141,AA140+Graph!$G$1*1000)</f>
        <v>41408107.670349807</v>
      </c>
      <c r="AB141" s="2">
        <f t="shared" si="21"/>
        <v>-49078</v>
      </c>
      <c r="AC141" s="2">
        <f t="shared" si="30"/>
        <v>12014288</v>
      </c>
      <c r="AD141" s="3">
        <f t="shared" si="10"/>
        <v>41408107.670349807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7"/>
        <v>35368626.203314833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74</v>
      </c>
      <c r="C142" s="7"/>
      <c r="D142" s="2" t="e">
        <f t="shared" si="12"/>
        <v>#N/A</v>
      </c>
      <c r="E142" s="2" t="e">
        <f t="shared" si="22"/>
        <v>#N/A</v>
      </c>
      <c r="F142" s="2">
        <v>854691.23696061969</v>
      </c>
      <c r="G142" s="2">
        <f t="shared" si="26"/>
        <v>492960.42857142858</v>
      </c>
      <c r="H142" s="2">
        <f t="shared" si="31"/>
        <v>52843276.902126059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1094652.2857142887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860174.87264347076</v>
      </c>
      <c r="Q142" s="2">
        <f t="shared" si="34"/>
        <v>500000</v>
      </c>
      <c r="R142" s="2">
        <f t="shared" si="32"/>
        <v>53922395.670349807</v>
      </c>
      <c r="S142" s="2">
        <f t="shared" si="17"/>
        <v>492960.42857142538</v>
      </c>
      <c r="T142" s="2">
        <f t="shared" si="18"/>
        <v>7039.571428571362</v>
      </c>
      <c r="U142" s="2">
        <f t="shared" si="19"/>
        <v>500000</v>
      </c>
      <c r="V142" s="2">
        <f t="shared" si="33"/>
        <v>12294006</v>
      </c>
      <c r="W142" s="2">
        <f t="shared" si="20"/>
        <v>279718</v>
      </c>
      <c r="X142" s="2">
        <f t="shared" si="6"/>
        <v>220282</v>
      </c>
      <c r="Y142" s="2">
        <f t="shared" si="29"/>
        <v>41628389.670349807</v>
      </c>
      <c r="Z142" s="2" t="str">
        <f t="shared" si="8"/>
        <v>HERE</v>
      </c>
      <c r="AA142" s="2">
        <f>IF(Z142="HERE",Y142,AA141+Graph!$G$1*1000)</f>
        <v>41628389.670349807</v>
      </c>
      <c r="AB142" s="2">
        <f t="shared" si="21"/>
        <v>220282</v>
      </c>
      <c r="AC142" s="2">
        <f t="shared" si="30"/>
        <v>12294006</v>
      </c>
      <c r="AD142" s="3">
        <f t="shared" si="10"/>
        <v>41628389.670349807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7"/>
        <v>35627030.253314823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75</v>
      </c>
      <c r="C143" s="7"/>
      <c r="D143" s="2" t="e">
        <f t="shared" si="12"/>
        <v>#N/A</v>
      </c>
      <c r="E143" s="2" t="e">
        <f t="shared" si="22"/>
        <v>#N/A</v>
      </c>
      <c r="F143" s="2">
        <v>859951.8872538805</v>
      </c>
      <c r="G143" s="2">
        <f t="shared" si="26"/>
        <v>492960.42857142858</v>
      </c>
      <c r="H143" s="2">
        <f t="shared" si="31"/>
        <v>53336237.330697484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1101691.8571428601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865457.36473608017</v>
      </c>
      <c r="Q143" s="2">
        <f t="shared" si="34"/>
        <v>500000</v>
      </c>
      <c r="R143" s="2">
        <f t="shared" si="32"/>
        <v>54422395.670349807</v>
      </c>
      <c r="S143" s="2">
        <f t="shared" si="17"/>
        <v>492960.42857142538</v>
      </c>
      <c r="T143" s="2">
        <f t="shared" si="18"/>
        <v>7039.571428571362</v>
      </c>
      <c r="U143" s="2">
        <f t="shared" si="19"/>
        <v>500000</v>
      </c>
      <c r="V143" s="2">
        <f t="shared" si="33"/>
        <v>12646486</v>
      </c>
      <c r="W143" s="2">
        <f t="shared" si="20"/>
        <v>352480</v>
      </c>
      <c r="X143" s="2">
        <f t="shared" si="6"/>
        <v>147520</v>
      </c>
      <c r="Y143" s="2">
        <f t="shared" si="29"/>
        <v>41775909.670349807</v>
      </c>
      <c r="Z143" s="2" t="str">
        <f t="shared" si="8"/>
        <v>HERE</v>
      </c>
      <c r="AA143" s="2">
        <f>IF(Z143="HERE",Y143,AA142+Graph!$G$1*1000)</f>
        <v>41775909.670349807</v>
      </c>
      <c r="AB143" s="2">
        <f t="shared" si="21"/>
        <v>147520</v>
      </c>
      <c r="AC143" s="2">
        <f t="shared" si="30"/>
        <v>12646486</v>
      </c>
      <c r="AD143" s="3">
        <f t="shared" si="10"/>
        <v>41775909.670349807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7"/>
        <v>35903565.653314829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76</v>
      </c>
      <c r="C144" s="7"/>
      <c r="D144" s="2" t="e">
        <f t="shared" si="12"/>
        <v>#N/A</v>
      </c>
      <c r="E144" s="2" t="e">
        <f t="shared" si="22"/>
        <v>#N/A</v>
      </c>
      <c r="F144" s="2">
        <v>865212.53754714131</v>
      </c>
      <c r="G144" s="2">
        <f t="shared" si="26"/>
        <v>492960.42857142858</v>
      </c>
      <c r="H144" s="2">
        <f t="shared" si="31"/>
        <v>53829197.75926891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1108731.4285714314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870739.85682865977</v>
      </c>
      <c r="Q144" s="2">
        <f t="shared" si="34"/>
        <v>500000</v>
      </c>
      <c r="R144" s="2">
        <f t="shared" si="32"/>
        <v>54922395.670349807</v>
      </c>
      <c r="S144" s="2">
        <f t="shared" si="17"/>
        <v>492960.42857142538</v>
      </c>
      <c r="T144" s="2">
        <f t="shared" si="18"/>
        <v>7039.571428571362</v>
      </c>
      <c r="U144" s="2">
        <f t="shared" si="19"/>
        <v>500000</v>
      </c>
      <c r="V144" s="2">
        <f t="shared" si="33"/>
        <v>13058298</v>
      </c>
      <c r="W144" s="2">
        <f t="shared" si="20"/>
        <v>411812</v>
      </c>
      <c r="X144" s="2">
        <f t="shared" si="6"/>
        <v>88188</v>
      </c>
      <c r="Y144" s="2">
        <f t="shared" si="29"/>
        <v>41864097.670349807</v>
      </c>
      <c r="Z144" s="2" t="str">
        <f t="shared" si="8"/>
        <v>HERE</v>
      </c>
      <c r="AA144" s="2">
        <f>IF(Z144="HERE",Y144,AA143+Graph!$G$1*1000)</f>
        <v>41864097.670349807</v>
      </c>
      <c r="AB144" s="2">
        <f t="shared" si="21"/>
        <v>88188</v>
      </c>
      <c r="AC144" s="2">
        <f t="shared" si="30"/>
        <v>13058298</v>
      </c>
      <c r="AD144" s="3">
        <f t="shared" si="10"/>
        <v>41864097.670349807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7"/>
        <v>36061877.103314824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77</v>
      </c>
      <c r="C145" s="7"/>
      <c r="D145" s="2" t="e">
        <f t="shared" si="12"/>
        <v>#N/A</v>
      </c>
      <c r="E145" s="2" t="e">
        <f t="shared" si="22"/>
        <v>#N/A</v>
      </c>
      <c r="F145" s="2">
        <v>870473.18784040213</v>
      </c>
      <c r="G145" s="2">
        <f t="shared" si="26"/>
        <v>492960.42857142858</v>
      </c>
      <c r="H145" s="2">
        <f t="shared" si="31"/>
        <v>54322158.187840335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1115771.0000000028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876022.34892123938</v>
      </c>
      <c r="Q145" s="2">
        <f t="shared" si="34"/>
        <v>500000</v>
      </c>
      <c r="R145" s="2">
        <f t="shared" si="32"/>
        <v>55422395.670349807</v>
      </c>
      <c r="S145" s="2">
        <f t="shared" si="17"/>
        <v>492960.42857142538</v>
      </c>
      <c r="T145" s="2">
        <f t="shared" si="18"/>
        <v>7039.571428571362</v>
      </c>
      <c r="U145" s="2">
        <f t="shared" si="19"/>
        <v>500000</v>
      </c>
      <c r="V145" s="2">
        <f t="shared" si="33"/>
        <v>13509108</v>
      </c>
      <c r="W145" s="2">
        <f t="shared" si="20"/>
        <v>450810</v>
      </c>
      <c r="X145" s="2">
        <f t="shared" si="6"/>
        <v>49190</v>
      </c>
      <c r="Y145" s="2">
        <f t="shared" si="29"/>
        <v>41913287.670349807</v>
      </c>
      <c r="Z145" s="2" t="str">
        <f t="shared" si="8"/>
        <v>HERE</v>
      </c>
      <c r="AA145" s="2">
        <f>IF(Z145="HERE",Y145,AA144+Graph!$G$1*1000)</f>
        <v>41913287.670349807</v>
      </c>
      <c r="AB145" s="2">
        <f t="shared" si="21"/>
        <v>49190</v>
      </c>
      <c r="AC145" s="2">
        <f t="shared" si="30"/>
        <v>13509108</v>
      </c>
      <c r="AD145" s="3">
        <f t="shared" si="10"/>
        <v>41913287.670349807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7"/>
        <v>36202895.303314827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78</v>
      </c>
      <c r="C146" s="7"/>
      <c r="D146" s="2" t="e">
        <f t="shared" si="12"/>
        <v>#N/A</v>
      </c>
      <c r="E146" s="2" t="e">
        <f t="shared" si="22"/>
        <v>#N/A</v>
      </c>
      <c r="F146" s="2">
        <v>875733.83813366294</v>
      </c>
      <c r="G146" s="2">
        <f t="shared" si="26"/>
        <v>492960.42857142858</v>
      </c>
      <c r="H146" s="2">
        <f t="shared" si="31"/>
        <v>54815118.61641176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1122810.5714285742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881304.84101381898</v>
      </c>
      <c r="Q146" s="2">
        <f t="shared" si="34"/>
        <v>500000</v>
      </c>
      <c r="R146" s="2">
        <f t="shared" si="32"/>
        <v>55922395.670349807</v>
      </c>
      <c r="S146" s="2">
        <f t="shared" si="17"/>
        <v>492960.42857142538</v>
      </c>
      <c r="T146" s="2">
        <f t="shared" si="18"/>
        <v>7039.571428571362</v>
      </c>
      <c r="U146" s="2">
        <f t="shared" si="19"/>
        <v>500000</v>
      </c>
      <c r="V146" s="2">
        <f t="shared" si="33"/>
        <v>14012224</v>
      </c>
      <c r="W146" s="2">
        <f t="shared" si="20"/>
        <v>503116</v>
      </c>
      <c r="X146" s="2">
        <f t="shared" si="6"/>
        <v>-3116</v>
      </c>
      <c r="Y146" s="2">
        <f t="shared" si="29"/>
        <v>41910171.670349807</v>
      </c>
      <c r="Z146" s="2" t="str">
        <f t="shared" si="8"/>
        <v>HERE</v>
      </c>
      <c r="AA146" s="2">
        <f>IF(Z146="HERE",Y146,AA145+Graph!$G$1*1000)</f>
        <v>41910171.670349807</v>
      </c>
      <c r="AB146" s="2">
        <f t="shared" si="21"/>
        <v>-3116</v>
      </c>
      <c r="AC146" s="2">
        <f t="shared" si="30"/>
        <v>14012224</v>
      </c>
      <c r="AD146" s="3">
        <f t="shared" si="10"/>
        <v>41910171.670349807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7"/>
        <v>36304518.553314827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79</v>
      </c>
      <c r="C147" s="7"/>
      <c r="D147" s="2" t="e">
        <f t="shared" si="12"/>
        <v>#N/A</v>
      </c>
      <c r="E147" s="2" t="e">
        <f t="shared" si="22"/>
        <v>#N/A</v>
      </c>
      <c r="F147" s="2">
        <v>880994.48842689395</v>
      </c>
      <c r="G147" s="2">
        <f t="shared" si="26"/>
        <v>492960.42857142858</v>
      </c>
      <c r="H147" s="2">
        <f t="shared" si="31"/>
        <v>55308079.044983186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1129850.1428571455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886587.33310639858</v>
      </c>
      <c r="Q147" s="2">
        <f t="shared" si="34"/>
        <v>500000</v>
      </c>
      <c r="R147" s="2">
        <f t="shared" si="32"/>
        <v>56422395.670349807</v>
      </c>
      <c r="S147" s="2">
        <f t="shared" si="17"/>
        <v>492960.42857142538</v>
      </c>
      <c r="T147" s="2">
        <f t="shared" si="18"/>
        <v>7039.571428571362</v>
      </c>
      <c r="U147" s="2">
        <f t="shared" si="19"/>
        <v>500000</v>
      </c>
      <c r="V147" s="2">
        <f t="shared" si="33"/>
        <v>14556827</v>
      </c>
      <c r="W147" s="2">
        <f t="shared" si="20"/>
        <v>544603</v>
      </c>
      <c r="X147" s="2">
        <f t="shared" si="6"/>
        <v>-44603</v>
      </c>
      <c r="Y147" s="2">
        <f t="shared" si="29"/>
        <v>41865568.670349807</v>
      </c>
      <c r="Z147" s="2" t="str">
        <f t="shared" si="8"/>
        <v>HERE</v>
      </c>
      <c r="AA147" s="2">
        <f>IF(Z147="HERE",Y147,AA146+Graph!$G$1*1000)</f>
        <v>41865568.670349807</v>
      </c>
      <c r="AB147" s="2">
        <f t="shared" si="21"/>
        <v>-44603</v>
      </c>
      <c r="AC147" s="2">
        <f t="shared" si="30"/>
        <v>14556827</v>
      </c>
      <c r="AD147" s="3">
        <f t="shared" si="10"/>
        <v>41865568.670349807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7"/>
        <v>36348007.753314823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80</v>
      </c>
      <c r="C148" s="7"/>
      <c r="D148" s="2" t="e">
        <f t="shared" si="12"/>
        <v>#N/A</v>
      </c>
      <c r="E148" s="2" t="e">
        <f t="shared" si="22"/>
        <v>#N/A</v>
      </c>
      <c r="F148" s="2">
        <v>886255.13872015476</v>
      </c>
      <c r="G148" s="2">
        <f t="shared" si="26"/>
        <v>492960.42857142858</v>
      </c>
      <c r="H148" s="2">
        <f t="shared" si="31"/>
        <v>55801039.473554611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1136889.7142857169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891869.82519897819</v>
      </c>
      <c r="Q148" s="2">
        <f t="shared" si="34"/>
        <v>500000</v>
      </c>
      <c r="R148" s="2">
        <f t="shared" si="32"/>
        <v>56922395.670349807</v>
      </c>
      <c r="S148" s="2">
        <f t="shared" si="17"/>
        <v>492960.42857142538</v>
      </c>
      <c r="T148" s="2">
        <f t="shared" si="18"/>
        <v>7039.571428571362</v>
      </c>
      <c r="U148" s="2">
        <f t="shared" si="19"/>
        <v>500000</v>
      </c>
      <c r="V148" s="2">
        <f t="shared" si="33"/>
        <v>15062189</v>
      </c>
      <c r="W148" s="2">
        <f t="shared" si="20"/>
        <v>505362</v>
      </c>
      <c r="X148" s="2">
        <f t="shared" si="6"/>
        <v>-5362</v>
      </c>
      <c r="Y148" s="2">
        <f t="shared" si="29"/>
        <v>41860206.670349807</v>
      </c>
      <c r="Z148" s="2" t="str">
        <f t="shared" si="8"/>
        <v>HERE</v>
      </c>
      <c r="AA148" s="2">
        <f>IF(Z148="HERE",Y148,AA147+Graph!$G$1*1000)</f>
        <v>41860206.670349807</v>
      </c>
      <c r="AB148" s="2">
        <f t="shared" si="21"/>
        <v>-5362</v>
      </c>
      <c r="AC148" s="2">
        <f t="shared" si="30"/>
        <v>15062189</v>
      </c>
      <c r="AD148" s="3">
        <f t="shared" si="10"/>
        <v>41860206.670349807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7"/>
        <v>36379833.253314823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81</v>
      </c>
      <c r="C149" s="7"/>
      <c r="D149" s="2" t="e">
        <f t="shared" si="12"/>
        <v>#N/A</v>
      </c>
      <c r="E149" s="2" t="e">
        <f t="shared" si="22"/>
        <v>#N/A</v>
      </c>
      <c r="F149" s="2">
        <v>891515.78901341558</v>
      </c>
      <c r="G149" s="2">
        <f t="shared" si="26"/>
        <v>492960.42857142858</v>
      </c>
      <c r="H149" s="2">
        <f t="shared" si="31"/>
        <v>56293999.902126037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1143929.2857142882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897152.31729158759</v>
      </c>
      <c r="Q149" s="2">
        <f t="shared" si="34"/>
        <v>500000</v>
      </c>
      <c r="R149" s="2">
        <f t="shared" si="32"/>
        <v>57422395.670349807</v>
      </c>
      <c r="S149" s="2">
        <f t="shared" si="17"/>
        <v>492960.42857142538</v>
      </c>
      <c r="T149" s="2">
        <f t="shared" si="18"/>
        <v>7039.571428571362</v>
      </c>
      <c r="U149" s="2">
        <f t="shared" si="19"/>
        <v>500000</v>
      </c>
      <c r="V149" s="2">
        <f t="shared" si="33"/>
        <v>15300151</v>
      </c>
      <c r="W149" s="2">
        <f t="shared" si="20"/>
        <v>237962</v>
      </c>
      <c r="X149" s="2">
        <f t="shared" si="6"/>
        <v>262038</v>
      </c>
      <c r="Y149" s="2">
        <f t="shared" si="29"/>
        <v>42122244.670349807</v>
      </c>
      <c r="Z149" s="2" t="str">
        <f t="shared" si="8"/>
        <v>HERE</v>
      </c>
      <c r="AA149" s="2">
        <f>IF(Z149="HERE",Y149,AA148+Graph!$G$1*1000)</f>
        <v>42122244.670349807</v>
      </c>
      <c r="AB149" s="2">
        <f t="shared" si="21"/>
        <v>262038</v>
      </c>
      <c r="AC149" s="2">
        <f t="shared" si="30"/>
        <v>15300151</v>
      </c>
      <c r="AD149" s="3">
        <f t="shared" si="10"/>
        <v>42122244.670349807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7"/>
        <v>36642621.603314824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82</v>
      </c>
      <c r="C150" s="7"/>
      <c r="D150" s="2" t="e">
        <f t="shared" si="12"/>
        <v>#N/A</v>
      </c>
      <c r="E150" s="2" t="e">
        <f t="shared" si="22"/>
        <v>#N/A</v>
      </c>
      <c r="F150" s="2">
        <v>896776.43930667639</v>
      </c>
      <c r="G150" s="2">
        <f t="shared" si="26"/>
        <v>492960.42857142858</v>
      </c>
      <c r="H150" s="2">
        <f t="shared" si="31"/>
        <v>56786960.330697462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1150968.8571428596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902434.80938416719</v>
      </c>
      <c r="Q150" s="2">
        <f t="shared" si="34"/>
        <v>500000</v>
      </c>
      <c r="R150" s="2">
        <f t="shared" si="32"/>
        <v>57922395.670349807</v>
      </c>
      <c r="S150" s="2">
        <f t="shared" si="17"/>
        <v>492960.42857142538</v>
      </c>
      <c r="T150" s="2">
        <f t="shared" si="18"/>
        <v>7039.571428571362</v>
      </c>
      <c r="U150" s="2">
        <f t="shared" si="19"/>
        <v>500000</v>
      </c>
      <c r="V150" s="2">
        <f t="shared" si="33"/>
        <v>15576107</v>
      </c>
      <c r="W150" s="2">
        <f t="shared" si="20"/>
        <v>275956</v>
      </c>
      <c r="X150" s="2">
        <f t="shared" si="6"/>
        <v>224044</v>
      </c>
      <c r="Y150" s="2">
        <f t="shared" si="29"/>
        <v>42346288.670349807</v>
      </c>
      <c r="Z150" s="2" t="str">
        <f t="shared" si="8"/>
        <v>HERE</v>
      </c>
      <c r="AA150" s="2">
        <f>IF(Z150="HERE",Y150,AA149+Graph!$G$1*1000)</f>
        <v>42346288.670349807</v>
      </c>
      <c r="AB150" s="2">
        <f t="shared" si="21"/>
        <v>224044</v>
      </c>
      <c r="AC150" s="2">
        <f t="shared" si="30"/>
        <v>15576107</v>
      </c>
      <c r="AD150" s="3">
        <f t="shared" si="10"/>
        <v>42346288.670349807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7"/>
        <v>36854789.903314829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83</v>
      </c>
      <c r="C151" s="7"/>
      <c r="D151" s="2" t="e">
        <f t="shared" si="12"/>
        <v>#N/A</v>
      </c>
      <c r="E151" s="2" t="e">
        <f t="shared" si="22"/>
        <v>#N/A</v>
      </c>
      <c r="F151" s="2">
        <v>902037.0895999372</v>
      </c>
      <c r="G151" s="2">
        <f t="shared" si="26"/>
        <v>492960.42857142858</v>
      </c>
      <c r="H151" s="2">
        <f t="shared" si="31"/>
        <v>57279920.759268887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1158008.428571431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907717.3014767468</v>
      </c>
      <c r="Q151" s="2">
        <f t="shared" si="34"/>
        <v>500000</v>
      </c>
      <c r="R151" s="2">
        <f t="shared" si="32"/>
        <v>58422395.670349807</v>
      </c>
      <c r="S151" s="2">
        <f t="shared" si="17"/>
        <v>492960.42857142538</v>
      </c>
      <c r="T151" s="2">
        <f t="shared" si="18"/>
        <v>7039.571428571362</v>
      </c>
      <c r="U151" s="2">
        <f t="shared" si="19"/>
        <v>500000</v>
      </c>
      <c r="V151" s="2">
        <f t="shared" si="33"/>
        <v>15940972</v>
      </c>
      <c r="W151" s="2">
        <f t="shared" si="20"/>
        <v>364865</v>
      </c>
      <c r="X151" s="2">
        <f t="shared" si="6"/>
        <v>135135</v>
      </c>
      <c r="Y151" s="2">
        <f t="shared" si="29"/>
        <v>42481423.670349807</v>
      </c>
      <c r="Z151" s="2" t="str">
        <f t="shared" si="8"/>
        <v>HERE</v>
      </c>
      <c r="AA151" s="2">
        <f>IF(Z151="HERE",Y151,AA150+Graph!$G$1*1000)</f>
        <v>42481423.670349807</v>
      </c>
      <c r="AB151" s="2">
        <f t="shared" si="21"/>
        <v>135135</v>
      </c>
      <c r="AC151" s="2">
        <f t="shared" si="30"/>
        <v>15940972</v>
      </c>
      <c r="AD151" s="3">
        <f t="shared" si="10"/>
        <v>42481423.670349807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7"/>
        <v>37040427.153314829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84</v>
      </c>
      <c r="C152" s="7"/>
      <c r="D152" s="2" t="e">
        <f t="shared" si="12"/>
        <v>#N/A</v>
      </c>
      <c r="E152" s="2" t="e">
        <f t="shared" si="22"/>
        <v>#N/A</v>
      </c>
      <c r="F152" s="2">
        <v>907297.73989316821</v>
      </c>
      <c r="G152" s="2">
        <f t="shared" si="26"/>
        <v>492960.42857142858</v>
      </c>
      <c r="H152" s="2">
        <f t="shared" si="31"/>
        <v>57772881.187840313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1165048.0000000023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912999.7935693264</v>
      </c>
      <c r="Q152" s="2">
        <f t="shared" si="34"/>
        <v>500000</v>
      </c>
      <c r="R152" s="2">
        <f t="shared" si="32"/>
        <v>58922395.670349807</v>
      </c>
      <c r="S152" s="2">
        <f t="shared" si="17"/>
        <v>492960.42857142538</v>
      </c>
      <c r="T152" s="2">
        <f t="shared" si="18"/>
        <v>7039.571428571362</v>
      </c>
      <c r="U152" s="2">
        <f t="shared" si="19"/>
        <v>500000</v>
      </c>
      <c r="V152" s="2">
        <f t="shared" si="33"/>
        <v>16423082</v>
      </c>
      <c r="W152" s="2">
        <f t="shared" si="20"/>
        <v>482110</v>
      </c>
      <c r="X152" s="2">
        <f t="shared" si="6"/>
        <v>17890</v>
      </c>
      <c r="Y152" s="2">
        <f t="shared" si="29"/>
        <v>42499313.670349807</v>
      </c>
      <c r="Z152" s="2" t="str">
        <f t="shared" si="8"/>
        <v>HERE</v>
      </c>
      <c r="AA152" s="2">
        <f>IF(Z152="HERE",Y152,AA151+Graph!$G$1*1000)</f>
        <v>42499313.670349807</v>
      </c>
      <c r="AB152" s="2">
        <f t="shared" si="21"/>
        <v>17890</v>
      </c>
      <c r="AC152" s="2">
        <f t="shared" si="30"/>
        <v>16423082</v>
      </c>
      <c r="AD152" s="3">
        <f t="shared" si="10"/>
        <v>42499313.670349807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7"/>
        <v>37250036.953314833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85</v>
      </c>
      <c r="C153" s="7"/>
      <c r="D153" s="2" t="e">
        <f t="shared" si="12"/>
        <v>#N/A</v>
      </c>
      <c r="E153" s="2" t="e">
        <f t="shared" si="22"/>
        <v>#N/A</v>
      </c>
      <c r="F153" s="2">
        <v>912558.39018642902</v>
      </c>
      <c r="G153" s="2">
        <f t="shared" si="26"/>
        <v>492960.42857142858</v>
      </c>
      <c r="H153" s="2">
        <f t="shared" si="31"/>
        <v>58265841.616411738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1172087.5714285737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918282.285661906</v>
      </c>
      <c r="Q153" s="2">
        <f t="shared" si="34"/>
        <v>500000</v>
      </c>
      <c r="R153" s="2">
        <f t="shared" si="32"/>
        <v>59422395.670349807</v>
      </c>
      <c r="S153" s="2">
        <f t="shared" si="17"/>
        <v>492960.42857142538</v>
      </c>
      <c r="T153" s="2">
        <f t="shared" si="18"/>
        <v>7039.571428571362</v>
      </c>
      <c r="U153" s="2">
        <f t="shared" si="19"/>
        <v>500000</v>
      </c>
      <c r="V153" s="2">
        <f t="shared" si="33"/>
        <v>16893745.765552998</v>
      </c>
      <c r="W153" s="2">
        <f t="shared" si="20"/>
        <v>470663.76555299759</v>
      </c>
      <c r="X153" s="2">
        <f t="shared" si="6"/>
        <v>29336.234447002411</v>
      </c>
      <c r="Y153" s="2">
        <f t="shared" si="29"/>
        <v>42528649.904796809</v>
      </c>
      <c r="Z153" s="2" t="str">
        <f t="shared" si="8"/>
        <v>HERE</v>
      </c>
      <c r="AA153" s="2">
        <f>IF(Z153="HERE",Y153,AA152+Graph!$G$1*1000)</f>
        <v>42528649.904796809</v>
      </c>
      <c r="AB153" s="2">
        <f t="shared" si="21"/>
        <v>29336.234447002411</v>
      </c>
      <c r="AC153" s="2">
        <f t="shared" si="30"/>
        <v>16893745.765552998</v>
      </c>
      <c r="AD153" s="3">
        <f t="shared" si="10"/>
        <v>42528649.904796809</v>
      </c>
      <c r="AE153" s="2">
        <f>IF(AE151&gt;=52800000,52800000,IF(AB132=Graph!G$1*1000,AE152+Graph!G$1*1000,AC153))</f>
        <v>16893745.765552998</v>
      </c>
      <c r="AF153" s="3">
        <f t="shared" si="11"/>
        <v>16893745.765552998</v>
      </c>
      <c r="AG153" s="3">
        <f t="shared" si="27"/>
        <v>37322649.703314833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86</v>
      </c>
      <c r="C154" s="7"/>
      <c r="D154" s="2" t="e">
        <f t="shared" si="12"/>
        <v>#N/A</v>
      </c>
      <c r="E154" s="2" t="e">
        <f t="shared" si="22"/>
        <v>#N/A</v>
      </c>
      <c r="F154" s="2">
        <v>917819.04047968984</v>
      </c>
      <c r="G154" s="2">
        <f t="shared" si="26"/>
        <v>492960.42857142858</v>
      </c>
      <c r="H154" s="2">
        <f t="shared" si="31"/>
        <v>58758802.044983163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1179127.1428571451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923564.77775451541</v>
      </c>
      <c r="Q154" s="2">
        <f t="shared" si="34"/>
        <v>500000</v>
      </c>
      <c r="R154" s="2">
        <f t="shared" si="32"/>
        <v>59922395.670349807</v>
      </c>
      <c r="S154" s="2">
        <f t="shared" si="17"/>
        <v>492960.42857142538</v>
      </c>
      <c r="T154" s="2">
        <f t="shared" si="18"/>
        <v>7039.571428571362</v>
      </c>
      <c r="U154" s="2">
        <f t="shared" si="19"/>
        <v>500000</v>
      </c>
      <c r="V154" s="2">
        <f t="shared" si="33"/>
        <v>17369670.181399256</v>
      </c>
      <c r="W154" s="2">
        <f t="shared" si="20"/>
        <v>475924.4158462584</v>
      </c>
      <c r="X154" s="2">
        <f t="shared" si="6"/>
        <v>24075.584153741598</v>
      </c>
      <c r="Y154" s="2">
        <f t="shared" si="29"/>
        <v>42552725.488950551</v>
      </c>
      <c r="Z154" s="2" t="str">
        <f t="shared" si="8"/>
        <v>HERE</v>
      </c>
      <c r="AA154" s="2">
        <f>IF(Z154="HERE",Y154,AA153+Graph!$G$1*1000)</f>
        <v>42552725.488950551</v>
      </c>
      <c r="AB154" s="2">
        <f t="shared" si="21"/>
        <v>24075.584153741598</v>
      </c>
      <c r="AC154" s="2">
        <f t="shared" si="30"/>
        <v>17369670.181399256</v>
      </c>
      <c r="AD154" s="3">
        <f t="shared" si="10"/>
        <v>42552725.488950551</v>
      </c>
      <c r="AE154" s="2">
        <f>IF(AE152&gt;=52800000,52800000,IF(AB133=Graph!G$1*1000,AE153+Graph!G$1*1000,AC154))</f>
        <v>17369670.181399256</v>
      </c>
      <c r="AF154" s="3">
        <f t="shared" si="11"/>
        <v>17369670.181399256</v>
      </c>
      <c r="AG154" s="3">
        <f t="shared" si="27"/>
        <v>37358057.103314824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87</v>
      </c>
      <c r="C155" s="7"/>
      <c r="D155" s="2" t="e">
        <f t="shared" si="12"/>
        <v>#N/A</v>
      </c>
      <c r="E155" s="2" t="e">
        <f t="shared" si="22"/>
        <v>#N/A</v>
      </c>
      <c r="F155" s="2">
        <v>923079.69077295065</v>
      </c>
      <c r="G155" s="2">
        <f t="shared" si="26"/>
        <v>492960.42857142858</v>
      </c>
      <c r="H155" s="2">
        <f t="shared" si="31"/>
        <v>59251762.473554589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1186166.7142857164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928847.26984709501</v>
      </c>
      <c r="Q155" s="2">
        <f t="shared" si="34"/>
        <v>500000</v>
      </c>
      <c r="R155" s="2">
        <f t="shared" si="32"/>
        <v>60422395.670349807</v>
      </c>
      <c r="S155" s="2">
        <f t="shared" si="17"/>
        <v>492960.42857142538</v>
      </c>
      <c r="T155" s="2">
        <f t="shared" si="18"/>
        <v>7039.571428571362</v>
      </c>
      <c r="U155" s="2">
        <f t="shared" si="19"/>
        <v>500000</v>
      </c>
      <c r="V155" s="2">
        <f t="shared" si="33"/>
        <v>17850855.247538775</v>
      </c>
      <c r="W155" s="2">
        <f t="shared" si="20"/>
        <v>481185.06613951921</v>
      </c>
      <c r="X155" s="2">
        <f t="shared" si="6"/>
        <v>18814.933860480785</v>
      </c>
      <c r="Y155" s="2">
        <f t="shared" si="29"/>
        <v>42571540.422811031</v>
      </c>
      <c r="Z155" s="2" t="str">
        <f t="shared" si="8"/>
        <v>HERE</v>
      </c>
      <c r="AA155" s="2">
        <f>IF(Z155="HERE",Y155,AA154+Graph!$G$1*1000)</f>
        <v>42571540.422811031</v>
      </c>
      <c r="AB155" s="2">
        <f t="shared" si="21"/>
        <v>18814.933860480785</v>
      </c>
      <c r="AC155" s="2">
        <f t="shared" si="30"/>
        <v>17850855.247538775</v>
      </c>
      <c r="AD155" s="3">
        <f t="shared" si="10"/>
        <v>42571540.422811031</v>
      </c>
      <c r="AE155" s="2">
        <f>IF(AE153&gt;=52800000,52800000,IF(AB134=Graph!G$1*1000,AE154+Graph!G$1*1000,AC155))</f>
        <v>17850855.247538775</v>
      </c>
      <c r="AF155" s="3">
        <f t="shared" si="11"/>
        <v>17850855.247538775</v>
      </c>
      <c r="AG155" s="3">
        <f t="shared" si="27"/>
        <v>37299426.453314833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88</v>
      </c>
      <c r="C156" s="7"/>
      <c r="D156" s="2" t="e">
        <f t="shared" si="12"/>
        <v>#N/A</v>
      </c>
      <c r="E156" s="2" t="e">
        <f t="shared" si="22"/>
        <v>#N/A</v>
      </c>
      <c r="F156" s="2">
        <v>928340.34106621146</v>
      </c>
      <c r="G156" s="2">
        <f t="shared" si="26"/>
        <v>492960.42857142858</v>
      </c>
      <c r="H156" s="2">
        <f t="shared" si="31"/>
        <v>59744722.902126014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1193206.2857142878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934129.76193967462</v>
      </c>
      <c r="Q156" s="2">
        <f t="shared" si="34"/>
        <v>500000</v>
      </c>
      <c r="R156" s="2">
        <f t="shared" si="32"/>
        <v>60922395.670349807</v>
      </c>
      <c r="S156" s="2">
        <f t="shared" si="17"/>
        <v>492960.42857142538</v>
      </c>
      <c r="T156" s="2">
        <f t="shared" si="18"/>
        <v>7039.571428571362</v>
      </c>
      <c r="U156" s="2">
        <f t="shared" si="19"/>
        <v>500000</v>
      </c>
      <c r="V156" s="2">
        <f t="shared" si="33"/>
        <v>18337300.963971555</v>
      </c>
      <c r="W156" s="2">
        <f t="shared" si="20"/>
        <v>486445.71643278003</v>
      </c>
      <c r="X156" s="2">
        <f t="shared" si="6"/>
        <v>13554.283567219973</v>
      </c>
      <c r="Y156" s="2">
        <f t="shared" si="29"/>
        <v>42585094.706378251</v>
      </c>
      <c r="Z156" s="2" t="str">
        <f t="shared" si="8"/>
        <v>HERE</v>
      </c>
      <c r="AA156" s="2">
        <f>IF(Z156="HERE",Y156,AA155+Graph!$G$1*1000)</f>
        <v>42585094.706378251</v>
      </c>
      <c r="AB156" s="2">
        <f t="shared" si="21"/>
        <v>13554.283567219973</v>
      </c>
      <c r="AC156" s="2">
        <f t="shared" si="30"/>
        <v>18337300.963971555</v>
      </c>
      <c r="AD156" s="3">
        <f t="shared" si="10"/>
        <v>42585094.706378251</v>
      </c>
      <c r="AE156" s="2">
        <f>IF(AE154&gt;=52800000,52800000,IF(AB135=Graph!G$1*1000,AE155+Graph!G$1*1000,AC156))</f>
        <v>18337300.963971555</v>
      </c>
      <c r="AF156" s="3">
        <f t="shared" si="11"/>
        <v>18337300.963971555</v>
      </c>
      <c r="AG156" s="3">
        <f t="shared" si="27"/>
        <v>37478244.153314829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89</v>
      </c>
      <c r="C157" s="7"/>
      <c r="D157" s="2" t="e">
        <f t="shared" si="12"/>
        <v>#N/A</v>
      </c>
      <c r="E157" s="2" t="e">
        <f t="shared" si="22"/>
        <v>#N/A</v>
      </c>
      <c r="F157" s="2">
        <v>933600.99135947227</v>
      </c>
      <c r="G157" s="2">
        <f t="shared" si="26"/>
        <v>492960.42857142858</v>
      </c>
      <c r="H157" s="2">
        <f t="shared" si="31"/>
        <v>60237683.33069744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1200245.8571428591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939412.25403225422</v>
      </c>
      <c r="Q157" s="2">
        <f t="shared" si="34"/>
        <v>500000</v>
      </c>
      <c r="R157" s="2">
        <f t="shared" si="32"/>
        <v>61422395.670349807</v>
      </c>
      <c r="S157" s="2">
        <f t="shared" si="17"/>
        <v>492960.42857142538</v>
      </c>
      <c r="T157" s="2">
        <f t="shared" si="18"/>
        <v>7039.571428571362</v>
      </c>
      <c r="U157" s="2">
        <f t="shared" si="19"/>
        <v>500000</v>
      </c>
      <c r="V157" s="2">
        <f t="shared" si="33"/>
        <v>18829007.330697596</v>
      </c>
      <c r="W157" s="2">
        <f t="shared" si="20"/>
        <v>491706.36672604084</v>
      </c>
      <c r="X157" s="2">
        <f t="shared" si="6"/>
        <v>8293.6332739591599</v>
      </c>
      <c r="Y157" s="2">
        <f t="shared" si="29"/>
        <v>42593388.33965221</v>
      </c>
      <c r="Z157" s="2" t="str">
        <f t="shared" si="8"/>
        <v>HERE</v>
      </c>
      <c r="AA157" s="2">
        <f>IF(Z157="HERE",Y157,AA156+Graph!$G$1*1000)</f>
        <v>42593388.33965221</v>
      </c>
      <c r="AB157" s="2">
        <f t="shared" si="21"/>
        <v>8293.6332739591599</v>
      </c>
      <c r="AC157" s="2">
        <f t="shared" si="30"/>
        <v>18829007.330697596</v>
      </c>
      <c r="AD157" s="3">
        <f t="shared" si="10"/>
        <v>42593388.33965221</v>
      </c>
      <c r="AE157" s="2">
        <f>IF(AE155&gt;=52800000,52800000,IF(AB136=Graph!G$1*1000,AE156+Graph!G$1*1000,AC157))</f>
        <v>18829007.330697596</v>
      </c>
      <c r="AF157" s="3">
        <f t="shared" si="11"/>
        <v>18829007.330697596</v>
      </c>
      <c r="AG157" s="3">
        <f t="shared" si="27"/>
        <v>37630448.353314824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90</v>
      </c>
      <c r="C158" s="7"/>
      <c r="D158" s="2" t="e">
        <f t="shared" si="12"/>
        <v>#N/A</v>
      </c>
      <c r="E158" s="2" t="e">
        <f t="shared" si="22"/>
        <v>#N/A</v>
      </c>
      <c r="F158" s="2">
        <v>938861.64165270329</v>
      </c>
      <c r="G158" s="2">
        <f t="shared" si="26"/>
        <v>492960.42857142858</v>
      </c>
      <c r="H158" s="2">
        <f t="shared" si="31"/>
        <v>60730643.759268865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1207285.4285714305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944694.74612483382</v>
      </c>
      <c r="Q158" s="2">
        <f t="shared" si="34"/>
        <v>500000</v>
      </c>
      <c r="R158" s="2">
        <f t="shared" si="32"/>
        <v>61922395.670349807</v>
      </c>
      <c r="S158" s="2">
        <f t="shared" si="17"/>
        <v>492960.42857142538</v>
      </c>
      <c r="T158" s="2">
        <f t="shared" si="18"/>
        <v>7039.571428571362</v>
      </c>
      <c r="U158" s="2">
        <f t="shared" si="19"/>
        <v>500000</v>
      </c>
      <c r="V158" s="2">
        <f t="shared" si="33"/>
        <v>19321967.759269025</v>
      </c>
      <c r="W158" s="2">
        <f t="shared" si="20"/>
        <v>492960.4285714291</v>
      </c>
      <c r="X158" s="2">
        <f t="shared" si="6"/>
        <v>7039.5714285708964</v>
      </c>
      <c r="Y158" s="2">
        <f t="shared" si="29"/>
        <v>42600427.911080778</v>
      </c>
      <c r="Z158" s="2" t="str">
        <f t="shared" si="8"/>
        <v>HERE</v>
      </c>
      <c r="AA158" s="2">
        <f>IF(Z158="HERE",Y158,AA157+Graph!$G$1*1000)</f>
        <v>42600427.911080778</v>
      </c>
      <c r="AB158" s="2">
        <f t="shared" si="21"/>
        <v>7039.5714285671711</v>
      </c>
      <c r="AC158" s="2">
        <f t="shared" si="30"/>
        <v>19321967.759269025</v>
      </c>
      <c r="AD158" s="3">
        <f t="shared" si="10"/>
        <v>42600427.911080778</v>
      </c>
      <c r="AE158" s="2">
        <f>IF(AE156&gt;=52800000,52800000,IF(AB137=Graph!G$1*1000,AE157+Graph!G$1*1000,AC158))</f>
        <v>19321967.759269025</v>
      </c>
      <c r="AF158" s="3">
        <f t="shared" si="11"/>
        <v>19321967.759269025</v>
      </c>
      <c r="AG158" s="3">
        <f t="shared" si="27"/>
        <v>37761905.753314823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91</v>
      </c>
      <c r="C159" s="7"/>
      <c r="D159" s="2" t="e">
        <f t="shared" si="12"/>
        <v>#N/A</v>
      </c>
      <c r="E159" s="2" t="e">
        <f t="shared" si="22"/>
        <v>#N/A</v>
      </c>
      <c r="F159" s="2">
        <v>944122.2919459641</v>
      </c>
      <c r="G159" s="2">
        <f t="shared" si="26"/>
        <v>492960.42857142858</v>
      </c>
      <c r="H159" s="2">
        <f t="shared" si="31"/>
        <v>61223604.18784029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1214325.0000000019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949977.23821741343</v>
      </c>
      <c r="Q159" s="2">
        <f t="shared" si="34"/>
        <v>500000</v>
      </c>
      <c r="R159" s="2">
        <f t="shared" si="32"/>
        <v>62422395.670349807</v>
      </c>
      <c r="S159" s="2">
        <f t="shared" si="17"/>
        <v>492960.42857142538</v>
      </c>
      <c r="T159" s="2">
        <f t="shared" si="18"/>
        <v>7039.571428571362</v>
      </c>
      <c r="U159" s="2">
        <f t="shared" si="19"/>
        <v>500000</v>
      </c>
      <c r="V159" s="2">
        <f t="shared" si="33"/>
        <v>19814928.187840454</v>
      </c>
      <c r="W159" s="2">
        <f t="shared" si="20"/>
        <v>492960.4285714291</v>
      </c>
      <c r="X159" s="2">
        <f t="shared" si="6"/>
        <v>7039.5714285708964</v>
      </c>
      <c r="Y159" s="2">
        <f t="shared" ref="Y159:Y222" si="35">IF(COUNT($C160)=0,IF(COUNT($C159)=1,C159,SUM(Y158+X159)),C159)</f>
        <v>42607467.482509345</v>
      </c>
      <c r="Z159" s="2" t="str">
        <f t="shared" si="8"/>
        <v>HERE</v>
      </c>
      <c r="AA159" s="2">
        <f>IF(Z159="HERE",Y159,AA158+Graph!$G$1*1000)</f>
        <v>42607467.482509345</v>
      </c>
      <c r="AB159" s="2">
        <f t="shared" si="21"/>
        <v>7039.5714285671711</v>
      </c>
      <c r="AC159" s="2">
        <f t="shared" ref="AC159:AC222" si="36">IF(Z160="HERE",V159,AC158)</f>
        <v>19814928.187840454</v>
      </c>
      <c r="AD159" s="3">
        <f t="shared" si="10"/>
        <v>42607467.482509345</v>
      </c>
      <c r="AE159" s="2">
        <f>IF(AE157&gt;=52800000,52800000,IF(AB138=Graph!G$1*1000,AE158+Graph!G$1*1000,AC159))</f>
        <v>19814928.187840454</v>
      </c>
      <c r="AF159" s="3">
        <f t="shared" si="11"/>
        <v>19814928.187840454</v>
      </c>
      <c r="AG159" s="3">
        <f t="shared" si="27"/>
        <v>37813242.153314829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92</v>
      </c>
      <c r="C160" s="7"/>
      <c r="D160" s="2" t="e">
        <f t="shared" si="12"/>
        <v>#N/A</v>
      </c>
      <c r="E160" s="2" t="e">
        <f t="shared" si="22"/>
        <v>#N/A</v>
      </c>
      <c r="F160" s="2">
        <v>949382.94223922491</v>
      </c>
      <c r="G160" s="2">
        <f t="shared" si="26"/>
        <v>492960.42857142858</v>
      </c>
      <c r="H160" s="2">
        <f t="shared" ref="H160:H223" si="37">IF(COUNT($C161)=0,IF(COUNT($C160)=1,C160,SUM(H159+G160)),C160)</f>
        <v>61716564.616411716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1221364.5714285732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955259.73031002283</v>
      </c>
      <c r="Q160" s="2">
        <f t="shared" si="34"/>
        <v>500000</v>
      </c>
      <c r="R160" s="2">
        <f t="shared" ref="R160:R223" si="38">IF(COUNT($C161)=0,IF(COUNT($C160)=1,M160,SUM(R159+Q160)),M160)</f>
        <v>62922395.670349807</v>
      </c>
      <c r="S160" s="2">
        <f t="shared" si="17"/>
        <v>492960.42857142538</v>
      </c>
      <c r="T160" s="2">
        <f t="shared" si="18"/>
        <v>7039.571428571362</v>
      </c>
      <c r="U160" s="2">
        <f t="shared" si="19"/>
        <v>500000</v>
      </c>
      <c r="V160" s="2">
        <f t="shared" si="33"/>
        <v>20307888.616411883</v>
      </c>
      <c r="W160" s="2">
        <f t="shared" si="20"/>
        <v>492960.4285714291</v>
      </c>
      <c r="X160" s="2">
        <f t="shared" si="6"/>
        <v>7039.5714285708964</v>
      </c>
      <c r="Y160" s="2">
        <f t="shared" si="35"/>
        <v>42614507.053937912</v>
      </c>
      <c r="Z160" s="2" t="str">
        <f t="shared" si="8"/>
        <v>HERE</v>
      </c>
      <c r="AA160" s="2">
        <f>IF(Z160="HERE",Y160,AA159+Graph!$G$1*1000)</f>
        <v>42614507.053937912</v>
      </c>
      <c r="AB160" s="2">
        <f t="shared" si="21"/>
        <v>7039.5714285671711</v>
      </c>
      <c r="AC160" s="2">
        <f t="shared" si="36"/>
        <v>20307888.616411883</v>
      </c>
      <c r="AD160" s="3">
        <f t="shared" si="10"/>
        <v>42614507.053937912</v>
      </c>
      <c r="AE160" s="2">
        <f>IF(AE158&gt;=52800000,52800000,IF(AB139=Graph!G$1*1000,AE159+Graph!G$1*1000,AC160))</f>
        <v>20307888.616411883</v>
      </c>
      <c r="AF160" s="3">
        <f t="shared" si="11"/>
        <v>20307888.616411883</v>
      </c>
      <c r="AG160" s="3">
        <f t="shared" si="27"/>
        <v>37854766.153314829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93</v>
      </c>
      <c r="C161" s="7"/>
      <c r="D161" s="2" t="e">
        <f t="shared" si="12"/>
        <v>#N/A</v>
      </c>
      <c r="E161" s="2" t="e">
        <f t="shared" si="22"/>
        <v>#N/A</v>
      </c>
      <c r="F161" s="2">
        <v>954643.59253248572</v>
      </c>
      <c r="G161" s="2">
        <f t="shared" si="26"/>
        <v>492960.42857142858</v>
      </c>
      <c r="H161" s="2">
        <f t="shared" si="37"/>
        <v>62209525.044983141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1228404.1428571446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960542.22240260243</v>
      </c>
      <c r="Q161" s="2">
        <f t="shared" si="34"/>
        <v>500000</v>
      </c>
      <c r="R161" s="2">
        <f t="shared" si="38"/>
        <v>63422395.670349807</v>
      </c>
      <c r="S161" s="2">
        <f t="shared" si="17"/>
        <v>492960.42857142538</v>
      </c>
      <c r="T161" s="2">
        <f t="shared" si="18"/>
        <v>7039.571428571362</v>
      </c>
      <c r="U161" s="2">
        <f t="shared" si="19"/>
        <v>500000</v>
      </c>
      <c r="V161" s="2">
        <f t="shared" si="33"/>
        <v>20800849.044983312</v>
      </c>
      <c r="W161" s="2">
        <f t="shared" si="20"/>
        <v>492960.4285714291</v>
      </c>
      <c r="X161" s="2">
        <f t="shared" si="6"/>
        <v>7039.5714285708964</v>
      </c>
      <c r="Y161" s="2">
        <f t="shared" si="35"/>
        <v>42621546.625366479</v>
      </c>
      <c r="Z161" s="2" t="str">
        <f t="shared" si="8"/>
        <v>HERE</v>
      </c>
      <c r="AA161" s="2">
        <f>IF(Z161="HERE",Y161,AA160+Graph!$G$1*1000)</f>
        <v>42621546.625366479</v>
      </c>
      <c r="AB161" s="2">
        <f t="shared" si="21"/>
        <v>7039.5714285671711</v>
      </c>
      <c r="AC161" s="2">
        <f t="shared" si="36"/>
        <v>20800849.044983312</v>
      </c>
      <c r="AD161" s="3">
        <f t="shared" si="10"/>
        <v>42621546.625366479</v>
      </c>
      <c r="AE161" s="2">
        <f>IF(AE159&gt;=52800000,52800000,IF(AB140=Graph!G$1*1000,AE160+Graph!G$1*1000,AC161))</f>
        <v>20800849.044983312</v>
      </c>
      <c r="AF161" s="3">
        <f t="shared" si="11"/>
        <v>20800849.044983312</v>
      </c>
      <c r="AG161" s="3">
        <f t="shared" si="27"/>
        <v>37884727.603314824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94</v>
      </c>
      <c r="C162" s="7"/>
      <c r="D162" s="2" t="e">
        <f t="shared" si="12"/>
        <v>#N/A</v>
      </c>
      <c r="E162" s="2" t="e">
        <f t="shared" si="22"/>
        <v>#N/A</v>
      </c>
      <c r="F162" s="2">
        <v>959904.24282574654</v>
      </c>
      <c r="G162" s="2">
        <f t="shared" si="26"/>
        <v>492960.42857142858</v>
      </c>
      <c r="H162" s="2">
        <f t="shared" si="37"/>
        <v>62702485.473554567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1235443.7142857159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965824.71449518204</v>
      </c>
      <c r="Q162" s="2">
        <f t="shared" si="34"/>
        <v>500000</v>
      </c>
      <c r="R162" s="2">
        <f t="shared" si="38"/>
        <v>63922395.670349807</v>
      </c>
      <c r="S162" s="2">
        <f t="shared" si="17"/>
        <v>492960.42857142538</v>
      </c>
      <c r="T162" s="2">
        <f t="shared" si="18"/>
        <v>7039.571428571362</v>
      </c>
      <c r="U162" s="2">
        <f t="shared" si="19"/>
        <v>500000</v>
      </c>
      <c r="V162" s="2">
        <f t="shared" si="33"/>
        <v>21293809.473554742</v>
      </c>
      <c r="W162" s="2">
        <f t="shared" si="20"/>
        <v>492960.4285714291</v>
      </c>
      <c r="X162" s="2">
        <f t="shared" si="6"/>
        <v>7039.5714285708964</v>
      </c>
      <c r="Y162" s="2">
        <f t="shared" si="35"/>
        <v>42628586.196795046</v>
      </c>
      <c r="Z162" s="2" t="str">
        <f t="shared" si="8"/>
        <v>HERE</v>
      </c>
      <c r="AA162" s="2">
        <f>IF(Z162="HERE",Y162,AA161+Graph!$G$1*1000)</f>
        <v>42628586.196795046</v>
      </c>
      <c r="AB162" s="2">
        <f t="shared" si="21"/>
        <v>7039.5714285671711</v>
      </c>
      <c r="AC162" s="2">
        <f t="shared" si="36"/>
        <v>21293809.473554742</v>
      </c>
      <c r="AD162" s="3">
        <f t="shared" si="10"/>
        <v>42628586.196795046</v>
      </c>
      <c r="AE162" s="2">
        <f>IF(AE160&gt;=52800000,52800000,IF(AB141=Graph!G$1*1000,AE161+Graph!G$1*1000,AC162))</f>
        <v>21293809.473554742</v>
      </c>
      <c r="AF162" s="3">
        <f t="shared" si="11"/>
        <v>21293809.473554742</v>
      </c>
      <c r="AG162" s="3">
        <f t="shared" si="27"/>
        <v>37868011.303314827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95</v>
      </c>
      <c r="C163" s="7"/>
      <c r="D163" s="2" t="e">
        <f t="shared" si="12"/>
        <v>#N/A</v>
      </c>
      <c r="E163" s="2" t="e">
        <f t="shared" si="22"/>
        <v>#N/A</v>
      </c>
      <c r="F163" s="2">
        <v>965164.89311897755</v>
      </c>
      <c r="G163" s="2">
        <f t="shared" si="26"/>
        <v>492960.42857142858</v>
      </c>
      <c r="H163" s="2">
        <f t="shared" si="37"/>
        <v>63195445.902125992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1242483.2857142873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971107.20658776164</v>
      </c>
      <c r="Q163" s="2">
        <f t="shared" si="34"/>
        <v>500000</v>
      </c>
      <c r="R163" s="2">
        <f t="shared" si="38"/>
        <v>64422395.670349807</v>
      </c>
      <c r="S163" s="2">
        <f t="shared" si="17"/>
        <v>492960.42857142538</v>
      </c>
      <c r="T163" s="2">
        <f t="shared" si="18"/>
        <v>7039.571428571362</v>
      </c>
      <c r="U163" s="2">
        <f t="shared" si="19"/>
        <v>500000</v>
      </c>
      <c r="V163" s="2">
        <f t="shared" si="33"/>
        <v>21786769.902126171</v>
      </c>
      <c r="W163" s="2">
        <f t="shared" si="20"/>
        <v>492960.4285714291</v>
      </c>
      <c r="X163" s="2">
        <f t="shared" si="6"/>
        <v>7039.5714285708964</v>
      </c>
      <c r="Y163" s="2">
        <f t="shared" si="35"/>
        <v>42635625.768223614</v>
      </c>
      <c r="Z163" s="2" t="str">
        <f t="shared" si="8"/>
        <v>HERE</v>
      </c>
      <c r="AA163" s="2">
        <f>IF(Z163="HERE",Y163,AA162+Graph!$G$1*1000)</f>
        <v>42635625.768223614</v>
      </c>
      <c r="AB163" s="2">
        <f t="shared" si="21"/>
        <v>7039.5714285671711</v>
      </c>
      <c r="AC163" s="2">
        <f t="shared" si="36"/>
        <v>21786769.902126171</v>
      </c>
      <c r="AD163" s="3">
        <f t="shared" si="10"/>
        <v>42635625.768223614</v>
      </c>
      <c r="AE163" s="2">
        <f>IF(AE161&gt;=52800000,52800000,IF(AB142=Graph!G$1*1000,AE162+Graph!G$1*1000,AC163))</f>
        <v>21786769.902126171</v>
      </c>
      <c r="AF163" s="3">
        <f t="shared" si="11"/>
        <v>21786769.902126171</v>
      </c>
      <c r="AG163" s="3">
        <f t="shared" si="27"/>
        <v>38080251.003314823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96</v>
      </c>
      <c r="C164" s="7"/>
      <c r="D164" s="2" t="e">
        <f t="shared" si="12"/>
        <v>#N/A</v>
      </c>
      <c r="E164" s="2" t="e">
        <f t="shared" si="22"/>
        <v>#N/A</v>
      </c>
      <c r="F164" s="2">
        <v>970425.54341223836</v>
      </c>
      <c r="G164" s="2">
        <f t="shared" si="26"/>
        <v>492960.42857142858</v>
      </c>
      <c r="H164" s="2">
        <f t="shared" si="37"/>
        <v>63688406.330697417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1249522.8571428587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976389.69868034124</v>
      </c>
      <c r="Q164" s="2">
        <f t="shared" si="34"/>
        <v>500000</v>
      </c>
      <c r="R164" s="2">
        <f t="shared" si="38"/>
        <v>64922395.670349807</v>
      </c>
      <c r="S164" s="2">
        <f t="shared" si="17"/>
        <v>492960.42857142538</v>
      </c>
      <c r="T164" s="2">
        <f t="shared" si="18"/>
        <v>7039.571428571362</v>
      </c>
      <c r="U164" s="2">
        <f t="shared" si="19"/>
        <v>500000</v>
      </c>
      <c r="V164" s="2">
        <f t="shared" si="33"/>
        <v>22279730.3306976</v>
      </c>
      <c r="W164" s="2">
        <f t="shared" si="20"/>
        <v>492960.4285714291</v>
      </c>
      <c r="X164" s="2">
        <f t="shared" si="6"/>
        <v>7039.5714285708964</v>
      </c>
      <c r="Y164" s="2">
        <f t="shared" si="35"/>
        <v>42642665.339652181</v>
      </c>
      <c r="Z164" s="2" t="str">
        <f t="shared" si="8"/>
        <v>HERE</v>
      </c>
      <c r="AA164" s="2">
        <f>IF(Z164="HERE",Y164,AA163+Graph!$G$1*1000)</f>
        <v>42642665.339652181</v>
      </c>
      <c r="AB164" s="2">
        <f t="shared" si="21"/>
        <v>7039.5714285671711</v>
      </c>
      <c r="AC164" s="2">
        <f t="shared" si="36"/>
        <v>22279730.3306976</v>
      </c>
      <c r="AD164" s="3">
        <f t="shared" si="10"/>
        <v>42642665.339652181</v>
      </c>
      <c r="AE164" s="2">
        <f>IF(AE162&gt;=52800000,52800000,IF(AB143=Graph!G$1*1000,AE163+Graph!G$1*1000,AC164))</f>
        <v>22279730.3306976</v>
      </c>
      <c r="AF164" s="3">
        <f t="shared" si="11"/>
        <v>22279730.3306976</v>
      </c>
      <c r="AG164" s="3">
        <f t="shared" si="27"/>
        <v>38230643.003314823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97</v>
      </c>
      <c r="C165" s="7"/>
      <c r="D165" s="2" t="e">
        <f t="shared" si="12"/>
        <v>#N/A</v>
      </c>
      <c r="E165" s="2" t="e">
        <f t="shared" si="22"/>
        <v>#N/A</v>
      </c>
      <c r="F165" s="2">
        <v>975686.19370549917</v>
      </c>
      <c r="G165" s="2">
        <f t="shared" si="26"/>
        <v>492960.42857142858</v>
      </c>
      <c r="H165" s="2">
        <f t="shared" si="37"/>
        <v>64181366.759268843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1256562.42857143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981672.19077292085</v>
      </c>
      <c r="Q165" s="2">
        <f t="shared" si="34"/>
        <v>500000</v>
      </c>
      <c r="R165" s="2">
        <f t="shared" si="38"/>
        <v>65422395.670349807</v>
      </c>
      <c r="S165" s="2">
        <f t="shared" si="17"/>
        <v>492960.42857142538</v>
      </c>
      <c r="T165" s="2">
        <f t="shared" si="18"/>
        <v>7039.571428571362</v>
      </c>
      <c r="U165" s="2">
        <f t="shared" si="19"/>
        <v>500000</v>
      </c>
      <c r="V165" s="2">
        <f t="shared" si="33"/>
        <v>22772690.759269029</v>
      </c>
      <c r="W165" s="2">
        <f t="shared" si="20"/>
        <v>492960.4285714291</v>
      </c>
      <c r="X165" s="2">
        <f t="shared" si="6"/>
        <v>7039.5714285708964</v>
      </c>
      <c r="Y165" s="2">
        <f t="shared" si="35"/>
        <v>42649704.911080748</v>
      </c>
      <c r="Z165" s="2" t="str">
        <f t="shared" si="8"/>
        <v>HERE</v>
      </c>
      <c r="AA165" s="2">
        <f>IF(Z165="HERE",Y165,AA164+Graph!$G$1*1000)</f>
        <v>42649704.911080748</v>
      </c>
      <c r="AB165" s="2">
        <f t="shared" si="21"/>
        <v>7039.5714285671711</v>
      </c>
      <c r="AC165" s="2">
        <f t="shared" si="36"/>
        <v>22772690.759269029</v>
      </c>
      <c r="AD165" s="3">
        <f t="shared" si="10"/>
        <v>42649704.911080748</v>
      </c>
      <c r="AE165" s="2">
        <f>IF(AE163&gt;=52800000,52800000,IF(AB144=Graph!G$1*1000,AE164+Graph!G$1*1000,AC165))</f>
        <v>22772690.759269029</v>
      </c>
      <c r="AF165" s="3">
        <f t="shared" si="11"/>
        <v>22772690.759269029</v>
      </c>
      <c r="AG165" s="3">
        <f t="shared" si="27"/>
        <v>38330602.803314827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98</v>
      </c>
      <c r="C166" s="7"/>
      <c r="D166" s="2" t="e">
        <f t="shared" si="12"/>
        <v>#N/A</v>
      </c>
      <c r="E166" s="2" t="e">
        <f t="shared" si="22"/>
        <v>#N/A</v>
      </c>
      <c r="F166" s="2">
        <v>980946.84399875998</v>
      </c>
      <c r="G166" s="2">
        <f t="shared" si="26"/>
        <v>492960.42857142858</v>
      </c>
      <c r="H166" s="2">
        <f t="shared" si="37"/>
        <v>64674327.187840268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1263602.0000000014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986954.68286553025</v>
      </c>
      <c r="Q166" s="2">
        <f t="shared" ref="Q166:Q229" si="39">IF(P166&gt;500000,500000,P166)</f>
        <v>500000</v>
      </c>
      <c r="R166" s="2">
        <f t="shared" si="38"/>
        <v>65922395.670349807</v>
      </c>
      <c r="S166" s="2">
        <f t="shared" si="17"/>
        <v>492960.42857142538</v>
      </c>
      <c r="T166" s="2">
        <f t="shared" si="18"/>
        <v>7039.571428571362</v>
      </c>
      <c r="U166" s="2">
        <f t="shared" si="19"/>
        <v>500000</v>
      </c>
      <c r="V166" s="2">
        <f t="shared" si="33"/>
        <v>23265651.187840458</v>
      </c>
      <c r="W166" s="2">
        <f t="shared" si="20"/>
        <v>492960.4285714291</v>
      </c>
      <c r="X166" s="2">
        <f t="shared" si="6"/>
        <v>7039.5714285708964</v>
      </c>
      <c r="Y166" s="2">
        <f t="shared" si="35"/>
        <v>42656744.482509315</v>
      </c>
      <c r="Z166" s="2" t="str">
        <f t="shared" si="8"/>
        <v>HERE</v>
      </c>
      <c r="AA166" s="2">
        <f>IF(Z166="HERE",Y166,AA165+Graph!$G$1*1000)</f>
        <v>42656744.482509315</v>
      </c>
      <c r="AB166" s="2">
        <f t="shared" si="21"/>
        <v>7039.5714285671711</v>
      </c>
      <c r="AC166" s="2">
        <f t="shared" si="36"/>
        <v>23265651.187840458</v>
      </c>
      <c r="AD166" s="3">
        <f t="shared" si="10"/>
        <v>42656744.482509315</v>
      </c>
      <c r="AE166" s="2">
        <f>IF(AE164&gt;=52800000,52800000,IF(AB145=Graph!G$1*1000,AE165+Graph!G$1*1000,AC166))</f>
        <v>23265651.187840458</v>
      </c>
      <c r="AF166" s="3">
        <f t="shared" si="11"/>
        <v>23265651.187840458</v>
      </c>
      <c r="AG166" s="3">
        <f t="shared" si="27"/>
        <v>38397414.303314827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99</v>
      </c>
      <c r="C167" s="7"/>
      <c r="D167" s="2" t="e">
        <f t="shared" si="12"/>
        <v>#N/A</v>
      </c>
      <c r="E167" s="2" t="e">
        <f t="shared" si="22"/>
        <v>#N/A</v>
      </c>
      <c r="F167" s="2">
        <v>986207.4942920208</v>
      </c>
      <c r="G167" s="2">
        <f t="shared" si="26"/>
        <v>492960.42857142858</v>
      </c>
      <c r="H167" s="2">
        <f t="shared" si="37"/>
        <v>65167287.616411693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1270641.5714285728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992237.17495810986</v>
      </c>
      <c r="Q167" s="2">
        <f t="shared" si="39"/>
        <v>500000</v>
      </c>
      <c r="R167" s="2">
        <f t="shared" si="38"/>
        <v>66422395.670349807</v>
      </c>
      <c r="S167" s="2">
        <f t="shared" si="17"/>
        <v>492960.42857142538</v>
      </c>
      <c r="T167" s="2">
        <f t="shared" si="18"/>
        <v>7039.571428571362</v>
      </c>
      <c r="U167" s="2">
        <f t="shared" si="19"/>
        <v>500000</v>
      </c>
      <c r="V167" s="2">
        <f t="shared" si="33"/>
        <v>23758611.616411887</v>
      </c>
      <c r="W167" s="2">
        <f t="shared" si="20"/>
        <v>492960.4285714291</v>
      </c>
      <c r="X167" s="2">
        <f t="shared" si="6"/>
        <v>7039.5714285708964</v>
      </c>
      <c r="Y167" s="2">
        <f t="shared" si="35"/>
        <v>42663784.053937882</v>
      </c>
      <c r="Z167" s="2" t="str">
        <f t="shared" si="8"/>
        <v>HERE</v>
      </c>
      <c r="AA167" s="2">
        <f>IF(Z167="HERE",Y167,AA166+Graph!$G$1*1000)</f>
        <v>42663784.053937882</v>
      </c>
      <c r="AB167" s="2">
        <f t="shared" si="21"/>
        <v>7039.5714285671711</v>
      </c>
      <c r="AC167" s="2">
        <f t="shared" si="36"/>
        <v>23758611.616411887</v>
      </c>
      <c r="AD167" s="3">
        <f t="shared" si="10"/>
        <v>42663784.053937882</v>
      </c>
      <c r="AE167" s="2">
        <f>IF(AE165&gt;=52800000,52800000,IF(AB146=Graph!G$1*1000,AE166+Graph!G$1*1000,AC167))</f>
        <v>23758611.616411887</v>
      </c>
      <c r="AF167" s="3">
        <f t="shared" si="11"/>
        <v>23758611.616411887</v>
      </c>
      <c r="AG167" s="3">
        <f t="shared" si="27"/>
        <v>38419765.703314833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100</v>
      </c>
      <c r="C168" s="7"/>
      <c r="D168" s="2" t="e">
        <f t="shared" si="12"/>
        <v>#N/A</v>
      </c>
      <c r="E168" s="2" t="e">
        <f t="shared" si="22"/>
        <v>#N/A</v>
      </c>
      <c r="F168" s="2">
        <v>991468.14458525181</v>
      </c>
      <c r="G168" s="2">
        <f t="shared" si="26"/>
        <v>492960.42857142858</v>
      </c>
      <c r="H168" s="2">
        <f t="shared" si="37"/>
        <v>65660248.044983119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1277681.1428571441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997519.66705068946</v>
      </c>
      <c r="Q168" s="2">
        <f t="shared" si="39"/>
        <v>500000</v>
      </c>
      <c r="R168" s="2">
        <f t="shared" si="38"/>
        <v>66922395.670349807</v>
      </c>
      <c r="S168" s="2">
        <f t="shared" si="17"/>
        <v>492960.42857142538</v>
      </c>
      <c r="T168" s="2">
        <f t="shared" si="18"/>
        <v>7039.571428571362</v>
      </c>
      <c r="U168" s="2">
        <f t="shared" si="19"/>
        <v>500000</v>
      </c>
      <c r="V168" s="2">
        <f t="shared" si="33"/>
        <v>24251572.044983316</v>
      </c>
      <c r="W168" s="2">
        <f t="shared" si="20"/>
        <v>492960.4285714291</v>
      </c>
      <c r="X168" s="2">
        <f t="shared" si="6"/>
        <v>7039.5714285708964</v>
      </c>
      <c r="Y168" s="2">
        <f t="shared" si="35"/>
        <v>42670823.625366449</v>
      </c>
      <c r="Z168" s="2" t="str">
        <f t="shared" si="8"/>
        <v>HERE</v>
      </c>
      <c r="AA168" s="2">
        <f>IF(Z168="HERE",Y168,AA167+Graph!$G$1*1000)</f>
        <v>42670823.625366449</v>
      </c>
      <c r="AB168" s="2">
        <f t="shared" si="21"/>
        <v>7039.5714285671711</v>
      </c>
      <c r="AC168" s="2">
        <f t="shared" si="36"/>
        <v>24251572.044983316</v>
      </c>
      <c r="AD168" s="3">
        <f t="shared" si="10"/>
        <v>42670823.625366449</v>
      </c>
      <c r="AE168" s="2">
        <f>IF(AE166&gt;=52800000,52800000,IF(AB147=Graph!G$1*1000,AE167+Graph!G$1*1000,AC168))</f>
        <v>24251572.044983316</v>
      </c>
      <c r="AF168" s="3">
        <f t="shared" si="11"/>
        <v>24251572.044983316</v>
      </c>
      <c r="AG168" s="3">
        <f t="shared" si="27"/>
        <v>38406853.153314829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101</v>
      </c>
      <c r="C169" s="7"/>
      <c r="D169" s="2" t="e">
        <f t="shared" si="12"/>
        <v>#N/A</v>
      </c>
      <c r="E169" s="2" t="e">
        <f t="shared" si="22"/>
        <v>#N/A</v>
      </c>
      <c r="F169" s="2">
        <v>996728.79487851262</v>
      </c>
      <c r="G169" s="2">
        <f t="shared" si="26"/>
        <v>492960.42857142858</v>
      </c>
      <c r="H169" s="2">
        <f t="shared" si="37"/>
        <v>66153208.473554544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1284720.7142857155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1002802.1591432691</v>
      </c>
      <c r="Q169" s="2">
        <f t="shared" si="39"/>
        <v>500000</v>
      </c>
      <c r="R169" s="2">
        <f t="shared" si="38"/>
        <v>67422395.670349807</v>
      </c>
      <c r="S169" s="2">
        <f t="shared" si="17"/>
        <v>492960.42857142538</v>
      </c>
      <c r="T169" s="2">
        <f t="shared" si="18"/>
        <v>7039.571428571362</v>
      </c>
      <c r="U169" s="2">
        <f t="shared" si="19"/>
        <v>500000</v>
      </c>
      <c r="V169" s="2">
        <f t="shared" si="33"/>
        <v>24744532.473554745</v>
      </c>
      <c r="W169" s="2">
        <f t="shared" si="20"/>
        <v>492960.4285714291</v>
      </c>
      <c r="X169" s="2">
        <f t="shared" si="6"/>
        <v>7039.5714285708964</v>
      </c>
      <c r="Y169" s="2">
        <f t="shared" si="35"/>
        <v>42677863.196795017</v>
      </c>
      <c r="Z169" s="2" t="str">
        <f t="shared" si="8"/>
        <v>HERE</v>
      </c>
      <c r="AA169" s="2">
        <f>IF(Z169="HERE",Y169,AA168+Graph!$G$1*1000)</f>
        <v>42677863.196795017</v>
      </c>
      <c r="AB169" s="2">
        <f t="shared" si="21"/>
        <v>7039.5714285671711</v>
      </c>
      <c r="AC169" s="2">
        <f t="shared" si="36"/>
        <v>24744532.473554745</v>
      </c>
      <c r="AD169" s="3">
        <f t="shared" si="10"/>
        <v>42677863.196795017</v>
      </c>
      <c r="AE169" s="2">
        <f>IF(AE167&gt;=52800000,52800000,IF(AB148=Graph!G$1*1000,AE168+Graph!G$1*1000,AC169))</f>
        <v>24744532.473554745</v>
      </c>
      <c r="AF169" s="3">
        <f t="shared" si="11"/>
        <v>24744532.473554745</v>
      </c>
      <c r="AG169" s="3">
        <f t="shared" si="27"/>
        <v>38427295.453314833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102</v>
      </c>
      <c r="C170" s="7"/>
      <c r="D170" s="2" t="e">
        <f t="shared" si="12"/>
        <v>#N/A</v>
      </c>
      <c r="E170" s="2" t="e">
        <f t="shared" si="22"/>
        <v>#N/A</v>
      </c>
      <c r="F170" s="2">
        <v>1001989.4451717734</v>
      </c>
      <c r="G170" s="2">
        <f t="shared" si="26"/>
        <v>492960.42857142858</v>
      </c>
      <c r="H170" s="2">
        <f t="shared" si="37"/>
        <v>66646168.90212597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1291760.2857142868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1008084.6512358487</v>
      </c>
      <c r="Q170" s="2">
        <f t="shared" si="39"/>
        <v>500000</v>
      </c>
      <c r="R170" s="2">
        <f t="shared" si="38"/>
        <v>67922395.670349807</v>
      </c>
      <c r="S170" s="2">
        <f t="shared" si="17"/>
        <v>492960.42857142538</v>
      </c>
      <c r="T170" s="2">
        <f t="shared" si="18"/>
        <v>7039.571428571362</v>
      </c>
      <c r="U170" s="2">
        <f t="shared" si="19"/>
        <v>500000</v>
      </c>
      <c r="V170" s="2">
        <f t="shared" si="33"/>
        <v>25237492.902126174</v>
      </c>
      <c r="W170" s="2">
        <f t="shared" si="20"/>
        <v>492960.4285714291</v>
      </c>
      <c r="X170" s="2">
        <f t="shared" si="6"/>
        <v>7039.5714285708964</v>
      </c>
      <c r="Y170" s="2">
        <f t="shared" si="35"/>
        <v>42684902.768223584</v>
      </c>
      <c r="Z170" s="2" t="str">
        <f t="shared" si="8"/>
        <v>HERE</v>
      </c>
      <c r="AA170" s="2">
        <f>IF(Z170="HERE",Y170,AA169+Graph!$G$1*1000)</f>
        <v>42684902.768223584</v>
      </c>
      <c r="AB170" s="2">
        <f t="shared" si="21"/>
        <v>7039.5714285671711</v>
      </c>
      <c r="AC170" s="2">
        <f t="shared" si="36"/>
        <v>25237492.902126174</v>
      </c>
      <c r="AD170" s="3">
        <f t="shared" si="10"/>
        <v>42684902.768223584</v>
      </c>
      <c r="AE170" s="2">
        <f>IF(AE168&gt;=52800000,52800000,IF(AB149=Graph!G$1*1000,AE169+Graph!G$1*1000,AC170))</f>
        <v>25237492.902126174</v>
      </c>
      <c r="AF170" s="3">
        <f t="shared" si="11"/>
        <v>25237492.902126174</v>
      </c>
      <c r="AG170" s="3">
        <f t="shared" si="27"/>
        <v>38675027.753314823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103</v>
      </c>
      <c r="C171" s="7"/>
      <c r="D171" s="2" t="e">
        <f t="shared" si="12"/>
        <v>#N/A</v>
      </c>
      <c r="E171" s="2" t="e">
        <f t="shared" si="22"/>
        <v>#N/A</v>
      </c>
      <c r="F171" s="2">
        <v>1007250.0954650342</v>
      </c>
      <c r="G171" s="2">
        <f t="shared" si="26"/>
        <v>492960.42857142858</v>
      </c>
      <c r="H171" s="2">
        <f t="shared" si="37"/>
        <v>67139129.330697402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1298799.8571428582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1013367.1433284283</v>
      </c>
      <c r="Q171" s="2">
        <f t="shared" si="39"/>
        <v>500000</v>
      </c>
      <c r="R171" s="2">
        <f t="shared" si="38"/>
        <v>68422395.670349807</v>
      </c>
      <c r="S171" s="2">
        <f t="shared" si="17"/>
        <v>492960.42857143283</v>
      </c>
      <c r="T171" s="2">
        <f t="shared" si="18"/>
        <v>7039.571428571362</v>
      </c>
      <c r="U171" s="2">
        <f t="shared" si="19"/>
        <v>500000</v>
      </c>
      <c r="V171" s="2">
        <f t="shared" si="33"/>
        <v>25730453.330697604</v>
      </c>
      <c r="W171" s="2">
        <f t="shared" si="20"/>
        <v>492960.4285714291</v>
      </c>
      <c r="X171" s="2">
        <f t="shared" si="6"/>
        <v>7039.5714285708964</v>
      </c>
      <c r="Y171" s="2">
        <f t="shared" si="35"/>
        <v>42691942.339652151</v>
      </c>
      <c r="Z171" s="2" t="str">
        <f t="shared" si="8"/>
        <v>HERE</v>
      </c>
      <c r="AA171" s="2">
        <f>IF(Z171="HERE",Y171,AA170+Graph!$G$1*1000)</f>
        <v>42691942.339652151</v>
      </c>
      <c r="AB171" s="2">
        <f t="shared" si="21"/>
        <v>7039.5714285671711</v>
      </c>
      <c r="AC171" s="2">
        <f t="shared" si="36"/>
        <v>25730453.330697604</v>
      </c>
      <c r="AD171" s="3">
        <f t="shared" si="10"/>
        <v>42691942.339652151</v>
      </c>
      <c r="AE171" s="2">
        <f>IF(AE169&gt;=52800000,52800000,IF(AB150=Graph!G$1*1000,AE170+Graph!G$1*1000,AC171))</f>
        <v>25730453.330697604</v>
      </c>
      <c r="AF171" s="3">
        <f t="shared" si="11"/>
        <v>25730453.330697604</v>
      </c>
      <c r="AG171" s="3">
        <f t="shared" si="27"/>
        <v>38890465.153314829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104</v>
      </c>
      <c r="C172" s="7"/>
      <c r="D172" s="2" t="e">
        <f t="shared" si="12"/>
        <v>#N/A</v>
      </c>
      <c r="E172" s="2" t="e">
        <f t="shared" si="22"/>
        <v>#N/A</v>
      </c>
      <c r="F172" s="2">
        <v>1012510.7457582951</v>
      </c>
      <c r="G172" s="2">
        <f t="shared" si="26"/>
        <v>492960.42857142858</v>
      </c>
      <c r="H172" s="2">
        <f t="shared" si="37"/>
        <v>67632089.759268835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1305839.4285714296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1018649.6354210377</v>
      </c>
      <c r="Q172" s="2">
        <f t="shared" si="39"/>
        <v>500000</v>
      </c>
      <c r="R172" s="2">
        <f t="shared" si="38"/>
        <v>68922395.670349807</v>
      </c>
      <c r="S172" s="2">
        <f t="shared" si="17"/>
        <v>492960.42857143283</v>
      </c>
      <c r="T172" s="2">
        <f t="shared" si="18"/>
        <v>7039.571428571362</v>
      </c>
      <c r="U172" s="2">
        <f t="shared" si="19"/>
        <v>500000</v>
      </c>
      <c r="V172" s="2">
        <f t="shared" si="33"/>
        <v>26223413.759269033</v>
      </c>
      <c r="W172" s="2">
        <f t="shared" si="20"/>
        <v>492960.4285714291</v>
      </c>
      <c r="X172" s="2">
        <f t="shared" si="6"/>
        <v>7039.5714285708964</v>
      </c>
      <c r="Y172" s="2">
        <f t="shared" si="35"/>
        <v>42698981.911080718</v>
      </c>
      <c r="Z172" s="2" t="str">
        <f t="shared" si="8"/>
        <v>HERE</v>
      </c>
      <c r="AA172" s="2">
        <f>IF(Z172="HERE",Y172,AA171+Graph!$G$1*1000)</f>
        <v>42698981.911080718</v>
      </c>
      <c r="AB172" s="2">
        <f t="shared" si="21"/>
        <v>7039.5714285671711</v>
      </c>
      <c r="AC172" s="2">
        <f t="shared" si="36"/>
        <v>26223413.759269033</v>
      </c>
      <c r="AD172" s="3">
        <f t="shared" si="10"/>
        <v>42698981.911080718</v>
      </c>
      <c r="AE172" s="2">
        <f>IF(AE170&gt;=52800000,52800000,IF(AB151=Graph!G$1*1000,AE171+Graph!G$1*1000,AC172))</f>
        <v>26223413.759269033</v>
      </c>
      <c r="AF172" s="3">
        <f t="shared" si="11"/>
        <v>26223413.759269033</v>
      </c>
      <c r="AG172" s="3">
        <f t="shared" si="27"/>
        <v>39030329.903314829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105</v>
      </c>
      <c r="C173" s="7"/>
      <c r="D173" s="2" t="e">
        <f t="shared" si="12"/>
        <v>#N/A</v>
      </c>
      <c r="E173" s="2" t="e">
        <f t="shared" si="22"/>
        <v>#N/A</v>
      </c>
      <c r="F173" s="2">
        <v>1017771.3960515261</v>
      </c>
      <c r="G173" s="2">
        <f t="shared" si="26"/>
        <v>492960.42857142858</v>
      </c>
      <c r="H173" s="2">
        <f t="shared" si="37"/>
        <v>68125050.187840268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1312879.0000000009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1023932.1275136173</v>
      </c>
      <c r="Q173" s="2">
        <f t="shared" si="39"/>
        <v>500000</v>
      </c>
      <c r="R173" s="2">
        <f t="shared" si="38"/>
        <v>69422395.670349807</v>
      </c>
      <c r="S173" s="2">
        <f t="shared" si="17"/>
        <v>492960.42857143283</v>
      </c>
      <c r="T173" s="2">
        <f t="shared" si="18"/>
        <v>7039.571428571362</v>
      </c>
      <c r="U173" s="2">
        <f t="shared" si="19"/>
        <v>500000</v>
      </c>
      <c r="V173" s="2">
        <f t="shared" si="33"/>
        <v>26716374.187840462</v>
      </c>
      <c r="W173" s="2">
        <f t="shared" si="20"/>
        <v>492960.4285714291</v>
      </c>
      <c r="X173" s="2">
        <f t="shared" si="6"/>
        <v>7039.5714285708964</v>
      </c>
      <c r="Y173" s="2">
        <f t="shared" si="35"/>
        <v>42706021.482509285</v>
      </c>
      <c r="Z173" s="2" t="str">
        <f t="shared" si="8"/>
        <v>HERE</v>
      </c>
      <c r="AA173" s="2">
        <f>IF(Z173="HERE",Y173,AA172+Graph!$G$1*1000)</f>
        <v>42706021.482509285</v>
      </c>
      <c r="AB173" s="2">
        <f t="shared" si="21"/>
        <v>7039.5714285671711</v>
      </c>
      <c r="AC173" s="2">
        <f t="shared" si="36"/>
        <v>26716374.187840462</v>
      </c>
      <c r="AD173" s="3">
        <f t="shared" si="10"/>
        <v>42706021.482509285</v>
      </c>
      <c r="AE173" s="2">
        <f>IF(AE171&gt;=52800000,52800000,IF(AB152=Graph!G$1*1000,AE172+Graph!G$1*1000,AC173))</f>
        <v>26716374.187840462</v>
      </c>
      <c r="AF173" s="3">
        <f t="shared" si="11"/>
        <v>26716374.187840462</v>
      </c>
      <c r="AG173" s="3">
        <f t="shared" si="27"/>
        <v>39070536.403314829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106</v>
      </c>
      <c r="C174" s="7"/>
      <c r="D174" s="2" t="e">
        <f t="shared" si="12"/>
        <v>#N/A</v>
      </c>
      <c r="E174" s="2" t="e">
        <f t="shared" si="22"/>
        <v>#N/A</v>
      </c>
      <c r="F174" s="2">
        <v>1023032.0463447869</v>
      </c>
      <c r="G174" s="2">
        <f t="shared" si="26"/>
        <v>492960.42857142858</v>
      </c>
      <c r="H174" s="2">
        <f t="shared" si="37"/>
        <v>68618010.616411701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1319918.5714285723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1029214.6196061969</v>
      </c>
      <c r="Q174" s="2">
        <f t="shared" si="39"/>
        <v>500000</v>
      </c>
      <c r="R174" s="2">
        <f t="shared" si="38"/>
        <v>69922395.670349807</v>
      </c>
      <c r="S174" s="2">
        <f t="shared" si="17"/>
        <v>492960.42857143283</v>
      </c>
      <c r="T174" s="2">
        <f t="shared" si="18"/>
        <v>7039.571428571362</v>
      </c>
      <c r="U174" s="2">
        <f t="shared" si="19"/>
        <v>500000</v>
      </c>
      <c r="V174" s="2">
        <f t="shared" si="33"/>
        <v>27209334.616411891</v>
      </c>
      <c r="W174" s="2">
        <f t="shared" si="20"/>
        <v>492960.4285714291</v>
      </c>
      <c r="X174" s="2">
        <f t="shared" si="6"/>
        <v>7039.5714285708964</v>
      </c>
      <c r="Y174" s="2">
        <f t="shared" si="35"/>
        <v>42713061.053937852</v>
      </c>
      <c r="Z174" s="2" t="str">
        <f t="shared" si="8"/>
        <v>HERE</v>
      </c>
      <c r="AA174" s="2">
        <f>IF(Z174="HERE",Y174,AA173+Graph!$G$1*1000)</f>
        <v>42713061.053937852</v>
      </c>
      <c r="AB174" s="2">
        <f t="shared" si="21"/>
        <v>7039.5714285671711</v>
      </c>
      <c r="AC174" s="2">
        <f t="shared" si="36"/>
        <v>27209334.616411891</v>
      </c>
      <c r="AD174" s="3">
        <f t="shared" si="10"/>
        <v>42713061.053937852</v>
      </c>
      <c r="AE174" s="2">
        <f>IF(AE172&gt;=52800000,52800000,IF(AB153=Graph!G$1*1000,AE173+Graph!G$1*1000,AC174))</f>
        <v>27209334.616411891</v>
      </c>
      <c r="AF174" s="3">
        <f t="shared" si="11"/>
        <v>27209334.616411891</v>
      </c>
      <c r="AG174" s="3">
        <f t="shared" si="27"/>
        <v>39120472.202594779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107</v>
      </c>
      <c r="C175" s="7"/>
      <c r="D175" s="2" t="e">
        <f t="shared" si="12"/>
        <v>#N/A</v>
      </c>
      <c r="E175" s="2" t="e">
        <f t="shared" si="22"/>
        <v>#N/A</v>
      </c>
      <c r="F175" s="2">
        <v>1028292.6966380477</v>
      </c>
      <c r="G175" s="2">
        <f t="shared" si="26"/>
        <v>492960.42857142858</v>
      </c>
      <c r="H175" s="2">
        <f t="shared" si="37"/>
        <v>69110971.044983134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1326958.1428571437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1034497.1116987765</v>
      </c>
      <c r="Q175" s="2">
        <f t="shared" si="39"/>
        <v>500000</v>
      </c>
      <c r="R175" s="2">
        <f t="shared" si="38"/>
        <v>70422395.670349807</v>
      </c>
      <c r="S175" s="2">
        <f t="shared" si="17"/>
        <v>492960.42857143283</v>
      </c>
      <c r="T175" s="2">
        <f t="shared" si="18"/>
        <v>7039.571428571362</v>
      </c>
      <c r="U175" s="2">
        <f t="shared" si="19"/>
        <v>500000</v>
      </c>
      <c r="V175" s="2">
        <f t="shared" si="33"/>
        <v>27702295.04498332</v>
      </c>
      <c r="W175" s="2">
        <f t="shared" si="20"/>
        <v>492960.4285714291</v>
      </c>
      <c r="X175" s="2">
        <f t="shared" si="6"/>
        <v>7039.5714285708964</v>
      </c>
      <c r="Y175" s="2">
        <f t="shared" si="35"/>
        <v>42720100.62536642</v>
      </c>
      <c r="Z175" s="2" t="str">
        <f t="shared" si="8"/>
        <v>HERE</v>
      </c>
      <c r="AA175" s="2">
        <f>IF(Z175="HERE",Y175,AA174+Graph!$G$1*1000)</f>
        <v>42720100.62536642</v>
      </c>
      <c r="AB175" s="2">
        <f t="shared" si="21"/>
        <v>7039.5714285671711</v>
      </c>
      <c r="AC175" s="2">
        <f t="shared" si="36"/>
        <v>27702295.04498332</v>
      </c>
      <c r="AD175" s="3">
        <f t="shared" si="10"/>
        <v>42720100.62536642</v>
      </c>
      <c r="AE175" s="2">
        <f>IF(AE173&gt;=52800000,52800000,IF(AB154=Graph!G$1*1000,AE174+Graph!G$1*1000,AC175))</f>
        <v>27702295.04498332</v>
      </c>
      <c r="AF175" s="3">
        <f t="shared" si="11"/>
        <v>27702295.04498332</v>
      </c>
      <c r="AG175" s="3">
        <f t="shared" si="27"/>
        <v>39165936.449125461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108</v>
      </c>
      <c r="C176" s="7"/>
      <c r="D176" s="2" t="e">
        <f t="shared" si="12"/>
        <v>#N/A</v>
      </c>
      <c r="E176" s="2" t="e">
        <f t="shared" si="22"/>
        <v>#N/A</v>
      </c>
      <c r="F176" s="2">
        <v>1033553.3469313085</v>
      </c>
      <c r="G176" s="2">
        <f t="shared" si="26"/>
        <v>492960.42857142858</v>
      </c>
      <c r="H176" s="2">
        <f t="shared" si="37"/>
        <v>69603931.473554567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1333997.714285715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1039779.6037913561</v>
      </c>
      <c r="Q176" s="2">
        <f t="shared" si="39"/>
        <v>500000</v>
      </c>
      <c r="R176" s="2">
        <f t="shared" si="38"/>
        <v>70922395.670349807</v>
      </c>
      <c r="S176" s="2">
        <f t="shared" si="17"/>
        <v>492960.42857143283</v>
      </c>
      <c r="T176" s="2">
        <f t="shared" si="18"/>
        <v>7039.571428571362</v>
      </c>
      <c r="U176" s="2">
        <f t="shared" si="19"/>
        <v>500000</v>
      </c>
      <c r="V176" s="2">
        <f t="shared" si="33"/>
        <v>28195255.473554749</v>
      </c>
      <c r="W176" s="2">
        <f t="shared" si="20"/>
        <v>492960.4285714291</v>
      </c>
      <c r="X176" s="2">
        <f t="shared" si="6"/>
        <v>7039.5714285708964</v>
      </c>
      <c r="Y176" s="2">
        <f t="shared" si="35"/>
        <v>42727140.196794987</v>
      </c>
      <c r="Z176" s="2" t="str">
        <f t="shared" si="8"/>
        <v>HERE</v>
      </c>
      <c r="AA176" s="2">
        <f>IF(Z176="HERE",Y176,AA175+Graph!$G$1*1000)</f>
        <v>42727140.196794987</v>
      </c>
      <c r="AB176" s="2">
        <f t="shared" si="21"/>
        <v>7039.5714285671711</v>
      </c>
      <c r="AC176" s="2">
        <f t="shared" si="36"/>
        <v>28195255.473554749</v>
      </c>
      <c r="AD176" s="3">
        <f t="shared" si="10"/>
        <v>42727140.196794987</v>
      </c>
      <c r="AE176" s="2">
        <f>IF(AE174&gt;=52800000,52800000,IF(AB155=Graph!G$1*1000,AE175+Graph!G$1*1000,AC176))</f>
        <v>28195255.473554749</v>
      </c>
      <c r="AF176" s="3">
        <f t="shared" si="11"/>
        <v>28195255.473554749</v>
      </c>
      <c r="AG176" s="3">
        <f t="shared" si="27"/>
        <v>39206929.142906874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109</v>
      </c>
      <c r="C177" s="7"/>
      <c r="D177" s="2" t="e">
        <f t="shared" si="12"/>
        <v>#N/A</v>
      </c>
      <c r="E177" s="2" t="e">
        <f t="shared" si="22"/>
        <v>#N/A</v>
      </c>
      <c r="F177" s="2">
        <v>1038813.9972245693</v>
      </c>
      <c r="G177" s="2">
        <f t="shared" si="26"/>
        <v>492960.42857142858</v>
      </c>
      <c r="H177" s="2">
        <f t="shared" si="37"/>
        <v>70096891.902125999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1341037.2857142864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1045062.0958839655</v>
      </c>
      <c r="Q177" s="2">
        <f t="shared" si="39"/>
        <v>500000</v>
      </c>
      <c r="R177" s="2">
        <f t="shared" si="38"/>
        <v>71422395.670349807</v>
      </c>
      <c r="S177" s="2">
        <f t="shared" si="17"/>
        <v>492960.42857143283</v>
      </c>
      <c r="T177" s="2">
        <f t="shared" si="18"/>
        <v>7039.571428571362</v>
      </c>
      <c r="U177" s="2">
        <f t="shared" si="19"/>
        <v>500000</v>
      </c>
      <c r="V177" s="2">
        <f t="shared" si="33"/>
        <v>28688215.902126178</v>
      </c>
      <c r="W177" s="2">
        <f t="shared" si="20"/>
        <v>492960.4285714291</v>
      </c>
      <c r="X177" s="2">
        <f t="shared" si="6"/>
        <v>7039.5714285708964</v>
      </c>
      <c r="Y177" s="2">
        <f t="shared" si="35"/>
        <v>42734179.768223554</v>
      </c>
      <c r="Z177" s="2" t="str">
        <f t="shared" si="8"/>
        <v>HERE</v>
      </c>
      <c r="AA177" s="2">
        <f>IF(Z177="HERE",Y177,AA176+Graph!$G$1*1000)</f>
        <v>42734179.768223554</v>
      </c>
      <c r="AB177" s="2">
        <f t="shared" si="21"/>
        <v>7039.5714285671711</v>
      </c>
      <c r="AC177" s="2">
        <f t="shared" si="36"/>
        <v>28688215.902126178</v>
      </c>
      <c r="AD177" s="3">
        <f t="shared" si="10"/>
        <v>42734179.768223554</v>
      </c>
      <c r="AE177" s="2">
        <f>IF(AE175&gt;=52800000,52800000,IF(AB156=Graph!G$1*1000,AE176+Graph!G$1*1000,AC177))</f>
        <v>28688215.902126178</v>
      </c>
      <c r="AF177" s="3">
        <f t="shared" si="11"/>
        <v>28688215.902126178</v>
      </c>
      <c r="AG177" s="3">
        <f t="shared" si="27"/>
        <v>39243450.283939011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110</v>
      </c>
      <c r="C178" s="7"/>
      <c r="D178" s="2" t="e">
        <f t="shared" si="12"/>
        <v>#N/A</v>
      </c>
      <c r="E178" s="2" t="e">
        <f t="shared" si="22"/>
        <v>#N/A</v>
      </c>
      <c r="F178" s="2">
        <v>1044074.6475178003</v>
      </c>
      <c r="G178" s="2">
        <f t="shared" si="26"/>
        <v>492960.42857142858</v>
      </c>
      <c r="H178" s="2">
        <f t="shared" si="37"/>
        <v>70589852.330697432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1348076.8571428577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1050344.5879765451</v>
      </c>
      <c r="Q178" s="2">
        <f t="shared" si="39"/>
        <v>500000</v>
      </c>
      <c r="R178" s="2">
        <f t="shared" si="38"/>
        <v>71922395.670349807</v>
      </c>
      <c r="S178" s="2">
        <f t="shared" si="17"/>
        <v>492960.42857143283</v>
      </c>
      <c r="T178" s="2">
        <f t="shared" si="18"/>
        <v>7039.571428571362</v>
      </c>
      <c r="U178" s="2">
        <f t="shared" si="19"/>
        <v>500000</v>
      </c>
      <c r="V178" s="2">
        <f t="shared" si="33"/>
        <v>29181176.330697607</v>
      </c>
      <c r="W178" s="2">
        <f t="shared" si="20"/>
        <v>492960.4285714291</v>
      </c>
      <c r="X178" s="2">
        <f t="shared" si="6"/>
        <v>7039.5714285708964</v>
      </c>
      <c r="Y178" s="2">
        <f t="shared" si="35"/>
        <v>42741219.339652121</v>
      </c>
      <c r="Z178" s="2" t="str">
        <f t="shared" si="8"/>
        <v>HERE</v>
      </c>
      <c r="AA178" s="2">
        <f>IF(Z178="HERE",Y178,AA177+Graph!$G$1*1000)</f>
        <v>42741219.339652121</v>
      </c>
      <c r="AB178" s="2">
        <f t="shared" si="21"/>
        <v>7039.5714285671711</v>
      </c>
      <c r="AC178" s="2">
        <f t="shared" si="36"/>
        <v>29181176.330697607</v>
      </c>
      <c r="AD178" s="3">
        <f t="shared" si="10"/>
        <v>42741219.339652121</v>
      </c>
      <c r="AE178" s="2">
        <f>IF(AE176&gt;=52800000,52800000,IF(AB157=Graph!G$1*1000,AE177+Graph!G$1*1000,AC178))</f>
        <v>29181176.330697607</v>
      </c>
      <c r="AF178" s="3">
        <f t="shared" si="11"/>
        <v>29181176.330697607</v>
      </c>
      <c r="AG178" s="3">
        <f t="shared" si="27"/>
        <v>39275499.872221872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111</v>
      </c>
      <c r="C179" s="7"/>
      <c r="D179" s="2" t="e">
        <f t="shared" si="12"/>
        <v>#N/A</v>
      </c>
      <c r="E179" s="2" t="e">
        <f t="shared" si="22"/>
        <v>#N/A</v>
      </c>
      <c r="F179" s="2">
        <v>1049335.2978110611</v>
      </c>
      <c r="G179" s="2">
        <f t="shared" si="26"/>
        <v>492960.42857142858</v>
      </c>
      <c r="H179" s="2">
        <f t="shared" si="37"/>
        <v>71082812.759268865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1355116.4285714291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1055627.0800691247</v>
      </c>
      <c r="Q179" s="2">
        <f t="shared" si="39"/>
        <v>500000</v>
      </c>
      <c r="R179" s="2">
        <f t="shared" si="38"/>
        <v>72422395.670349807</v>
      </c>
      <c r="S179" s="2">
        <f t="shared" si="17"/>
        <v>492960.42857143283</v>
      </c>
      <c r="T179" s="2">
        <f t="shared" si="18"/>
        <v>7039.571428571362</v>
      </c>
      <c r="U179" s="2">
        <f t="shared" si="19"/>
        <v>500000</v>
      </c>
      <c r="V179" s="2">
        <f t="shared" si="33"/>
        <v>29674136.759269036</v>
      </c>
      <c r="W179" s="2">
        <f t="shared" si="20"/>
        <v>492960.4285714291</v>
      </c>
      <c r="X179" s="2">
        <f t="shared" si="6"/>
        <v>7039.5714285708964</v>
      </c>
      <c r="Y179" s="2">
        <f t="shared" si="35"/>
        <v>42748258.911080688</v>
      </c>
      <c r="Z179" s="2" t="str">
        <f t="shared" si="8"/>
        <v>HERE</v>
      </c>
      <c r="AA179" s="2">
        <f>IF(Z179="HERE",Y179,AA178+Graph!$G$1*1000)</f>
        <v>42748258.911080688</v>
      </c>
      <c r="AB179" s="2">
        <f t="shared" si="21"/>
        <v>7039.5714285671711</v>
      </c>
      <c r="AC179" s="2">
        <f t="shared" si="36"/>
        <v>29674136.759269036</v>
      </c>
      <c r="AD179" s="3">
        <f t="shared" si="10"/>
        <v>42748258.911080688</v>
      </c>
      <c r="AE179" s="2">
        <f>IF(AE177&gt;=52800000,52800000,IF(AB158=Graph!G$1*1000,AE178+Graph!G$1*1000,AC179))</f>
        <v>29674136.759269036</v>
      </c>
      <c r="AF179" s="3">
        <f t="shared" si="11"/>
        <v>29674136.759269036</v>
      </c>
      <c r="AG179" s="3">
        <f t="shared" si="27"/>
        <v>39306483.50793615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112</v>
      </c>
      <c r="C180" s="7"/>
      <c r="D180" s="2" t="e">
        <f t="shared" si="12"/>
        <v>#N/A</v>
      </c>
      <c r="E180" s="2" t="e">
        <f t="shared" si="22"/>
        <v>#N/A</v>
      </c>
      <c r="F180" s="2">
        <v>1054595.948104322</v>
      </c>
      <c r="G180" s="2">
        <f t="shared" si="26"/>
        <v>492960.42857142858</v>
      </c>
      <c r="H180" s="2">
        <f t="shared" si="37"/>
        <v>71575773.187840298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1362156.0000000005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1060909.5721617043</v>
      </c>
      <c r="Q180" s="2">
        <f t="shared" si="39"/>
        <v>500000</v>
      </c>
      <c r="R180" s="2">
        <f t="shared" si="38"/>
        <v>72922395.670349807</v>
      </c>
      <c r="S180" s="2">
        <f t="shared" si="17"/>
        <v>492960.42857143283</v>
      </c>
      <c r="T180" s="2">
        <f t="shared" si="18"/>
        <v>7039.571428571362</v>
      </c>
      <c r="U180" s="2">
        <f t="shared" si="19"/>
        <v>500000</v>
      </c>
      <c r="V180" s="2">
        <f t="shared" si="33"/>
        <v>30167097.187840465</v>
      </c>
      <c r="W180" s="2">
        <f t="shared" si="20"/>
        <v>492960.4285714291</v>
      </c>
      <c r="X180" s="2">
        <f t="shared" si="6"/>
        <v>7039.5714285708964</v>
      </c>
      <c r="Y180" s="2">
        <f t="shared" si="35"/>
        <v>42755298.482509255</v>
      </c>
      <c r="Z180" s="2" t="str">
        <f t="shared" si="8"/>
        <v>HERE</v>
      </c>
      <c r="AA180" s="2">
        <f>IF(Z180="HERE",Y180,AA179+Graph!$G$1*1000)</f>
        <v>42755298.482509255</v>
      </c>
      <c r="AB180" s="2">
        <f t="shared" si="21"/>
        <v>7039.5714285671711</v>
      </c>
      <c r="AC180" s="2">
        <f t="shared" si="36"/>
        <v>30167097.187840465</v>
      </c>
      <c r="AD180" s="3">
        <f t="shared" si="10"/>
        <v>42755298.482509255</v>
      </c>
      <c r="AE180" s="2">
        <f>IF(AE178&gt;=52800000,52800000,IF(AB159=Graph!G$1*1000,AE179+Graph!G$1*1000,AC180))</f>
        <v>30167097.187840465</v>
      </c>
      <c r="AF180" s="3">
        <f t="shared" si="11"/>
        <v>30167097.187840465</v>
      </c>
      <c r="AG180" s="3">
        <f t="shared" si="27"/>
        <v>39337467.143650435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113</v>
      </c>
      <c r="C181" s="7"/>
      <c r="D181" s="2" t="e">
        <f t="shared" si="12"/>
        <v>#N/A</v>
      </c>
      <c r="E181" s="2" t="e">
        <f t="shared" si="22"/>
        <v>#N/A</v>
      </c>
      <c r="F181" s="2">
        <v>1059856.5983975828</v>
      </c>
      <c r="G181" s="2">
        <f t="shared" si="26"/>
        <v>492960.42857142858</v>
      </c>
      <c r="H181" s="2">
        <f t="shared" si="37"/>
        <v>72068733.616411731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1369195.5714285718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1066192.0642542839</v>
      </c>
      <c r="Q181" s="2">
        <f t="shared" si="39"/>
        <v>500000</v>
      </c>
      <c r="R181" s="2">
        <f t="shared" si="38"/>
        <v>73422395.670349807</v>
      </c>
      <c r="S181" s="2">
        <f t="shared" si="17"/>
        <v>492960.42857143283</v>
      </c>
      <c r="T181" s="2">
        <f t="shared" si="18"/>
        <v>7039.571428571362</v>
      </c>
      <c r="U181" s="2">
        <f t="shared" si="19"/>
        <v>500000</v>
      </c>
      <c r="V181" s="2">
        <f t="shared" si="33"/>
        <v>30660057.616411895</v>
      </c>
      <c r="W181" s="2">
        <f t="shared" si="20"/>
        <v>492960.4285714291</v>
      </c>
      <c r="X181" s="2">
        <f t="shared" si="6"/>
        <v>7039.5714285708964</v>
      </c>
      <c r="Y181" s="2">
        <f t="shared" si="35"/>
        <v>42762338.053937823</v>
      </c>
      <c r="Z181" s="2" t="str">
        <f t="shared" si="8"/>
        <v>HERE</v>
      </c>
      <c r="AA181" s="2">
        <f>IF(Z181="HERE",Y181,AA180+Graph!$G$1*1000)</f>
        <v>42762338.053937823</v>
      </c>
      <c r="AB181" s="2">
        <f t="shared" si="21"/>
        <v>7039.5714285671711</v>
      </c>
      <c r="AC181" s="2">
        <f t="shared" si="36"/>
        <v>30660057.616411895</v>
      </c>
      <c r="AD181" s="3">
        <f t="shared" si="10"/>
        <v>42762338.053937823</v>
      </c>
      <c r="AE181" s="2">
        <f>IF(AE179&gt;=52800000,52800000,IF(AB160=Graph!G$1*1000,AE180+Graph!G$1*1000,AC181))</f>
        <v>30660057.616411895</v>
      </c>
      <c r="AF181" s="3">
        <f t="shared" si="11"/>
        <v>30660057.616411895</v>
      </c>
      <c r="AG181" s="3">
        <f t="shared" si="27"/>
        <v>39368450.779364713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114</v>
      </c>
      <c r="C182" s="7"/>
      <c r="D182" s="2" t="e">
        <f t="shared" si="12"/>
        <v>#N/A</v>
      </c>
      <c r="E182" s="2" t="e">
        <f t="shared" si="22"/>
        <v>#N/A</v>
      </c>
      <c r="F182" s="2">
        <v>1065117.2486908436</v>
      </c>
      <c r="G182" s="2">
        <f t="shared" si="26"/>
        <v>492960.42857142858</v>
      </c>
      <c r="H182" s="2">
        <f t="shared" si="37"/>
        <v>72561694.044983163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1376235.1428571432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1071474.5563468635</v>
      </c>
      <c r="Q182" s="2">
        <f t="shared" si="39"/>
        <v>500000</v>
      </c>
      <c r="R182" s="2">
        <f t="shared" si="38"/>
        <v>73922395.670349807</v>
      </c>
      <c r="S182" s="2">
        <f t="shared" si="17"/>
        <v>492960.42857143283</v>
      </c>
      <c r="T182" s="2">
        <f t="shared" si="18"/>
        <v>7039.571428571362</v>
      </c>
      <c r="U182" s="2">
        <f t="shared" si="19"/>
        <v>500000</v>
      </c>
      <c r="V182" s="2">
        <f t="shared" si="33"/>
        <v>31153018.044983324</v>
      </c>
      <c r="W182" s="2">
        <f t="shared" si="20"/>
        <v>492960.4285714291</v>
      </c>
      <c r="X182" s="2">
        <f t="shared" si="6"/>
        <v>7039.5714285708964</v>
      </c>
      <c r="Y182" s="2">
        <f t="shared" si="35"/>
        <v>42769377.62536639</v>
      </c>
      <c r="Z182" s="2" t="str">
        <f t="shared" si="8"/>
        <v>HERE</v>
      </c>
      <c r="AA182" s="2">
        <f>IF(Z182="HERE",Y182,AA181+Graph!$G$1*1000)</f>
        <v>42769377.62536639</v>
      </c>
      <c r="AB182" s="2">
        <f t="shared" si="21"/>
        <v>7039.5714285671711</v>
      </c>
      <c r="AC182" s="2">
        <f t="shared" si="36"/>
        <v>31153018.044983324</v>
      </c>
      <c r="AD182" s="3">
        <f t="shared" si="10"/>
        <v>42769377.62536639</v>
      </c>
      <c r="AE182" s="2">
        <f>IF(AE180&gt;=52800000,52800000,IF(AB161=Graph!G$1*1000,AE181+Graph!G$1*1000,AC182))</f>
        <v>31153018.044983324</v>
      </c>
      <c r="AF182" s="3">
        <f t="shared" si="11"/>
        <v>31153018.044983324</v>
      </c>
      <c r="AG182" s="3">
        <f t="shared" si="27"/>
        <v>39399434.415078998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115</v>
      </c>
      <c r="C183" s="7"/>
      <c r="D183" s="2" t="e">
        <f t="shared" si="12"/>
        <v>#N/A</v>
      </c>
      <c r="E183" s="2" t="e">
        <f t="shared" si="22"/>
        <v>#N/A</v>
      </c>
      <c r="F183" s="2">
        <v>1070377.8989841044</v>
      </c>
      <c r="G183" s="2">
        <f t="shared" si="26"/>
        <v>492960.42857142858</v>
      </c>
      <c r="H183" s="2">
        <f t="shared" si="37"/>
        <v>73054654.473554596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1383274.7142857146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1076757.0484394729</v>
      </c>
      <c r="Q183" s="2">
        <f t="shared" si="39"/>
        <v>500000</v>
      </c>
      <c r="R183" s="2">
        <f t="shared" si="38"/>
        <v>74422395.670349807</v>
      </c>
      <c r="S183" s="2">
        <f t="shared" si="17"/>
        <v>492960.42857143283</v>
      </c>
      <c r="T183" s="2">
        <f t="shared" si="18"/>
        <v>7039.571428571362</v>
      </c>
      <c r="U183" s="2">
        <f t="shared" si="19"/>
        <v>500000</v>
      </c>
      <c r="V183" s="2">
        <f t="shared" si="33"/>
        <v>31645978.473554753</v>
      </c>
      <c r="W183" s="2">
        <f t="shared" si="20"/>
        <v>492960.4285714291</v>
      </c>
      <c r="X183" s="2">
        <f t="shared" si="6"/>
        <v>7039.5714285708964</v>
      </c>
      <c r="Y183" s="2">
        <f t="shared" si="35"/>
        <v>42776417.196794957</v>
      </c>
      <c r="Z183" s="2" t="str">
        <f t="shared" si="8"/>
        <v>HERE</v>
      </c>
      <c r="AA183" s="2">
        <f>IF(Z183="HERE",Y183,AA182+Graph!$G$1*1000)</f>
        <v>42776417.196794957</v>
      </c>
      <c r="AB183" s="2">
        <f t="shared" si="21"/>
        <v>7039.5714285671711</v>
      </c>
      <c r="AC183" s="2">
        <f t="shared" si="36"/>
        <v>31645978.473554753</v>
      </c>
      <c r="AD183" s="3">
        <f t="shared" si="10"/>
        <v>42776417.196794957</v>
      </c>
      <c r="AE183" s="2">
        <f>IF(AE181&gt;=52800000,52800000,IF(AB162=Graph!G$1*1000,AE182+Graph!G$1*1000,AC183))</f>
        <v>31645978.473554753</v>
      </c>
      <c r="AF183" s="3">
        <f t="shared" si="11"/>
        <v>31645978.473554753</v>
      </c>
      <c r="AG183" s="3">
        <f t="shared" si="27"/>
        <v>39430418.050793283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116</v>
      </c>
      <c r="C184" s="7"/>
      <c r="D184" s="2" t="e">
        <f t="shared" si="12"/>
        <v>#N/A</v>
      </c>
      <c r="E184" s="2" t="e">
        <f t="shared" si="22"/>
        <v>#N/A</v>
      </c>
      <c r="F184" s="2">
        <v>1075638.5492773354</v>
      </c>
      <c r="G184" s="2">
        <f t="shared" si="26"/>
        <v>492960.42857142858</v>
      </c>
      <c r="H184" s="2">
        <f t="shared" si="37"/>
        <v>73547614.902126029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1390314.2857142859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1082039.5405320525</v>
      </c>
      <c r="Q184" s="2">
        <f t="shared" si="39"/>
        <v>500000</v>
      </c>
      <c r="R184" s="2">
        <f t="shared" si="38"/>
        <v>74922395.670349807</v>
      </c>
      <c r="S184" s="2">
        <f t="shared" si="17"/>
        <v>492960.42857143283</v>
      </c>
      <c r="T184" s="2">
        <f t="shared" si="18"/>
        <v>7039.571428571362</v>
      </c>
      <c r="U184" s="2">
        <f t="shared" si="19"/>
        <v>500000</v>
      </c>
      <c r="V184" s="2">
        <f t="shared" si="33"/>
        <v>32138938.902126182</v>
      </c>
      <c r="W184" s="2">
        <f t="shared" si="20"/>
        <v>492960.4285714291</v>
      </c>
      <c r="X184" s="2">
        <f t="shared" si="6"/>
        <v>7039.5714285708964</v>
      </c>
      <c r="Y184" s="2">
        <f t="shared" si="35"/>
        <v>42783456.768223524</v>
      </c>
      <c r="Z184" s="2" t="str">
        <f t="shared" si="8"/>
        <v>HERE</v>
      </c>
      <c r="AA184" s="2">
        <f>IF(Z184="HERE",Y184,AA183+Graph!$G$1*1000)</f>
        <v>42783456.768223524</v>
      </c>
      <c r="AB184" s="2">
        <f t="shared" si="21"/>
        <v>7039.5714285671711</v>
      </c>
      <c r="AC184" s="2">
        <f t="shared" si="36"/>
        <v>32138938.902126182</v>
      </c>
      <c r="AD184" s="3">
        <f t="shared" si="10"/>
        <v>42783456.768223524</v>
      </c>
      <c r="AE184" s="2">
        <f>IF(AE182&gt;=52800000,52800000,IF(AB163=Graph!G$1*1000,AE183+Graph!G$1*1000,AC184))</f>
        <v>32138938.902126182</v>
      </c>
      <c r="AF184" s="3">
        <f t="shared" si="11"/>
        <v>32138938.902126182</v>
      </c>
      <c r="AG184" s="3">
        <f t="shared" si="27"/>
        <v>39461401.68650756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117</v>
      </c>
      <c r="C185" s="7"/>
      <c r="D185" s="2" t="e">
        <f t="shared" si="12"/>
        <v>#N/A</v>
      </c>
      <c r="E185" s="2" t="e">
        <f t="shared" si="22"/>
        <v>#N/A</v>
      </c>
      <c r="F185" s="2">
        <v>1080899.1995705962</v>
      </c>
      <c r="G185" s="2">
        <f t="shared" si="26"/>
        <v>492960.42857142858</v>
      </c>
      <c r="H185" s="2">
        <f t="shared" si="37"/>
        <v>74040575.330697462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1397353.8571428573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1087322.0326246321</v>
      </c>
      <c r="Q185" s="2">
        <f t="shared" si="39"/>
        <v>500000</v>
      </c>
      <c r="R185" s="2">
        <f t="shared" si="38"/>
        <v>75422395.670349807</v>
      </c>
      <c r="S185" s="2">
        <f t="shared" si="17"/>
        <v>492960.42857143283</v>
      </c>
      <c r="T185" s="2">
        <f t="shared" si="18"/>
        <v>7039.571428571362</v>
      </c>
      <c r="U185" s="2">
        <f t="shared" si="19"/>
        <v>500000</v>
      </c>
      <c r="V185" s="2">
        <f t="shared" si="33"/>
        <v>32631899.330697611</v>
      </c>
      <c r="W185" s="2">
        <f t="shared" si="20"/>
        <v>492960.4285714291</v>
      </c>
      <c r="X185" s="2">
        <f t="shared" si="6"/>
        <v>7039.5714285708964</v>
      </c>
      <c r="Y185" s="2">
        <f t="shared" si="35"/>
        <v>42790496.339652091</v>
      </c>
      <c r="Z185" s="2" t="str">
        <f t="shared" si="8"/>
        <v>HERE</v>
      </c>
      <c r="AA185" s="2">
        <f>IF(Z185="HERE",Y185,AA184+Graph!$G$1*1000)</f>
        <v>42790496.339652091</v>
      </c>
      <c r="AB185" s="2">
        <f t="shared" si="21"/>
        <v>7039.5714285671711</v>
      </c>
      <c r="AC185" s="2">
        <f t="shared" si="36"/>
        <v>32631899.330697611</v>
      </c>
      <c r="AD185" s="3">
        <f t="shared" si="10"/>
        <v>42790496.339652091</v>
      </c>
      <c r="AE185" s="2">
        <f>IF(AE183&gt;=52800000,52800000,IF(AB164=Graph!G$1*1000,AE184+Graph!G$1*1000,AC185))</f>
        <v>32631899.330697611</v>
      </c>
      <c r="AF185" s="3">
        <f t="shared" si="11"/>
        <v>32631899.330697611</v>
      </c>
      <c r="AG185" s="3">
        <f t="shared" si="27"/>
        <v>39492385.322221845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118</v>
      </c>
      <c r="C186" s="7"/>
      <c r="D186" s="2" t="e">
        <f t="shared" si="12"/>
        <v>#N/A</v>
      </c>
      <c r="E186" s="2" t="e">
        <f t="shared" si="22"/>
        <v>#N/A</v>
      </c>
      <c r="F186" s="2">
        <v>1086159.849863857</v>
      </c>
      <c r="G186" s="2">
        <f t="shared" si="26"/>
        <v>492960.42857142858</v>
      </c>
      <c r="H186" s="2">
        <f t="shared" si="37"/>
        <v>74533535.759268895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1404393.4285714286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1092604.5247172117</v>
      </c>
      <c r="Q186" s="2">
        <f t="shared" si="39"/>
        <v>500000</v>
      </c>
      <c r="R186" s="2">
        <f t="shared" si="38"/>
        <v>75922395.670349807</v>
      </c>
      <c r="S186" s="2">
        <f t="shared" si="17"/>
        <v>492960.42857143283</v>
      </c>
      <c r="T186" s="2">
        <f t="shared" si="18"/>
        <v>7039.571428571362</v>
      </c>
      <c r="U186" s="2">
        <f t="shared" si="19"/>
        <v>500000</v>
      </c>
      <c r="V186" s="2">
        <f t="shared" si="33"/>
        <v>33124859.75926904</v>
      </c>
      <c r="W186" s="2">
        <f t="shared" si="20"/>
        <v>492960.4285714291</v>
      </c>
      <c r="X186" s="2">
        <f t="shared" si="6"/>
        <v>7039.5714285708964</v>
      </c>
      <c r="Y186" s="2">
        <f t="shared" si="35"/>
        <v>42797535.911080658</v>
      </c>
      <c r="Z186" s="2" t="str">
        <f t="shared" si="8"/>
        <v>HERE</v>
      </c>
      <c r="AA186" s="2">
        <f>IF(Z186="HERE",Y186,AA185+Graph!$G$1*1000)</f>
        <v>42797535.911080658</v>
      </c>
      <c r="AB186" s="2">
        <f t="shared" si="21"/>
        <v>7039.5714285671711</v>
      </c>
      <c r="AC186" s="2">
        <f t="shared" si="36"/>
        <v>33124859.75926904</v>
      </c>
      <c r="AD186" s="3">
        <f t="shared" si="10"/>
        <v>42797535.911080658</v>
      </c>
      <c r="AE186" s="2">
        <f>IF(AE184&gt;=52800000,52800000,IF(AB165=Graph!G$1*1000,AE185+Graph!G$1*1000,AC186))</f>
        <v>33124859.75926904</v>
      </c>
      <c r="AF186" s="3">
        <f t="shared" si="11"/>
        <v>33124859.75926904</v>
      </c>
      <c r="AG186" s="3">
        <f t="shared" si="27"/>
        <v>39523368.957936123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119</v>
      </c>
      <c r="C187" s="7"/>
      <c r="D187" s="2" t="e">
        <f t="shared" si="12"/>
        <v>#N/A</v>
      </c>
      <c r="E187" s="2" t="e">
        <f t="shared" si="22"/>
        <v>#N/A</v>
      </c>
      <c r="F187" s="2">
        <v>1091420.5001571178</v>
      </c>
      <c r="G187" s="2">
        <f t="shared" si="26"/>
        <v>492960.42857142858</v>
      </c>
      <c r="H187" s="2">
        <f t="shared" si="37"/>
        <v>75026496.187840328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1411433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1097887.0168097913</v>
      </c>
      <c r="Q187" s="2">
        <f t="shared" si="39"/>
        <v>500000</v>
      </c>
      <c r="R187" s="2">
        <f t="shared" si="38"/>
        <v>76422395.670349807</v>
      </c>
      <c r="S187" s="2">
        <f t="shared" si="17"/>
        <v>492960.42857143283</v>
      </c>
      <c r="T187" s="2">
        <f t="shared" si="18"/>
        <v>7039.571428571362</v>
      </c>
      <c r="U187" s="2">
        <f t="shared" si="19"/>
        <v>500000</v>
      </c>
      <c r="V187" s="2">
        <f t="shared" si="33"/>
        <v>33617820.187840469</v>
      </c>
      <c r="W187" s="2">
        <f t="shared" si="20"/>
        <v>492960.4285714291</v>
      </c>
      <c r="X187" s="2">
        <f t="shared" si="6"/>
        <v>7039.5714285708964</v>
      </c>
      <c r="Y187" s="2">
        <f t="shared" si="35"/>
        <v>42804575.482509226</v>
      </c>
      <c r="Z187" s="2" t="str">
        <f t="shared" si="8"/>
        <v>HERE</v>
      </c>
      <c r="AA187" s="2">
        <f>IF(Z187="HERE",Y187,AA186+Graph!$G$1*1000)</f>
        <v>42804575.482509226</v>
      </c>
      <c r="AB187" s="2">
        <f t="shared" si="21"/>
        <v>7039.5714285671711</v>
      </c>
      <c r="AC187" s="2">
        <f t="shared" si="36"/>
        <v>33617820.187840469</v>
      </c>
      <c r="AD187" s="3">
        <f t="shared" si="10"/>
        <v>42804575.482509226</v>
      </c>
      <c r="AE187" s="2">
        <f>IF(AE185&gt;=52800000,52800000,IF(AB166=Graph!G$1*1000,AE186+Graph!G$1*1000,AC187))</f>
        <v>33617820.187840469</v>
      </c>
      <c r="AF187" s="3">
        <f t="shared" si="11"/>
        <v>33617820.187840469</v>
      </c>
      <c r="AG187" s="3">
        <f t="shared" si="27"/>
        <v>39554352.593650408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120</v>
      </c>
      <c r="C188" s="7"/>
      <c r="D188" s="2" t="e">
        <f t="shared" si="12"/>
        <v>#N/A</v>
      </c>
      <c r="E188" s="2" t="e">
        <f t="shared" si="22"/>
        <v>#N/A</v>
      </c>
      <c r="F188" s="2">
        <v>1096681.1504503787</v>
      </c>
      <c r="G188" s="2">
        <f t="shared" si="26"/>
        <v>492960.42857142858</v>
      </c>
      <c r="H188" s="2">
        <f t="shared" si="37"/>
        <v>75519456.61641176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1418472.5714285714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1103169.5089023709</v>
      </c>
      <c r="Q188" s="2">
        <f t="shared" si="39"/>
        <v>500000</v>
      </c>
      <c r="R188" s="2">
        <f t="shared" si="38"/>
        <v>76922395.670349807</v>
      </c>
      <c r="S188" s="2">
        <f t="shared" si="17"/>
        <v>492960.42857143283</v>
      </c>
      <c r="T188" s="2">
        <f t="shared" si="18"/>
        <v>7039.571428571362</v>
      </c>
      <c r="U188" s="2">
        <f t="shared" si="19"/>
        <v>500000</v>
      </c>
      <c r="V188" s="2">
        <f t="shared" si="33"/>
        <v>34110780.616411895</v>
      </c>
      <c r="W188" s="2">
        <f t="shared" si="20"/>
        <v>492960.42857142538</v>
      </c>
      <c r="X188" s="2">
        <f t="shared" si="6"/>
        <v>7039.5714285746217</v>
      </c>
      <c r="Y188" s="2">
        <f t="shared" si="35"/>
        <v>42811615.0539378</v>
      </c>
      <c r="Z188" s="2" t="str">
        <f t="shared" si="8"/>
        <v>HERE</v>
      </c>
      <c r="AA188" s="2">
        <f>IF(Z188="HERE",Y188,AA187+Graph!$G$1*1000)</f>
        <v>42811615.0539378</v>
      </c>
      <c r="AB188" s="2">
        <f t="shared" si="21"/>
        <v>7039.5714285746217</v>
      </c>
      <c r="AC188" s="2">
        <f t="shared" si="36"/>
        <v>34110780.616411895</v>
      </c>
      <c r="AD188" s="3">
        <f t="shared" si="10"/>
        <v>42811615.0539378</v>
      </c>
      <c r="AE188" s="2">
        <f>IF(AE186&gt;=52800000,52800000,IF(AB167=Graph!G$1*1000,AE187+Graph!G$1*1000,AC188))</f>
        <v>34110780.616411895</v>
      </c>
      <c r="AF188" s="3">
        <f t="shared" si="11"/>
        <v>34110780.616411895</v>
      </c>
      <c r="AG188" s="3">
        <f t="shared" si="27"/>
        <v>39585336.229364693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121</v>
      </c>
      <c r="C189" s="7"/>
      <c r="D189" s="2" t="e">
        <f t="shared" si="12"/>
        <v>#N/A</v>
      </c>
      <c r="E189" s="2" t="e">
        <f t="shared" si="22"/>
        <v>#N/A</v>
      </c>
      <c r="F189" s="2">
        <v>1101941.8007436097</v>
      </c>
      <c r="G189" s="2">
        <f t="shared" si="26"/>
        <v>492960.42857142858</v>
      </c>
      <c r="H189" s="2">
        <f t="shared" si="37"/>
        <v>76012417.044983193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1425512.1428571427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1108452.0009949803</v>
      </c>
      <c r="Q189" s="2">
        <f t="shared" si="39"/>
        <v>500000</v>
      </c>
      <c r="R189" s="2">
        <f t="shared" si="38"/>
        <v>77422395.670349807</v>
      </c>
      <c r="S189" s="2">
        <f t="shared" si="17"/>
        <v>492960.42857143283</v>
      </c>
      <c r="T189" s="2">
        <f t="shared" si="18"/>
        <v>7039.571428571362</v>
      </c>
      <c r="U189" s="2">
        <f t="shared" si="19"/>
        <v>500000</v>
      </c>
      <c r="V189" s="2">
        <f t="shared" si="33"/>
        <v>34603741.04498332</v>
      </c>
      <c r="W189" s="2">
        <f t="shared" si="20"/>
        <v>492960.42857142538</v>
      </c>
      <c r="X189" s="2">
        <f t="shared" si="6"/>
        <v>7039.5714285746217</v>
      </c>
      <c r="Y189" s="2">
        <f t="shared" si="35"/>
        <v>42818654.625366375</v>
      </c>
      <c r="Z189" s="2" t="str">
        <f t="shared" si="8"/>
        <v>HERE</v>
      </c>
      <c r="AA189" s="2">
        <f>IF(Z189="HERE",Y189,AA188+Graph!$G$1*1000)</f>
        <v>42818654.625366375</v>
      </c>
      <c r="AB189" s="2">
        <f t="shared" si="21"/>
        <v>7039.5714285746217</v>
      </c>
      <c r="AC189" s="2">
        <f t="shared" si="36"/>
        <v>34603741.04498332</v>
      </c>
      <c r="AD189" s="3">
        <f t="shared" si="10"/>
        <v>42818654.625366375</v>
      </c>
      <c r="AE189" s="2">
        <f>IF(AE187&gt;=52800000,52800000,IF(AB168=Graph!G$1*1000,AE188+Graph!G$1*1000,AC189))</f>
        <v>34603741.04498332</v>
      </c>
      <c r="AF189" s="3">
        <f t="shared" si="11"/>
        <v>34603741.04498332</v>
      </c>
      <c r="AG189" s="3">
        <f t="shared" si="27"/>
        <v>39616319.865078971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122</v>
      </c>
      <c r="C190" s="7"/>
      <c r="D190" s="2" t="e">
        <f t="shared" si="12"/>
        <v>#N/A</v>
      </c>
      <c r="E190" s="2" t="e">
        <f t="shared" si="22"/>
        <v>#N/A</v>
      </c>
      <c r="F190" s="2">
        <v>1107202.4510368705</v>
      </c>
      <c r="G190" s="2">
        <f t="shared" si="26"/>
        <v>492960.42857142858</v>
      </c>
      <c r="H190" s="2">
        <f t="shared" si="37"/>
        <v>76505377.473554626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1432551.7142857141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1113734.4930875599</v>
      </c>
      <c r="Q190" s="2">
        <f t="shared" si="39"/>
        <v>500000</v>
      </c>
      <c r="R190" s="2">
        <f t="shared" si="38"/>
        <v>77922395.670349807</v>
      </c>
      <c r="S190" s="2">
        <f t="shared" si="17"/>
        <v>492960.42857143283</v>
      </c>
      <c r="T190" s="2">
        <f t="shared" si="18"/>
        <v>7039.571428571362</v>
      </c>
      <c r="U190" s="2">
        <f t="shared" si="19"/>
        <v>500000</v>
      </c>
      <c r="V190" s="2">
        <f t="shared" si="33"/>
        <v>35096701.473554745</v>
      </c>
      <c r="W190" s="2">
        <f t="shared" si="20"/>
        <v>492960.42857142538</v>
      </c>
      <c r="X190" s="2">
        <f t="shared" si="6"/>
        <v>7039.5714285746217</v>
      </c>
      <c r="Y190" s="2">
        <f t="shared" si="35"/>
        <v>42825694.196794949</v>
      </c>
      <c r="Z190" s="2" t="str">
        <f t="shared" si="8"/>
        <v>HERE</v>
      </c>
      <c r="AA190" s="2">
        <f>IF(Z190="HERE",Y190,AA189+Graph!$G$1*1000)</f>
        <v>42825694.196794949</v>
      </c>
      <c r="AB190" s="2">
        <f t="shared" si="21"/>
        <v>7039.5714285746217</v>
      </c>
      <c r="AC190" s="2">
        <f t="shared" si="36"/>
        <v>35096701.473554745</v>
      </c>
      <c r="AD190" s="3">
        <f t="shared" si="10"/>
        <v>42825694.196794949</v>
      </c>
      <c r="AE190" s="2">
        <f>IF(AE188&gt;=52800000,52800000,IF(AB169=Graph!G$1*1000,AE189+Graph!G$1*1000,AC190))</f>
        <v>35096701.473554745</v>
      </c>
      <c r="AF190" s="3">
        <f t="shared" si="11"/>
        <v>35096701.473554745</v>
      </c>
      <c r="AG190" s="3">
        <f t="shared" si="27"/>
        <v>39647303.500793256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123</v>
      </c>
      <c r="C191" s="7"/>
      <c r="D191" s="2" t="e">
        <f t="shared" si="12"/>
        <v>#N/A</v>
      </c>
      <c r="E191" s="2" t="e">
        <f t="shared" si="22"/>
        <v>#N/A</v>
      </c>
      <c r="F191" s="2">
        <v>1112463.1013301313</v>
      </c>
      <c r="G191" s="2">
        <f t="shared" si="26"/>
        <v>492960.42857142858</v>
      </c>
      <c r="H191" s="2">
        <f t="shared" si="37"/>
        <v>76998337.902126059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1439591.2857142854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1119016.9851801395</v>
      </c>
      <c r="Q191" s="2">
        <f t="shared" si="39"/>
        <v>500000</v>
      </c>
      <c r="R191" s="2">
        <f t="shared" si="38"/>
        <v>78422395.670349807</v>
      </c>
      <c r="S191" s="2">
        <f t="shared" si="17"/>
        <v>492960.42857143283</v>
      </c>
      <c r="T191" s="2">
        <f t="shared" si="18"/>
        <v>7039.571428571362</v>
      </c>
      <c r="U191" s="2">
        <f t="shared" si="19"/>
        <v>500000</v>
      </c>
      <c r="V191" s="2">
        <f t="shared" si="33"/>
        <v>35589661.902126171</v>
      </c>
      <c r="W191" s="2">
        <f t="shared" si="20"/>
        <v>492960.42857142538</v>
      </c>
      <c r="X191" s="2">
        <f t="shared" si="6"/>
        <v>7039.5714285746217</v>
      </c>
      <c r="Y191" s="2">
        <f t="shared" si="35"/>
        <v>42832733.768223524</v>
      </c>
      <c r="Z191" s="2" t="str">
        <f t="shared" si="8"/>
        <v>HERE</v>
      </c>
      <c r="AA191" s="2">
        <f>IF(Z191="HERE",Y191,AA190+Graph!$G$1*1000)</f>
        <v>42832733.768223524</v>
      </c>
      <c r="AB191" s="2">
        <f t="shared" si="21"/>
        <v>7039.5714285746217</v>
      </c>
      <c r="AC191" s="2">
        <f t="shared" si="36"/>
        <v>35589661.902126171</v>
      </c>
      <c r="AD191" s="3">
        <f t="shared" si="10"/>
        <v>42832733.768223524</v>
      </c>
      <c r="AE191" s="2">
        <f>IF(AE189&gt;=52800000,52800000,IF(AB170=Graph!G$1*1000,AE190+Graph!G$1*1000,AC191))</f>
        <v>35589661.902126171</v>
      </c>
      <c r="AF191" s="3">
        <f t="shared" si="11"/>
        <v>35589661.902126171</v>
      </c>
      <c r="AG191" s="3">
        <f t="shared" si="27"/>
        <v>39678287.136507533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124</v>
      </c>
      <c r="C192" s="7"/>
      <c r="D192" s="2" t="e">
        <f t="shared" si="12"/>
        <v>#N/A</v>
      </c>
      <c r="E192" s="2" t="e">
        <f t="shared" si="22"/>
        <v>#N/A</v>
      </c>
      <c r="F192" s="2">
        <v>1117723.7516233921</v>
      </c>
      <c r="G192" s="2">
        <f t="shared" si="26"/>
        <v>492960.42857142858</v>
      </c>
      <c r="H192" s="2">
        <f t="shared" si="37"/>
        <v>77491298.330697492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1446630.8571428568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1124299.4772727191</v>
      </c>
      <c r="Q192" s="2">
        <f t="shared" si="39"/>
        <v>500000</v>
      </c>
      <c r="R192" s="2">
        <f t="shared" si="38"/>
        <v>78922395.670349807</v>
      </c>
      <c r="S192" s="2">
        <f t="shared" si="17"/>
        <v>492960.42857143283</v>
      </c>
      <c r="T192" s="2">
        <f t="shared" si="18"/>
        <v>7039.571428571362</v>
      </c>
      <c r="U192" s="2">
        <f t="shared" si="19"/>
        <v>500000</v>
      </c>
      <c r="V192" s="2">
        <f t="shared" si="33"/>
        <v>36082622.330697596</v>
      </c>
      <c r="W192" s="2">
        <f t="shared" si="20"/>
        <v>492960.42857142538</v>
      </c>
      <c r="X192" s="2">
        <f t="shared" si="6"/>
        <v>7039.5714285746217</v>
      </c>
      <c r="Y192" s="2">
        <f t="shared" si="35"/>
        <v>42839773.339652099</v>
      </c>
      <c r="Z192" s="2" t="str">
        <f t="shared" si="8"/>
        <v>HERE</v>
      </c>
      <c r="AA192" s="2">
        <f>IF(Z192="HERE",Y192,AA191+Graph!$G$1*1000)</f>
        <v>42839773.339652099</v>
      </c>
      <c r="AB192" s="2">
        <f t="shared" si="21"/>
        <v>7039.5714285746217</v>
      </c>
      <c r="AC192" s="2">
        <f t="shared" si="36"/>
        <v>36082622.330697596</v>
      </c>
      <c r="AD192" s="3">
        <f t="shared" si="10"/>
        <v>42839773.339652099</v>
      </c>
      <c r="AE192" s="2">
        <f>IF(AE190&gt;=52800000,52800000,IF(AB171=Graph!G$1*1000,AE191+Graph!G$1*1000,AC192))</f>
        <v>36082622.330697596</v>
      </c>
      <c r="AF192" s="3">
        <f t="shared" si="11"/>
        <v>36082622.330697596</v>
      </c>
      <c r="AG192" s="3">
        <f t="shared" si="27"/>
        <v>39709270.772221819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125</v>
      </c>
      <c r="C193" s="7"/>
      <c r="D193" s="2" t="e">
        <f t="shared" si="12"/>
        <v>#N/A</v>
      </c>
      <c r="E193" s="2" t="e">
        <f t="shared" si="22"/>
        <v>#N/A</v>
      </c>
      <c r="F193" s="2">
        <v>1122984.4019166529</v>
      </c>
      <c r="G193" s="2">
        <f t="shared" si="26"/>
        <v>492960.42857142858</v>
      </c>
      <c r="H193" s="2">
        <f t="shared" si="37"/>
        <v>77984258.759268925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1453670.4285714282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1129581.9693652987</v>
      </c>
      <c r="Q193" s="2">
        <f t="shared" si="39"/>
        <v>500000</v>
      </c>
      <c r="R193" s="2">
        <f t="shared" si="38"/>
        <v>79422395.670349807</v>
      </c>
      <c r="S193" s="2">
        <f t="shared" si="17"/>
        <v>492960.42857143283</v>
      </c>
      <c r="T193" s="2">
        <f t="shared" si="18"/>
        <v>7039.571428571362</v>
      </c>
      <c r="U193" s="2">
        <f t="shared" si="19"/>
        <v>500000</v>
      </c>
      <c r="V193" s="2">
        <f t="shared" si="33"/>
        <v>36575582.759269021</v>
      </c>
      <c r="W193" s="2">
        <f t="shared" si="20"/>
        <v>492960.42857142538</v>
      </c>
      <c r="X193" s="2">
        <f t="shared" si="6"/>
        <v>7039.5714285746217</v>
      </c>
      <c r="Y193" s="2">
        <f t="shared" si="35"/>
        <v>42846812.911080673</v>
      </c>
      <c r="Z193" s="2" t="str">
        <f t="shared" si="8"/>
        <v>HERE</v>
      </c>
      <c r="AA193" s="2">
        <f>IF(Z193="HERE",Y193,AA192+Graph!$G$1*1000)</f>
        <v>42846812.911080673</v>
      </c>
      <c r="AB193" s="2">
        <f t="shared" si="21"/>
        <v>7039.5714285746217</v>
      </c>
      <c r="AC193" s="2">
        <f t="shared" si="36"/>
        <v>36575582.759269021</v>
      </c>
      <c r="AD193" s="3">
        <f t="shared" si="10"/>
        <v>42846812.911080673</v>
      </c>
      <c r="AE193" s="2">
        <f>IF(AE191&gt;=52800000,52800000,IF(AB172=Graph!G$1*1000,AE192+Graph!G$1*1000,AC193))</f>
        <v>36575582.759269021</v>
      </c>
      <c r="AF193" s="3">
        <f t="shared" si="11"/>
        <v>36575582.759269021</v>
      </c>
      <c r="AG193" s="3">
        <f t="shared" si="27"/>
        <v>39740254.407936096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126</v>
      </c>
      <c r="C194" s="7"/>
      <c r="D194" s="2" t="e">
        <f t="shared" si="12"/>
        <v>#N/A</v>
      </c>
      <c r="E194" s="2" t="e">
        <f t="shared" si="22"/>
        <v>#N/A</v>
      </c>
      <c r="F194" s="2">
        <v>1128245.0522098839</v>
      </c>
      <c r="G194" s="2">
        <f t="shared" si="26"/>
        <v>492960.42857142858</v>
      </c>
      <c r="H194" s="2">
        <f t="shared" si="37"/>
        <v>78477219.187840357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1460709.9999999995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1134864.4614579082</v>
      </c>
      <c r="Q194" s="2">
        <f t="shared" si="39"/>
        <v>500000</v>
      </c>
      <c r="R194" s="2">
        <f t="shared" si="38"/>
        <v>79922395.670349807</v>
      </c>
      <c r="S194" s="2">
        <f t="shared" si="17"/>
        <v>492960.42857143283</v>
      </c>
      <c r="T194" s="2">
        <f t="shared" si="18"/>
        <v>7039.571428571362</v>
      </c>
      <c r="U194" s="2">
        <f t="shared" si="19"/>
        <v>500000</v>
      </c>
      <c r="V194" s="2">
        <f t="shared" si="33"/>
        <v>37068543.187840447</v>
      </c>
      <c r="W194" s="2">
        <f t="shared" si="20"/>
        <v>492960.42857142538</v>
      </c>
      <c r="X194" s="2">
        <f t="shared" si="6"/>
        <v>7039.5714285746217</v>
      </c>
      <c r="Y194" s="2">
        <f t="shared" si="35"/>
        <v>42853852.482509248</v>
      </c>
      <c r="Z194" s="2" t="str">
        <f t="shared" si="8"/>
        <v>HERE</v>
      </c>
      <c r="AA194" s="2">
        <f>IF(Z194="HERE",Y194,AA193+Graph!$G$1*1000)</f>
        <v>42853852.482509248</v>
      </c>
      <c r="AB194" s="2">
        <f t="shared" si="21"/>
        <v>7039.5714285746217</v>
      </c>
      <c r="AC194" s="2">
        <f t="shared" si="36"/>
        <v>37068543.187840447</v>
      </c>
      <c r="AD194" s="3">
        <f t="shared" si="10"/>
        <v>42853852.482509248</v>
      </c>
      <c r="AE194" s="2">
        <f>IF(AE192&gt;=52800000,52800000,IF(AB173=Graph!G$1*1000,AE193+Graph!G$1*1000,AC194))</f>
        <v>37068543.187840447</v>
      </c>
      <c r="AF194" s="3">
        <f t="shared" si="11"/>
        <v>37068543.187840447</v>
      </c>
      <c r="AG194" s="3">
        <f t="shared" si="27"/>
        <v>39771238.043650381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127</v>
      </c>
      <c r="C195" s="7"/>
      <c r="D195" s="2" t="e">
        <f t="shared" si="12"/>
        <v>#N/A</v>
      </c>
      <c r="E195" s="2" t="e">
        <f t="shared" si="22"/>
        <v>#N/A</v>
      </c>
      <c r="F195" s="2">
        <v>1133505.7025031447</v>
      </c>
      <c r="G195" s="2">
        <f t="shared" si="26"/>
        <v>492960.42857142858</v>
      </c>
      <c r="H195" s="2">
        <f t="shared" si="37"/>
        <v>78970179.61641179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1467749.5714285709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1140146.9535504878</v>
      </c>
      <c r="Q195" s="2">
        <f t="shared" si="39"/>
        <v>500000</v>
      </c>
      <c r="R195" s="2">
        <f t="shared" si="38"/>
        <v>80422395.670349807</v>
      </c>
      <c r="S195" s="2">
        <f t="shared" si="17"/>
        <v>492960.42857143283</v>
      </c>
      <c r="T195" s="2">
        <f t="shared" si="18"/>
        <v>7039.571428571362</v>
      </c>
      <c r="U195" s="2">
        <f t="shared" si="19"/>
        <v>500000</v>
      </c>
      <c r="V195" s="2">
        <f t="shared" si="33"/>
        <v>37561503.616411872</v>
      </c>
      <c r="W195" s="2">
        <f t="shared" si="20"/>
        <v>492960.42857142538</v>
      </c>
      <c r="X195" s="2">
        <f t="shared" si="6"/>
        <v>7039.5714285746217</v>
      </c>
      <c r="Y195" s="2">
        <f t="shared" si="35"/>
        <v>42860892.053937823</v>
      </c>
      <c r="Z195" s="2" t="str">
        <f t="shared" si="8"/>
        <v>HERE</v>
      </c>
      <c r="AA195" s="2">
        <f>IF(Z195="HERE",Y195,AA194+Graph!$G$1*1000)</f>
        <v>42860892.053937823</v>
      </c>
      <c r="AB195" s="2">
        <f t="shared" si="21"/>
        <v>7039.5714285746217</v>
      </c>
      <c r="AC195" s="2">
        <f t="shared" si="36"/>
        <v>37561503.616411872</v>
      </c>
      <c r="AD195" s="3">
        <f t="shared" si="10"/>
        <v>42860892.053937823</v>
      </c>
      <c r="AE195" s="2">
        <f>IF(AE193&gt;=52800000,52800000,IF(AB174=Graph!G$1*1000,AE194+Graph!G$1*1000,AC195))</f>
        <v>37561503.616411872</v>
      </c>
      <c r="AF195" s="3">
        <f t="shared" si="11"/>
        <v>37561503.616411872</v>
      </c>
      <c r="AG195" s="3">
        <f t="shared" si="27"/>
        <v>39802221.679364666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128</v>
      </c>
      <c r="C196" s="7"/>
      <c r="D196" s="2" t="e">
        <f t="shared" si="12"/>
        <v>#N/A</v>
      </c>
      <c r="E196" s="2" t="e">
        <f t="shared" si="22"/>
        <v>#N/A</v>
      </c>
      <c r="F196" s="2">
        <v>1138766.3527964056</v>
      </c>
      <c r="G196" s="2">
        <f t="shared" si="26"/>
        <v>492960.42857142858</v>
      </c>
      <c r="H196" s="2">
        <f t="shared" si="37"/>
        <v>79463140.044983223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1474789.1428571423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1145429.4456430674</v>
      </c>
      <c r="Q196" s="2">
        <f t="shared" si="39"/>
        <v>500000</v>
      </c>
      <c r="R196" s="2">
        <f t="shared" si="38"/>
        <v>80922395.670349807</v>
      </c>
      <c r="S196" s="2">
        <f t="shared" si="17"/>
        <v>492960.42857143283</v>
      </c>
      <c r="T196" s="2">
        <f t="shared" si="18"/>
        <v>7039.571428571362</v>
      </c>
      <c r="U196" s="2">
        <f t="shared" si="19"/>
        <v>500000</v>
      </c>
      <c r="V196" s="2">
        <f t="shared" si="33"/>
        <v>38054464.044983298</v>
      </c>
      <c r="W196" s="2">
        <f t="shared" si="20"/>
        <v>492960.42857142538</v>
      </c>
      <c r="X196" s="2">
        <f t="shared" si="6"/>
        <v>7039.5714285746217</v>
      </c>
      <c r="Y196" s="2">
        <f t="shared" si="35"/>
        <v>42867931.625366397</v>
      </c>
      <c r="Z196" s="2" t="str">
        <f t="shared" si="8"/>
        <v>HERE</v>
      </c>
      <c r="AA196" s="2">
        <f>IF(Z196="HERE",Y196,AA195+Graph!$G$1*1000)</f>
        <v>42867931.625366397</v>
      </c>
      <c r="AB196" s="2">
        <f t="shared" si="21"/>
        <v>7039.5714285746217</v>
      </c>
      <c r="AC196" s="2">
        <f t="shared" si="36"/>
        <v>38054464.044983298</v>
      </c>
      <c r="AD196" s="3">
        <f t="shared" si="10"/>
        <v>42867931.625366397</v>
      </c>
      <c r="AE196" s="2">
        <f>IF(AE194&gt;=52800000,52800000,IF(AB175=Graph!G$1*1000,AE195+Graph!G$1*1000,AC196))</f>
        <v>38054464.044983298</v>
      </c>
      <c r="AF196" s="3">
        <f t="shared" si="11"/>
        <v>38054464.044983298</v>
      </c>
      <c r="AG196" s="3">
        <f t="shared" si="27"/>
        <v>39833205.315078944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129</v>
      </c>
      <c r="C197" s="7"/>
      <c r="D197" s="2" t="e">
        <f t="shared" si="12"/>
        <v>#N/A</v>
      </c>
      <c r="E197" s="2" t="e">
        <f t="shared" si="22"/>
        <v>#N/A</v>
      </c>
      <c r="F197" s="2">
        <v>1144027.0030896664</v>
      </c>
      <c r="G197" s="2">
        <f t="shared" si="26"/>
        <v>492960.42857142858</v>
      </c>
      <c r="H197" s="2">
        <f t="shared" si="37"/>
        <v>79956100.473554656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1481828.7142857136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1150711.937735647</v>
      </c>
      <c r="Q197" s="2">
        <f t="shared" si="39"/>
        <v>500000</v>
      </c>
      <c r="R197" s="2">
        <f t="shared" si="38"/>
        <v>81422395.670349807</v>
      </c>
      <c r="S197" s="2">
        <f t="shared" si="17"/>
        <v>492960.42857143283</v>
      </c>
      <c r="T197" s="2">
        <f t="shared" si="18"/>
        <v>7039.571428571362</v>
      </c>
      <c r="U197" s="2">
        <f t="shared" si="19"/>
        <v>500000</v>
      </c>
      <c r="V197" s="2">
        <f t="shared" si="33"/>
        <v>38547424.473554723</v>
      </c>
      <c r="W197" s="2">
        <f t="shared" si="20"/>
        <v>492960.42857142538</v>
      </c>
      <c r="X197" s="2">
        <f t="shared" si="6"/>
        <v>7039.5714285746217</v>
      </c>
      <c r="Y197" s="2">
        <f t="shared" si="35"/>
        <v>42874971.196794972</v>
      </c>
      <c r="Z197" s="2" t="str">
        <f t="shared" si="8"/>
        <v>HERE</v>
      </c>
      <c r="AA197" s="2">
        <f>IF(Z197="HERE",Y197,AA196+Graph!$G$1*1000)</f>
        <v>42874971.196794972</v>
      </c>
      <c r="AB197" s="2">
        <f t="shared" si="21"/>
        <v>7039.5714285746217</v>
      </c>
      <c r="AC197" s="2">
        <f t="shared" si="36"/>
        <v>38547424.473554723</v>
      </c>
      <c r="AD197" s="3">
        <f t="shared" si="10"/>
        <v>42874971.196794972</v>
      </c>
      <c r="AE197" s="2">
        <f>IF(AE195&gt;=52800000,52800000,IF(AB176=Graph!G$1*1000,AE196+Graph!G$1*1000,AC197))</f>
        <v>38547424.473554723</v>
      </c>
      <c r="AF197" s="3">
        <f t="shared" si="11"/>
        <v>38547424.473554723</v>
      </c>
      <c r="AG197" s="3">
        <f t="shared" si="27"/>
        <v>39864188.950793229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130</v>
      </c>
      <c r="C198" s="7"/>
      <c r="D198" s="2" t="e">
        <f t="shared" si="12"/>
        <v>#N/A</v>
      </c>
      <c r="E198" s="2" t="e">
        <f t="shared" si="22"/>
        <v>#N/A</v>
      </c>
      <c r="F198" s="2">
        <v>1149287.6533829272</v>
      </c>
      <c r="G198" s="2">
        <f t="shared" si="26"/>
        <v>492960.42857142858</v>
      </c>
      <c r="H198" s="2">
        <f t="shared" si="37"/>
        <v>80449060.902126089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1488868.285714285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1155994.4298282266</v>
      </c>
      <c r="Q198" s="2">
        <f t="shared" si="39"/>
        <v>500000</v>
      </c>
      <c r="R198" s="2">
        <f t="shared" si="38"/>
        <v>81922395.670349807</v>
      </c>
      <c r="S198" s="2">
        <f t="shared" si="17"/>
        <v>492960.42857143283</v>
      </c>
      <c r="T198" s="2">
        <f t="shared" si="18"/>
        <v>7039.571428571362</v>
      </c>
      <c r="U198" s="2">
        <f t="shared" si="19"/>
        <v>500000</v>
      </c>
      <c r="V198" s="2">
        <f t="shared" si="33"/>
        <v>39040384.902126148</v>
      </c>
      <c r="W198" s="2">
        <f t="shared" si="20"/>
        <v>492960.42857142538</v>
      </c>
      <c r="X198" s="2">
        <f t="shared" si="6"/>
        <v>7039.5714285746217</v>
      </c>
      <c r="Y198" s="2">
        <f t="shared" si="35"/>
        <v>42882010.768223546</v>
      </c>
      <c r="Z198" s="2" t="str">
        <f t="shared" si="8"/>
        <v>HERE</v>
      </c>
      <c r="AA198" s="2">
        <f>IF(Z198="HERE",Y198,AA197+Graph!$G$1*1000)</f>
        <v>42882010.768223546</v>
      </c>
      <c r="AB198" s="2">
        <f t="shared" si="21"/>
        <v>7039.5714285746217</v>
      </c>
      <c r="AC198" s="2">
        <f t="shared" si="36"/>
        <v>39040384.902126148</v>
      </c>
      <c r="AD198" s="3">
        <f t="shared" si="10"/>
        <v>42882010.768223546</v>
      </c>
      <c r="AE198" s="2">
        <f>IF(AE196&gt;=52800000,52800000,IF(AB177=Graph!G$1*1000,AE197+Graph!G$1*1000,AC198))</f>
        <v>39040384.902126148</v>
      </c>
      <c r="AF198" s="3">
        <f t="shared" si="11"/>
        <v>39040384.902126148</v>
      </c>
      <c r="AG198" s="3">
        <f t="shared" si="27"/>
        <v>39895172.586507507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131</v>
      </c>
      <c r="C199" s="7"/>
      <c r="D199" s="2" t="e">
        <f t="shared" si="12"/>
        <v>#N/A</v>
      </c>
      <c r="E199" s="2" t="e">
        <f t="shared" si="22"/>
        <v>#N/A</v>
      </c>
      <c r="F199" s="2">
        <v>1154548.3036761582</v>
      </c>
      <c r="G199" s="2">
        <f t="shared" si="26"/>
        <v>492960.42857142858</v>
      </c>
      <c r="H199" s="2">
        <f t="shared" si="37"/>
        <v>80942021.330697522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1495907.8571428563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1161276.9219208062</v>
      </c>
      <c r="Q199" s="2">
        <f t="shared" si="39"/>
        <v>500000</v>
      </c>
      <c r="R199" s="2">
        <f t="shared" si="38"/>
        <v>82422395.670349807</v>
      </c>
      <c r="S199" s="2">
        <f t="shared" si="17"/>
        <v>492960.42857143283</v>
      </c>
      <c r="T199" s="2">
        <f t="shared" si="18"/>
        <v>7039.571428571362</v>
      </c>
      <c r="U199" s="2">
        <f t="shared" si="19"/>
        <v>500000</v>
      </c>
      <c r="V199" s="2">
        <f t="shared" si="33"/>
        <v>39533345.330697574</v>
      </c>
      <c r="W199" s="2">
        <f t="shared" si="20"/>
        <v>492960.42857142538</v>
      </c>
      <c r="X199" s="2">
        <f t="shared" si="6"/>
        <v>7039.5714285746217</v>
      </c>
      <c r="Y199" s="2">
        <f t="shared" si="35"/>
        <v>42889050.339652121</v>
      </c>
      <c r="Z199" s="2" t="str">
        <f t="shared" si="8"/>
        <v>HERE</v>
      </c>
      <c r="AA199" s="2">
        <f>IF(Z199="HERE",Y199,AA198+Graph!$G$1*1000)</f>
        <v>42889050.339652121</v>
      </c>
      <c r="AB199" s="2">
        <f t="shared" si="21"/>
        <v>7039.5714285746217</v>
      </c>
      <c r="AC199" s="2">
        <f t="shared" si="36"/>
        <v>39533345.330697574</v>
      </c>
      <c r="AD199" s="3">
        <f t="shared" si="10"/>
        <v>42889050.339652121</v>
      </c>
      <c r="AE199" s="2">
        <f>IF(AE197&gt;=52800000,52800000,IF(AB178=Graph!G$1*1000,AE198+Graph!G$1*1000,AC199))</f>
        <v>39533345.330697574</v>
      </c>
      <c r="AF199" s="3">
        <f t="shared" si="11"/>
        <v>39533345.330697574</v>
      </c>
      <c r="AG199" s="3">
        <f t="shared" si="27"/>
        <v>39926156.222221792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132</v>
      </c>
      <c r="C200" s="7"/>
      <c r="D200" s="2" t="e">
        <f t="shared" si="12"/>
        <v>#N/A</v>
      </c>
      <c r="E200" s="2" t="e">
        <f t="shared" si="22"/>
        <v>#N/A</v>
      </c>
      <c r="F200" s="2">
        <v>1159808.953969419</v>
      </c>
      <c r="G200" s="2">
        <f t="shared" si="26"/>
        <v>492960.42857142858</v>
      </c>
      <c r="H200" s="2">
        <f t="shared" si="37"/>
        <v>81434981.759268954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1502947.4285714277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1166559.4140134156</v>
      </c>
      <c r="Q200" s="2">
        <f t="shared" si="39"/>
        <v>500000</v>
      </c>
      <c r="R200" s="2">
        <f t="shared" si="38"/>
        <v>82922395.670349807</v>
      </c>
      <c r="S200" s="2">
        <f t="shared" si="17"/>
        <v>492960.42857143283</v>
      </c>
      <c r="T200" s="2">
        <f t="shared" si="18"/>
        <v>7039.571428571362</v>
      </c>
      <c r="U200" s="2">
        <f t="shared" si="19"/>
        <v>500000</v>
      </c>
      <c r="V200" s="2">
        <f t="shared" si="33"/>
        <v>40026305.759268999</v>
      </c>
      <c r="W200" s="2">
        <f t="shared" si="20"/>
        <v>492960.42857142538</v>
      </c>
      <c r="X200" s="2">
        <f t="shared" si="6"/>
        <v>7039.5714285746217</v>
      </c>
      <c r="Y200" s="2">
        <f t="shared" si="35"/>
        <v>42896089.911080696</v>
      </c>
      <c r="Z200" s="2" t="str">
        <f t="shared" si="8"/>
        <v>HERE</v>
      </c>
      <c r="AA200" s="2">
        <f>IF(Z200="HERE",Y200,AA199+Graph!$G$1*1000)</f>
        <v>42896089.911080696</v>
      </c>
      <c r="AB200" s="2">
        <f t="shared" si="21"/>
        <v>7039.5714285746217</v>
      </c>
      <c r="AC200" s="2">
        <f t="shared" si="36"/>
        <v>40026305.759268999</v>
      </c>
      <c r="AD200" s="3">
        <f t="shared" si="10"/>
        <v>42896089.911080696</v>
      </c>
      <c r="AE200" s="2">
        <f>IF(AE198&gt;=52800000,52800000,IF(AB179=Graph!G$1*1000,AE199+Graph!G$1*1000,AC200))</f>
        <v>40026305.759268999</v>
      </c>
      <c r="AF200" s="3">
        <f t="shared" si="11"/>
        <v>40026305.759268999</v>
      </c>
      <c r="AG200" s="3">
        <f t="shared" si="27"/>
        <v>39957139.857936077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133</v>
      </c>
      <c r="C201" s="7"/>
      <c r="D201" s="2" t="e">
        <f t="shared" si="12"/>
        <v>#N/A</v>
      </c>
      <c r="E201" s="2" t="e">
        <f t="shared" si="22"/>
        <v>#N/A</v>
      </c>
      <c r="F201" s="2">
        <v>1165069.6042626798</v>
      </c>
      <c r="G201" s="2">
        <f t="shared" si="26"/>
        <v>492960.42857142858</v>
      </c>
      <c r="H201" s="2">
        <f t="shared" si="37"/>
        <v>81927942.187840387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1509986.9999999991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1171841.9061059952</v>
      </c>
      <c r="Q201" s="2">
        <f t="shared" si="39"/>
        <v>500000</v>
      </c>
      <c r="R201" s="2">
        <f t="shared" si="38"/>
        <v>83422395.670349807</v>
      </c>
      <c r="S201" s="2">
        <f t="shared" si="17"/>
        <v>492960.42857143283</v>
      </c>
      <c r="T201" s="2">
        <f t="shared" si="18"/>
        <v>7039.571428571362</v>
      </c>
      <c r="U201" s="2">
        <f t="shared" si="19"/>
        <v>500000</v>
      </c>
      <c r="V201" s="2">
        <f t="shared" si="33"/>
        <v>40519266.187840424</v>
      </c>
      <c r="W201" s="2">
        <f t="shared" si="20"/>
        <v>492960.42857142538</v>
      </c>
      <c r="X201" s="2">
        <f t="shared" si="6"/>
        <v>7039.5714285746217</v>
      </c>
      <c r="Y201" s="2">
        <f t="shared" si="35"/>
        <v>42903129.48250927</v>
      </c>
      <c r="Z201" s="2" t="str">
        <f t="shared" si="8"/>
        <v>HERE</v>
      </c>
      <c r="AA201" s="2">
        <f>IF(Z201="HERE",Y201,AA200+Graph!$G$1*1000)</f>
        <v>42903129.48250927</v>
      </c>
      <c r="AB201" s="2">
        <f t="shared" si="21"/>
        <v>7039.5714285746217</v>
      </c>
      <c r="AC201" s="2">
        <f t="shared" si="36"/>
        <v>40519266.187840424</v>
      </c>
      <c r="AD201" s="3">
        <f t="shared" si="10"/>
        <v>42903129.48250927</v>
      </c>
      <c r="AE201" s="2">
        <f>IF(AE199&gt;=52800000,52800000,IF(AB180=Graph!G$1*1000,AE200+Graph!G$1*1000,AC201))</f>
        <v>40519266.187840424</v>
      </c>
      <c r="AF201" s="3">
        <f t="shared" si="11"/>
        <v>40519266.187840424</v>
      </c>
      <c r="AG201" s="3">
        <f t="shared" si="27"/>
        <v>39988123.493650354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134</v>
      </c>
      <c r="C202" s="7"/>
      <c r="D202" s="2" t="e">
        <f t="shared" si="12"/>
        <v>#N/A</v>
      </c>
      <c r="E202" s="2" t="e">
        <f t="shared" si="22"/>
        <v>#N/A</v>
      </c>
      <c r="F202" s="2">
        <v>1170330.2545559406</v>
      </c>
      <c r="G202" s="2">
        <f t="shared" si="26"/>
        <v>492960.42857142858</v>
      </c>
      <c r="H202" s="2">
        <f t="shared" si="37"/>
        <v>82420902.61641182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1517026.5714285704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1177124.3981985748</v>
      </c>
      <c r="Q202" s="2">
        <f t="shared" si="39"/>
        <v>500000</v>
      </c>
      <c r="R202" s="2">
        <f t="shared" si="38"/>
        <v>83922395.670349807</v>
      </c>
      <c r="S202" s="2">
        <f t="shared" si="17"/>
        <v>492960.42857143283</v>
      </c>
      <c r="T202" s="2">
        <f t="shared" si="18"/>
        <v>7039.571428571362</v>
      </c>
      <c r="U202" s="2">
        <f t="shared" si="19"/>
        <v>500000</v>
      </c>
      <c r="V202" s="2">
        <f t="shared" si="33"/>
        <v>41012226.61641185</v>
      </c>
      <c r="W202" s="2">
        <f t="shared" si="20"/>
        <v>492960.42857142538</v>
      </c>
      <c r="X202" s="2">
        <f t="shared" si="6"/>
        <v>7039.5714285746217</v>
      </c>
      <c r="Y202" s="2">
        <f t="shared" si="35"/>
        <v>42910169.053937845</v>
      </c>
      <c r="Z202" s="2" t="str">
        <f t="shared" si="8"/>
        <v>HERE</v>
      </c>
      <c r="AA202" s="2">
        <f>IF(Z202="HERE",Y202,AA201+Graph!$G$1*1000)</f>
        <v>42910169.053937845</v>
      </c>
      <c r="AB202" s="2">
        <f t="shared" si="21"/>
        <v>7039.5714285746217</v>
      </c>
      <c r="AC202" s="2">
        <f t="shared" si="36"/>
        <v>41012226.61641185</v>
      </c>
      <c r="AD202" s="3">
        <f t="shared" si="10"/>
        <v>42910169.053937845</v>
      </c>
      <c r="AE202" s="2">
        <f>IF(AE200&gt;=52800000,52800000,IF(AB181=Graph!G$1*1000,AE201+Graph!G$1*1000,AC202))</f>
        <v>41012226.61641185</v>
      </c>
      <c r="AF202" s="3">
        <f t="shared" si="11"/>
        <v>41012226.61641185</v>
      </c>
      <c r="AG202" s="3">
        <f t="shared" si="27"/>
        <v>40019107.12936464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135</v>
      </c>
      <c r="C203" s="7"/>
      <c r="D203" s="2" t="e">
        <f t="shared" si="12"/>
        <v>#N/A</v>
      </c>
      <c r="E203" s="2" t="e">
        <f t="shared" si="22"/>
        <v>#N/A</v>
      </c>
      <c r="F203" s="2">
        <v>1175590.9048492014</v>
      </c>
      <c r="G203" s="2">
        <f t="shared" si="26"/>
        <v>492960.42857142858</v>
      </c>
      <c r="H203" s="2">
        <f t="shared" si="37"/>
        <v>82913863.044983253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1524066.1428571418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1182406.8902911544</v>
      </c>
      <c r="Q203" s="2">
        <f t="shared" si="39"/>
        <v>500000</v>
      </c>
      <c r="R203" s="2">
        <f t="shared" si="38"/>
        <v>84422395.670349807</v>
      </c>
      <c r="S203" s="2">
        <f t="shared" si="17"/>
        <v>492960.42857143283</v>
      </c>
      <c r="T203" s="2">
        <f t="shared" si="18"/>
        <v>7039.571428571362</v>
      </c>
      <c r="U203" s="2">
        <f t="shared" si="19"/>
        <v>500000</v>
      </c>
      <c r="V203" s="2">
        <f t="shared" si="33"/>
        <v>41505187.044983275</v>
      </c>
      <c r="W203" s="2">
        <f t="shared" si="20"/>
        <v>492960.42857142538</v>
      </c>
      <c r="X203" s="2">
        <f t="shared" si="6"/>
        <v>7039.5714285746217</v>
      </c>
      <c r="Y203" s="2">
        <f t="shared" si="35"/>
        <v>42917208.62536642</v>
      </c>
      <c r="Z203" s="2" t="str">
        <f t="shared" si="8"/>
        <v>HERE</v>
      </c>
      <c r="AA203" s="2">
        <f>IF(Z203="HERE",Y203,AA202+Graph!$G$1*1000)</f>
        <v>42917208.62536642</v>
      </c>
      <c r="AB203" s="2">
        <f t="shared" si="21"/>
        <v>7039.5714285746217</v>
      </c>
      <c r="AC203" s="2">
        <f t="shared" si="36"/>
        <v>41505187.044983275</v>
      </c>
      <c r="AD203" s="3">
        <f t="shared" si="10"/>
        <v>42917208.62536642</v>
      </c>
      <c r="AE203" s="2">
        <f>IF(AE201&gt;=52800000,52800000,IF(AB182=Graph!G$1*1000,AE202+Graph!G$1*1000,AC203))</f>
        <v>41505187.044983275</v>
      </c>
      <c r="AF203" s="3">
        <f t="shared" si="11"/>
        <v>41505187.044983275</v>
      </c>
      <c r="AG203" s="3">
        <f t="shared" si="27"/>
        <v>40050090.765078917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136</v>
      </c>
      <c r="C204" s="7"/>
      <c r="D204" s="2" t="e">
        <f t="shared" si="12"/>
        <v>#N/A</v>
      </c>
      <c r="E204" s="2" t="e">
        <f t="shared" si="22"/>
        <v>#N/A</v>
      </c>
      <c r="F204" s="2">
        <v>1180851.5551424623</v>
      </c>
      <c r="G204" s="2">
        <f t="shared" si="26"/>
        <v>492960.42857142858</v>
      </c>
      <c r="H204" s="2">
        <f t="shared" si="37"/>
        <v>83406823.473554686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1531105.7142857132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1187689.382383734</v>
      </c>
      <c r="Q204" s="2">
        <f t="shared" si="39"/>
        <v>500000</v>
      </c>
      <c r="R204" s="2">
        <f t="shared" si="38"/>
        <v>84922395.670349807</v>
      </c>
      <c r="S204" s="2">
        <f t="shared" si="17"/>
        <v>492960.42857143283</v>
      </c>
      <c r="T204" s="2">
        <f t="shared" si="18"/>
        <v>7039.571428571362</v>
      </c>
      <c r="U204" s="2">
        <f t="shared" si="19"/>
        <v>500000</v>
      </c>
      <c r="V204" s="2">
        <f t="shared" si="33"/>
        <v>41998147.473554701</v>
      </c>
      <c r="W204" s="2">
        <f t="shared" si="20"/>
        <v>492960.42857142538</v>
      </c>
      <c r="X204" s="2">
        <f t="shared" si="6"/>
        <v>7039.5714285746217</v>
      </c>
      <c r="Y204" s="2">
        <f t="shared" si="35"/>
        <v>42924248.196794994</v>
      </c>
      <c r="Z204" s="2" t="str">
        <f t="shared" si="8"/>
        <v>HERE</v>
      </c>
      <c r="AA204" s="2">
        <f>IF(Z204="HERE",Y204,AA203+Graph!$G$1*1000)</f>
        <v>42924248.196794994</v>
      </c>
      <c r="AB204" s="2">
        <f t="shared" si="21"/>
        <v>7039.5714285746217</v>
      </c>
      <c r="AC204" s="2">
        <f t="shared" si="36"/>
        <v>41998147.473554701</v>
      </c>
      <c r="AD204" s="3">
        <f t="shared" si="10"/>
        <v>42924248.196794994</v>
      </c>
      <c r="AE204" s="2">
        <f>IF(AE202&gt;=52800000,52800000,IF(AB183=Graph!G$1*1000,AE203+Graph!G$1*1000,AC204))</f>
        <v>41998147.473554701</v>
      </c>
      <c r="AF204" s="3">
        <f t="shared" si="11"/>
        <v>41998147.473554701</v>
      </c>
      <c r="AG204" s="3">
        <f t="shared" si="27"/>
        <v>40081074.400793195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137</v>
      </c>
      <c r="C205" s="7"/>
      <c r="D205" s="2" t="e">
        <f t="shared" si="12"/>
        <v>#N/A</v>
      </c>
      <c r="E205" s="2" t="e">
        <f t="shared" si="22"/>
        <v>#N/A</v>
      </c>
      <c r="F205" s="2">
        <v>1186112.2054356933</v>
      </c>
      <c r="G205" s="2">
        <f t="shared" si="26"/>
        <v>492960.42857142858</v>
      </c>
      <c r="H205" s="2">
        <f t="shared" si="37"/>
        <v>83899783.902126119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1538145.2857142845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1192971.8744763136</v>
      </c>
      <c r="Q205" s="2">
        <f t="shared" si="39"/>
        <v>500000</v>
      </c>
      <c r="R205" s="2">
        <f t="shared" si="38"/>
        <v>85422395.670349807</v>
      </c>
      <c r="S205" s="2">
        <f t="shared" si="17"/>
        <v>492960.42857143283</v>
      </c>
      <c r="T205" s="2">
        <f t="shared" si="18"/>
        <v>7039.571428571362</v>
      </c>
      <c r="U205" s="2">
        <f t="shared" si="19"/>
        <v>500000</v>
      </c>
      <c r="V205" s="2">
        <f t="shared" si="33"/>
        <v>42491107.902126126</v>
      </c>
      <c r="W205" s="2">
        <f t="shared" si="20"/>
        <v>492960.42857142538</v>
      </c>
      <c r="X205" s="2">
        <f t="shared" si="6"/>
        <v>7039.5714285746217</v>
      </c>
      <c r="Y205" s="2">
        <f t="shared" si="35"/>
        <v>42931287.768223569</v>
      </c>
      <c r="Z205" s="2" t="str">
        <f t="shared" si="8"/>
        <v>HERE</v>
      </c>
      <c r="AA205" s="2">
        <f>IF(Z205="HERE",Y205,AA204+Graph!$G$1*1000)</f>
        <v>42931287.768223569</v>
      </c>
      <c r="AB205" s="2">
        <f t="shared" si="21"/>
        <v>7039.5714285746217</v>
      </c>
      <c r="AC205" s="2">
        <f t="shared" si="36"/>
        <v>41998147.473554701</v>
      </c>
      <c r="AD205" s="3">
        <f t="shared" si="10"/>
        <v>42931287.768223569</v>
      </c>
      <c r="AE205" s="2">
        <f>IF(AE203&gt;=52800000,52800000,IF(AB184=Graph!G$1*1000,AE204+Graph!G$1*1000,AC205))</f>
        <v>41998147.473554701</v>
      </c>
      <c r="AF205" s="3">
        <f t="shared" si="11"/>
        <v>41998147.473554701</v>
      </c>
      <c r="AG205" s="3">
        <f t="shared" si="27"/>
        <v>40112058.036507487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138</v>
      </c>
      <c r="C206" s="7"/>
      <c r="D206" s="2" t="e">
        <f t="shared" si="12"/>
        <v>#N/A</v>
      </c>
      <c r="E206" s="2" t="e">
        <f t="shared" si="22"/>
        <v>#N/A</v>
      </c>
      <c r="F206" s="2">
        <v>1191372.8557289541</v>
      </c>
      <c r="G206" s="2">
        <f t="shared" si="26"/>
        <v>492960.42857142858</v>
      </c>
      <c r="H206" s="2">
        <f t="shared" si="37"/>
        <v>84392744.330697551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1545184.8571428559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1198254.366568923</v>
      </c>
      <c r="Q206" s="2">
        <f t="shared" si="39"/>
        <v>500000</v>
      </c>
      <c r="R206" s="2">
        <f t="shared" si="38"/>
        <v>85922395.670349807</v>
      </c>
      <c r="S206" s="2">
        <f t="shared" si="17"/>
        <v>492960.42857143283</v>
      </c>
      <c r="T206" s="2">
        <f t="shared" si="18"/>
        <v>7039.571428571362</v>
      </c>
      <c r="U206" s="2">
        <f t="shared" si="19"/>
        <v>500000</v>
      </c>
      <c r="V206" s="2">
        <f t="shared" si="33"/>
        <v>42984068.330697551</v>
      </c>
      <c r="W206" s="2">
        <f t="shared" si="20"/>
        <v>492960.42857142538</v>
      </c>
      <c r="X206" s="2">
        <f t="shared" si="6"/>
        <v>7039.5714285746217</v>
      </c>
      <c r="Y206" s="2">
        <f t="shared" si="35"/>
        <v>42938327.339652143</v>
      </c>
      <c r="Z206" s="2" t="str">
        <f t="shared" si="8"/>
        <v>MEEP</v>
      </c>
      <c r="AA206" s="2">
        <f>IF(Z206="HERE",Y206,AA205+Graph!$G$1*1000)</f>
        <v>43731287.768223569</v>
      </c>
      <c r="AB206" s="2">
        <f t="shared" si="21"/>
        <v>800000</v>
      </c>
      <c r="AC206" s="2">
        <f t="shared" si="36"/>
        <v>41998147.473554701</v>
      </c>
      <c r="AD206" s="3">
        <f t="shared" si="10"/>
        <v>43731287.768223569</v>
      </c>
      <c r="AE206" s="2">
        <f>IF(AE204&gt;=52800000,52800000,IF(AB185=Graph!G$1*1000,AE205+Graph!G$1*1000,AC206))</f>
        <v>41998147.473554701</v>
      </c>
      <c r="AF206" s="3">
        <f t="shared" si="11"/>
        <v>41998147.473554701</v>
      </c>
      <c r="AG206" s="3">
        <f t="shared" si="27"/>
        <v>40143041.672221765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139</v>
      </c>
      <c r="C207" s="7"/>
      <c r="D207" s="2" t="e">
        <f t="shared" si="12"/>
        <v>#N/A</v>
      </c>
      <c r="E207" s="2" t="e">
        <f t="shared" si="22"/>
        <v>#N/A</v>
      </c>
      <c r="F207" s="2">
        <v>1196633.5060222149</v>
      </c>
      <c r="G207" s="2">
        <f t="shared" si="26"/>
        <v>492960.42857142858</v>
      </c>
      <c r="H207" s="2">
        <f t="shared" si="37"/>
        <v>84885704.759268984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1552224.4285714272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1203536.8586615026</v>
      </c>
      <c r="Q207" s="2">
        <f t="shared" si="39"/>
        <v>500000</v>
      </c>
      <c r="R207" s="2">
        <f t="shared" si="38"/>
        <v>86422395.670349807</v>
      </c>
      <c r="S207" s="2">
        <f t="shared" si="17"/>
        <v>492960.42857143283</v>
      </c>
      <c r="T207" s="2">
        <f t="shared" si="18"/>
        <v>7039.571428571362</v>
      </c>
      <c r="U207" s="2">
        <f t="shared" si="19"/>
        <v>500000</v>
      </c>
      <c r="V207" s="2">
        <f t="shared" si="33"/>
        <v>43477028.759268977</v>
      </c>
      <c r="W207" s="2">
        <f t="shared" si="20"/>
        <v>492960.42857142538</v>
      </c>
      <c r="X207" s="2">
        <f t="shared" si="6"/>
        <v>7039.5714285746217</v>
      </c>
      <c r="Y207" s="2">
        <f t="shared" si="35"/>
        <v>42945366.911080718</v>
      </c>
      <c r="Z207" s="2" t="str">
        <f t="shared" si="8"/>
        <v>MEEP</v>
      </c>
      <c r="AA207" s="2">
        <f>IF(Z207="HERE",Y207,AA206+Graph!$G$1*1000)</f>
        <v>44531287.768223569</v>
      </c>
      <c r="AB207" s="2">
        <f t="shared" si="21"/>
        <v>800000</v>
      </c>
      <c r="AC207" s="2">
        <f t="shared" si="36"/>
        <v>41998147.473554701</v>
      </c>
      <c r="AD207" s="3">
        <f t="shared" si="10"/>
        <v>44531287.768223569</v>
      </c>
      <c r="AE207" s="2">
        <f>IF(AE205&gt;=52800000,52800000,IF(AB186=Graph!G$1*1000,AE206+Graph!G$1*1000,AC207))</f>
        <v>41998147.473554701</v>
      </c>
      <c r="AF207" s="3">
        <f t="shared" si="11"/>
        <v>41998147.473554701</v>
      </c>
      <c r="AG207" s="3">
        <f t="shared" si="27"/>
        <v>40174025.30793605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140</v>
      </c>
      <c r="C208" s="7"/>
      <c r="D208" s="2" t="e">
        <f t="shared" si="12"/>
        <v>#N/A</v>
      </c>
      <c r="E208" s="2" t="e">
        <f t="shared" si="22"/>
        <v>#N/A</v>
      </c>
      <c r="F208" s="2">
        <v>1201894.1563154757</v>
      </c>
      <c r="G208" s="2">
        <f t="shared" si="26"/>
        <v>492960.42857142858</v>
      </c>
      <c r="H208" s="2">
        <f t="shared" si="37"/>
        <v>85378665.187840417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1559263.9999999986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1208819.3507540822</v>
      </c>
      <c r="Q208" s="2">
        <f t="shared" si="39"/>
        <v>500000</v>
      </c>
      <c r="R208" s="2">
        <f t="shared" si="38"/>
        <v>86922395.670349807</v>
      </c>
      <c r="S208" s="2">
        <f t="shared" si="17"/>
        <v>492960.42857143283</v>
      </c>
      <c r="T208" s="2">
        <f t="shared" si="18"/>
        <v>7039.571428571362</v>
      </c>
      <c r="U208" s="2">
        <f t="shared" si="19"/>
        <v>500000</v>
      </c>
      <c r="V208" s="2">
        <f t="shared" si="33"/>
        <v>43969989.187840402</v>
      </c>
      <c r="W208" s="2">
        <f t="shared" si="20"/>
        <v>492960.42857142538</v>
      </c>
      <c r="X208" s="2">
        <f t="shared" si="6"/>
        <v>7039.5714285746217</v>
      </c>
      <c r="Y208" s="2">
        <f t="shared" si="35"/>
        <v>42952406.482509293</v>
      </c>
      <c r="Z208" s="2" t="str">
        <f t="shared" si="8"/>
        <v>MEEP</v>
      </c>
      <c r="AA208" s="2">
        <f>IF(Z208="HERE",Y208,AA207+Graph!$G$1*1000)</f>
        <v>45331287.768223569</v>
      </c>
      <c r="AB208" s="2">
        <f t="shared" si="21"/>
        <v>800000</v>
      </c>
      <c r="AC208" s="2">
        <f t="shared" si="36"/>
        <v>41998147.473554701</v>
      </c>
      <c r="AD208" s="3">
        <f t="shared" si="10"/>
        <v>45331287.768223569</v>
      </c>
      <c r="AE208" s="2">
        <f>IF(AE206&gt;=52800000,52800000,IF(AB187=Graph!G$1*1000,AE207+Graph!G$1*1000,AC208))</f>
        <v>41998147.473554701</v>
      </c>
      <c r="AF208" s="3">
        <f t="shared" si="11"/>
        <v>41998147.473554701</v>
      </c>
      <c r="AG208" s="3">
        <f t="shared" si="27"/>
        <v>40205008.943650328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141</v>
      </c>
      <c r="C209" s="7"/>
      <c r="D209" s="2" t="e">
        <f t="shared" si="12"/>
        <v>#N/A</v>
      </c>
      <c r="E209" s="2" t="e">
        <f t="shared" si="22"/>
        <v>#N/A</v>
      </c>
      <c r="F209" s="2">
        <v>1207154.8066087365</v>
      </c>
      <c r="G209" s="2">
        <f t="shared" si="26"/>
        <v>492960.42857142858</v>
      </c>
      <c r="H209" s="2">
        <f t="shared" si="37"/>
        <v>85871625.61641185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1566303.57142857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1214101.8428466618</v>
      </c>
      <c r="Q209" s="2">
        <f t="shared" si="39"/>
        <v>500000</v>
      </c>
      <c r="R209" s="2">
        <f t="shared" si="38"/>
        <v>87422395.670349807</v>
      </c>
      <c r="S209" s="2">
        <f t="shared" si="17"/>
        <v>492960.42857143283</v>
      </c>
      <c r="T209" s="2">
        <f t="shared" si="18"/>
        <v>7039.571428571362</v>
      </c>
      <c r="U209" s="2">
        <f t="shared" si="19"/>
        <v>500000</v>
      </c>
      <c r="V209" s="2">
        <f t="shared" si="33"/>
        <v>44462949.616411828</v>
      </c>
      <c r="W209" s="2">
        <f t="shared" si="20"/>
        <v>492960.42857142538</v>
      </c>
      <c r="X209" s="2">
        <f t="shared" si="6"/>
        <v>7039.5714285746217</v>
      </c>
      <c r="Y209" s="2">
        <f t="shared" si="35"/>
        <v>42959446.053937867</v>
      </c>
      <c r="Z209" s="2" t="str">
        <f t="shared" si="8"/>
        <v>MEEP</v>
      </c>
      <c r="AA209" s="2">
        <f>IF(Z209="HERE",Y209,AA208+Graph!$G$1*1000)</f>
        <v>46131287.768223569</v>
      </c>
      <c r="AB209" s="2">
        <f t="shared" si="21"/>
        <v>800000</v>
      </c>
      <c r="AC209" s="2">
        <f t="shared" si="36"/>
        <v>41998147.473554701</v>
      </c>
      <c r="AD209" s="3">
        <f t="shared" si="10"/>
        <v>46131287.768223569</v>
      </c>
      <c r="AE209" s="2">
        <f>IF(AE207&gt;=52800000,52800000,IF(AB188=Graph!G$1*1000,AE208+Graph!G$1*1000,AC209))</f>
        <v>41998147.473554701</v>
      </c>
      <c r="AF209" s="3">
        <f t="shared" si="11"/>
        <v>41998147.473554701</v>
      </c>
      <c r="AG209" s="3">
        <f t="shared" si="27"/>
        <v>40235992.579364613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142</v>
      </c>
      <c r="C210" s="7"/>
      <c r="D210" s="2" t="e">
        <f t="shared" si="12"/>
        <v>#N/A</v>
      </c>
      <c r="E210" s="2" t="e">
        <f t="shared" si="22"/>
        <v>#N/A</v>
      </c>
      <c r="F210" s="2">
        <v>1212415.4569019675</v>
      </c>
      <c r="G210" s="2">
        <f t="shared" si="26"/>
        <v>492960.42857142858</v>
      </c>
      <c r="H210" s="2">
        <f t="shared" si="37"/>
        <v>86364586.044983283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1573343.1428571413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1219384.3349392414</v>
      </c>
      <c r="Q210" s="2">
        <f t="shared" si="39"/>
        <v>500000</v>
      </c>
      <c r="R210" s="2">
        <f t="shared" si="38"/>
        <v>87922395.670349807</v>
      </c>
      <c r="S210" s="2">
        <f t="shared" si="17"/>
        <v>492960.42857143283</v>
      </c>
      <c r="T210" s="2">
        <f t="shared" si="18"/>
        <v>7039.571428571362</v>
      </c>
      <c r="U210" s="2">
        <f t="shared" si="19"/>
        <v>500000</v>
      </c>
      <c r="V210" s="2">
        <f t="shared" si="33"/>
        <v>44955910.044983253</v>
      </c>
      <c r="W210" s="2">
        <f t="shared" si="20"/>
        <v>492960.42857142538</v>
      </c>
      <c r="X210" s="2">
        <f t="shared" si="6"/>
        <v>7039.5714285746217</v>
      </c>
      <c r="Y210" s="2">
        <f t="shared" si="35"/>
        <v>42966485.625366442</v>
      </c>
      <c r="Z210" s="2" t="str">
        <f t="shared" si="8"/>
        <v>MEEP</v>
      </c>
      <c r="AA210" s="2">
        <f>IF(Z210="HERE",Y210,AA209+Graph!$G$1*1000)</f>
        <v>46931287.768223569</v>
      </c>
      <c r="AB210" s="2">
        <f t="shared" si="21"/>
        <v>800000</v>
      </c>
      <c r="AC210" s="2">
        <f t="shared" si="36"/>
        <v>41998147.473554701</v>
      </c>
      <c r="AD210" s="3">
        <f t="shared" si="10"/>
        <v>46931287.768223569</v>
      </c>
      <c r="AE210" s="2">
        <f>IF(AE208&gt;=52800000,52800000,IF(AB189=Graph!G$1*1000,AE209+Graph!G$1*1000,AC210))</f>
        <v>41998147.473554701</v>
      </c>
      <c r="AF210" s="3">
        <f t="shared" si="11"/>
        <v>41998147.473554701</v>
      </c>
      <c r="AG210" s="3">
        <f t="shared" si="27"/>
        <v>40266976.215078905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143</v>
      </c>
      <c r="C211" s="7"/>
      <c r="D211" s="2" t="e">
        <f t="shared" si="12"/>
        <v>#N/A</v>
      </c>
      <c r="E211" s="2" t="e">
        <f t="shared" si="22"/>
        <v>#N/A</v>
      </c>
      <c r="F211" s="2">
        <v>1217676.1071952283</v>
      </c>
      <c r="G211" s="2">
        <f t="shared" si="26"/>
        <v>492960.42857142858</v>
      </c>
      <c r="H211" s="2">
        <f t="shared" si="37"/>
        <v>86857546.473554716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1580382.7142857127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1224666.8270318508</v>
      </c>
      <c r="Q211" s="2">
        <f t="shared" si="39"/>
        <v>500000</v>
      </c>
      <c r="R211" s="2">
        <f t="shared" si="38"/>
        <v>88422395.670349807</v>
      </c>
      <c r="S211" s="2">
        <f t="shared" si="17"/>
        <v>492960.42857143283</v>
      </c>
      <c r="T211" s="2">
        <f t="shared" si="18"/>
        <v>7039.571428571362</v>
      </c>
      <c r="U211" s="2">
        <f t="shared" si="19"/>
        <v>500000</v>
      </c>
      <c r="V211" s="2">
        <f t="shared" si="33"/>
        <v>45448870.473554678</v>
      </c>
      <c r="W211" s="2">
        <f t="shared" si="20"/>
        <v>492960.42857142538</v>
      </c>
      <c r="X211" s="2">
        <f t="shared" si="6"/>
        <v>7039.5714285746217</v>
      </c>
      <c r="Y211" s="2">
        <f t="shared" si="35"/>
        <v>42973525.196795017</v>
      </c>
      <c r="Z211" s="2" t="str">
        <f t="shared" si="8"/>
        <v>MEEP</v>
      </c>
      <c r="AA211" s="2">
        <f>IF(Z211="HERE",Y211,AA210+Graph!$G$1*1000)</f>
        <v>47731287.768223569</v>
      </c>
      <c r="AB211" s="2">
        <f t="shared" si="21"/>
        <v>800000</v>
      </c>
      <c r="AC211" s="2">
        <f t="shared" si="36"/>
        <v>41998147.473554701</v>
      </c>
      <c r="AD211" s="3">
        <f t="shared" si="10"/>
        <v>47731287.768223569</v>
      </c>
      <c r="AE211" s="2">
        <f>IF(AE209&gt;=52800000,52800000,IF(AB190=Graph!G$1*1000,AE210+Graph!G$1*1000,AC211))</f>
        <v>41998147.473554701</v>
      </c>
      <c r="AF211" s="3">
        <f t="shared" si="11"/>
        <v>41998147.473554701</v>
      </c>
      <c r="AG211" s="3">
        <f t="shared" si="27"/>
        <v>40297959.850793198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144</v>
      </c>
      <c r="C212" s="7"/>
      <c r="D212" s="2" t="e">
        <f t="shared" si="12"/>
        <v>#N/A</v>
      </c>
      <c r="E212" s="2" t="e">
        <f t="shared" si="22"/>
        <v>#N/A</v>
      </c>
      <c r="F212" s="2">
        <v>1222936.7574884892</v>
      </c>
      <c r="G212" s="2">
        <f t="shared" si="26"/>
        <v>492960.42857142858</v>
      </c>
      <c r="H212" s="2">
        <f t="shared" si="37"/>
        <v>87350506.902126148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1587422.2857142841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1229949.3191244304</v>
      </c>
      <c r="Q212" s="2">
        <f t="shared" si="39"/>
        <v>500000</v>
      </c>
      <c r="R212" s="2">
        <f t="shared" si="38"/>
        <v>88922395.670349807</v>
      </c>
      <c r="S212" s="2">
        <f t="shared" si="17"/>
        <v>492960.42857143283</v>
      </c>
      <c r="T212" s="2">
        <f t="shared" si="18"/>
        <v>7039.571428571362</v>
      </c>
      <c r="U212" s="2">
        <f t="shared" si="19"/>
        <v>500000</v>
      </c>
      <c r="V212" s="2">
        <f t="shared" si="33"/>
        <v>45941830.902126104</v>
      </c>
      <c r="W212" s="2">
        <f t="shared" si="20"/>
        <v>492960.42857142538</v>
      </c>
      <c r="X212" s="2">
        <f t="shared" si="6"/>
        <v>7039.5714285746217</v>
      </c>
      <c r="Y212" s="2">
        <f t="shared" si="35"/>
        <v>42980564.768223591</v>
      </c>
      <c r="Z212" s="2" t="str">
        <f t="shared" si="8"/>
        <v>MEEP</v>
      </c>
      <c r="AA212" s="2">
        <f>IF(Z212="HERE",Y212,AA211+Graph!$G$1*1000)</f>
        <v>48531287.768223569</v>
      </c>
      <c r="AB212" s="2">
        <f t="shared" si="21"/>
        <v>800000</v>
      </c>
      <c r="AC212" s="2">
        <f t="shared" si="36"/>
        <v>41998147.473554701</v>
      </c>
      <c r="AD212" s="3">
        <f t="shared" si="10"/>
        <v>48531287.768223569</v>
      </c>
      <c r="AE212" s="2">
        <f>IF(AE210&gt;=52800000,52800000,IF(AB191=Graph!G$1*1000,AE211+Graph!G$1*1000,AC212))</f>
        <v>41998147.473554701</v>
      </c>
      <c r="AF212" s="3">
        <f t="shared" si="11"/>
        <v>41998147.473554701</v>
      </c>
      <c r="AG212" s="3">
        <f t="shared" si="27"/>
        <v>40328943.486507483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145</v>
      </c>
      <c r="C213" s="7"/>
      <c r="D213" s="2" t="e">
        <f t="shared" si="12"/>
        <v>#N/A</v>
      </c>
      <c r="E213" s="2" t="e">
        <f t="shared" si="22"/>
        <v>#N/A</v>
      </c>
      <c r="F213" s="2">
        <v>1228197.40778175</v>
      </c>
      <c r="G213" s="2">
        <f t="shared" si="26"/>
        <v>492960.42857142858</v>
      </c>
      <c r="H213" s="2">
        <f t="shared" si="37"/>
        <v>87843467.330697581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1594461.8571428554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1235231.81121701</v>
      </c>
      <c r="Q213" s="2">
        <f t="shared" si="39"/>
        <v>500000</v>
      </c>
      <c r="R213" s="2">
        <f t="shared" si="38"/>
        <v>89422395.670349807</v>
      </c>
      <c r="S213" s="2">
        <f t="shared" si="17"/>
        <v>492960.42857143283</v>
      </c>
      <c r="T213" s="2">
        <f t="shared" si="18"/>
        <v>7039.571428571362</v>
      </c>
      <c r="U213" s="2">
        <f t="shared" si="19"/>
        <v>500000</v>
      </c>
      <c r="V213" s="2">
        <f t="shared" si="33"/>
        <v>46434791.330697529</v>
      </c>
      <c r="W213" s="2">
        <f t="shared" si="20"/>
        <v>492960.42857142538</v>
      </c>
      <c r="X213" s="2">
        <f t="shared" si="6"/>
        <v>7039.5714285746217</v>
      </c>
      <c r="Y213" s="2">
        <f t="shared" si="35"/>
        <v>42987604.339652166</v>
      </c>
      <c r="Z213" s="2" t="str">
        <f t="shared" si="8"/>
        <v>MEEP</v>
      </c>
      <c r="AA213" s="2">
        <f>IF(Z213="HERE",Y213,AA212+Graph!$G$1*1000)</f>
        <v>49331287.768223569</v>
      </c>
      <c r="AB213" s="2">
        <f t="shared" si="21"/>
        <v>800000</v>
      </c>
      <c r="AC213" s="2">
        <f t="shared" si="36"/>
        <v>41998147.473554701</v>
      </c>
      <c r="AD213" s="3">
        <f t="shared" si="10"/>
        <v>49331287.768223569</v>
      </c>
      <c r="AE213" s="2">
        <f>IF(AE211&gt;=52800000,52800000,IF(AB192=Graph!G$1*1000,AE212+Graph!G$1*1000,AC213))</f>
        <v>41998147.473554701</v>
      </c>
      <c r="AF213" s="3">
        <f t="shared" si="11"/>
        <v>41998147.473554701</v>
      </c>
      <c r="AG213" s="3">
        <f t="shared" si="27"/>
        <v>40359927.122221768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146</v>
      </c>
      <c r="C214" s="7"/>
      <c r="D214" s="2" t="e">
        <f t="shared" si="12"/>
        <v>#N/A</v>
      </c>
      <c r="E214" s="2" t="e">
        <f t="shared" si="22"/>
        <v>#N/A</v>
      </c>
      <c r="F214" s="2">
        <v>1233458.0580750108</v>
      </c>
      <c r="G214" s="2">
        <f t="shared" si="26"/>
        <v>492960.42857142858</v>
      </c>
      <c r="H214" s="2">
        <f t="shared" si="37"/>
        <v>88336427.759269014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1601501.4285714268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1240514.3033095896</v>
      </c>
      <c r="Q214" s="2">
        <f t="shared" si="39"/>
        <v>500000</v>
      </c>
      <c r="R214" s="2">
        <f t="shared" si="38"/>
        <v>89922395.670349807</v>
      </c>
      <c r="S214" s="2">
        <f t="shared" si="17"/>
        <v>492960.42857143283</v>
      </c>
      <c r="T214" s="2">
        <f t="shared" si="18"/>
        <v>7039.571428571362</v>
      </c>
      <c r="U214" s="2">
        <f t="shared" si="19"/>
        <v>500000</v>
      </c>
      <c r="V214" s="2">
        <f t="shared" si="33"/>
        <v>46927751.759268954</v>
      </c>
      <c r="W214" s="2">
        <f t="shared" si="20"/>
        <v>492960.42857142538</v>
      </c>
      <c r="X214" s="2">
        <f t="shared" si="6"/>
        <v>7039.5714285746217</v>
      </c>
      <c r="Y214" s="2">
        <f t="shared" si="35"/>
        <v>42994643.91108074</v>
      </c>
      <c r="Z214" s="2" t="str">
        <f t="shared" si="8"/>
        <v>MEEP</v>
      </c>
      <c r="AA214" s="2">
        <f>IF(Z214="HERE",Y214,AA213+Graph!$G$1*1000)</f>
        <v>50131287.768223569</v>
      </c>
      <c r="AB214" s="2">
        <f t="shared" si="21"/>
        <v>800000</v>
      </c>
      <c r="AC214" s="2">
        <f t="shared" si="36"/>
        <v>41998147.473554701</v>
      </c>
      <c r="AD214" s="3">
        <f t="shared" si="10"/>
        <v>50131287.768223569</v>
      </c>
      <c r="AE214" s="2">
        <f>IF(AE212&gt;=52800000,52800000,IF(AB193=Graph!G$1*1000,AE213+Graph!G$1*1000,AC214))</f>
        <v>41998147.473554701</v>
      </c>
      <c r="AF214" s="3">
        <f t="shared" si="11"/>
        <v>41998147.473554701</v>
      </c>
      <c r="AG214" s="3">
        <f t="shared" si="27"/>
        <v>40390910.75793606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147</v>
      </c>
      <c r="C215" s="7"/>
      <c r="D215" s="2" t="e">
        <f t="shared" si="12"/>
        <v>#N/A</v>
      </c>
      <c r="E215" s="2" t="e">
        <f t="shared" si="22"/>
        <v>#N/A</v>
      </c>
      <c r="F215" s="2">
        <v>1238718.7083682418</v>
      </c>
      <c r="G215" s="2">
        <f t="shared" si="26"/>
        <v>492960.42857142858</v>
      </c>
      <c r="H215" s="2">
        <f t="shared" si="37"/>
        <v>88829388.187840447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1608540.9999999981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1245796.7954021692</v>
      </c>
      <c r="Q215" s="2">
        <f t="shared" si="39"/>
        <v>500000</v>
      </c>
      <c r="R215" s="2">
        <f t="shared" si="38"/>
        <v>90422395.670349807</v>
      </c>
      <c r="S215" s="2">
        <f t="shared" si="17"/>
        <v>492960.42857143283</v>
      </c>
      <c r="T215" s="2">
        <f t="shared" si="18"/>
        <v>7039.571428571362</v>
      </c>
      <c r="U215" s="2">
        <f t="shared" si="19"/>
        <v>500000</v>
      </c>
      <c r="V215" s="2">
        <f t="shared" si="33"/>
        <v>47420712.18784038</v>
      </c>
      <c r="W215" s="2">
        <f t="shared" si="20"/>
        <v>492960.42857142538</v>
      </c>
      <c r="X215" s="2">
        <f t="shared" si="6"/>
        <v>7039.5714285746217</v>
      </c>
      <c r="Y215" s="2">
        <f t="shared" si="35"/>
        <v>43001683.482509315</v>
      </c>
      <c r="Z215" s="2" t="str">
        <f t="shared" si="8"/>
        <v>MEEP</v>
      </c>
      <c r="AA215" s="2">
        <f>IF(Z215="HERE",Y215,AA214+Graph!$G$1*1000)</f>
        <v>50931287.768223569</v>
      </c>
      <c r="AB215" s="2">
        <f t="shared" si="21"/>
        <v>800000</v>
      </c>
      <c r="AC215" s="2">
        <f t="shared" si="36"/>
        <v>41998147.473554701</v>
      </c>
      <c r="AD215" s="3">
        <f t="shared" si="10"/>
        <v>50931287.768223569</v>
      </c>
      <c r="AE215" s="2">
        <f>IF(AE213&gt;=52800000,52800000,IF(AB194=Graph!G$1*1000,AE214+Graph!G$1*1000,AC215))</f>
        <v>41998147.473554701</v>
      </c>
      <c r="AF215" s="3">
        <f t="shared" si="11"/>
        <v>41998147.473554701</v>
      </c>
      <c r="AG215" s="3">
        <f t="shared" si="27"/>
        <v>40421894.393650346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148</v>
      </c>
      <c r="C216" s="7"/>
      <c r="D216" s="2" t="e">
        <f t="shared" si="12"/>
        <v>#N/A</v>
      </c>
      <c r="E216" s="2" t="e">
        <f t="shared" si="22"/>
        <v>#N/A</v>
      </c>
      <c r="F216" s="2">
        <v>1243979.3586615026</v>
      </c>
      <c r="G216" s="2">
        <f t="shared" si="26"/>
        <v>492960.42857142858</v>
      </c>
      <c r="H216" s="2">
        <f t="shared" si="37"/>
        <v>89322348.61641188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1615580.5714285695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1251079.2874947488</v>
      </c>
      <c r="Q216" s="2">
        <f t="shared" si="39"/>
        <v>500000</v>
      </c>
      <c r="R216" s="2">
        <f t="shared" si="38"/>
        <v>90922395.670349807</v>
      </c>
      <c r="S216" s="2">
        <f t="shared" si="17"/>
        <v>492960.42857143283</v>
      </c>
      <c r="T216" s="2">
        <f t="shared" si="18"/>
        <v>7039.571428571362</v>
      </c>
      <c r="U216" s="2">
        <f t="shared" si="19"/>
        <v>500000</v>
      </c>
      <c r="V216" s="2">
        <f t="shared" si="33"/>
        <v>47913672.616411805</v>
      </c>
      <c r="W216" s="2">
        <f t="shared" si="20"/>
        <v>492960.42857142538</v>
      </c>
      <c r="X216" s="2">
        <f t="shared" si="6"/>
        <v>7039.5714285746217</v>
      </c>
      <c r="Y216" s="2">
        <f t="shared" si="35"/>
        <v>43008723.05393789</v>
      </c>
      <c r="Z216" s="2" t="str">
        <f t="shared" si="8"/>
        <v>MEEP</v>
      </c>
      <c r="AA216" s="2">
        <f>IF(Z216="HERE",Y216,AA215+Graph!$G$1*1000)</f>
        <v>51731287.768223569</v>
      </c>
      <c r="AB216" s="2">
        <f t="shared" si="21"/>
        <v>800000</v>
      </c>
      <c r="AC216" s="2">
        <f t="shared" si="36"/>
        <v>41998147.473554701</v>
      </c>
      <c r="AD216" s="3">
        <f t="shared" si="10"/>
        <v>51731287.768223569</v>
      </c>
      <c r="AE216" s="2">
        <f>IF(AE214&gt;=52800000,52800000,IF(AB195=Graph!G$1*1000,AE215+Graph!G$1*1000,AC216))</f>
        <v>41998147.473554701</v>
      </c>
      <c r="AF216" s="3">
        <f t="shared" si="11"/>
        <v>41998147.473554701</v>
      </c>
      <c r="AG216" s="3">
        <f t="shared" si="27"/>
        <v>40452878.029364631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149</v>
      </c>
      <c r="C217" s="7"/>
      <c r="D217" s="2" t="e">
        <f t="shared" si="12"/>
        <v>#N/A</v>
      </c>
      <c r="E217" s="2" t="e">
        <f t="shared" si="22"/>
        <v>#N/A</v>
      </c>
      <c r="F217" s="2">
        <v>1249240.0089547634</v>
      </c>
      <c r="G217" s="2">
        <f t="shared" si="26"/>
        <v>492960.42857142858</v>
      </c>
      <c r="H217" s="2">
        <f t="shared" si="37"/>
        <v>89815309.044983312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1622620.1428571409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1256361.7795873582</v>
      </c>
      <c r="Q217" s="2">
        <f t="shared" si="39"/>
        <v>500000</v>
      </c>
      <c r="R217" s="2">
        <f t="shared" si="38"/>
        <v>91422395.670349807</v>
      </c>
      <c r="S217" s="2">
        <f t="shared" si="17"/>
        <v>492960.42857143283</v>
      </c>
      <c r="T217" s="2">
        <f t="shared" si="18"/>
        <v>7039.571428571362</v>
      </c>
      <c r="U217" s="2">
        <f t="shared" si="19"/>
        <v>500000</v>
      </c>
      <c r="V217" s="2">
        <f t="shared" si="33"/>
        <v>48406633.044983231</v>
      </c>
      <c r="W217" s="2">
        <f t="shared" si="20"/>
        <v>492960.42857142538</v>
      </c>
      <c r="X217" s="2">
        <f t="shared" si="6"/>
        <v>7039.5714285746217</v>
      </c>
      <c r="Y217" s="2">
        <f t="shared" si="35"/>
        <v>43015762.625366464</v>
      </c>
      <c r="Z217" s="2" t="str">
        <f t="shared" si="8"/>
        <v>MEEP</v>
      </c>
      <c r="AA217" s="2">
        <f>IF(Z217="HERE",Y217,AA216+Graph!$G$1*1000)</f>
        <v>52531287.768223569</v>
      </c>
      <c r="AB217" s="2">
        <f t="shared" si="21"/>
        <v>800000</v>
      </c>
      <c r="AC217" s="2">
        <f t="shared" si="36"/>
        <v>41998147.473554701</v>
      </c>
      <c r="AD217" s="3">
        <f t="shared" si="10"/>
        <v>52531287.768223569</v>
      </c>
      <c r="AE217" s="2">
        <f>IF(AE215&gt;=52800000,52800000,IF(AB196=Graph!G$1*1000,AE216+Graph!G$1*1000,AC217))</f>
        <v>41998147.473554701</v>
      </c>
      <c r="AF217" s="3">
        <f t="shared" si="11"/>
        <v>41998147.473554701</v>
      </c>
      <c r="AG217" s="3">
        <f t="shared" si="27"/>
        <v>40483861.665078923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150</v>
      </c>
      <c r="C218" s="7"/>
      <c r="D218" s="2" t="e">
        <f t="shared" si="12"/>
        <v>#N/A</v>
      </c>
      <c r="E218" s="2" t="e">
        <f t="shared" si="22"/>
        <v>#N/A</v>
      </c>
      <c r="F218" s="2">
        <v>1254500.6592480242</v>
      </c>
      <c r="G218" s="2">
        <f t="shared" si="26"/>
        <v>492960.42857142858</v>
      </c>
      <c r="H218" s="2">
        <f t="shared" si="37"/>
        <v>90308269.473554745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1629659.7142857122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1261644.2716799378</v>
      </c>
      <c r="Q218" s="2">
        <f t="shared" si="39"/>
        <v>500000</v>
      </c>
      <c r="R218" s="2">
        <f t="shared" si="38"/>
        <v>91922395.670349807</v>
      </c>
      <c r="S218" s="2">
        <f t="shared" si="17"/>
        <v>492960.42857143283</v>
      </c>
      <c r="T218" s="2">
        <f t="shared" si="18"/>
        <v>7039.571428571362</v>
      </c>
      <c r="U218" s="2">
        <f t="shared" si="19"/>
        <v>500000</v>
      </c>
      <c r="V218" s="2">
        <f t="shared" si="33"/>
        <v>48899593.473554656</v>
      </c>
      <c r="W218" s="2">
        <f t="shared" si="20"/>
        <v>492960.42857142538</v>
      </c>
      <c r="X218" s="2">
        <f t="shared" si="6"/>
        <v>7039.5714285746217</v>
      </c>
      <c r="Y218" s="2">
        <f t="shared" si="35"/>
        <v>43022802.196795039</v>
      </c>
      <c r="Z218" s="2" t="str">
        <f t="shared" si="8"/>
        <v>MEEP</v>
      </c>
      <c r="AA218" s="2">
        <f>IF(Z218="HERE",Y218,AA217+Graph!$G$1*1000)</f>
        <v>53331287.768223569</v>
      </c>
      <c r="AB218" s="2">
        <f t="shared" si="21"/>
        <v>800000</v>
      </c>
      <c r="AC218" s="2">
        <f t="shared" si="36"/>
        <v>41998147.473554701</v>
      </c>
      <c r="AD218" s="3">
        <f t="shared" si="10"/>
        <v>52800000</v>
      </c>
      <c r="AE218" s="2">
        <f>IF(AE216&gt;=52800000,52800000,IF(AB197=Graph!G$1*1000,AE217+Graph!G$1*1000,AC218))</f>
        <v>41998147.473554701</v>
      </c>
      <c r="AF218" s="3">
        <f t="shared" si="11"/>
        <v>41998147.473554701</v>
      </c>
      <c r="AG218" s="3">
        <f t="shared" si="27"/>
        <v>40514845.300793216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151</v>
      </c>
      <c r="C219" s="7"/>
      <c r="D219" s="2" t="e">
        <f t="shared" si="12"/>
        <v>#N/A</v>
      </c>
      <c r="E219" s="2" t="e">
        <f t="shared" si="22"/>
        <v>#N/A</v>
      </c>
      <c r="F219" s="2">
        <v>1259761.309541285</v>
      </c>
      <c r="G219" s="2">
        <f t="shared" si="26"/>
        <v>492960.42857142858</v>
      </c>
      <c r="H219" s="2">
        <f t="shared" si="37"/>
        <v>90801229.902126178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1636699.2857142836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1266926.7637725174</v>
      </c>
      <c r="Q219" s="2">
        <f t="shared" si="39"/>
        <v>500000</v>
      </c>
      <c r="R219" s="2">
        <f t="shared" si="38"/>
        <v>92422395.670349807</v>
      </c>
      <c r="S219" s="2">
        <f t="shared" si="17"/>
        <v>492960.42857143283</v>
      </c>
      <c r="T219" s="2">
        <f t="shared" si="18"/>
        <v>7039.571428571362</v>
      </c>
      <c r="U219" s="2">
        <f t="shared" si="19"/>
        <v>500000</v>
      </c>
      <c r="V219" s="2">
        <f t="shared" si="33"/>
        <v>49392553.902126081</v>
      </c>
      <c r="W219" s="2">
        <f t="shared" si="20"/>
        <v>492960.42857142538</v>
      </c>
      <c r="X219" s="2">
        <f t="shared" si="6"/>
        <v>7039.5714285746217</v>
      </c>
      <c r="Y219" s="2">
        <f t="shared" si="35"/>
        <v>43029841.768223614</v>
      </c>
      <c r="Z219" s="2" t="str">
        <f t="shared" si="8"/>
        <v>MEEP</v>
      </c>
      <c r="AA219" s="2">
        <f>IF(Z219="HERE",Y219,AA218+Graph!$G$1*1000)</f>
        <v>54131287.768223569</v>
      </c>
      <c r="AB219" s="2">
        <f t="shared" si="21"/>
        <v>800000</v>
      </c>
      <c r="AC219" s="2">
        <f t="shared" si="36"/>
        <v>41998147.473554701</v>
      </c>
      <c r="AD219" s="3">
        <f t="shared" si="10"/>
        <v>52800000</v>
      </c>
      <c r="AE219" s="2">
        <f>IF(AE217&gt;=52800000,52800000,IF(AB198=Graph!G$1*1000,AE218+Graph!G$1*1000,AC219))</f>
        <v>41998147.473554701</v>
      </c>
      <c r="AF219" s="3">
        <f t="shared" si="11"/>
        <v>41998147.473554701</v>
      </c>
      <c r="AG219" s="3">
        <f t="shared" si="27"/>
        <v>40545828.936507501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152</v>
      </c>
      <c r="C220" s="7"/>
      <c r="D220" s="2" t="e">
        <f t="shared" si="12"/>
        <v>#N/A</v>
      </c>
      <c r="E220" s="2" t="e">
        <f t="shared" si="22"/>
        <v>#N/A</v>
      </c>
      <c r="F220" s="2">
        <v>1265021.959834516</v>
      </c>
      <c r="G220" s="2">
        <f t="shared" si="26"/>
        <v>492960.42857142858</v>
      </c>
      <c r="H220" s="2">
        <f t="shared" si="37"/>
        <v>91294190.330697611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1643738.8571428549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1272209.255865097</v>
      </c>
      <c r="Q220" s="2">
        <f t="shared" si="39"/>
        <v>500000</v>
      </c>
      <c r="R220" s="2">
        <f t="shared" si="38"/>
        <v>92922395.670349807</v>
      </c>
      <c r="S220" s="2">
        <f t="shared" si="17"/>
        <v>492960.42857143283</v>
      </c>
      <c r="T220" s="2">
        <f t="shared" si="18"/>
        <v>7039.571428571362</v>
      </c>
      <c r="U220" s="2">
        <f t="shared" si="19"/>
        <v>500000</v>
      </c>
      <c r="V220" s="2">
        <f t="shared" si="33"/>
        <v>49885514.330697507</v>
      </c>
      <c r="W220" s="2">
        <f t="shared" si="20"/>
        <v>492960.42857142538</v>
      </c>
      <c r="X220" s="2">
        <f t="shared" si="6"/>
        <v>7039.5714285746217</v>
      </c>
      <c r="Y220" s="2">
        <f t="shared" si="35"/>
        <v>43036881.339652188</v>
      </c>
      <c r="Z220" s="2" t="str">
        <f t="shared" si="8"/>
        <v>MEEP</v>
      </c>
      <c r="AA220" s="2">
        <f>IF(Z220="HERE",Y220,AA219+Graph!$G$1*1000)</f>
        <v>54931287.768223569</v>
      </c>
      <c r="AB220" s="2">
        <f t="shared" si="21"/>
        <v>800000</v>
      </c>
      <c r="AC220" s="2">
        <f t="shared" si="36"/>
        <v>41998147.473554701</v>
      </c>
      <c r="AD220" s="3">
        <f t="shared" si="10"/>
        <v>52800000</v>
      </c>
      <c r="AE220" s="2">
        <f>IF(AE218&gt;=52800000,52800000,IF(AB199=Graph!G$1*1000,AE219+Graph!G$1*1000,AC220))</f>
        <v>41998147.473554701</v>
      </c>
      <c r="AF220" s="3">
        <f t="shared" si="11"/>
        <v>41998147.473554701</v>
      </c>
      <c r="AG220" s="3">
        <f t="shared" si="27"/>
        <v>40576812.572221793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153</v>
      </c>
      <c r="C221" s="7"/>
      <c r="D221" s="2" t="e">
        <f t="shared" si="12"/>
        <v>#N/A</v>
      </c>
      <c r="E221" s="2" t="e">
        <f t="shared" si="22"/>
        <v>#N/A</v>
      </c>
      <c r="F221" s="2">
        <v>1270282.6101277769</v>
      </c>
      <c r="G221" s="2">
        <f t="shared" si="26"/>
        <v>492960.42857142858</v>
      </c>
      <c r="H221" s="2">
        <f t="shared" si="37"/>
        <v>91787150.759269044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1650778.4285714263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1277491.7479576766</v>
      </c>
      <c r="Q221" s="2">
        <f t="shared" si="39"/>
        <v>500000</v>
      </c>
      <c r="R221" s="2">
        <f t="shared" si="38"/>
        <v>93422395.670349807</v>
      </c>
      <c r="S221" s="2">
        <f t="shared" si="17"/>
        <v>492960.42857143283</v>
      </c>
      <c r="T221" s="2">
        <f t="shared" si="18"/>
        <v>7039.571428571362</v>
      </c>
      <c r="U221" s="2">
        <f t="shared" si="19"/>
        <v>500000</v>
      </c>
      <c r="V221" s="2">
        <f t="shared" si="33"/>
        <v>50378474.759268932</v>
      </c>
      <c r="W221" s="2">
        <f t="shared" si="20"/>
        <v>492960.42857142538</v>
      </c>
      <c r="X221" s="2">
        <f t="shared" si="6"/>
        <v>7039.5714285746217</v>
      </c>
      <c r="Y221" s="2">
        <f t="shared" si="35"/>
        <v>43043920.911080763</v>
      </c>
      <c r="Z221" s="2" t="str">
        <f t="shared" si="8"/>
        <v>MEEP</v>
      </c>
      <c r="AA221" s="2">
        <f>IF(Z221="HERE",Y221,AA220+Graph!$G$1*1000)</f>
        <v>55731287.768223569</v>
      </c>
      <c r="AB221" s="2">
        <f t="shared" si="21"/>
        <v>800000</v>
      </c>
      <c r="AC221" s="2">
        <f t="shared" si="36"/>
        <v>41998147.473554701</v>
      </c>
      <c r="AD221" s="3">
        <f t="shared" si="10"/>
        <v>52800000</v>
      </c>
      <c r="AE221" s="2">
        <f>IF(AE219&gt;=52800000,52800000,IF(AB200=Graph!G$1*1000,AE220+Graph!G$1*1000,AC221))</f>
        <v>41998147.473554701</v>
      </c>
      <c r="AF221" s="3">
        <f t="shared" si="11"/>
        <v>41998147.473554701</v>
      </c>
      <c r="AG221" s="3">
        <f t="shared" si="27"/>
        <v>40607796.207936078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154</v>
      </c>
      <c r="C222" s="7"/>
      <c r="D222" s="2" t="e">
        <f t="shared" si="12"/>
        <v>#N/A</v>
      </c>
      <c r="E222" s="2" t="e">
        <f t="shared" si="22"/>
        <v>#N/A</v>
      </c>
      <c r="F222" s="2">
        <v>1275543.2604210377</v>
      </c>
      <c r="G222" s="2">
        <f t="shared" si="26"/>
        <v>492960.42857142858</v>
      </c>
      <c r="H222" s="2">
        <f t="shared" si="37"/>
        <v>92280111.187840477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1657817.9999999977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1282774.2400502563</v>
      </c>
      <c r="Q222" s="2">
        <f t="shared" si="39"/>
        <v>500000</v>
      </c>
      <c r="R222" s="2">
        <f t="shared" si="38"/>
        <v>93922395.670349807</v>
      </c>
      <c r="S222" s="2">
        <f t="shared" si="17"/>
        <v>492960.42857143283</v>
      </c>
      <c r="T222" s="2">
        <f t="shared" si="18"/>
        <v>7039.571428571362</v>
      </c>
      <c r="U222" s="2">
        <f t="shared" si="19"/>
        <v>500000</v>
      </c>
      <c r="V222" s="2">
        <f t="shared" si="33"/>
        <v>50871435.187840357</v>
      </c>
      <c r="W222" s="2">
        <f t="shared" si="20"/>
        <v>492960.42857142538</v>
      </c>
      <c r="X222" s="2">
        <f t="shared" si="6"/>
        <v>7039.5714285746217</v>
      </c>
      <c r="Y222" s="2">
        <f t="shared" si="35"/>
        <v>43050960.482509337</v>
      </c>
      <c r="Z222" s="2" t="str">
        <f t="shared" si="8"/>
        <v>MEEP</v>
      </c>
      <c r="AA222" s="2">
        <f>IF(Z222="HERE",Y222,AA221+Graph!$G$1*1000)</f>
        <v>56531287.768223569</v>
      </c>
      <c r="AB222" s="2">
        <f t="shared" si="21"/>
        <v>800000</v>
      </c>
      <c r="AC222" s="2">
        <f t="shared" si="36"/>
        <v>41998147.473554701</v>
      </c>
      <c r="AD222" s="3">
        <f t="shared" si="10"/>
        <v>52800000</v>
      </c>
      <c r="AE222" s="2">
        <f>IF(AE220&gt;=52800000,52800000,IF(AB201=Graph!G$1*1000,AE221+Graph!G$1*1000,AC222))</f>
        <v>41998147.473554701</v>
      </c>
      <c r="AF222" s="3">
        <f t="shared" si="11"/>
        <v>41998147.473554701</v>
      </c>
      <c r="AG222" s="3">
        <f t="shared" si="27"/>
        <v>40638779.843650363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155</v>
      </c>
      <c r="C223" s="7"/>
      <c r="D223" s="2" t="e">
        <f t="shared" si="12"/>
        <v>#N/A</v>
      </c>
      <c r="E223" s="2" t="e">
        <f t="shared" si="22"/>
        <v>#N/A</v>
      </c>
      <c r="F223" s="2">
        <v>1280803.9107142985</v>
      </c>
      <c r="G223" s="2">
        <f t="shared" si="26"/>
        <v>492960.42857142858</v>
      </c>
      <c r="H223" s="2">
        <f t="shared" si="37"/>
        <v>92773071.616411909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1664857.571428569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1288056.7321428657</v>
      </c>
      <c r="Q223" s="2">
        <f t="shared" si="39"/>
        <v>500000</v>
      </c>
      <c r="R223" s="2">
        <f t="shared" si="38"/>
        <v>94422395.670349807</v>
      </c>
      <c r="S223" s="2">
        <f t="shared" si="17"/>
        <v>492960.42857143283</v>
      </c>
      <c r="T223" s="2">
        <f t="shared" si="18"/>
        <v>7039.571428571362</v>
      </c>
      <c r="U223" s="2">
        <f t="shared" si="19"/>
        <v>500000</v>
      </c>
      <c r="V223" s="2">
        <f t="shared" si="33"/>
        <v>51364395.616411783</v>
      </c>
      <c r="W223" s="2">
        <f t="shared" si="20"/>
        <v>492960.42857142538</v>
      </c>
      <c r="X223" s="2">
        <f t="shared" si="6"/>
        <v>7039.5714285746217</v>
      </c>
      <c r="Y223" s="2">
        <f t="shared" ref="Y223:Y286" si="40">IF(COUNT($C224)=0,IF(COUNT($C223)=1,C223,SUM(Y222+X223)),C223)</f>
        <v>43058000.053937912</v>
      </c>
      <c r="Z223" s="2" t="str">
        <f t="shared" si="8"/>
        <v>MEEP</v>
      </c>
      <c r="AA223" s="2">
        <f>IF(Z223="HERE",Y223,AA222+Graph!$G$1*1000)</f>
        <v>57331287.768223569</v>
      </c>
      <c r="AB223" s="2">
        <f t="shared" si="21"/>
        <v>800000</v>
      </c>
      <c r="AC223" s="2">
        <f t="shared" ref="AC223:AC286" si="41">IF(Z224="HERE",V223,AC222)</f>
        <v>41998147.473554701</v>
      </c>
      <c r="AD223" s="3">
        <f t="shared" si="10"/>
        <v>52800000</v>
      </c>
      <c r="AE223" s="2">
        <f>IF(AE221&gt;=52800000,52800000,IF(AB202=Graph!G$1*1000,AE222+Graph!G$1*1000,AC223))</f>
        <v>41998147.473554701</v>
      </c>
      <c r="AF223" s="3">
        <f t="shared" si="11"/>
        <v>41998147.473554701</v>
      </c>
      <c r="AG223" s="3">
        <f t="shared" si="27"/>
        <v>40669763.479364648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156</v>
      </c>
      <c r="C224" s="7"/>
      <c r="D224" s="2" t="e">
        <f t="shared" si="12"/>
        <v>#N/A</v>
      </c>
      <c r="E224" s="2" t="e">
        <f t="shared" si="22"/>
        <v>#N/A</v>
      </c>
      <c r="F224" s="2">
        <v>1286064.5610075593</v>
      </c>
      <c r="G224" s="2">
        <f t="shared" si="26"/>
        <v>492960.42857142858</v>
      </c>
      <c r="H224" s="2">
        <f t="shared" ref="H224:H287" si="42">IF(COUNT($C225)=0,IF(COUNT($C224)=1,C224,SUM(H223+G224)),C224)</f>
        <v>93266032.044983342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1671897.1428571404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1293339.2242354453</v>
      </c>
      <c r="Q224" s="2">
        <f t="shared" si="39"/>
        <v>500000</v>
      </c>
      <c r="R224" s="2">
        <f t="shared" ref="R224:R287" si="43">IF(COUNT($C225)=0,IF(COUNT($C224)=1,M224,SUM(R223+Q224)),M224)</f>
        <v>94922395.670349807</v>
      </c>
      <c r="S224" s="2">
        <f t="shared" si="17"/>
        <v>492960.42857143283</v>
      </c>
      <c r="T224" s="2">
        <f t="shared" si="18"/>
        <v>7039.571428571362</v>
      </c>
      <c r="U224" s="2">
        <f t="shared" si="19"/>
        <v>500000</v>
      </c>
      <c r="V224" s="2">
        <f t="shared" si="33"/>
        <v>51857356.044983208</v>
      </c>
      <c r="W224" s="2">
        <f t="shared" si="20"/>
        <v>492960.42857142538</v>
      </c>
      <c r="X224" s="2">
        <f t="shared" si="6"/>
        <v>7039.5714285746217</v>
      </c>
      <c r="Y224" s="2">
        <f t="shared" si="40"/>
        <v>43065039.625366487</v>
      </c>
      <c r="Z224" s="2" t="str">
        <f t="shared" si="8"/>
        <v>MEEP</v>
      </c>
      <c r="AA224" s="2">
        <f>IF(Z224="HERE",Y224,AA223+Graph!$G$1*1000)</f>
        <v>58131287.768223569</v>
      </c>
      <c r="AB224" s="2">
        <f t="shared" si="21"/>
        <v>800000</v>
      </c>
      <c r="AC224" s="2">
        <f t="shared" si="41"/>
        <v>41998147.473554701</v>
      </c>
      <c r="AD224" s="3">
        <f t="shared" si="10"/>
        <v>52800000</v>
      </c>
      <c r="AE224" s="2">
        <f>IF(AE222&gt;=52800000,52800000,IF(AB203=Graph!G$1*1000,AE223+Graph!G$1*1000,AC224))</f>
        <v>41998147.473554701</v>
      </c>
      <c r="AF224" s="3">
        <f t="shared" si="11"/>
        <v>41998147.473554701</v>
      </c>
      <c r="AG224" s="3">
        <f t="shared" si="27"/>
        <v>40700747.115078941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157</v>
      </c>
      <c r="C225" s="7"/>
      <c r="D225" s="2" t="e">
        <f t="shared" si="12"/>
        <v>#N/A</v>
      </c>
      <c r="E225" s="2" t="e">
        <f t="shared" si="22"/>
        <v>#N/A</v>
      </c>
      <c r="F225" s="2">
        <v>1291325.2113008201</v>
      </c>
      <c r="G225" s="2">
        <f t="shared" si="26"/>
        <v>492960.42857142858</v>
      </c>
      <c r="H225" s="2">
        <f t="shared" si="42"/>
        <v>93758992.473554775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1678936.7142857118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1298621.7163280249</v>
      </c>
      <c r="Q225" s="2">
        <f t="shared" si="39"/>
        <v>500000</v>
      </c>
      <c r="R225" s="2">
        <f t="shared" si="43"/>
        <v>95422395.670349807</v>
      </c>
      <c r="S225" s="2">
        <f t="shared" si="17"/>
        <v>492960.42857143283</v>
      </c>
      <c r="T225" s="2">
        <f t="shared" si="18"/>
        <v>7039.571428571362</v>
      </c>
      <c r="U225" s="2">
        <f t="shared" si="19"/>
        <v>500000</v>
      </c>
      <c r="V225" s="2">
        <f t="shared" si="33"/>
        <v>52350316.473554634</v>
      </c>
      <c r="W225" s="2">
        <f t="shared" si="20"/>
        <v>492960.42857142538</v>
      </c>
      <c r="X225" s="2">
        <f t="shared" si="6"/>
        <v>7039.5714285746217</v>
      </c>
      <c r="Y225" s="2">
        <f t="shared" si="40"/>
        <v>43072079.196795061</v>
      </c>
      <c r="Z225" s="2" t="str">
        <f t="shared" si="8"/>
        <v>MEEP</v>
      </c>
      <c r="AA225" s="2">
        <f>IF(Z225="HERE",Y225,AA224+Graph!$G$1*1000)</f>
        <v>58931287.768223569</v>
      </c>
      <c r="AB225" s="2">
        <f t="shared" si="21"/>
        <v>800000</v>
      </c>
      <c r="AC225" s="2">
        <f t="shared" si="41"/>
        <v>41998147.473554701</v>
      </c>
      <c r="AD225" s="3">
        <f t="shared" si="10"/>
        <v>52800000</v>
      </c>
      <c r="AE225" s="2">
        <f>IF(AE223&gt;=52800000,52800000,IF(AB204=Graph!G$1*1000,AE224+Graph!G$1*1000,AC225))</f>
        <v>41998147.473554701</v>
      </c>
      <c r="AF225" s="3">
        <f t="shared" si="11"/>
        <v>41998147.473554701</v>
      </c>
      <c r="AG225" s="3">
        <f t="shared" si="27"/>
        <v>40731730.750793234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158</v>
      </c>
      <c r="C226" s="7"/>
      <c r="D226" s="2" t="e">
        <f t="shared" si="12"/>
        <v>#N/A</v>
      </c>
      <c r="E226" s="2" t="e">
        <f t="shared" si="22"/>
        <v>#N/A</v>
      </c>
      <c r="F226" s="2">
        <v>1296585.8615940511</v>
      </c>
      <c r="G226" s="2">
        <f t="shared" si="26"/>
        <v>492960.42857142858</v>
      </c>
      <c r="H226" s="2">
        <f t="shared" si="42"/>
        <v>94251952.902126208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1685976.2857142831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1303904.2084206045</v>
      </c>
      <c r="Q226" s="2">
        <f t="shared" si="39"/>
        <v>500000</v>
      </c>
      <c r="R226" s="2">
        <f t="shared" si="43"/>
        <v>95922395.670349807</v>
      </c>
      <c r="S226" s="2">
        <f t="shared" si="17"/>
        <v>492960.42857143283</v>
      </c>
      <c r="T226" s="2">
        <f t="shared" si="18"/>
        <v>7039.571428571362</v>
      </c>
      <c r="U226" s="2">
        <f t="shared" si="19"/>
        <v>500000</v>
      </c>
      <c r="V226" s="2">
        <f t="shared" si="33"/>
        <v>52843276.902126059</v>
      </c>
      <c r="W226" s="2">
        <f t="shared" si="20"/>
        <v>492960.42857142538</v>
      </c>
      <c r="X226" s="2">
        <f t="shared" si="6"/>
        <v>7039.5714285746217</v>
      </c>
      <c r="Y226" s="2">
        <f t="shared" si="40"/>
        <v>43079118.768223636</v>
      </c>
      <c r="Z226" s="2" t="str">
        <f t="shared" si="8"/>
        <v>MEEP</v>
      </c>
      <c r="AA226" s="2">
        <f>IF(Z226="HERE",Y226,AA225+Graph!$G$1*1000)</f>
        <v>59731287.768223569</v>
      </c>
      <c r="AB226" s="2">
        <f t="shared" si="21"/>
        <v>800000</v>
      </c>
      <c r="AC226" s="2">
        <f t="shared" si="41"/>
        <v>41998147.473554701</v>
      </c>
      <c r="AD226" s="3">
        <f t="shared" si="10"/>
        <v>52800000</v>
      </c>
      <c r="AE226" s="2">
        <f>IF(AE224&gt;=52800000,52800000,IF(AB205=Graph!G$1*1000,AE225+Graph!G$1*1000,AC226))</f>
        <v>41998147.473554701</v>
      </c>
      <c r="AF226" s="3">
        <f t="shared" si="11"/>
        <v>41998147.473554701</v>
      </c>
      <c r="AG226" s="3">
        <f t="shared" si="27"/>
        <v>40738066.365078948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159</v>
      </c>
      <c r="C227" s="7"/>
      <c r="D227" s="2" t="e">
        <f t="shared" si="12"/>
        <v>#N/A</v>
      </c>
      <c r="E227" s="2" t="e">
        <f t="shared" si="22"/>
        <v>#N/A</v>
      </c>
      <c r="F227" s="2">
        <v>1301846.5118873119</v>
      </c>
      <c r="G227" s="2">
        <f t="shared" si="26"/>
        <v>492960.42857142858</v>
      </c>
      <c r="H227" s="2">
        <f t="shared" si="42"/>
        <v>94744913.330697641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1693015.8571428545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1309186.7005131841</v>
      </c>
      <c r="Q227" s="2">
        <f t="shared" si="39"/>
        <v>500000</v>
      </c>
      <c r="R227" s="2">
        <f t="shared" si="43"/>
        <v>96422395.670349807</v>
      </c>
      <c r="S227" s="2">
        <f t="shared" si="17"/>
        <v>492960.42857143283</v>
      </c>
      <c r="T227" s="2">
        <f t="shared" si="18"/>
        <v>7039.571428571362</v>
      </c>
      <c r="U227" s="2">
        <f t="shared" si="19"/>
        <v>500000</v>
      </c>
      <c r="V227" s="2">
        <f t="shared" si="33"/>
        <v>53336237.330697484</v>
      </c>
      <c r="W227" s="2">
        <f t="shared" si="20"/>
        <v>492960.42857142538</v>
      </c>
      <c r="X227" s="2">
        <f t="shared" si="6"/>
        <v>7039.5714285746217</v>
      </c>
      <c r="Y227" s="2">
        <f t="shared" si="40"/>
        <v>43086158.33965221</v>
      </c>
      <c r="Z227" s="2" t="str">
        <f t="shared" si="8"/>
        <v>MEEP</v>
      </c>
      <c r="AA227" s="2">
        <f>IF(Z227="HERE",Y227,AA226+Graph!$G$1*1000)</f>
        <v>60531287.768223569</v>
      </c>
      <c r="AB227" s="2">
        <f t="shared" si="21"/>
        <v>800000</v>
      </c>
      <c r="AC227" s="2">
        <f t="shared" si="41"/>
        <v>41998147.473554701</v>
      </c>
      <c r="AD227" s="3">
        <f t="shared" si="10"/>
        <v>52800000</v>
      </c>
      <c r="AE227" s="2">
        <f>IF(AE225&gt;=52800000,52800000,IF(AB206=Graph!G$1*1000,AE226+Graph!G$1*1000,AC227))</f>
        <v>42798147.473554701</v>
      </c>
      <c r="AF227" s="3">
        <f t="shared" si="11"/>
        <v>42798147.473554701</v>
      </c>
      <c r="AG227" s="3">
        <f t="shared" si="27"/>
        <v>41458066.365078948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160</v>
      </c>
      <c r="C228" s="7"/>
      <c r="D228" s="2" t="e">
        <f t="shared" si="12"/>
        <v>#N/A</v>
      </c>
      <c r="E228" s="2" t="e">
        <f t="shared" si="22"/>
        <v>#N/A</v>
      </c>
      <c r="F228" s="2">
        <v>1307107.1621805727</v>
      </c>
      <c r="G228" s="2">
        <f t="shared" si="26"/>
        <v>492960.42857142858</v>
      </c>
      <c r="H228" s="2">
        <f t="shared" si="42"/>
        <v>95237873.759269074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1700055.4285714258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1314469.1926057637</v>
      </c>
      <c r="Q228" s="2">
        <f t="shared" si="39"/>
        <v>500000</v>
      </c>
      <c r="R228" s="2">
        <f t="shared" si="43"/>
        <v>96922395.670349807</v>
      </c>
      <c r="S228" s="2">
        <f t="shared" si="17"/>
        <v>492960.42857143283</v>
      </c>
      <c r="T228" s="2">
        <f t="shared" si="18"/>
        <v>7039.571428571362</v>
      </c>
      <c r="U228" s="2">
        <f t="shared" si="19"/>
        <v>500000</v>
      </c>
      <c r="V228" s="2">
        <f t="shared" si="33"/>
        <v>53829197.75926891</v>
      </c>
      <c r="W228" s="2">
        <f t="shared" si="20"/>
        <v>492960.42857142538</v>
      </c>
      <c r="X228" s="2">
        <f t="shared" si="6"/>
        <v>7039.5714285746217</v>
      </c>
      <c r="Y228" s="2">
        <f t="shared" si="40"/>
        <v>43093197.911080785</v>
      </c>
      <c r="Z228" s="2" t="str">
        <f t="shared" si="8"/>
        <v>MEEP</v>
      </c>
      <c r="AA228" s="2">
        <f>IF(Z228="HERE",Y228,AA227+Graph!$G$1*1000)</f>
        <v>61331287.768223569</v>
      </c>
      <c r="AB228" s="2">
        <f t="shared" si="21"/>
        <v>800000</v>
      </c>
      <c r="AC228" s="2">
        <f t="shared" si="41"/>
        <v>41998147.473554701</v>
      </c>
      <c r="AD228" s="3">
        <f t="shared" si="10"/>
        <v>52800000</v>
      </c>
      <c r="AE228" s="2">
        <f>IF(AE226&gt;=52800000,52800000,IF(AB207=Graph!G$1*1000,AE227+Graph!G$1*1000,AC228))</f>
        <v>43598147.473554701</v>
      </c>
      <c r="AF228" s="3">
        <f t="shared" si="11"/>
        <v>43598147.473554701</v>
      </c>
      <c r="AG228" s="3">
        <f t="shared" si="27"/>
        <v>42178066.365078948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161</v>
      </c>
      <c r="C229" s="7"/>
      <c r="D229" s="2" t="e">
        <f t="shared" si="12"/>
        <v>#N/A</v>
      </c>
      <c r="E229" s="2" t="e">
        <f t="shared" si="22"/>
        <v>#N/A</v>
      </c>
      <c r="F229" s="2">
        <v>1312367.8124738336</v>
      </c>
      <c r="G229" s="2">
        <f t="shared" si="26"/>
        <v>492960.42857142858</v>
      </c>
      <c r="H229" s="2">
        <f t="shared" si="42"/>
        <v>95730834.187840506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1707094.9999999972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1319751.6846983731</v>
      </c>
      <c r="Q229" s="2">
        <f t="shared" si="39"/>
        <v>500000</v>
      </c>
      <c r="R229" s="2">
        <f t="shared" si="43"/>
        <v>97422395.670349807</v>
      </c>
      <c r="S229" s="2">
        <f t="shared" si="17"/>
        <v>492960.42857143283</v>
      </c>
      <c r="T229" s="2">
        <f t="shared" si="18"/>
        <v>7039.571428571362</v>
      </c>
      <c r="U229" s="2">
        <f t="shared" si="19"/>
        <v>500000</v>
      </c>
      <c r="V229" s="2">
        <f t="shared" si="33"/>
        <v>54322158.187840335</v>
      </c>
      <c r="W229" s="2">
        <f t="shared" si="20"/>
        <v>492960.42857142538</v>
      </c>
      <c r="X229" s="2">
        <f t="shared" si="6"/>
        <v>7039.5714285746217</v>
      </c>
      <c r="Y229" s="2">
        <f t="shared" si="40"/>
        <v>43100237.48250936</v>
      </c>
      <c r="Z229" s="2" t="str">
        <f t="shared" si="8"/>
        <v>MEEP</v>
      </c>
      <c r="AA229" s="2">
        <f>IF(Z229="HERE",Y229,AA228+Graph!$G$1*1000)</f>
        <v>62131287.768223569</v>
      </c>
      <c r="AB229" s="2">
        <f t="shared" si="21"/>
        <v>800000</v>
      </c>
      <c r="AC229" s="2">
        <f t="shared" si="41"/>
        <v>41998147.473554701</v>
      </c>
      <c r="AD229" s="3">
        <f t="shared" si="10"/>
        <v>52800000</v>
      </c>
      <c r="AE229" s="2">
        <f>IF(AE227&gt;=52800000,52800000,IF(AB208=Graph!G$1*1000,AE228+Graph!G$1*1000,AC229))</f>
        <v>44398147.473554701</v>
      </c>
      <c r="AF229" s="3">
        <f t="shared" si="11"/>
        <v>44398147.473554701</v>
      </c>
      <c r="AG229" s="3">
        <f t="shared" si="27"/>
        <v>42898066.365078948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162</v>
      </c>
      <c r="C230" s="7"/>
      <c r="D230" s="2" t="e">
        <f t="shared" si="12"/>
        <v>#N/A</v>
      </c>
      <c r="E230" s="2" t="e">
        <f t="shared" si="22"/>
        <v>#N/A</v>
      </c>
      <c r="F230" s="2">
        <v>1317628.4627670944</v>
      </c>
      <c r="G230" s="2">
        <f t="shared" si="26"/>
        <v>492960.42857142858</v>
      </c>
      <c r="H230" s="2">
        <f t="shared" si="42"/>
        <v>96223794.616411939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1714134.5714285686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1325034.1767909527</v>
      </c>
      <c r="Q230" s="2">
        <f t="shared" ref="Q230:Q293" si="44">IF(P230&gt;500000,500000,P230)</f>
        <v>500000</v>
      </c>
      <c r="R230" s="2">
        <f t="shared" si="43"/>
        <v>97922395.670349807</v>
      </c>
      <c r="S230" s="2">
        <f t="shared" si="17"/>
        <v>492960.42857143283</v>
      </c>
      <c r="T230" s="2">
        <f t="shared" si="18"/>
        <v>7039.571428571362</v>
      </c>
      <c r="U230" s="2">
        <f t="shared" si="19"/>
        <v>500000</v>
      </c>
      <c r="V230" s="2">
        <f t="shared" si="33"/>
        <v>54815118.61641176</v>
      </c>
      <c r="W230" s="2">
        <f t="shared" si="20"/>
        <v>492960.42857142538</v>
      </c>
      <c r="X230" s="2">
        <f t="shared" si="6"/>
        <v>7039.5714285746217</v>
      </c>
      <c r="Y230" s="2">
        <f t="shared" si="40"/>
        <v>43107277.053937934</v>
      </c>
      <c r="Z230" s="2" t="str">
        <f t="shared" si="8"/>
        <v>MEEP</v>
      </c>
      <c r="AA230" s="2">
        <f>IF(Z230="HERE",Y230,AA229+Graph!$G$1*1000)</f>
        <v>62931287.768223569</v>
      </c>
      <c r="AB230" s="2">
        <f t="shared" si="21"/>
        <v>800000</v>
      </c>
      <c r="AC230" s="2">
        <f t="shared" si="41"/>
        <v>41998147.473554701</v>
      </c>
      <c r="AD230" s="3">
        <f t="shared" si="10"/>
        <v>52800000</v>
      </c>
      <c r="AE230" s="2">
        <f>IF(AE228&gt;=52800000,52800000,IF(AB209=Graph!G$1*1000,AE229+Graph!G$1*1000,AC230))</f>
        <v>45198147.473554701</v>
      </c>
      <c r="AF230" s="3">
        <f t="shared" si="11"/>
        <v>45198147.473554701</v>
      </c>
      <c r="AG230" s="3">
        <f t="shared" si="27"/>
        <v>43618066.365078948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163</v>
      </c>
      <c r="C231" s="7"/>
      <c r="D231" s="2" t="e">
        <f t="shared" si="12"/>
        <v>#N/A</v>
      </c>
      <c r="E231" s="2" t="e">
        <f t="shared" si="22"/>
        <v>#N/A</v>
      </c>
      <c r="F231" s="2">
        <v>1322889.1130603254</v>
      </c>
      <c r="G231" s="2">
        <f t="shared" si="26"/>
        <v>492960.42857142858</v>
      </c>
      <c r="H231" s="2">
        <f t="shared" si="42"/>
        <v>96716755.044983372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1721174.1428571399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1330316.6688835323</v>
      </c>
      <c r="Q231" s="2">
        <f t="shared" si="44"/>
        <v>500000</v>
      </c>
      <c r="R231" s="2">
        <f t="shared" si="43"/>
        <v>98422395.670349807</v>
      </c>
      <c r="S231" s="2">
        <f t="shared" si="17"/>
        <v>492960.42857143283</v>
      </c>
      <c r="T231" s="2">
        <f t="shared" si="18"/>
        <v>7039.571428571362</v>
      </c>
      <c r="U231" s="2">
        <f t="shared" si="19"/>
        <v>500000</v>
      </c>
      <c r="V231" s="2">
        <f t="shared" si="33"/>
        <v>55308079.044983186</v>
      </c>
      <c r="W231" s="2">
        <f t="shared" si="20"/>
        <v>492960.42857142538</v>
      </c>
      <c r="X231" s="2">
        <f t="shared" si="6"/>
        <v>7039.5714285746217</v>
      </c>
      <c r="Y231" s="2">
        <f t="shared" si="40"/>
        <v>43114316.625366509</v>
      </c>
      <c r="Z231" s="2" t="str">
        <f t="shared" si="8"/>
        <v>MEEP</v>
      </c>
      <c r="AA231" s="2">
        <f>IF(Z231="HERE",Y231,AA230+Graph!$G$1*1000)</f>
        <v>63731287.768223569</v>
      </c>
      <c r="AB231" s="2">
        <f t="shared" si="21"/>
        <v>800000</v>
      </c>
      <c r="AC231" s="2">
        <f t="shared" si="41"/>
        <v>41998147.473554701</v>
      </c>
      <c r="AD231" s="3">
        <f t="shared" si="10"/>
        <v>52800000</v>
      </c>
      <c r="AE231" s="2">
        <f>IF(AE229&gt;=52800000,52800000,IF(AB210=Graph!G$1*1000,AE230+Graph!G$1*1000,AC231))</f>
        <v>45998147.473554701</v>
      </c>
      <c r="AF231" s="3">
        <f t="shared" si="11"/>
        <v>45998147.473554701</v>
      </c>
      <c r="AG231" s="3">
        <f t="shared" si="27"/>
        <v>44338066.365078948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164</v>
      </c>
      <c r="C232" s="7"/>
      <c r="D232" s="2" t="e">
        <f t="shared" si="12"/>
        <v>#N/A</v>
      </c>
      <c r="E232" s="2" t="e">
        <f t="shared" si="22"/>
        <v>#N/A</v>
      </c>
      <c r="F232" s="2">
        <v>1328149.7633535862</v>
      </c>
      <c r="G232" s="2">
        <f t="shared" si="26"/>
        <v>492960.42857142858</v>
      </c>
      <c r="H232" s="2">
        <f t="shared" si="42"/>
        <v>97209715.473554805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1728213.7142857113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1335599.1609761119</v>
      </c>
      <c r="Q232" s="2">
        <f t="shared" si="44"/>
        <v>500000</v>
      </c>
      <c r="R232" s="2">
        <f t="shared" si="43"/>
        <v>98922395.670349807</v>
      </c>
      <c r="S232" s="2">
        <f t="shared" si="17"/>
        <v>492960.42857143283</v>
      </c>
      <c r="T232" s="2">
        <f t="shared" si="18"/>
        <v>7039.571428571362</v>
      </c>
      <c r="U232" s="2">
        <f t="shared" si="19"/>
        <v>500000</v>
      </c>
      <c r="V232" s="2">
        <f t="shared" si="33"/>
        <v>55801039.473554611</v>
      </c>
      <c r="W232" s="2">
        <f t="shared" si="20"/>
        <v>492960.42857142538</v>
      </c>
      <c r="X232" s="2">
        <f t="shared" si="6"/>
        <v>7039.5714285746217</v>
      </c>
      <c r="Y232" s="2">
        <f t="shared" si="40"/>
        <v>43121356.196795084</v>
      </c>
      <c r="Z232" s="2" t="str">
        <f t="shared" si="8"/>
        <v>MEEP</v>
      </c>
      <c r="AA232" s="2">
        <f>IF(Z232="HERE",Y232,AA231+Graph!$G$1*1000)</f>
        <v>64531287.768223569</v>
      </c>
      <c r="AB232" s="2">
        <f t="shared" si="21"/>
        <v>800000</v>
      </c>
      <c r="AC232" s="2">
        <f t="shared" si="41"/>
        <v>41998147.473554701</v>
      </c>
      <c r="AD232" s="3">
        <f t="shared" si="10"/>
        <v>52800000</v>
      </c>
      <c r="AE232" s="2">
        <f>IF(AE230&gt;=52800000,52800000,IF(AB211=Graph!G$1*1000,AE231+Graph!G$1*1000,AC232))</f>
        <v>46798147.473554701</v>
      </c>
      <c r="AF232" s="3">
        <f t="shared" si="11"/>
        <v>46798147.473554701</v>
      </c>
      <c r="AG232" s="3">
        <f t="shared" si="27"/>
        <v>45058066.365078948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165</v>
      </c>
      <c r="C233" s="7"/>
      <c r="D233" s="2" t="e">
        <f t="shared" si="12"/>
        <v>#N/A</v>
      </c>
      <c r="E233" s="2" t="e">
        <f t="shared" si="22"/>
        <v>#N/A</v>
      </c>
      <c r="F233" s="2">
        <v>1333410.413646847</v>
      </c>
      <c r="G233" s="2">
        <f t="shared" si="26"/>
        <v>492960.42857142858</v>
      </c>
      <c r="H233" s="2">
        <f t="shared" si="42"/>
        <v>97702675.902126238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1735253.2857142827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1340881.6530686915</v>
      </c>
      <c r="Q233" s="2">
        <f t="shared" si="44"/>
        <v>500000</v>
      </c>
      <c r="R233" s="2">
        <f t="shared" si="43"/>
        <v>99422395.670349807</v>
      </c>
      <c r="S233" s="2">
        <f t="shared" si="17"/>
        <v>492960.42857143283</v>
      </c>
      <c r="T233" s="2">
        <f t="shared" si="18"/>
        <v>7039.571428571362</v>
      </c>
      <c r="U233" s="2">
        <f t="shared" si="19"/>
        <v>500000</v>
      </c>
      <c r="V233" s="2">
        <f t="shared" si="33"/>
        <v>56293999.902126037</v>
      </c>
      <c r="W233" s="2">
        <f t="shared" si="20"/>
        <v>492960.42857142538</v>
      </c>
      <c r="X233" s="2">
        <f t="shared" si="6"/>
        <v>7039.5714285746217</v>
      </c>
      <c r="Y233" s="2">
        <f t="shared" si="40"/>
        <v>43128395.768223658</v>
      </c>
      <c r="Z233" s="2" t="str">
        <f t="shared" si="8"/>
        <v>MEEP</v>
      </c>
      <c r="AA233" s="2">
        <f>IF(Z233="HERE",Y233,AA232+Graph!$G$1*1000)</f>
        <v>65331287.768223569</v>
      </c>
      <c r="AB233" s="2">
        <f t="shared" si="21"/>
        <v>800000</v>
      </c>
      <c r="AC233" s="2">
        <f t="shared" si="41"/>
        <v>41998147.473554701</v>
      </c>
      <c r="AD233" s="3">
        <f t="shared" si="10"/>
        <v>52800000</v>
      </c>
      <c r="AE233" s="2">
        <f>IF(AE231&gt;=52800000,52800000,IF(AB212=Graph!G$1*1000,AE232+Graph!G$1*1000,AC233))</f>
        <v>47598147.473554701</v>
      </c>
      <c r="AF233" s="3">
        <f t="shared" si="11"/>
        <v>47598147.473554701</v>
      </c>
      <c r="AG233" s="3">
        <f t="shared" si="27"/>
        <v>45778066.365078948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166</v>
      </c>
      <c r="C234" s="7"/>
      <c r="D234" s="2" t="e">
        <f t="shared" si="12"/>
        <v>#N/A</v>
      </c>
      <c r="E234" s="2" t="e">
        <f t="shared" si="22"/>
        <v>#N/A</v>
      </c>
      <c r="F234" s="2">
        <v>1338671.0639401078</v>
      </c>
      <c r="G234" s="2">
        <f t="shared" si="26"/>
        <v>492960.42857142858</v>
      </c>
      <c r="H234" s="2">
        <f t="shared" si="42"/>
        <v>98195636.330697671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1742292.857142854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1346164.1451613009</v>
      </c>
      <c r="Q234" s="2">
        <f t="shared" si="44"/>
        <v>500000</v>
      </c>
      <c r="R234" s="2">
        <f t="shared" si="43"/>
        <v>99922395.670349807</v>
      </c>
      <c r="S234" s="2">
        <f t="shared" si="17"/>
        <v>492960.42857143283</v>
      </c>
      <c r="T234" s="2">
        <f t="shared" si="18"/>
        <v>7039.571428571362</v>
      </c>
      <c r="U234" s="2">
        <f t="shared" si="19"/>
        <v>500000</v>
      </c>
      <c r="V234" s="2">
        <f t="shared" si="33"/>
        <v>56786960.330697462</v>
      </c>
      <c r="W234" s="2">
        <f t="shared" si="20"/>
        <v>492960.42857142538</v>
      </c>
      <c r="X234" s="2">
        <f t="shared" si="6"/>
        <v>7039.5714285746217</v>
      </c>
      <c r="Y234" s="2">
        <f t="shared" si="40"/>
        <v>43135435.339652233</v>
      </c>
      <c r="Z234" s="2" t="str">
        <f t="shared" si="8"/>
        <v>MEEP</v>
      </c>
      <c r="AA234" s="2">
        <f>IF(Z234="HERE",Y234,AA233+Graph!$G$1*1000)</f>
        <v>66131287.768223569</v>
      </c>
      <c r="AB234" s="2">
        <f t="shared" si="21"/>
        <v>800000</v>
      </c>
      <c r="AC234" s="2">
        <f t="shared" si="41"/>
        <v>41998147.473554701</v>
      </c>
      <c r="AD234" s="3">
        <f t="shared" si="10"/>
        <v>52800000</v>
      </c>
      <c r="AE234" s="2">
        <f>IF(AE232&gt;=52800000,52800000,IF(AB213=Graph!G$1*1000,AE233+Graph!G$1*1000,AC234))</f>
        <v>48398147.473554701</v>
      </c>
      <c r="AF234" s="3">
        <f t="shared" si="11"/>
        <v>48398147.473554701</v>
      </c>
      <c r="AG234" s="3">
        <f t="shared" si="27"/>
        <v>46498066.365078948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167</v>
      </c>
      <c r="C235" s="7"/>
      <c r="D235" s="2" t="e">
        <f t="shared" si="12"/>
        <v>#N/A</v>
      </c>
      <c r="E235" s="2" t="e">
        <f t="shared" si="22"/>
        <v>#N/A</v>
      </c>
      <c r="F235" s="2">
        <v>1343931.7142333686</v>
      </c>
      <c r="G235" s="2">
        <f t="shared" si="26"/>
        <v>492960.42857142858</v>
      </c>
      <c r="H235" s="2">
        <f t="shared" si="42"/>
        <v>98688596.759269103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1749332.4285714254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1351446.6372538805</v>
      </c>
      <c r="Q235" s="2">
        <f t="shared" si="44"/>
        <v>500000</v>
      </c>
      <c r="R235" s="2">
        <f t="shared" si="43"/>
        <v>100422395.67034981</v>
      </c>
      <c r="S235" s="2">
        <f t="shared" si="17"/>
        <v>492960.42857143283</v>
      </c>
      <c r="T235" s="2">
        <f t="shared" si="18"/>
        <v>7039.571428571362</v>
      </c>
      <c r="U235" s="2">
        <f t="shared" si="19"/>
        <v>500000</v>
      </c>
      <c r="V235" s="2">
        <f t="shared" si="33"/>
        <v>57279920.759268887</v>
      </c>
      <c r="W235" s="2">
        <f t="shared" si="20"/>
        <v>492960.42857142538</v>
      </c>
      <c r="X235" s="2">
        <f t="shared" si="6"/>
        <v>7039.5714285746217</v>
      </c>
      <c r="Y235" s="2">
        <f t="shared" si="40"/>
        <v>43142474.911080807</v>
      </c>
      <c r="Z235" s="2" t="str">
        <f t="shared" si="8"/>
        <v>MEEP</v>
      </c>
      <c r="AA235" s="2">
        <f>IF(Z235="HERE",Y235,AA234+Graph!$G$1*1000)</f>
        <v>66931287.768223569</v>
      </c>
      <c r="AB235" s="2">
        <f t="shared" si="21"/>
        <v>800000</v>
      </c>
      <c r="AC235" s="2">
        <f t="shared" si="41"/>
        <v>41998147.473554701</v>
      </c>
      <c r="AD235" s="3">
        <f t="shared" si="10"/>
        <v>52800000</v>
      </c>
      <c r="AE235" s="2">
        <f>IF(AE233&gt;=52800000,52800000,IF(AB214=Graph!G$1*1000,AE234+Graph!G$1*1000,AC235))</f>
        <v>49198147.473554701</v>
      </c>
      <c r="AF235" s="3">
        <f t="shared" si="11"/>
        <v>49198147.473554701</v>
      </c>
      <c r="AG235" s="3">
        <f t="shared" si="27"/>
        <v>47218066.365078948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168</v>
      </c>
      <c r="C236" s="7"/>
      <c r="D236" s="2" t="e">
        <f t="shared" si="12"/>
        <v>#N/A</v>
      </c>
      <c r="E236" s="2" t="e">
        <f t="shared" si="22"/>
        <v>#N/A</v>
      </c>
      <c r="F236" s="2">
        <v>1349192.3645265996</v>
      </c>
      <c r="G236" s="2">
        <f t="shared" si="26"/>
        <v>492960.42857142858</v>
      </c>
      <c r="H236" s="2">
        <f t="shared" si="42"/>
        <v>99181557.187840536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1756371.9999999967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1356729.1293464601</v>
      </c>
      <c r="Q236" s="2">
        <f t="shared" si="44"/>
        <v>500000</v>
      </c>
      <c r="R236" s="2">
        <f t="shared" si="43"/>
        <v>100922395.67034981</v>
      </c>
      <c r="S236" s="2">
        <f t="shared" si="17"/>
        <v>492960.42857143283</v>
      </c>
      <c r="T236" s="2">
        <f t="shared" si="18"/>
        <v>7039.571428571362</v>
      </c>
      <c r="U236" s="2">
        <f t="shared" si="19"/>
        <v>500000</v>
      </c>
      <c r="V236" s="2">
        <f t="shared" si="33"/>
        <v>57772881.187840313</v>
      </c>
      <c r="W236" s="2">
        <f t="shared" si="20"/>
        <v>492960.42857142538</v>
      </c>
      <c r="X236" s="2">
        <f t="shared" si="6"/>
        <v>7039.5714285746217</v>
      </c>
      <c r="Y236" s="2">
        <f t="shared" si="40"/>
        <v>43149514.482509382</v>
      </c>
      <c r="Z236" s="2" t="str">
        <f t="shared" si="8"/>
        <v>MEEP</v>
      </c>
      <c r="AA236" s="2">
        <f>IF(Z236="HERE",Y236,AA235+Graph!$G$1*1000)</f>
        <v>67731287.768223569</v>
      </c>
      <c r="AB236" s="2">
        <f t="shared" si="21"/>
        <v>800000</v>
      </c>
      <c r="AC236" s="2">
        <f t="shared" si="41"/>
        <v>41998147.473554701</v>
      </c>
      <c r="AD236" s="3">
        <f t="shared" si="10"/>
        <v>52800000</v>
      </c>
      <c r="AE236" s="2">
        <f>IF(AE234&gt;=52800000,52800000,IF(AB215=Graph!G$1*1000,AE235+Graph!G$1*1000,AC236))</f>
        <v>49998147.473554701</v>
      </c>
      <c r="AF236" s="3">
        <f t="shared" si="11"/>
        <v>49998147.473554701</v>
      </c>
      <c r="AG236" s="3">
        <f t="shared" si="27"/>
        <v>47938066.365078948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169</v>
      </c>
      <c r="C237" s="7"/>
      <c r="D237" s="2" t="e">
        <f t="shared" si="12"/>
        <v>#N/A</v>
      </c>
      <c r="E237" s="2" t="e">
        <f t="shared" si="22"/>
        <v>#N/A</v>
      </c>
      <c r="F237" s="2">
        <v>1354453.0148198605</v>
      </c>
      <c r="G237" s="2">
        <f t="shared" si="26"/>
        <v>492960.42857142858</v>
      </c>
      <c r="H237" s="2">
        <f t="shared" si="42"/>
        <v>99674517.616411969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1763411.5714285681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1362011.6214390397</v>
      </c>
      <c r="Q237" s="2">
        <f t="shared" si="44"/>
        <v>500000</v>
      </c>
      <c r="R237" s="2">
        <f t="shared" si="43"/>
        <v>101422395.67034981</v>
      </c>
      <c r="S237" s="2">
        <f t="shared" si="17"/>
        <v>492960.42857143283</v>
      </c>
      <c r="T237" s="2">
        <f t="shared" si="18"/>
        <v>7039.571428571362</v>
      </c>
      <c r="U237" s="2">
        <f t="shared" si="19"/>
        <v>500000</v>
      </c>
      <c r="V237" s="2">
        <f t="shared" si="33"/>
        <v>58265841.616411738</v>
      </c>
      <c r="W237" s="2">
        <f t="shared" si="20"/>
        <v>492960.42857142538</v>
      </c>
      <c r="X237" s="2">
        <f t="shared" si="6"/>
        <v>7039.5714285746217</v>
      </c>
      <c r="Y237" s="2">
        <f t="shared" si="40"/>
        <v>43156554.053937957</v>
      </c>
      <c r="Z237" s="2" t="str">
        <f t="shared" si="8"/>
        <v>MEEP</v>
      </c>
      <c r="AA237" s="2">
        <f>IF(Z237="HERE",Y237,AA236+Graph!$G$1*1000)</f>
        <v>68531287.768223569</v>
      </c>
      <c r="AB237" s="2">
        <f t="shared" si="21"/>
        <v>800000</v>
      </c>
      <c r="AC237" s="2">
        <f t="shared" si="41"/>
        <v>41998147.473554701</v>
      </c>
      <c r="AD237" s="3">
        <f t="shared" si="10"/>
        <v>52800000</v>
      </c>
      <c r="AE237" s="2">
        <f>IF(AE235&gt;=52800000,52800000,IF(AB216=Graph!G$1*1000,AE236+Graph!G$1*1000,AC237))</f>
        <v>50798147.473554701</v>
      </c>
      <c r="AF237" s="3">
        <f t="shared" si="11"/>
        <v>50798147.473554701</v>
      </c>
      <c r="AG237" s="3">
        <f t="shared" si="27"/>
        <v>48658066.365078948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170</v>
      </c>
      <c r="C238" s="7"/>
      <c r="D238" s="2" t="e">
        <f t="shared" si="12"/>
        <v>#N/A</v>
      </c>
      <c r="E238" s="2" t="e">
        <f t="shared" si="22"/>
        <v>#N/A</v>
      </c>
      <c r="F238" s="2">
        <v>1359713.6651131213</v>
      </c>
      <c r="G238" s="2">
        <f t="shared" si="26"/>
        <v>492960.42857142858</v>
      </c>
      <c r="H238" s="2">
        <f t="shared" si="42"/>
        <v>100167478.0449834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1770451.1428571395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1367294.1135316193</v>
      </c>
      <c r="Q238" s="2">
        <f t="shared" si="44"/>
        <v>500000</v>
      </c>
      <c r="R238" s="2">
        <f t="shared" si="43"/>
        <v>101922395.67034981</v>
      </c>
      <c r="S238" s="2">
        <f t="shared" si="17"/>
        <v>492960.42857143283</v>
      </c>
      <c r="T238" s="2">
        <f t="shared" si="18"/>
        <v>7039.571428571362</v>
      </c>
      <c r="U238" s="2">
        <f t="shared" si="19"/>
        <v>500000</v>
      </c>
      <c r="V238" s="2">
        <f t="shared" si="33"/>
        <v>58758802.044983163</v>
      </c>
      <c r="W238" s="2">
        <f t="shared" si="20"/>
        <v>492960.42857142538</v>
      </c>
      <c r="X238" s="2">
        <f t="shared" si="6"/>
        <v>7039.5714285746217</v>
      </c>
      <c r="Y238" s="2">
        <f t="shared" si="40"/>
        <v>43163593.625366531</v>
      </c>
      <c r="Z238" s="2" t="str">
        <f t="shared" si="8"/>
        <v>MEEP</v>
      </c>
      <c r="AA238" s="2">
        <f>IF(Z238="HERE",Y238,AA237+Graph!$G$1*1000)</f>
        <v>69331287.768223569</v>
      </c>
      <c r="AB238" s="2">
        <f t="shared" si="21"/>
        <v>800000</v>
      </c>
      <c r="AC238" s="2">
        <f t="shared" si="41"/>
        <v>41998147.473554701</v>
      </c>
      <c r="AD238" s="3">
        <f t="shared" si="10"/>
        <v>52800000</v>
      </c>
      <c r="AE238" s="2">
        <f>IF(AE236&gt;=52800000,52800000,IF(AB217=Graph!G$1*1000,AE237+Graph!G$1*1000,AC238))</f>
        <v>51598147.473554701</v>
      </c>
      <c r="AF238" s="3">
        <f t="shared" si="11"/>
        <v>51598147.473554701</v>
      </c>
      <c r="AG238" s="3">
        <f t="shared" si="27"/>
        <v>49378066.365078948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171</v>
      </c>
      <c r="C239" s="7"/>
      <c r="D239" s="2" t="e">
        <f t="shared" si="12"/>
        <v>#N/A</v>
      </c>
      <c r="E239" s="2" t="e">
        <f t="shared" si="22"/>
        <v>#N/A</v>
      </c>
      <c r="F239" s="2">
        <v>1364974.3154063821</v>
      </c>
      <c r="G239" s="2">
        <f t="shared" si="26"/>
        <v>492960.42857142858</v>
      </c>
      <c r="H239" s="2">
        <f t="shared" si="42"/>
        <v>100660438.47355483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1777490.7142857108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1372576.6056241989</v>
      </c>
      <c r="Q239" s="2">
        <f t="shared" si="44"/>
        <v>500000</v>
      </c>
      <c r="R239" s="2">
        <f t="shared" si="43"/>
        <v>102422395.67034981</v>
      </c>
      <c r="S239" s="2">
        <f t="shared" si="17"/>
        <v>492960.42857143283</v>
      </c>
      <c r="T239" s="2">
        <f t="shared" si="18"/>
        <v>7039.571428571362</v>
      </c>
      <c r="U239" s="2">
        <f t="shared" si="19"/>
        <v>500000</v>
      </c>
      <c r="V239" s="2">
        <f t="shared" si="33"/>
        <v>59251762.473554589</v>
      </c>
      <c r="W239" s="2">
        <f t="shared" si="20"/>
        <v>492960.42857142538</v>
      </c>
      <c r="X239" s="2">
        <f t="shared" si="6"/>
        <v>7039.5714285746217</v>
      </c>
      <c r="Y239" s="2">
        <f t="shared" si="40"/>
        <v>43170633.196795106</v>
      </c>
      <c r="Z239" s="2" t="str">
        <f t="shared" si="8"/>
        <v>MEEP</v>
      </c>
      <c r="AA239" s="2">
        <f>IF(Z239="HERE",Y239,AA238+Graph!$G$1*1000)</f>
        <v>70131287.768223569</v>
      </c>
      <c r="AB239" s="2">
        <f t="shared" si="21"/>
        <v>800000</v>
      </c>
      <c r="AC239" s="2">
        <f t="shared" si="41"/>
        <v>41998147.473554701</v>
      </c>
      <c r="AD239" s="3">
        <f t="shared" si="10"/>
        <v>52800000</v>
      </c>
      <c r="AE239" s="2">
        <f>IF(AE237&gt;=52800000,52800000,IF(AB218=Graph!G$1*1000,AE238+Graph!G$1*1000,AC239))</f>
        <v>52398147.473554701</v>
      </c>
      <c r="AF239" s="3">
        <f t="shared" si="11"/>
        <v>52398147.473554701</v>
      </c>
      <c r="AG239" s="3">
        <f t="shared" si="27"/>
        <v>49619907.373677738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172</v>
      </c>
      <c r="C240" s="7"/>
      <c r="D240" s="2" t="e">
        <f t="shared" si="12"/>
        <v>#N/A</v>
      </c>
      <c r="E240" s="2" t="e">
        <f t="shared" si="22"/>
        <v>#N/A</v>
      </c>
      <c r="F240" s="2">
        <v>1370234.9656996429</v>
      </c>
      <c r="G240" s="2">
        <f t="shared" si="26"/>
        <v>492960.42857142858</v>
      </c>
      <c r="H240" s="2">
        <f t="shared" si="42"/>
        <v>101153398.90212627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1784530.2857142822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1377859.0977168083</v>
      </c>
      <c r="Q240" s="2">
        <f t="shared" si="44"/>
        <v>500000</v>
      </c>
      <c r="R240" s="2">
        <f t="shared" si="43"/>
        <v>102922395.67034981</v>
      </c>
      <c r="S240" s="2">
        <f t="shared" si="17"/>
        <v>492960.42857143283</v>
      </c>
      <c r="T240" s="2">
        <f t="shared" si="18"/>
        <v>7039.571428571362</v>
      </c>
      <c r="U240" s="2">
        <f t="shared" si="19"/>
        <v>500000</v>
      </c>
      <c r="V240" s="2">
        <f t="shared" si="33"/>
        <v>59744722.902126014</v>
      </c>
      <c r="W240" s="2">
        <f t="shared" si="20"/>
        <v>492960.42857142538</v>
      </c>
      <c r="X240" s="2">
        <f t="shared" si="6"/>
        <v>7039.5714285746217</v>
      </c>
      <c r="Y240" s="2">
        <f t="shared" si="40"/>
        <v>43177672.768223681</v>
      </c>
      <c r="Z240" s="2" t="str">
        <f t="shared" si="8"/>
        <v>MEEP</v>
      </c>
      <c r="AA240" s="2">
        <f>IF(Z240="HERE",Y240,AA239+Graph!$G$1*1000)</f>
        <v>70931287.768223569</v>
      </c>
      <c r="AB240" s="2">
        <f t="shared" si="21"/>
        <v>800000</v>
      </c>
      <c r="AC240" s="2">
        <f t="shared" si="41"/>
        <v>41998147.473554701</v>
      </c>
      <c r="AD240" s="3">
        <f t="shared" si="10"/>
        <v>52800000</v>
      </c>
      <c r="AE240" s="2">
        <f>IF(AE238&gt;=52800000,52800000,IF(AB219=Graph!G$1*1000,AE239+Graph!G$1*1000,AC240))</f>
        <v>53198147.473554701</v>
      </c>
      <c r="AF240" s="3">
        <f t="shared" si="11"/>
        <v>52800000</v>
      </c>
      <c r="AG240" s="3">
        <f t="shared" si="27"/>
        <v>49619907.373677738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173</v>
      </c>
      <c r="C241" s="7"/>
      <c r="D241" s="2" t="e">
        <f t="shared" si="12"/>
        <v>#N/A</v>
      </c>
      <c r="E241" s="2" t="e">
        <f t="shared" si="22"/>
        <v>#N/A</v>
      </c>
      <c r="F241" s="2">
        <v>1375495.6159928739</v>
      </c>
      <c r="G241" s="2">
        <f t="shared" si="26"/>
        <v>492960.42857142858</v>
      </c>
      <c r="H241" s="2">
        <f t="shared" si="42"/>
        <v>101646359.3306977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1791569.8571428536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1383141.5898093879</v>
      </c>
      <c r="Q241" s="2">
        <f t="shared" si="44"/>
        <v>500000</v>
      </c>
      <c r="R241" s="2">
        <f t="shared" si="43"/>
        <v>103422395.67034981</v>
      </c>
      <c r="S241" s="2">
        <f t="shared" si="17"/>
        <v>492960.42857143283</v>
      </c>
      <c r="T241" s="2">
        <f t="shared" si="18"/>
        <v>7039.571428571362</v>
      </c>
      <c r="U241" s="2">
        <f t="shared" si="19"/>
        <v>500000</v>
      </c>
      <c r="V241" s="2">
        <f t="shared" si="33"/>
        <v>60237683.33069744</v>
      </c>
      <c r="W241" s="2">
        <f t="shared" si="20"/>
        <v>492960.42857142538</v>
      </c>
      <c r="X241" s="2">
        <f t="shared" si="6"/>
        <v>7039.5714285746217</v>
      </c>
      <c r="Y241" s="2">
        <f t="shared" si="40"/>
        <v>43184712.339652255</v>
      </c>
      <c r="Z241" s="2" t="str">
        <f t="shared" si="8"/>
        <v>MEEP</v>
      </c>
      <c r="AA241" s="2">
        <f>IF(Z241="HERE",Y241,AA240+Graph!$G$1*1000)</f>
        <v>71731287.768223569</v>
      </c>
      <c r="AB241" s="2">
        <f t="shared" si="21"/>
        <v>800000</v>
      </c>
      <c r="AC241" s="2">
        <f t="shared" si="41"/>
        <v>41998147.473554701</v>
      </c>
      <c r="AD241" s="3">
        <f t="shared" si="10"/>
        <v>52800000</v>
      </c>
      <c r="AE241" s="2">
        <f>IF(AE239&gt;=52800000,52800000,IF(AB220=Graph!G$1*1000,AE240+Graph!G$1*1000,AC241))</f>
        <v>53998147.473554701</v>
      </c>
      <c r="AF241" s="3">
        <f t="shared" si="11"/>
        <v>52800000</v>
      </c>
      <c r="AG241" s="3">
        <f t="shared" si="27"/>
        <v>49619907.373677738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174</v>
      </c>
      <c r="C242" s="7"/>
      <c r="D242" s="2" t="e">
        <f t="shared" si="12"/>
        <v>#N/A</v>
      </c>
      <c r="E242" s="2" t="e">
        <f t="shared" si="22"/>
        <v>#N/A</v>
      </c>
      <c r="F242" s="2">
        <v>1380756.2662861347</v>
      </c>
      <c r="G242" s="2">
        <f t="shared" si="26"/>
        <v>492960.42857142858</v>
      </c>
      <c r="H242" s="2">
        <f t="shared" si="42"/>
        <v>102139319.75926913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1798609.4285714249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1388424.0819019675</v>
      </c>
      <c r="Q242" s="2">
        <f t="shared" si="44"/>
        <v>500000</v>
      </c>
      <c r="R242" s="2">
        <f t="shared" si="43"/>
        <v>103922395.67034981</v>
      </c>
      <c r="S242" s="2">
        <f t="shared" si="17"/>
        <v>492960.42857143283</v>
      </c>
      <c r="T242" s="2">
        <f t="shared" si="18"/>
        <v>7039.571428571362</v>
      </c>
      <c r="U242" s="2">
        <f t="shared" si="19"/>
        <v>500000</v>
      </c>
      <c r="V242" s="2">
        <f t="shared" si="33"/>
        <v>60730643.759268865</v>
      </c>
      <c r="W242" s="2">
        <f t="shared" si="20"/>
        <v>492960.42857142538</v>
      </c>
      <c r="X242" s="2">
        <f t="shared" si="6"/>
        <v>7039.5714285746217</v>
      </c>
      <c r="Y242" s="2">
        <f t="shared" si="40"/>
        <v>43191751.91108083</v>
      </c>
      <c r="Z242" s="2" t="str">
        <f t="shared" si="8"/>
        <v>MEEP</v>
      </c>
      <c r="AA242" s="2">
        <f>IF(Z242="HERE",Y242,AA241+Graph!$G$1*1000)</f>
        <v>72531287.768223569</v>
      </c>
      <c r="AB242" s="2">
        <f t="shared" si="21"/>
        <v>800000</v>
      </c>
      <c r="AC242" s="2">
        <f t="shared" si="41"/>
        <v>41998147.473554701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7"/>
        <v>49619907.373677738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175</v>
      </c>
      <c r="C243" s="7"/>
      <c r="D243" s="2" t="e">
        <f t="shared" si="12"/>
        <v>#N/A</v>
      </c>
      <c r="E243" s="2" t="e">
        <f t="shared" si="22"/>
        <v>#N/A</v>
      </c>
      <c r="F243" s="2">
        <v>1386016.9165793955</v>
      </c>
      <c r="G243" s="2">
        <f t="shared" si="26"/>
        <v>492960.42857142858</v>
      </c>
      <c r="H243" s="2">
        <f t="shared" si="42"/>
        <v>102632280.18784057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1805648.9999999963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1393706.5739945471</v>
      </c>
      <c r="Q243" s="2">
        <f t="shared" si="44"/>
        <v>500000</v>
      </c>
      <c r="R243" s="2">
        <f t="shared" si="43"/>
        <v>104422395.67034981</v>
      </c>
      <c r="S243" s="2">
        <f t="shared" si="17"/>
        <v>492960.42857143283</v>
      </c>
      <c r="T243" s="2">
        <f t="shared" si="18"/>
        <v>7039.571428571362</v>
      </c>
      <c r="U243" s="2">
        <f t="shared" si="19"/>
        <v>500000</v>
      </c>
      <c r="V243" s="2">
        <f t="shared" si="33"/>
        <v>61223604.18784029</v>
      </c>
      <c r="W243" s="2">
        <f t="shared" si="20"/>
        <v>492960.42857142538</v>
      </c>
      <c r="X243" s="2">
        <f t="shared" si="6"/>
        <v>7039.5714285746217</v>
      </c>
      <c r="Y243" s="2">
        <f t="shared" si="40"/>
        <v>43198791.482509404</v>
      </c>
      <c r="Z243" s="2" t="str">
        <f t="shared" si="8"/>
        <v>MEEP</v>
      </c>
      <c r="AA243" s="2">
        <f>IF(Z243="HERE",Y243,AA242+Graph!$G$1*1000)</f>
        <v>73331287.768223569</v>
      </c>
      <c r="AB243" s="2">
        <f t="shared" si="21"/>
        <v>800000</v>
      </c>
      <c r="AC243" s="2">
        <f t="shared" si="41"/>
        <v>41998147.473554701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7"/>
        <v>49619907.373677738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176</v>
      </c>
      <c r="C244" s="7"/>
      <c r="D244" s="2" t="e">
        <f t="shared" si="12"/>
        <v>#N/A</v>
      </c>
      <c r="E244" s="2" t="e">
        <f t="shared" si="22"/>
        <v>#N/A</v>
      </c>
      <c r="F244" s="2">
        <v>1391277.5668726563</v>
      </c>
      <c r="G244" s="2">
        <f t="shared" si="26"/>
        <v>492960.42857142858</v>
      </c>
      <c r="H244" s="2">
        <f t="shared" si="42"/>
        <v>103125240.616412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1812688.5714285676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1398989.0660871267</v>
      </c>
      <c r="Q244" s="2">
        <f t="shared" si="44"/>
        <v>500000</v>
      </c>
      <c r="R244" s="2">
        <f t="shared" si="43"/>
        <v>104922395.67034981</v>
      </c>
      <c r="S244" s="2">
        <f t="shared" si="17"/>
        <v>492960.42857143283</v>
      </c>
      <c r="T244" s="2">
        <f t="shared" si="18"/>
        <v>7039.571428571362</v>
      </c>
      <c r="U244" s="2">
        <f t="shared" si="19"/>
        <v>500000</v>
      </c>
      <c r="V244" s="2">
        <f t="shared" si="33"/>
        <v>61716564.616411716</v>
      </c>
      <c r="W244" s="2">
        <f t="shared" si="20"/>
        <v>492960.42857142538</v>
      </c>
      <c r="X244" s="2">
        <f t="shared" si="6"/>
        <v>7039.5714285746217</v>
      </c>
      <c r="Y244" s="2">
        <f t="shared" si="40"/>
        <v>43205831.053937979</v>
      </c>
      <c r="Z244" s="2" t="str">
        <f t="shared" si="8"/>
        <v>MEEP</v>
      </c>
      <c r="AA244" s="2">
        <f>IF(Z244="HERE",Y244,AA243+Graph!$G$1*1000)</f>
        <v>74131287.768223569</v>
      </c>
      <c r="AB244" s="2">
        <f t="shared" si="21"/>
        <v>800000</v>
      </c>
      <c r="AC244" s="2">
        <f t="shared" si="41"/>
        <v>41998147.473554701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7"/>
        <v>49619907.373677738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177</v>
      </c>
      <c r="C245" s="7"/>
      <c r="D245" s="2" t="e">
        <f t="shared" si="12"/>
        <v>#N/A</v>
      </c>
      <c r="E245" s="2" t="e">
        <f t="shared" si="22"/>
        <v>#N/A</v>
      </c>
      <c r="F245" s="2">
        <v>1396538.2171659172</v>
      </c>
      <c r="G245" s="2">
        <f t="shared" si="26"/>
        <v>492960.42857142858</v>
      </c>
      <c r="H245" s="2">
        <f t="shared" si="42"/>
        <v>103618201.04498343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1819728.142857139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1404271.5581797063</v>
      </c>
      <c r="Q245" s="2">
        <f t="shared" si="44"/>
        <v>500000</v>
      </c>
      <c r="R245" s="2">
        <f t="shared" si="43"/>
        <v>105422395.67034981</v>
      </c>
      <c r="S245" s="2">
        <f t="shared" si="17"/>
        <v>492960.42857143283</v>
      </c>
      <c r="T245" s="2">
        <f t="shared" si="18"/>
        <v>7039.571428571362</v>
      </c>
      <c r="U245" s="2">
        <f t="shared" si="19"/>
        <v>500000</v>
      </c>
      <c r="V245" s="2">
        <f t="shared" si="33"/>
        <v>62209525.044983141</v>
      </c>
      <c r="W245" s="2">
        <f t="shared" si="20"/>
        <v>492960.42857142538</v>
      </c>
      <c r="X245" s="2">
        <f t="shared" si="6"/>
        <v>7039.5714285746217</v>
      </c>
      <c r="Y245" s="2">
        <f t="shared" si="40"/>
        <v>43212870.625366554</v>
      </c>
      <c r="Z245" s="2" t="str">
        <f t="shared" si="8"/>
        <v>MEEP</v>
      </c>
      <c r="AA245" s="2">
        <f>IF(Z245="HERE",Y245,AA244+Graph!$G$1*1000)</f>
        <v>74931287.768223569</v>
      </c>
      <c r="AB245" s="2">
        <f t="shared" si="21"/>
        <v>800000</v>
      </c>
      <c r="AC245" s="2">
        <f t="shared" si="41"/>
        <v>41998147.473554701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7"/>
        <v>49619907.373677738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178</v>
      </c>
      <c r="C246" s="7"/>
      <c r="D246" s="2" t="e">
        <f t="shared" si="12"/>
        <v>#N/A</v>
      </c>
      <c r="E246" s="2" t="e">
        <f t="shared" si="22"/>
        <v>#N/A</v>
      </c>
      <c r="F246" s="2">
        <v>1401798.867459178</v>
      </c>
      <c r="G246" s="2">
        <f t="shared" si="26"/>
        <v>492960.42857142858</v>
      </c>
      <c r="H246" s="2">
        <f t="shared" si="42"/>
        <v>104111161.47355486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1826767.7142857104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1409554.0502723157</v>
      </c>
      <c r="Q246" s="2">
        <f t="shared" si="44"/>
        <v>500000</v>
      </c>
      <c r="R246" s="2">
        <f t="shared" si="43"/>
        <v>105922395.67034981</v>
      </c>
      <c r="S246" s="2">
        <f t="shared" si="17"/>
        <v>492960.42857143283</v>
      </c>
      <c r="T246" s="2">
        <f t="shared" si="18"/>
        <v>7039.571428571362</v>
      </c>
      <c r="U246" s="2">
        <f t="shared" si="19"/>
        <v>500000</v>
      </c>
      <c r="V246" s="2">
        <f t="shared" si="33"/>
        <v>62702485.473554567</v>
      </c>
      <c r="W246" s="2">
        <f t="shared" si="20"/>
        <v>492960.42857142538</v>
      </c>
      <c r="X246" s="2">
        <f t="shared" si="6"/>
        <v>7039.5714285746217</v>
      </c>
      <c r="Y246" s="2">
        <f t="shared" si="40"/>
        <v>43219910.196795128</v>
      </c>
      <c r="Z246" s="2" t="str">
        <f t="shared" si="8"/>
        <v>MEEP</v>
      </c>
      <c r="AA246" s="2">
        <f>IF(Z246="HERE",Y246,AA245+Graph!$G$1*1000)</f>
        <v>75731287.768223569</v>
      </c>
      <c r="AB246" s="2">
        <f t="shared" si="21"/>
        <v>800000</v>
      </c>
      <c r="AC246" s="2">
        <f t="shared" si="41"/>
        <v>41998147.473554701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7"/>
        <v>49619907.373677738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179</v>
      </c>
      <c r="C247" s="7"/>
      <c r="D247" s="2" t="e">
        <f t="shared" si="12"/>
        <v>#N/A</v>
      </c>
      <c r="E247" s="2" t="e">
        <f t="shared" si="22"/>
        <v>#N/A</v>
      </c>
      <c r="F247" s="2">
        <v>1407059.517752409</v>
      </c>
      <c r="G247" s="2">
        <f t="shared" si="26"/>
        <v>492960.42857142858</v>
      </c>
      <c r="H247" s="2">
        <f t="shared" si="42"/>
        <v>104604121.9021263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1833807.2857142817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1414836.5423648953</v>
      </c>
      <c r="Q247" s="2">
        <f t="shared" si="44"/>
        <v>500000</v>
      </c>
      <c r="R247" s="2">
        <f t="shared" si="43"/>
        <v>106422395.67034981</v>
      </c>
      <c r="S247" s="2">
        <f t="shared" si="17"/>
        <v>492960.42857143283</v>
      </c>
      <c r="T247" s="2">
        <f t="shared" si="18"/>
        <v>7039.571428571362</v>
      </c>
      <c r="U247" s="2">
        <f t="shared" si="19"/>
        <v>500000</v>
      </c>
      <c r="V247" s="2">
        <f t="shared" si="33"/>
        <v>63195445.902125992</v>
      </c>
      <c r="W247" s="2">
        <f t="shared" si="20"/>
        <v>492960.42857142538</v>
      </c>
      <c r="X247" s="2">
        <f t="shared" si="6"/>
        <v>7039.5714285746217</v>
      </c>
      <c r="Y247" s="2">
        <f t="shared" si="40"/>
        <v>43226949.768223703</v>
      </c>
      <c r="Z247" s="2" t="str">
        <f t="shared" si="8"/>
        <v>MEEP</v>
      </c>
      <c r="AA247" s="2">
        <f>IF(Z247="HERE",Y247,AA246+Graph!$G$1*1000)</f>
        <v>76531287.768223569</v>
      </c>
      <c r="AB247" s="2">
        <f t="shared" si="21"/>
        <v>800000</v>
      </c>
      <c r="AC247" s="2">
        <f t="shared" si="41"/>
        <v>41998147.473554701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7"/>
        <v>49619907.373677738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180</v>
      </c>
      <c r="C248" s="7"/>
      <c r="D248" s="2" t="e">
        <f t="shared" si="12"/>
        <v>#N/A</v>
      </c>
      <c r="E248" s="2" t="e">
        <f t="shared" si="22"/>
        <v>#N/A</v>
      </c>
      <c r="F248" s="2">
        <v>1412320.1680456698</v>
      </c>
      <c r="G248" s="2">
        <f t="shared" si="26"/>
        <v>492960.42857142858</v>
      </c>
      <c r="H248" s="2">
        <f t="shared" si="42"/>
        <v>105097082.33069773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1840846.8571428531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1420119.0344574749</v>
      </c>
      <c r="Q248" s="2">
        <f t="shared" si="44"/>
        <v>500000</v>
      </c>
      <c r="R248" s="2">
        <f t="shared" si="43"/>
        <v>106922395.67034981</v>
      </c>
      <c r="S248" s="2">
        <f t="shared" si="17"/>
        <v>492960.42857143283</v>
      </c>
      <c r="T248" s="2">
        <f t="shared" si="18"/>
        <v>7039.571428571362</v>
      </c>
      <c r="U248" s="2">
        <f t="shared" si="19"/>
        <v>500000</v>
      </c>
      <c r="V248" s="2">
        <f t="shared" si="33"/>
        <v>63688406.330697417</v>
      </c>
      <c r="W248" s="2">
        <f t="shared" si="20"/>
        <v>492960.42857142538</v>
      </c>
      <c r="X248" s="2">
        <f t="shared" si="6"/>
        <v>7039.5714285746217</v>
      </c>
      <c r="Y248" s="2">
        <f t="shared" si="40"/>
        <v>43233989.339652278</v>
      </c>
      <c r="Z248" s="2" t="str">
        <f t="shared" si="8"/>
        <v>MEEP</v>
      </c>
      <c r="AA248" s="2">
        <f>IF(Z248="HERE",Y248,AA247+Graph!$G$1*1000)</f>
        <v>77331287.768223569</v>
      </c>
      <c r="AB248" s="2">
        <f t="shared" si="21"/>
        <v>800000</v>
      </c>
      <c r="AC248" s="2">
        <f t="shared" si="41"/>
        <v>41998147.473554701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7"/>
        <v>49659907.373677738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181</v>
      </c>
      <c r="C249" s="7"/>
      <c r="D249" s="2" t="e">
        <f t="shared" si="12"/>
        <v>#N/A</v>
      </c>
      <c r="E249" s="2" t="e">
        <f t="shared" si="22"/>
        <v>#N/A</v>
      </c>
      <c r="F249" s="2">
        <v>1417580.8183389306</v>
      </c>
      <c r="G249" s="2">
        <f t="shared" si="26"/>
        <v>492960.42857142858</v>
      </c>
      <c r="H249" s="2">
        <f t="shared" si="42"/>
        <v>105590042.75926916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1847886.4285714244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1425401.5265500546</v>
      </c>
      <c r="Q249" s="2">
        <f t="shared" si="44"/>
        <v>500000</v>
      </c>
      <c r="R249" s="2">
        <f t="shared" si="43"/>
        <v>107422395.67034981</v>
      </c>
      <c r="S249" s="2">
        <f t="shared" si="17"/>
        <v>492960.42857143283</v>
      </c>
      <c r="T249" s="2">
        <f t="shared" si="18"/>
        <v>7039.571428571362</v>
      </c>
      <c r="U249" s="2">
        <f t="shared" si="19"/>
        <v>500000</v>
      </c>
      <c r="V249" s="2">
        <f t="shared" si="33"/>
        <v>64181366.759268843</v>
      </c>
      <c r="W249" s="2">
        <f t="shared" si="20"/>
        <v>492960.42857142538</v>
      </c>
      <c r="X249" s="2">
        <f t="shared" si="6"/>
        <v>7039.5714285746217</v>
      </c>
      <c r="Y249" s="2">
        <f t="shared" si="40"/>
        <v>43241028.911080852</v>
      </c>
      <c r="Z249" s="2" t="str">
        <f t="shared" si="8"/>
        <v>MEEP</v>
      </c>
      <c r="AA249" s="2">
        <f>IF(Z249="HERE",Y249,AA248+Graph!$G$1*1000)</f>
        <v>78131287.768223569</v>
      </c>
      <c r="AB249" s="2">
        <f t="shared" si="21"/>
        <v>800000</v>
      </c>
      <c r="AC249" s="2">
        <f t="shared" si="41"/>
        <v>41998147.473554701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7"/>
        <v>49699907.373677738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182</v>
      </c>
      <c r="C250" s="7"/>
      <c r="D250" s="2" t="e">
        <f t="shared" si="12"/>
        <v>#N/A</v>
      </c>
      <c r="E250" s="2" t="e">
        <f t="shared" si="22"/>
        <v>#N/A</v>
      </c>
      <c r="F250" s="2">
        <v>1422841.4686321914</v>
      </c>
      <c r="G250" s="2">
        <f t="shared" si="26"/>
        <v>492960.42857142858</v>
      </c>
      <c r="H250" s="2">
        <f t="shared" si="42"/>
        <v>106083003.1878406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1854925.9999999958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1430684.0186426342</v>
      </c>
      <c r="Q250" s="2">
        <f t="shared" si="44"/>
        <v>500000</v>
      </c>
      <c r="R250" s="2">
        <f t="shared" si="43"/>
        <v>107922395.67034981</v>
      </c>
      <c r="S250" s="2">
        <f t="shared" si="17"/>
        <v>492960.42857143283</v>
      </c>
      <c r="T250" s="2">
        <f t="shared" si="18"/>
        <v>7039.571428571362</v>
      </c>
      <c r="U250" s="2">
        <f t="shared" si="19"/>
        <v>500000</v>
      </c>
      <c r="V250" s="2">
        <f t="shared" si="33"/>
        <v>64674327.187840268</v>
      </c>
      <c r="W250" s="2">
        <f t="shared" si="20"/>
        <v>492960.42857142538</v>
      </c>
      <c r="X250" s="2">
        <f t="shared" si="6"/>
        <v>7039.5714285746217</v>
      </c>
      <c r="Y250" s="2">
        <f t="shared" si="40"/>
        <v>43248068.482509427</v>
      </c>
      <c r="Z250" s="2" t="str">
        <f t="shared" si="8"/>
        <v>MEEP</v>
      </c>
      <c r="AA250" s="2">
        <f>IF(Z250="HERE",Y250,AA249+Graph!$G$1*1000)</f>
        <v>78931287.768223569</v>
      </c>
      <c r="AB250" s="2">
        <f t="shared" si="21"/>
        <v>800000</v>
      </c>
      <c r="AC250" s="2">
        <f t="shared" si="41"/>
        <v>41998147.473554701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7"/>
        <v>49739907.373677738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183</v>
      </c>
      <c r="C251" s="7"/>
      <c r="D251" s="2" t="e">
        <f t="shared" si="12"/>
        <v>#N/A</v>
      </c>
      <c r="E251" s="2" t="e">
        <f t="shared" si="22"/>
        <v>#N/A</v>
      </c>
      <c r="F251" s="2">
        <v>1428102.1189254522</v>
      </c>
      <c r="G251" s="2">
        <f t="shared" si="26"/>
        <v>492960.42857142858</v>
      </c>
      <c r="H251" s="2">
        <f t="shared" si="42"/>
        <v>106575963.61641203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1861965.5714285672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1435966.5107352436</v>
      </c>
      <c r="Q251" s="2">
        <f t="shared" si="44"/>
        <v>500000</v>
      </c>
      <c r="R251" s="2">
        <f t="shared" si="43"/>
        <v>108422395.67034981</v>
      </c>
      <c r="S251" s="2">
        <f t="shared" si="17"/>
        <v>492960.42857143283</v>
      </c>
      <c r="T251" s="2">
        <f t="shared" si="18"/>
        <v>7039.571428571362</v>
      </c>
      <c r="U251" s="2">
        <f t="shared" si="19"/>
        <v>500000</v>
      </c>
      <c r="V251" s="2">
        <f t="shared" si="33"/>
        <v>65167287.616411693</v>
      </c>
      <c r="W251" s="2">
        <f t="shared" si="20"/>
        <v>492960.42857142538</v>
      </c>
      <c r="X251" s="2">
        <f t="shared" si="6"/>
        <v>7039.5714285746217</v>
      </c>
      <c r="Y251" s="2">
        <f t="shared" si="40"/>
        <v>43255108.053938001</v>
      </c>
      <c r="Z251" s="2" t="str">
        <f t="shared" si="8"/>
        <v>MEEP</v>
      </c>
      <c r="AA251" s="2">
        <f>IF(Z251="HERE",Y251,AA250+Graph!$G$1*1000)</f>
        <v>79731287.768223569</v>
      </c>
      <c r="AB251" s="2">
        <f t="shared" si="21"/>
        <v>800000</v>
      </c>
      <c r="AC251" s="2">
        <f t="shared" si="41"/>
        <v>41998147.473554701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7"/>
        <v>49779907.373677738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184</v>
      </c>
      <c r="C252" s="7"/>
      <c r="D252" s="2" t="e">
        <f t="shared" si="12"/>
        <v>#N/A</v>
      </c>
      <c r="E252" s="2" t="e">
        <f t="shared" si="22"/>
        <v>#N/A</v>
      </c>
      <c r="F252" s="2">
        <v>1433362.7692186832</v>
      </c>
      <c r="G252" s="2">
        <f t="shared" si="26"/>
        <v>492960.42857142858</v>
      </c>
      <c r="H252" s="2">
        <f t="shared" si="42"/>
        <v>107068924.04498346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1869005.1428571385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1441249.0028278232</v>
      </c>
      <c r="Q252" s="2">
        <f t="shared" si="44"/>
        <v>500000</v>
      </c>
      <c r="R252" s="2">
        <f t="shared" si="43"/>
        <v>108922395.67034981</v>
      </c>
      <c r="S252" s="2">
        <f t="shared" si="17"/>
        <v>492960.42857143283</v>
      </c>
      <c r="T252" s="2">
        <f t="shared" si="18"/>
        <v>7039.571428571362</v>
      </c>
      <c r="U252" s="2">
        <f t="shared" si="19"/>
        <v>500000</v>
      </c>
      <c r="V252" s="2">
        <f t="shared" si="33"/>
        <v>65660248.044983119</v>
      </c>
      <c r="W252" s="2">
        <f t="shared" si="20"/>
        <v>492960.42857142538</v>
      </c>
      <c r="X252" s="2">
        <f t="shared" si="6"/>
        <v>7039.5714285746217</v>
      </c>
      <c r="Y252" s="2">
        <f t="shared" si="40"/>
        <v>43262147.625366576</v>
      </c>
      <c r="Z252" s="2" t="str">
        <f t="shared" si="8"/>
        <v>MEEP</v>
      </c>
      <c r="AA252" s="2">
        <f>IF(Z252="HERE",Y252,AA251+Graph!$G$1*1000)</f>
        <v>80531287.768223569</v>
      </c>
      <c r="AB252" s="2">
        <f t="shared" si="21"/>
        <v>800000</v>
      </c>
      <c r="AC252" s="2">
        <f t="shared" si="41"/>
        <v>41998147.473554701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7"/>
        <v>49819907.373677738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185</v>
      </c>
      <c r="C253" s="7"/>
      <c r="D253" s="2" t="e">
        <f t="shared" si="12"/>
        <v>#N/A</v>
      </c>
      <c r="E253" s="2" t="e">
        <f t="shared" si="22"/>
        <v>#N/A</v>
      </c>
      <c r="F253" s="2">
        <v>1438623.4195119441</v>
      </c>
      <c r="G253" s="2">
        <f t="shared" si="26"/>
        <v>492960.42857142858</v>
      </c>
      <c r="H253" s="2">
        <f t="shared" si="42"/>
        <v>107561884.47355489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1876044.7142857099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1446531.4949204028</v>
      </c>
      <c r="Q253" s="2">
        <f t="shared" si="44"/>
        <v>500000</v>
      </c>
      <c r="R253" s="2">
        <f t="shared" si="43"/>
        <v>109422395.67034981</v>
      </c>
      <c r="S253" s="2">
        <f t="shared" si="17"/>
        <v>492960.42857143283</v>
      </c>
      <c r="T253" s="2">
        <f t="shared" si="18"/>
        <v>7039.571428571362</v>
      </c>
      <c r="U253" s="2">
        <f t="shared" si="19"/>
        <v>500000</v>
      </c>
      <c r="V253" s="2">
        <f t="shared" si="33"/>
        <v>66153208.473554544</v>
      </c>
      <c r="W253" s="2">
        <f t="shared" si="20"/>
        <v>492960.42857142538</v>
      </c>
      <c r="X253" s="2">
        <f t="shared" si="6"/>
        <v>7039.5714285746217</v>
      </c>
      <c r="Y253" s="2">
        <f t="shared" si="40"/>
        <v>43269187.196795151</v>
      </c>
      <c r="Z253" s="2" t="str">
        <f t="shared" si="8"/>
        <v>MEEP</v>
      </c>
      <c r="AA253" s="2">
        <f>IF(Z253="HERE",Y253,AA252+Graph!$G$1*1000)</f>
        <v>81331287.768223569</v>
      </c>
      <c r="AB253" s="2">
        <f t="shared" si="21"/>
        <v>800000</v>
      </c>
      <c r="AC253" s="2">
        <f t="shared" si="41"/>
        <v>41998147.473554701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7"/>
        <v>49859907.373677738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186</v>
      </c>
      <c r="C254" s="7"/>
      <c r="D254" s="2" t="e">
        <f t="shared" si="12"/>
        <v>#N/A</v>
      </c>
      <c r="E254" s="2" t="e">
        <f t="shared" si="22"/>
        <v>#N/A</v>
      </c>
      <c r="F254" s="2">
        <v>1443884.0698052049</v>
      </c>
      <c r="G254" s="2">
        <f t="shared" si="26"/>
        <v>492960.42857142858</v>
      </c>
      <c r="H254" s="2">
        <f t="shared" si="42"/>
        <v>108054844.90212633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1883084.2857142813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1451813.9870129824</v>
      </c>
      <c r="Q254" s="2">
        <f t="shared" si="44"/>
        <v>500000</v>
      </c>
      <c r="R254" s="2">
        <f t="shared" si="43"/>
        <v>109922395.67034981</v>
      </c>
      <c r="S254" s="2">
        <f t="shared" si="17"/>
        <v>492960.42857143283</v>
      </c>
      <c r="T254" s="2">
        <f t="shared" si="18"/>
        <v>7039.571428571362</v>
      </c>
      <c r="U254" s="2">
        <f t="shared" si="19"/>
        <v>500000</v>
      </c>
      <c r="V254" s="2">
        <f t="shared" si="33"/>
        <v>66646168.90212597</v>
      </c>
      <c r="W254" s="2">
        <f t="shared" si="20"/>
        <v>492960.42857142538</v>
      </c>
      <c r="X254" s="2">
        <f t="shared" si="6"/>
        <v>7039.5714285746217</v>
      </c>
      <c r="Y254" s="2">
        <f t="shared" si="40"/>
        <v>43276226.768223725</v>
      </c>
      <c r="Z254" s="2" t="str">
        <f t="shared" si="8"/>
        <v>MEEP</v>
      </c>
      <c r="AA254" s="2">
        <f>IF(Z254="HERE",Y254,AA253+Graph!$G$1*1000)</f>
        <v>82131287.768223569</v>
      </c>
      <c r="AB254" s="2">
        <f t="shared" si="21"/>
        <v>800000</v>
      </c>
      <c r="AC254" s="2">
        <f t="shared" si="41"/>
        <v>41998147.473554701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7"/>
        <v>49899907.373677738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187</v>
      </c>
      <c r="C255" s="7"/>
      <c r="D255" s="2" t="e">
        <f t="shared" si="12"/>
        <v>#N/A</v>
      </c>
      <c r="E255" s="2" t="e">
        <f t="shared" si="22"/>
        <v>#N/A</v>
      </c>
      <c r="F255" s="2">
        <v>1449144.7200984657</v>
      </c>
      <c r="G255" s="2">
        <f t="shared" si="26"/>
        <v>492960.42857142858</v>
      </c>
      <c r="H255" s="2">
        <f t="shared" si="42"/>
        <v>108547805.33069776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1890123.8571428526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1457096.479105562</v>
      </c>
      <c r="Q255" s="2">
        <f t="shared" si="44"/>
        <v>500000</v>
      </c>
      <c r="R255" s="2">
        <f t="shared" si="43"/>
        <v>110422395.67034981</v>
      </c>
      <c r="S255" s="2">
        <f t="shared" si="17"/>
        <v>492960.42857143283</v>
      </c>
      <c r="T255" s="2">
        <f t="shared" si="18"/>
        <v>7039.571428571362</v>
      </c>
      <c r="U255" s="2">
        <f t="shared" si="19"/>
        <v>500000</v>
      </c>
      <c r="V255" s="2">
        <f t="shared" si="33"/>
        <v>67139129.330697402</v>
      </c>
      <c r="W255" s="2">
        <f t="shared" si="20"/>
        <v>492960.42857143283</v>
      </c>
      <c r="X255" s="2">
        <f t="shared" si="6"/>
        <v>7039.5714285671711</v>
      </c>
      <c r="Y255" s="2">
        <f t="shared" si="40"/>
        <v>43283266.339652292</v>
      </c>
      <c r="Z255" s="2" t="str">
        <f t="shared" si="8"/>
        <v>MEEP</v>
      </c>
      <c r="AA255" s="2">
        <f>IF(Z255="HERE",Y255,AA254+Graph!$G$1*1000)</f>
        <v>82931287.768223569</v>
      </c>
      <c r="AB255" s="2">
        <f t="shared" si="21"/>
        <v>800000</v>
      </c>
      <c r="AC255" s="2">
        <f t="shared" si="41"/>
        <v>41998147.473554701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7"/>
        <v>49939907.373677738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188</v>
      </c>
      <c r="C256" s="7"/>
      <c r="D256" s="2" t="e">
        <f t="shared" si="12"/>
        <v>#N/A</v>
      </c>
      <c r="E256" s="2" t="e">
        <f t="shared" si="22"/>
        <v>#N/A</v>
      </c>
      <c r="F256" s="2">
        <v>1454405.3703917265</v>
      </c>
      <c r="G256" s="2">
        <f t="shared" si="26"/>
        <v>492960.42857142858</v>
      </c>
      <c r="H256" s="2">
        <f t="shared" si="42"/>
        <v>109040765.75926919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1897163.428571424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1462378.9711981416</v>
      </c>
      <c r="Q256" s="2">
        <f t="shared" si="44"/>
        <v>500000</v>
      </c>
      <c r="R256" s="2">
        <f t="shared" si="43"/>
        <v>110922395.67034981</v>
      </c>
      <c r="S256" s="2">
        <f t="shared" si="17"/>
        <v>492960.42857143283</v>
      </c>
      <c r="T256" s="2">
        <f t="shared" si="18"/>
        <v>7039.571428571362</v>
      </c>
      <c r="U256" s="2">
        <f t="shared" si="19"/>
        <v>500000</v>
      </c>
      <c r="V256" s="2">
        <f t="shared" si="33"/>
        <v>67632089.759268835</v>
      </c>
      <c r="W256" s="2">
        <f t="shared" si="20"/>
        <v>492960.42857143283</v>
      </c>
      <c r="X256" s="2">
        <f t="shared" si="6"/>
        <v>7039.5714285671711</v>
      </c>
      <c r="Y256" s="2">
        <f t="shared" si="40"/>
        <v>43290305.91108086</v>
      </c>
      <c r="Z256" s="2" t="str">
        <f t="shared" si="8"/>
        <v>MEEP</v>
      </c>
      <c r="AA256" s="2">
        <f>IF(Z256="HERE",Y256,AA255+Graph!$G$1*1000)</f>
        <v>83731287.768223569</v>
      </c>
      <c r="AB256" s="2">
        <f t="shared" si="21"/>
        <v>800000</v>
      </c>
      <c r="AC256" s="2">
        <f t="shared" si="41"/>
        <v>41998147.473554701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7"/>
        <v>49979907.373677738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5">ROW(M257)-MATCH(MAX(I:I),I:I,0)</f>
        <v>189</v>
      </c>
      <c r="C257" s="7"/>
      <c r="D257" s="2" t="e">
        <f t="shared" si="12"/>
        <v>#N/A</v>
      </c>
      <c r="E257" s="2" t="e">
        <f t="shared" si="22"/>
        <v>#N/A</v>
      </c>
      <c r="F257" s="2">
        <v>1459666.0206849575</v>
      </c>
      <c r="G257" s="2">
        <f t="shared" si="26"/>
        <v>492960.42857142858</v>
      </c>
      <c r="H257" s="2">
        <f t="shared" si="42"/>
        <v>109533726.18784063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1904202.9999999953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1467661.463290751</v>
      </c>
      <c r="Q257" s="2">
        <f t="shared" si="44"/>
        <v>500000</v>
      </c>
      <c r="R257" s="2">
        <f t="shared" si="43"/>
        <v>111422395.67034981</v>
      </c>
      <c r="S257" s="2">
        <f t="shared" si="17"/>
        <v>492960.42857143283</v>
      </c>
      <c r="T257" s="2">
        <f t="shared" si="18"/>
        <v>7039.571428571362</v>
      </c>
      <c r="U257" s="2">
        <f t="shared" si="19"/>
        <v>500000</v>
      </c>
      <c r="V257" s="2">
        <f t="shared" si="33"/>
        <v>68125050.187840268</v>
      </c>
      <c r="W257" s="2">
        <f t="shared" si="20"/>
        <v>492960.42857143283</v>
      </c>
      <c r="X257" s="2">
        <f t="shared" si="6"/>
        <v>7039.5714285671711</v>
      </c>
      <c r="Y257" s="2">
        <f t="shared" si="40"/>
        <v>43297345.482509427</v>
      </c>
      <c r="Z257" s="2" t="str">
        <f t="shared" si="8"/>
        <v>MEEP</v>
      </c>
      <c r="AA257" s="2">
        <f>IF(Z257="HERE",Y257,AA256+Graph!$G$1*1000)</f>
        <v>84531287.768223569</v>
      </c>
      <c r="AB257" s="2">
        <f t="shared" si="21"/>
        <v>800000</v>
      </c>
      <c r="AC257" s="2">
        <f t="shared" si="41"/>
        <v>41998147.473554701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7"/>
        <v>50019907.373677738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5"/>
        <v>190</v>
      </c>
      <c r="C258" s="7"/>
      <c r="D258" s="2" t="e">
        <f t="shared" si="12"/>
        <v>#N/A</v>
      </c>
      <c r="E258" s="2" t="e">
        <f t="shared" si="22"/>
        <v>#N/A</v>
      </c>
      <c r="F258" s="2">
        <v>1464926.6709782183</v>
      </c>
      <c r="G258" s="2">
        <f t="shared" si="26"/>
        <v>492960.42857142858</v>
      </c>
      <c r="H258" s="2">
        <f t="shared" si="42"/>
        <v>110026686.61641206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1911242.5714285667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1472943.9553833306</v>
      </c>
      <c r="Q258" s="2">
        <f t="shared" si="44"/>
        <v>500000</v>
      </c>
      <c r="R258" s="2">
        <f t="shared" si="43"/>
        <v>111922395.67034981</v>
      </c>
      <c r="S258" s="2">
        <f t="shared" si="17"/>
        <v>492960.42857143283</v>
      </c>
      <c r="T258" s="2">
        <f t="shared" si="18"/>
        <v>7039.571428571362</v>
      </c>
      <c r="U258" s="2">
        <f t="shared" si="19"/>
        <v>500000</v>
      </c>
      <c r="V258" s="2">
        <f t="shared" si="33"/>
        <v>68618010.616411701</v>
      </c>
      <c r="W258" s="2">
        <f t="shared" si="20"/>
        <v>492960.42857143283</v>
      </c>
      <c r="X258" s="2">
        <f t="shared" si="6"/>
        <v>7039.5714285671711</v>
      </c>
      <c r="Y258" s="2">
        <f t="shared" si="40"/>
        <v>43304385.053937994</v>
      </c>
      <c r="Z258" s="2" t="str">
        <f t="shared" si="8"/>
        <v>MEEP</v>
      </c>
      <c r="AA258" s="2">
        <f>IF(Z258="HERE",Y258,AA257+Graph!$G$1*1000)</f>
        <v>85331287.768223569</v>
      </c>
      <c r="AB258" s="2">
        <f t="shared" si="21"/>
        <v>800000</v>
      </c>
      <c r="AC258" s="2">
        <f t="shared" si="41"/>
        <v>41998147.473554701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7"/>
        <v>50059907.373677738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5"/>
        <v>191</v>
      </c>
      <c r="C259" s="7"/>
      <c r="D259" s="2" t="e">
        <f t="shared" si="12"/>
        <v>#N/A</v>
      </c>
      <c r="E259" s="2" t="e">
        <f t="shared" si="22"/>
        <v>#N/A</v>
      </c>
      <c r="F259" s="2">
        <v>1470187.3212714791</v>
      </c>
      <c r="G259" s="2">
        <f t="shared" si="26"/>
        <v>492960.42857142858</v>
      </c>
      <c r="H259" s="2">
        <f t="shared" si="42"/>
        <v>110519647.04498349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1918282.1428571381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1478226.4474759102</v>
      </c>
      <c r="Q259" s="2">
        <f t="shared" si="44"/>
        <v>500000</v>
      </c>
      <c r="R259" s="2">
        <f t="shared" si="43"/>
        <v>112422395.67034981</v>
      </c>
      <c r="S259" s="2">
        <f t="shared" si="17"/>
        <v>492960.42857143283</v>
      </c>
      <c r="T259" s="2">
        <f t="shared" si="18"/>
        <v>7039.571428571362</v>
      </c>
      <c r="U259" s="2">
        <f t="shared" si="19"/>
        <v>500000</v>
      </c>
      <c r="V259" s="2">
        <f t="shared" si="33"/>
        <v>69110971.044983134</v>
      </c>
      <c r="W259" s="2">
        <f t="shared" si="20"/>
        <v>492960.42857143283</v>
      </c>
      <c r="X259" s="2">
        <f t="shared" si="6"/>
        <v>7039.5714285671711</v>
      </c>
      <c r="Y259" s="2">
        <f t="shared" si="40"/>
        <v>43311424.625366561</v>
      </c>
      <c r="Z259" s="2" t="str">
        <f t="shared" si="8"/>
        <v>MEEP</v>
      </c>
      <c r="AA259" s="2">
        <f>IF(Z259="HERE",Y259,AA258+Graph!$G$1*1000)</f>
        <v>86131287.768223569</v>
      </c>
      <c r="AB259" s="2">
        <f t="shared" si="21"/>
        <v>800000</v>
      </c>
      <c r="AC259" s="2">
        <f t="shared" si="41"/>
        <v>41998147.473554701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7"/>
        <v>50099907.373677738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5"/>
        <v>192</v>
      </c>
      <c r="C260" s="7"/>
      <c r="D260" s="2" t="e">
        <f t="shared" si="12"/>
        <v>#N/A</v>
      </c>
      <c r="E260" s="2" t="e">
        <f t="shared" si="22"/>
        <v>#N/A</v>
      </c>
      <c r="F260" s="2">
        <v>1475447.9715647399</v>
      </c>
      <c r="G260" s="2">
        <f t="shared" si="26"/>
        <v>492960.42857142858</v>
      </c>
      <c r="H260" s="2">
        <f t="shared" si="42"/>
        <v>111012607.47355492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1925321.7142857094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1483508.9395684898</v>
      </c>
      <c r="Q260" s="2">
        <f t="shared" si="44"/>
        <v>500000</v>
      </c>
      <c r="R260" s="2">
        <f t="shared" si="43"/>
        <v>112922395.67034981</v>
      </c>
      <c r="S260" s="2">
        <f t="shared" si="17"/>
        <v>492960.42857143283</v>
      </c>
      <c r="T260" s="2">
        <f t="shared" si="18"/>
        <v>7039.571428571362</v>
      </c>
      <c r="U260" s="2">
        <f t="shared" si="19"/>
        <v>500000</v>
      </c>
      <c r="V260" s="2">
        <f t="shared" si="33"/>
        <v>69603931.473554567</v>
      </c>
      <c r="W260" s="2">
        <f t="shared" si="20"/>
        <v>492960.42857143283</v>
      </c>
      <c r="X260" s="2">
        <f t="shared" si="6"/>
        <v>7039.5714285671711</v>
      </c>
      <c r="Y260" s="2">
        <f t="shared" si="40"/>
        <v>43318464.196795128</v>
      </c>
      <c r="Z260" s="2" t="str">
        <f t="shared" si="8"/>
        <v>MEEP</v>
      </c>
      <c r="AA260" s="2">
        <f>IF(Z260="HERE",Y260,AA259+Graph!$G$1*1000)</f>
        <v>86931287.768223569</v>
      </c>
      <c r="AB260" s="2">
        <f t="shared" si="21"/>
        <v>800000</v>
      </c>
      <c r="AC260" s="2">
        <f t="shared" si="41"/>
        <v>41998147.473554701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7"/>
        <v>50139907.373677738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5"/>
        <v>193</v>
      </c>
      <c r="C261" s="7"/>
      <c r="D261" s="2" t="e">
        <f t="shared" si="12"/>
        <v>#N/A</v>
      </c>
      <c r="E261" s="2" t="e">
        <f t="shared" si="22"/>
        <v>#N/A</v>
      </c>
      <c r="F261" s="2">
        <v>1480708.6218580008</v>
      </c>
      <c r="G261" s="2">
        <f t="shared" si="26"/>
        <v>492960.42857142858</v>
      </c>
      <c r="H261" s="2">
        <f t="shared" si="42"/>
        <v>111505567.90212636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1932361.2857142808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1488791.4316610694</v>
      </c>
      <c r="Q261" s="2">
        <f t="shared" si="44"/>
        <v>500000</v>
      </c>
      <c r="R261" s="2">
        <f t="shared" si="43"/>
        <v>113422395.67034981</v>
      </c>
      <c r="S261" s="2">
        <f t="shared" si="17"/>
        <v>492960.42857143283</v>
      </c>
      <c r="T261" s="2">
        <f t="shared" si="18"/>
        <v>7039.571428571362</v>
      </c>
      <c r="U261" s="2">
        <f t="shared" si="19"/>
        <v>500000</v>
      </c>
      <c r="V261" s="2">
        <f t="shared" si="33"/>
        <v>70096891.902125999</v>
      </c>
      <c r="W261" s="2">
        <f t="shared" si="20"/>
        <v>492960.42857143283</v>
      </c>
      <c r="X261" s="2">
        <f t="shared" si="6"/>
        <v>7039.5714285671711</v>
      </c>
      <c r="Y261" s="2">
        <f t="shared" si="40"/>
        <v>43325503.768223695</v>
      </c>
      <c r="Z261" s="2" t="str">
        <f t="shared" si="8"/>
        <v>MEEP</v>
      </c>
      <c r="AA261" s="2">
        <f>IF(Z261="HERE",Y261,AA260+Graph!$G$1*1000)</f>
        <v>87731287.768223569</v>
      </c>
      <c r="AB261" s="2">
        <f t="shared" si="21"/>
        <v>800000</v>
      </c>
      <c r="AC261" s="2">
        <f t="shared" si="41"/>
        <v>41998147.473554701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7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5"/>
        <v>194</v>
      </c>
      <c r="C262" s="7"/>
      <c r="D262" s="2" t="e">
        <f t="shared" si="12"/>
        <v>#N/A</v>
      </c>
      <c r="E262" s="2" t="e">
        <f t="shared" si="22"/>
        <v>#N/A</v>
      </c>
      <c r="F262" s="2">
        <v>1485969.2721512318</v>
      </c>
      <c r="G262" s="2">
        <f t="shared" si="26"/>
        <v>492960.42857142858</v>
      </c>
      <c r="H262" s="2">
        <f t="shared" si="42"/>
        <v>111998528.33069779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1939400.8571428522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1494073.923753649</v>
      </c>
      <c r="Q262" s="2">
        <f t="shared" si="44"/>
        <v>500000</v>
      </c>
      <c r="R262" s="2">
        <f t="shared" si="43"/>
        <v>113922395.67034981</v>
      </c>
      <c r="S262" s="2">
        <f t="shared" si="17"/>
        <v>492960.42857143283</v>
      </c>
      <c r="T262" s="2">
        <f t="shared" si="18"/>
        <v>7039.571428571362</v>
      </c>
      <c r="U262" s="2">
        <f t="shared" si="19"/>
        <v>500000</v>
      </c>
      <c r="V262" s="2">
        <f t="shared" si="33"/>
        <v>70589852.330697432</v>
      </c>
      <c r="W262" s="2">
        <f t="shared" si="20"/>
        <v>492960.42857143283</v>
      </c>
      <c r="X262" s="2">
        <f t="shared" si="6"/>
        <v>7039.5714285671711</v>
      </c>
      <c r="Y262" s="2">
        <f t="shared" si="40"/>
        <v>43332543.339652263</v>
      </c>
      <c r="Z262" s="2" t="str">
        <f t="shared" si="8"/>
        <v>MEEP</v>
      </c>
      <c r="AA262" s="2">
        <f>IF(Z262="HERE",Y262,AA261+Graph!$G$1*1000)</f>
        <v>88531287.768223569</v>
      </c>
      <c r="AB262" s="2">
        <f t="shared" si="21"/>
        <v>800000</v>
      </c>
      <c r="AC262" s="2">
        <f t="shared" si="41"/>
        <v>41998147.473554701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7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5"/>
        <v>195</v>
      </c>
      <c r="C263" s="7"/>
      <c r="D263" s="2" t="e">
        <f t="shared" si="12"/>
        <v>#N/A</v>
      </c>
      <c r="E263" s="2" t="e">
        <f t="shared" si="22"/>
        <v>#N/A</v>
      </c>
      <c r="F263" s="2">
        <v>1491229.9224444926</v>
      </c>
      <c r="G263" s="2">
        <f t="shared" si="26"/>
        <v>492960.42857142858</v>
      </c>
      <c r="H263" s="2">
        <f t="shared" si="42"/>
        <v>112491488.75926922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1946440.4285714235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1499356.4158462584</v>
      </c>
      <c r="Q263" s="2">
        <f t="shared" si="44"/>
        <v>500000</v>
      </c>
      <c r="R263" s="2">
        <f t="shared" si="43"/>
        <v>114422395.67034981</v>
      </c>
      <c r="S263" s="2">
        <f t="shared" si="17"/>
        <v>492960.42857143283</v>
      </c>
      <c r="T263" s="2">
        <f t="shared" si="18"/>
        <v>7039.571428571362</v>
      </c>
      <c r="U263" s="2">
        <f t="shared" si="19"/>
        <v>500000</v>
      </c>
      <c r="V263" s="2">
        <f t="shared" si="33"/>
        <v>71082812.759268865</v>
      </c>
      <c r="W263" s="2">
        <f t="shared" si="20"/>
        <v>492960.42857143283</v>
      </c>
      <c r="X263" s="2">
        <f t="shared" si="6"/>
        <v>7039.5714285671711</v>
      </c>
      <c r="Y263" s="2">
        <f t="shared" si="40"/>
        <v>43339582.91108083</v>
      </c>
      <c r="Z263" s="2" t="str">
        <f t="shared" si="8"/>
        <v>MEEP</v>
      </c>
      <c r="AA263" s="2">
        <f>IF(Z263="HERE",Y263,AA262+Graph!$G$1*1000)</f>
        <v>89331287.768223569</v>
      </c>
      <c r="AB263" s="2">
        <f t="shared" si="21"/>
        <v>800000</v>
      </c>
      <c r="AC263" s="2">
        <f t="shared" si="41"/>
        <v>41998147.473554701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7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5"/>
        <v>196</v>
      </c>
      <c r="C264" s="7"/>
      <c r="D264" s="2" t="e">
        <f t="shared" si="12"/>
        <v>#N/A</v>
      </c>
      <c r="E264" s="2" t="e">
        <f t="shared" si="22"/>
        <v>#N/A</v>
      </c>
      <c r="F264" s="2">
        <v>1496490.5727377534</v>
      </c>
      <c r="G264" s="2">
        <f t="shared" si="26"/>
        <v>492960.42857142858</v>
      </c>
      <c r="H264" s="2">
        <f t="shared" si="42"/>
        <v>112984449.18784066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1953479.9999999949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1504638.907938838</v>
      </c>
      <c r="Q264" s="2">
        <f t="shared" si="44"/>
        <v>500000</v>
      </c>
      <c r="R264" s="2">
        <f t="shared" si="43"/>
        <v>114922395.67034981</v>
      </c>
      <c r="S264" s="2">
        <f t="shared" si="17"/>
        <v>492960.42857143283</v>
      </c>
      <c r="T264" s="2">
        <f t="shared" si="18"/>
        <v>7039.571428571362</v>
      </c>
      <c r="U264" s="2">
        <f t="shared" si="19"/>
        <v>500000</v>
      </c>
      <c r="V264" s="2">
        <f t="shared" si="33"/>
        <v>71575773.187840298</v>
      </c>
      <c r="W264" s="2">
        <f t="shared" si="20"/>
        <v>492960.42857143283</v>
      </c>
      <c r="X264" s="2">
        <f t="shared" si="6"/>
        <v>7039.5714285671711</v>
      </c>
      <c r="Y264" s="2">
        <f t="shared" si="40"/>
        <v>43346622.482509397</v>
      </c>
      <c r="Z264" s="2" t="str">
        <f t="shared" si="8"/>
        <v>MEEP</v>
      </c>
      <c r="AA264" s="2">
        <f>IF(Z264="HERE",Y264,AA263+Graph!$G$1*1000)</f>
        <v>90131287.768223569</v>
      </c>
      <c r="AB264" s="2">
        <f t="shared" si="21"/>
        <v>800000</v>
      </c>
      <c r="AC264" s="2">
        <f t="shared" si="41"/>
        <v>41998147.473554701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7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5"/>
        <v>197</v>
      </c>
      <c r="C265" s="7"/>
      <c r="D265" s="2" t="e">
        <f t="shared" si="12"/>
        <v>#N/A</v>
      </c>
      <c r="E265" s="2" t="e">
        <f t="shared" si="22"/>
        <v>#N/A</v>
      </c>
      <c r="F265" s="2">
        <v>1501751.2230310142</v>
      </c>
      <c r="G265" s="2">
        <f t="shared" si="26"/>
        <v>492960.42857142858</v>
      </c>
      <c r="H265" s="2">
        <f t="shared" si="42"/>
        <v>113477409.61641209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1960519.5714285662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1509921.4000314176</v>
      </c>
      <c r="Q265" s="2">
        <f t="shared" si="44"/>
        <v>500000</v>
      </c>
      <c r="R265" s="2">
        <f t="shared" si="43"/>
        <v>115422395.67034981</v>
      </c>
      <c r="S265" s="2">
        <f t="shared" si="17"/>
        <v>492960.42857143283</v>
      </c>
      <c r="T265" s="2">
        <f t="shared" si="18"/>
        <v>7039.571428571362</v>
      </c>
      <c r="U265" s="2">
        <f t="shared" si="19"/>
        <v>500000</v>
      </c>
      <c r="V265" s="2">
        <f t="shared" si="33"/>
        <v>72068733.616411731</v>
      </c>
      <c r="W265" s="2">
        <f t="shared" si="20"/>
        <v>492960.42857143283</v>
      </c>
      <c r="X265" s="2">
        <f t="shared" si="6"/>
        <v>7039.5714285671711</v>
      </c>
      <c r="Y265" s="2">
        <f t="shared" si="40"/>
        <v>43353662.053937964</v>
      </c>
      <c r="Z265" s="2" t="str">
        <f t="shared" si="8"/>
        <v>MEEP</v>
      </c>
      <c r="AA265" s="2">
        <f>IF(Z265="HERE",Y265,AA264+Graph!$G$1*1000)</f>
        <v>90931287.768223569</v>
      </c>
      <c r="AB265" s="2">
        <f t="shared" si="21"/>
        <v>800000</v>
      </c>
      <c r="AC265" s="2">
        <f t="shared" si="41"/>
        <v>41998147.473554701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7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5"/>
        <v>198</v>
      </c>
      <c r="C266" s="7"/>
      <c r="D266" s="2" t="e">
        <f t="shared" si="12"/>
        <v>#N/A</v>
      </c>
      <c r="E266" s="2" t="e">
        <f t="shared" si="22"/>
        <v>#N/A</v>
      </c>
      <c r="F266" s="2">
        <v>1507011.873324275</v>
      </c>
      <c r="G266" s="2">
        <f t="shared" si="26"/>
        <v>492960.42857142858</v>
      </c>
      <c r="H266" s="2">
        <f t="shared" si="42"/>
        <v>113970370.04498352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1967559.1428571376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1515203.8921239972</v>
      </c>
      <c r="Q266" s="2">
        <f t="shared" si="44"/>
        <v>500000</v>
      </c>
      <c r="R266" s="2">
        <f t="shared" si="43"/>
        <v>115922395.67034981</v>
      </c>
      <c r="S266" s="2">
        <f t="shared" si="17"/>
        <v>492960.42857143283</v>
      </c>
      <c r="T266" s="2">
        <f t="shared" si="18"/>
        <v>7039.571428571362</v>
      </c>
      <c r="U266" s="2">
        <f t="shared" si="19"/>
        <v>500000</v>
      </c>
      <c r="V266" s="2">
        <f t="shared" si="33"/>
        <v>72561694.044983163</v>
      </c>
      <c r="W266" s="2">
        <f t="shared" si="20"/>
        <v>492960.42857143283</v>
      </c>
      <c r="X266" s="2">
        <f t="shared" si="6"/>
        <v>7039.5714285671711</v>
      </c>
      <c r="Y266" s="2">
        <f t="shared" si="40"/>
        <v>43360701.625366531</v>
      </c>
      <c r="Z266" s="2" t="str">
        <f t="shared" si="8"/>
        <v>MEEP</v>
      </c>
      <c r="AA266" s="2">
        <f>IF(Z266="HERE",Y266,AA265+Graph!$G$1*1000)</f>
        <v>91731287.768223569</v>
      </c>
      <c r="AB266" s="2">
        <f t="shared" si="21"/>
        <v>800000</v>
      </c>
      <c r="AC266" s="2">
        <f t="shared" si="41"/>
        <v>41998147.473554701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7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5"/>
        <v>199</v>
      </c>
      <c r="C267" s="7"/>
      <c r="D267" s="2" t="e">
        <f t="shared" si="12"/>
        <v>#N/A</v>
      </c>
      <c r="E267" s="2" t="e">
        <f t="shared" si="22"/>
        <v>#N/A</v>
      </c>
      <c r="F267" s="2">
        <v>1512272.5236175358</v>
      </c>
      <c r="G267" s="2">
        <f t="shared" si="26"/>
        <v>492960.42857142858</v>
      </c>
      <c r="H267" s="2">
        <f t="shared" si="42"/>
        <v>114463330.47355495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1974598.714285709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1520486.3842165768</v>
      </c>
      <c r="Q267" s="2">
        <f t="shared" si="44"/>
        <v>500000</v>
      </c>
      <c r="R267" s="2">
        <f t="shared" si="43"/>
        <v>116422395.67034981</v>
      </c>
      <c r="S267" s="2">
        <f t="shared" si="17"/>
        <v>492960.42857143283</v>
      </c>
      <c r="T267" s="2">
        <f t="shared" si="18"/>
        <v>7039.571428571362</v>
      </c>
      <c r="U267" s="2">
        <f t="shared" si="19"/>
        <v>500000</v>
      </c>
      <c r="V267" s="2">
        <f t="shared" si="33"/>
        <v>73054654.473554596</v>
      </c>
      <c r="W267" s="2">
        <f t="shared" si="20"/>
        <v>492960.42857143283</v>
      </c>
      <c r="X267" s="2">
        <f t="shared" si="6"/>
        <v>7039.5714285671711</v>
      </c>
      <c r="Y267" s="2">
        <f t="shared" si="40"/>
        <v>43367741.196795098</v>
      </c>
      <c r="Z267" s="2" t="str">
        <f t="shared" si="8"/>
        <v>MEEP</v>
      </c>
      <c r="AA267" s="2">
        <f>IF(Z267="HERE",Y267,AA266+Graph!$G$1*1000)</f>
        <v>92531287.768223569</v>
      </c>
      <c r="AB267" s="2">
        <f t="shared" si="21"/>
        <v>800000</v>
      </c>
      <c r="AC267" s="2">
        <f t="shared" si="41"/>
        <v>41998147.473554701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7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5"/>
        <v>200</v>
      </c>
      <c r="C268" s="7"/>
      <c r="D268" s="2" t="e">
        <f t="shared" si="12"/>
        <v>#N/A</v>
      </c>
      <c r="E268" s="2" t="e">
        <f t="shared" si="22"/>
        <v>#N/A</v>
      </c>
      <c r="F268" s="2">
        <v>1517533.1739107668</v>
      </c>
      <c r="G268" s="2">
        <f t="shared" si="26"/>
        <v>492960.42857142858</v>
      </c>
      <c r="H268" s="2">
        <f t="shared" si="42"/>
        <v>114956290.90212639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1981638.2857142803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1525768.8763091862</v>
      </c>
      <c r="Q268" s="2">
        <f t="shared" si="44"/>
        <v>500000</v>
      </c>
      <c r="R268" s="2">
        <f t="shared" si="43"/>
        <v>116922395.67034981</v>
      </c>
      <c r="S268" s="2">
        <f t="shared" si="17"/>
        <v>492960.42857143283</v>
      </c>
      <c r="T268" s="2">
        <f t="shared" si="18"/>
        <v>7039.571428571362</v>
      </c>
      <c r="U268" s="2">
        <f t="shared" si="19"/>
        <v>500000</v>
      </c>
      <c r="V268" s="2">
        <f t="shared" si="33"/>
        <v>73547614.902126029</v>
      </c>
      <c r="W268" s="2">
        <f t="shared" si="20"/>
        <v>492960.42857143283</v>
      </c>
      <c r="X268" s="2">
        <f t="shared" si="6"/>
        <v>7039.5714285671711</v>
      </c>
      <c r="Y268" s="2">
        <f t="shared" si="40"/>
        <v>43374780.768223666</v>
      </c>
      <c r="Z268" s="2" t="str">
        <f t="shared" si="8"/>
        <v>MEEP</v>
      </c>
      <c r="AA268" s="2">
        <f>IF(Z268="HERE",Y268,AA267+Graph!$G$1*1000)</f>
        <v>93331287.768223569</v>
      </c>
      <c r="AB268" s="2">
        <f t="shared" si="21"/>
        <v>800000</v>
      </c>
      <c r="AC268" s="2">
        <f t="shared" si="41"/>
        <v>41998147.473554701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7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5"/>
        <v>201</v>
      </c>
      <c r="C269" s="7"/>
      <c r="D269" s="2" t="e">
        <f t="shared" si="12"/>
        <v>#N/A</v>
      </c>
      <c r="E269" s="2" t="e">
        <f t="shared" si="22"/>
        <v>#N/A</v>
      </c>
      <c r="F269" s="2">
        <v>1522793.8242040277</v>
      </c>
      <c r="G269" s="2">
        <f t="shared" si="26"/>
        <v>492960.42857142858</v>
      </c>
      <c r="H269" s="2">
        <f t="shared" si="42"/>
        <v>115449251.33069782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1988677.8571428517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1531051.3684017658</v>
      </c>
      <c r="Q269" s="2">
        <f t="shared" si="44"/>
        <v>500000</v>
      </c>
      <c r="R269" s="2">
        <f t="shared" si="43"/>
        <v>117422395.67034981</v>
      </c>
      <c r="S269" s="2">
        <f t="shared" si="17"/>
        <v>492960.42857143283</v>
      </c>
      <c r="T269" s="2">
        <f t="shared" si="18"/>
        <v>7039.571428571362</v>
      </c>
      <c r="U269" s="2">
        <f t="shared" si="19"/>
        <v>500000</v>
      </c>
      <c r="V269" s="2">
        <f t="shared" si="33"/>
        <v>74040575.330697462</v>
      </c>
      <c r="W269" s="2">
        <f t="shared" si="20"/>
        <v>492960.42857143283</v>
      </c>
      <c r="X269" s="2">
        <f t="shared" si="6"/>
        <v>7039.5714285671711</v>
      </c>
      <c r="Y269" s="2">
        <f t="shared" si="40"/>
        <v>43381820.339652233</v>
      </c>
      <c r="Z269" s="2" t="str">
        <f t="shared" si="8"/>
        <v>MEEP</v>
      </c>
      <c r="AA269" s="2">
        <f>IF(Z269="HERE",Y269,AA268+Graph!$G$1*1000)</f>
        <v>94131287.768223569</v>
      </c>
      <c r="AB269" s="2">
        <f t="shared" si="21"/>
        <v>800000</v>
      </c>
      <c r="AC269" s="2">
        <f t="shared" si="41"/>
        <v>41998147.473554701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7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5"/>
        <v>202</v>
      </c>
      <c r="C270" s="7"/>
      <c r="D270" s="2" t="e">
        <f t="shared" si="12"/>
        <v>#N/A</v>
      </c>
      <c r="E270" s="2" t="e">
        <f t="shared" si="22"/>
        <v>#N/A</v>
      </c>
      <c r="F270" s="2">
        <v>1528054.4744972885</v>
      </c>
      <c r="G270" s="2">
        <f t="shared" si="26"/>
        <v>492960.42857142858</v>
      </c>
      <c r="H270" s="2">
        <f t="shared" si="42"/>
        <v>115942211.75926925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1995717.4285714231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1536333.8604943454</v>
      </c>
      <c r="Q270" s="2">
        <f t="shared" si="44"/>
        <v>500000</v>
      </c>
      <c r="R270" s="2">
        <f t="shared" si="43"/>
        <v>117922395.67034981</v>
      </c>
      <c r="S270" s="2">
        <f t="shared" si="17"/>
        <v>492960.42857143283</v>
      </c>
      <c r="T270" s="2">
        <f t="shared" si="18"/>
        <v>7039.571428571362</v>
      </c>
      <c r="U270" s="2">
        <f t="shared" si="19"/>
        <v>500000</v>
      </c>
      <c r="V270" s="2">
        <f t="shared" si="33"/>
        <v>74533535.759268895</v>
      </c>
      <c r="W270" s="2">
        <f t="shared" si="20"/>
        <v>492960.42857143283</v>
      </c>
      <c r="X270" s="2">
        <f t="shared" si="6"/>
        <v>7039.5714285671711</v>
      </c>
      <c r="Y270" s="2">
        <f t="shared" si="40"/>
        <v>43388859.9110808</v>
      </c>
      <c r="Z270" s="2" t="str">
        <f t="shared" si="8"/>
        <v>MEEP</v>
      </c>
      <c r="AA270" s="2">
        <f>IF(Z270="HERE",Y270,AA269+Graph!$G$1*1000)</f>
        <v>94931287.768223569</v>
      </c>
      <c r="AB270" s="2">
        <f t="shared" si="21"/>
        <v>800000</v>
      </c>
      <c r="AC270" s="2">
        <f t="shared" si="41"/>
        <v>41998147.473554701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7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5"/>
        <v>203</v>
      </c>
      <c r="C271" s="7"/>
      <c r="D271" s="2" t="e">
        <f t="shared" si="12"/>
        <v>#N/A</v>
      </c>
      <c r="E271" s="2" t="e">
        <f t="shared" si="22"/>
        <v>#N/A</v>
      </c>
      <c r="F271" s="2">
        <v>1533315.1247905493</v>
      </c>
      <c r="G271" s="2">
        <f t="shared" si="26"/>
        <v>492960.42857142858</v>
      </c>
      <c r="H271" s="2">
        <f t="shared" si="42"/>
        <v>116435172.18784069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2002756.9999999944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1541616.352586925</v>
      </c>
      <c r="Q271" s="2">
        <f t="shared" si="44"/>
        <v>500000</v>
      </c>
      <c r="R271" s="2">
        <f t="shared" si="43"/>
        <v>118422395.67034981</v>
      </c>
      <c r="S271" s="2">
        <f t="shared" si="17"/>
        <v>492960.42857143283</v>
      </c>
      <c r="T271" s="2">
        <f t="shared" si="18"/>
        <v>7039.571428571362</v>
      </c>
      <c r="U271" s="2">
        <f t="shared" si="19"/>
        <v>500000</v>
      </c>
      <c r="V271" s="2">
        <f t="shared" si="33"/>
        <v>75026496.187840328</v>
      </c>
      <c r="W271" s="2">
        <f t="shared" si="20"/>
        <v>492960.42857143283</v>
      </c>
      <c r="X271" s="2">
        <f t="shared" si="6"/>
        <v>7039.5714285671711</v>
      </c>
      <c r="Y271" s="2">
        <f t="shared" si="40"/>
        <v>43395899.482509367</v>
      </c>
      <c r="Z271" s="2" t="str">
        <f t="shared" si="8"/>
        <v>MEEP</v>
      </c>
      <c r="AA271" s="2">
        <f>IF(Z271="HERE",Y271,AA270+Graph!$G$1*1000)</f>
        <v>95731287.768223569</v>
      </c>
      <c r="AB271" s="2">
        <f t="shared" si="21"/>
        <v>800000</v>
      </c>
      <c r="AC271" s="2">
        <f t="shared" si="41"/>
        <v>41998147.473554701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7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5"/>
        <v>204</v>
      </c>
      <c r="C272" s="7"/>
      <c r="D272" s="2" t="e">
        <f t="shared" si="12"/>
        <v>#N/A</v>
      </c>
      <c r="E272" s="2" t="e">
        <f t="shared" si="22"/>
        <v>#N/A</v>
      </c>
      <c r="F272" s="2">
        <v>1538575.7750838101</v>
      </c>
      <c r="G272" s="2">
        <f t="shared" si="26"/>
        <v>492960.42857142858</v>
      </c>
      <c r="H272" s="2">
        <f t="shared" si="42"/>
        <v>116928132.61641212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2009796.5714285658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1546898.8446795046</v>
      </c>
      <c r="Q272" s="2">
        <f t="shared" si="44"/>
        <v>500000</v>
      </c>
      <c r="R272" s="2">
        <f t="shared" si="43"/>
        <v>118922395.67034981</v>
      </c>
      <c r="S272" s="2">
        <f t="shared" si="17"/>
        <v>492960.42857143283</v>
      </c>
      <c r="T272" s="2">
        <f t="shared" si="18"/>
        <v>7039.571428571362</v>
      </c>
      <c r="U272" s="2">
        <f t="shared" si="19"/>
        <v>500000</v>
      </c>
      <c r="V272" s="2">
        <f t="shared" si="33"/>
        <v>75519456.61641176</v>
      </c>
      <c r="W272" s="2">
        <f t="shared" si="20"/>
        <v>492960.42857143283</v>
      </c>
      <c r="X272" s="2">
        <f t="shared" si="6"/>
        <v>7039.5714285671711</v>
      </c>
      <c r="Y272" s="2">
        <f t="shared" si="40"/>
        <v>43402939.053937934</v>
      </c>
      <c r="Z272" s="2" t="str">
        <f t="shared" si="8"/>
        <v>MEEP</v>
      </c>
      <c r="AA272" s="2">
        <f>IF(Z272="HERE",Y272,AA271+Graph!$G$1*1000)</f>
        <v>96531287.768223569</v>
      </c>
      <c r="AB272" s="2">
        <f t="shared" si="21"/>
        <v>800000</v>
      </c>
      <c r="AC272" s="2">
        <f t="shared" si="41"/>
        <v>41998147.473554701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7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5"/>
        <v>205</v>
      </c>
      <c r="C273" s="7"/>
      <c r="D273" s="2" t="e">
        <f t="shared" si="12"/>
        <v>#N/A</v>
      </c>
      <c r="E273" s="2" t="e">
        <f t="shared" si="22"/>
        <v>#N/A</v>
      </c>
      <c r="F273" s="2">
        <v>1543836.4253770411</v>
      </c>
      <c r="G273" s="2">
        <f t="shared" si="26"/>
        <v>492960.42857142858</v>
      </c>
      <c r="H273" s="2">
        <f t="shared" si="42"/>
        <v>117421093.04498355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2016836.1428571371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1552181.3367720842</v>
      </c>
      <c r="Q273" s="2">
        <f t="shared" si="44"/>
        <v>500000</v>
      </c>
      <c r="R273" s="2">
        <f t="shared" si="43"/>
        <v>119422395.67034981</v>
      </c>
      <c r="S273" s="2">
        <f t="shared" si="17"/>
        <v>492960.42857143283</v>
      </c>
      <c r="T273" s="2">
        <f t="shared" si="18"/>
        <v>7039.571428571362</v>
      </c>
      <c r="U273" s="2">
        <f t="shared" si="19"/>
        <v>500000</v>
      </c>
      <c r="V273" s="2">
        <f t="shared" si="33"/>
        <v>76012417.044983193</v>
      </c>
      <c r="W273" s="2">
        <f t="shared" si="20"/>
        <v>492960.42857143283</v>
      </c>
      <c r="X273" s="2">
        <f t="shared" si="6"/>
        <v>7039.5714285671711</v>
      </c>
      <c r="Y273" s="2">
        <f t="shared" si="40"/>
        <v>43409978.625366502</v>
      </c>
      <c r="Z273" s="2" t="str">
        <f t="shared" si="8"/>
        <v>MEEP</v>
      </c>
      <c r="AA273" s="2">
        <f>IF(Z273="HERE",Y273,AA272+Graph!$G$1*1000)</f>
        <v>97331287.768223569</v>
      </c>
      <c r="AB273" s="2">
        <f t="shared" si="21"/>
        <v>800000</v>
      </c>
      <c r="AC273" s="2">
        <f t="shared" si="41"/>
        <v>41998147.473554701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7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5"/>
        <v>206</v>
      </c>
      <c r="C274" s="7"/>
      <c r="D274" s="2" t="e">
        <f t="shared" si="12"/>
        <v>#N/A</v>
      </c>
      <c r="E274" s="2" t="e">
        <f t="shared" si="22"/>
        <v>#N/A</v>
      </c>
      <c r="F274" s="2">
        <v>1549097.0756703019</v>
      </c>
      <c r="G274" s="2">
        <f t="shared" si="26"/>
        <v>492960.42857142858</v>
      </c>
      <c r="H274" s="2">
        <f t="shared" si="42"/>
        <v>117914053.47355498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2023875.7142857085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1557463.8288646936</v>
      </c>
      <c r="Q274" s="2">
        <f t="shared" si="44"/>
        <v>500000</v>
      </c>
      <c r="R274" s="2">
        <f t="shared" si="43"/>
        <v>119922395.67034981</v>
      </c>
      <c r="S274" s="2">
        <f t="shared" si="17"/>
        <v>492960.42857143283</v>
      </c>
      <c r="T274" s="2">
        <f t="shared" si="18"/>
        <v>7039.571428571362</v>
      </c>
      <c r="U274" s="2">
        <f t="shared" si="19"/>
        <v>500000</v>
      </c>
      <c r="V274" s="2">
        <f t="shared" si="33"/>
        <v>76505377.473554626</v>
      </c>
      <c r="W274" s="2">
        <f t="shared" si="20"/>
        <v>492960.42857143283</v>
      </c>
      <c r="X274" s="2">
        <f t="shared" si="6"/>
        <v>7039.5714285671711</v>
      </c>
      <c r="Y274" s="2">
        <f t="shared" si="40"/>
        <v>43417018.196795069</v>
      </c>
      <c r="Z274" s="2" t="str">
        <f t="shared" si="8"/>
        <v>MEEP</v>
      </c>
      <c r="AA274" s="2">
        <f>IF(Z274="HERE",Y274,AA273+Graph!$G$1*1000)</f>
        <v>98131287.768223569</v>
      </c>
      <c r="AB274" s="2">
        <f t="shared" si="21"/>
        <v>800000</v>
      </c>
      <c r="AC274" s="2">
        <f t="shared" si="41"/>
        <v>41998147.473554701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7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5"/>
        <v>207</v>
      </c>
      <c r="C275" s="7"/>
      <c r="D275" s="2" t="e">
        <f t="shared" si="12"/>
        <v>#N/A</v>
      </c>
      <c r="E275" s="2" t="e">
        <f t="shared" si="22"/>
        <v>#N/A</v>
      </c>
      <c r="F275" s="2">
        <v>1554357.7259635627</v>
      </c>
      <c r="G275" s="2">
        <f t="shared" si="26"/>
        <v>492960.42857142858</v>
      </c>
      <c r="H275" s="2">
        <f t="shared" si="42"/>
        <v>118407013.90212642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2030915.2857142799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1562746.3209572732</v>
      </c>
      <c r="Q275" s="2">
        <f t="shared" si="44"/>
        <v>500000</v>
      </c>
      <c r="R275" s="2">
        <f t="shared" si="43"/>
        <v>120422395.67034981</v>
      </c>
      <c r="S275" s="2">
        <f t="shared" si="17"/>
        <v>492960.42857143283</v>
      </c>
      <c r="T275" s="2">
        <f t="shared" si="18"/>
        <v>7039.571428571362</v>
      </c>
      <c r="U275" s="2">
        <f t="shared" si="19"/>
        <v>500000</v>
      </c>
      <c r="V275" s="2">
        <f t="shared" si="33"/>
        <v>76998337.902126059</v>
      </c>
      <c r="W275" s="2">
        <f t="shared" si="20"/>
        <v>492960.42857143283</v>
      </c>
      <c r="X275" s="2">
        <f t="shared" si="6"/>
        <v>7039.5714285671711</v>
      </c>
      <c r="Y275" s="2">
        <f t="shared" si="40"/>
        <v>43424057.768223636</v>
      </c>
      <c r="Z275" s="2" t="str">
        <f t="shared" si="8"/>
        <v>MEEP</v>
      </c>
      <c r="AA275" s="2">
        <f>IF(Z275="HERE",Y275,AA274+Graph!$G$1*1000)</f>
        <v>98931287.768223569</v>
      </c>
      <c r="AB275" s="2">
        <f t="shared" si="21"/>
        <v>800000</v>
      </c>
      <c r="AC275" s="2">
        <f t="shared" si="41"/>
        <v>41998147.473554701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7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5"/>
        <v>208</v>
      </c>
      <c r="C276" s="7"/>
      <c r="D276" s="2" t="e">
        <f t="shared" si="12"/>
        <v>#N/A</v>
      </c>
      <c r="E276" s="2" t="e">
        <f t="shared" si="22"/>
        <v>#N/A</v>
      </c>
      <c r="F276" s="2">
        <v>1559618.3762568235</v>
      </c>
      <c r="G276" s="2">
        <f t="shared" si="26"/>
        <v>492960.42857142858</v>
      </c>
      <c r="H276" s="2">
        <f t="shared" si="42"/>
        <v>118899974.33069785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2037954.8571428512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1568028.8130498528</v>
      </c>
      <c r="Q276" s="2">
        <f t="shared" si="44"/>
        <v>500000</v>
      </c>
      <c r="R276" s="2">
        <f t="shared" si="43"/>
        <v>120922395.67034981</v>
      </c>
      <c r="S276" s="2">
        <f t="shared" si="17"/>
        <v>492960.42857143283</v>
      </c>
      <c r="T276" s="2">
        <f t="shared" si="18"/>
        <v>7039.571428571362</v>
      </c>
      <c r="U276" s="2">
        <f t="shared" si="19"/>
        <v>500000</v>
      </c>
      <c r="V276" s="2">
        <f t="shared" si="33"/>
        <v>77491298.330697492</v>
      </c>
      <c r="W276" s="2">
        <f t="shared" si="20"/>
        <v>492960.42857143283</v>
      </c>
      <c r="X276" s="2">
        <f t="shared" si="6"/>
        <v>7039.5714285671711</v>
      </c>
      <c r="Y276" s="2">
        <f t="shared" si="40"/>
        <v>43431097.339652203</v>
      </c>
      <c r="Z276" s="2" t="str">
        <f t="shared" si="8"/>
        <v>MEEP</v>
      </c>
      <c r="AA276" s="2">
        <f>IF(Z276="HERE",Y276,AA275+Graph!$G$1*1000)</f>
        <v>99731287.768223569</v>
      </c>
      <c r="AB276" s="2">
        <f t="shared" si="21"/>
        <v>800000</v>
      </c>
      <c r="AC276" s="2">
        <f t="shared" si="41"/>
        <v>41998147.473554701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7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5"/>
        <v>209</v>
      </c>
      <c r="C277" s="7"/>
      <c r="D277" s="2" t="e">
        <f t="shared" si="12"/>
        <v>#N/A</v>
      </c>
      <c r="E277" s="2" t="e">
        <f t="shared" si="22"/>
        <v>#N/A</v>
      </c>
      <c r="F277" s="2">
        <v>1564879.0265500844</v>
      </c>
      <c r="G277" s="2">
        <f t="shared" si="26"/>
        <v>492960.42857142858</v>
      </c>
      <c r="H277" s="2">
        <f t="shared" si="42"/>
        <v>119392934.75926928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2044994.4285714226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1573311.3051424325</v>
      </c>
      <c r="Q277" s="2">
        <f t="shared" si="44"/>
        <v>500000</v>
      </c>
      <c r="R277" s="2">
        <f t="shared" si="43"/>
        <v>121422395.67034981</v>
      </c>
      <c r="S277" s="2">
        <f t="shared" si="17"/>
        <v>492960.42857143283</v>
      </c>
      <c r="T277" s="2">
        <f t="shared" si="18"/>
        <v>7039.571428571362</v>
      </c>
      <c r="U277" s="2">
        <f t="shared" si="19"/>
        <v>500000</v>
      </c>
      <c r="V277" s="2">
        <f t="shared" si="33"/>
        <v>77984258.759268925</v>
      </c>
      <c r="W277" s="2">
        <f t="shared" si="20"/>
        <v>492960.42857143283</v>
      </c>
      <c r="X277" s="2">
        <f t="shared" si="6"/>
        <v>7039.5714285671711</v>
      </c>
      <c r="Y277" s="2">
        <f t="shared" si="40"/>
        <v>43438136.91108077</v>
      </c>
      <c r="Z277" s="2" t="str">
        <f t="shared" si="8"/>
        <v>MEEP</v>
      </c>
      <c r="AA277" s="2">
        <f>IF(Z277="HERE",Y277,AA276+Graph!$G$1*1000)</f>
        <v>100531287.76822357</v>
      </c>
      <c r="AB277" s="2">
        <f t="shared" si="21"/>
        <v>800000</v>
      </c>
      <c r="AC277" s="2">
        <f t="shared" si="41"/>
        <v>41998147.473554701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7"/>
        <v>50160000</v>
      </c>
      <c r="AH277" s="3" t="e">
        <f t="shared" ref="AH277:AH385" si="46">IF(COUNT(C277)=1,AG277,#N/A)</f>
        <v>#N/A</v>
      </c>
    </row>
    <row r="278" spans="1:34" ht="15" x14ac:dyDescent="0.25">
      <c r="A278" s="1">
        <v>44454</v>
      </c>
      <c r="B278" s="2">
        <f t="shared" si="45"/>
        <v>210</v>
      </c>
      <c r="C278" s="7"/>
      <c r="D278" s="2" t="e">
        <f t="shared" si="12"/>
        <v>#N/A</v>
      </c>
      <c r="E278" s="2" t="e">
        <f t="shared" si="22"/>
        <v>#N/A</v>
      </c>
      <c r="F278" s="2">
        <v>1570139.6768433154</v>
      </c>
      <c r="G278" s="2">
        <f t="shared" si="26"/>
        <v>492960.42857142858</v>
      </c>
      <c r="H278" s="2">
        <f t="shared" si="42"/>
        <v>119885895.18784072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2052033.9999999939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1578593.7972350121</v>
      </c>
      <c r="Q278" s="2">
        <f t="shared" si="44"/>
        <v>500000</v>
      </c>
      <c r="R278" s="2">
        <f t="shared" si="43"/>
        <v>121922395.67034981</v>
      </c>
      <c r="S278" s="2">
        <f t="shared" si="17"/>
        <v>492960.42857143283</v>
      </c>
      <c r="T278" s="2">
        <f t="shared" si="18"/>
        <v>7039.571428571362</v>
      </c>
      <c r="U278" s="2">
        <f t="shared" si="19"/>
        <v>500000</v>
      </c>
      <c r="V278" s="2">
        <f t="shared" si="33"/>
        <v>78477219.187840357</v>
      </c>
      <c r="W278" s="2">
        <f t="shared" si="20"/>
        <v>492960.42857143283</v>
      </c>
      <c r="X278" s="2">
        <f t="shared" si="6"/>
        <v>7039.5714285671711</v>
      </c>
      <c r="Y278" s="2">
        <f t="shared" si="40"/>
        <v>43445176.482509337</v>
      </c>
      <c r="Z278" s="2" t="str">
        <f t="shared" si="8"/>
        <v>MEEP</v>
      </c>
      <c r="AA278" s="2">
        <f>IF(Z278="HERE",Y278,AA277+Graph!$G$1*1000)</f>
        <v>101331287.76822357</v>
      </c>
      <c r="AB278" s="2">
        <f t="shared" si="21"/>
        <v>800000</v>
      </c>
      <c r="AC278" s="2">
        <f t="shared" si="41"/>
        <v>41998147.473554701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7"/>
        <v>50160000</v>
      </c>
      <c r="AH278" s="3" t="e">
        <f t="shared" si="46"/>
        <v>#N/A</v>
      </c>
    </row>
    <row r="279" spans="1:34" ht="15" x14ac:dyDescent="0.25">
      <c r="A279" s="1">
        <v>44455</v>
      </c>
      <c r="B279" s="2">
        <f t="shared" si="45"/>
        <v>211</v>
      </c>
      <c r="C279" s="7"/>
      <c r="D279" s="2" t="e">
        <f t="shared" si="12"/>
        <v>#N/A</v>
      </c>
      <c r="E279" s="2" t="e">
        <f t="shared" si="22"/>
        <v>#N/A</v>
      </c>
      <c r="F279" s="2">
        <v>1575400.3271365762</v>
      </c>
      <c r="G279" s="2">
        <f t="shared" si="26"/>
        <v>492960.42857142858</v>
      </c>
      <c r="H279" s="2">
        <f t="shared" si="42"/>
        <v>120378855.61641215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2059073.5714285653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1583876.2893275917</v>
      </c>
      <c r="Q279" s="2">
        <f t="shared" si="44"/>
        <v>500000</v>
      </c>
      <c r="R279" s="2">
        <f t="shared" si="43"/>
        <v>122422395.67034981</v>
      </c>
      <c r="S279" s="2">
        <f t="shared" si="17"/>
        <v>492960.42857143283</v>
      </c>
      <c r="T279" s="2">
        <f t="shared" si="18"/>
        <v>7039.571428571362</v>
      </c>
      <c r="U279" s="2">
        <f t="shared" si="19"/>
        <v>500000</v>
      </c>
      <c r="V279" s="2">
        <f t="shared" si="33"/>
        <v>78970179.61641179</v>
      </c>
      <c r="W279" s="2">
        <f t="shared" si="20"/>
        <v>492960.42857143283</v>
      </c>
      <c r="X279" s="2">
        <f t="shared" si="6"/>
        <v>7039.5714285671711</v>
      </c>
      <c r="Y279" s="2">
        <f t="shared" si="40"/>
        <v>43452216.053937905</v>
      </c>
      <c r="Z279" s="2" t="str">
        <f t="shared" si="8"/>
        <v>MEEP</v>
      </c>
      <c r="AA279" s="2">
        <f>IF(Z279="HERE",Y279,AA278+Graph!$G$1*1000)</f>
        <v>102131287.76822357</v>
      </c>
      <c r="AB279" s="2">
        <f t="shared" si="21"/>
        <v>800000</v>
      </c>
      <c r="AC279" s="2">
        <f t="shared" si="41"/>
        <v>41998147.473554701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7"/>
        <v>50160000</v>
      </c>
      <c r="AH279" s="3" t="e">
        <f t="shared" si="46"/>
        <v>#N/A</v>
      </c>
    </row>
    <row r="280" spans="1:34" ht="15" x14ac:dyDescent="0.25">
      <c r="A280" s="1">
        <v>44456</v>
      </c>
      <c r="B280" s="2">
        <f t="shared" si="45"/>
        <v>212</v>
      </c>
      <c r="C280" s="7"/>
      <c r="D280" s="2" t="e">
        <f t="shared" si="12"/>
        <v>#N/A</v>
      </c>
      <c r="E280" s="2" t="e">
        <f t="shared" si="22"/>
        <v>#N/A</v>
      </c>
      <c r="F280" s="2">
        <v>1580660.977429837</v>
      </c>
      <c r="G280" s="2">
        <f t="shared" si="26"/>
        <v>492960.42857142858</v>
      </c>
      <c r="H280" s="2">
        <f t="shared" si="42"/>
        <v>120871816.04498358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2066113.1428571367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1589158.7814202011</v>
      </c>
      <c r="Q280" s="2">
        <f t="shared" si="44"/>
        <v>500000</v>
      </c>
      <c r="R280" s="2">
        <f t="shared" si="43"/>
        <v>122922395.67034981</v>
      </c>
      <c r="S280" s="2">
        <f t="shared" si="17"/>
        <v>492960.42857143283</v>
      </c>
      <c r="T280" s="2">
        <f t="shared" si="18"/>
        <v>7039.571428571362</v>
      </c>
      <c r="U280" s="2">
        <f t="shared" si="19"/>
        <v>500000</v>
      </c>
      <c r="V280" s="2">
        <f t="shared" si="33"/>
        <v>79463140.044983223</v>
      </c>
      <c r="W280" s="2">
        <f t="shared" si="20"/>
        <v>492960.42857143283</v>
      </c>
      <c r="X280" s="2">
        <f t="shared" si="6"/>
        <v>7039.5714285671711</v>
      </c>
      <c r="Y280" s="2">
        <f t="shared" si="40"/>
        <v>43459255.625366472</v>
      </c>
      <c r="Z280" s="2" t="str">
        <f t="shared" si="8"/>
        <v>MEEP</v>
      </c>
      <c r="AA280" s="2">
        <f>IF(Z280="HERE",Y280,AA279+Graph!$G$1*1000)</f>
        <v>102931287.76822357</v>
      </c>
      <c r="AB280" s="2">
        <f t="shared" si="21"/>
        <v>800000</v>
      </c>
      <c r="AC280" s="2">
        <f t="shared" si="41"/>
        <v>41998147.473554701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7"/>
        <v>50160000</v>
      </c>
      <c r="AH280" s="3" t="e">
        <f t="shared" si="46"/>
        <v>#N/A</v>
      </c>
    </row>
    <row r="281" spans="1:34" ht="15" x14ac:dyDescent="0.25">
      <c r="A281" s="1">
        <v>44457</v>
      </c>
      <c r="B281" s="2">
        <f t="shared" si="45"/>
        <v>213</v>
      </c>
      <c r="C281" s="7"/>
      <c r="D281" s="2" t="e">
        <f t="shared" si="12"/>
        <v>#N/A</v>
      </c>
      <c r="E281" s="2" t="e">
        <f t="shared" si="22"/>
        <v>#N/A</v>
      </c>
      <c r="F281" s="2">
        <v>1585921.6277230978</v>
      </c>
      <c r="G281" s="2">
        <f t="shared" si="26"/>
        <v>492960.42857142858</v>
      </c>
      <c r="H281" s="2">
        <f t="shared" si="42"/>
        <v>121364776.47355501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2073152.714285708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1594441.2735127807</v>
      </c>
      <c r="Q281" s="2">
        <f t="shared" si="44"/>
        <v>500000</v>
      </c>
      <c r="R281" s="2">
        <f t="shared" si="43"/>
        <v>123422395.67034981</v>
      </c>
      <c r="S281" s="2">
        <f t="shared" si="17"/>
        <v>492960.42857143283</v>
      </c>
      <c r="T281" s="2">
        <f t="shared" si="18"/>
        <v>7039.571428571362</v>
      </c>
      <c r="U281" s="2">
        <f t="shared" si="19"/>
        <v>500000</v>
      </c>
      <c r="V281" s="2">
        <f t="shared" si="33"/>
        <v>79956100.473554656</v>
      </c>
      <c r="W281" s="2">
        <f t="shared" si="20"/>
        <v>492960.42857143283</v>
      </c>
      <c r="X281" s="2">
        <f t="shared" si="6"/>
        <v>7039.5714285671711</v>
      </c>
      <c r="Y281" s="2">
        <f t="shared" si="40"/>
        <v>43466295.196795039</v>
      </c>
      <c r="Z281" s="2" t="str">
        <f t="shared" si="8"/>
        <v>MEEP</v>
      </c>
      <c r="AA281" s="2">
        <f>IF(Z281="HERE",Y281,AA280+Graph!$G$1*1000)</f>
        <v>103731287.76822357</v>
      </c>
      <c r="AB281" s="2">
        <f t="shared" si="21"/>
        <v>800000</v>
      </c>
      <c r="AC281" s="2">
        <f t="shared" si="41"/>
        <v>41998147.473554701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7"/>
        <v>50160000</v>
      </c>
      <c r="AH281" s="3" t="e">
        <f t="shared" si="46"/>
        <v>#N/A</v>
      </c>
    </row>
    <row r="282" spans="1:34" ht="15" x14ac:dyDescent="0.25">
      <c r="A282" s="1">
        <v>44458</v>
      </c>
      <c r="B282" s="2">
        <f t="shared" si="45"/>
        <v>214</v>
      </c>
      <c r="C282" s="7"/>
      <c r="D282" s="2" t="e">
        <f t="shared" si="12"/>
        <v>#N/A</v>
      </c>
      <c r="E282" s="2" t="e">
        <f t="shared" si="22"/>
        <v>#N/A</v>
      </c>
      <c r="F282" s="2">
        <v>1591182.2780163586</v>
      </c>
      <c r="G282" s="2">
        <f t="shared" si="26"/>
        <v>492960.42857142858</v>
      </c>
      <c r="H282" s="2">
        <f t="shared" si="42"/>
        <v>121857736.90212645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2080192.2857142794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1599723.7656053603</v>
      </c>
      <c r="Q282" s="2">
        <f t="shared" si="44"/>
        <v>500000</v>
      </c>
      <c r="R282" s="2">
        <f t="shared" si="43"/>
        <v>123922395.67034981</v>
      </c>
      <c r="S282" s="2">
        <f t="shared" si="17"/>
        <v>492960.42857143283</v>
      </c>
      <c r="T282" s="2">
        <f t="shared" si="18"/>
        <v>7039.571428571362</v>
      </c>
      <c r="U282" s="2">
        <f t="shared" si="19"/>
        <v>500000</v>
      </c>
      <c r="V282" s="2">
        <f t="shared" si="33"/>
        <v>80449060.902126089</v>
      </c>
      <c r="W282" s="2">
        <f t="shared" si="20"/>
        <v>492960.42857143283</v>
      </c>
      <c r="X282" s="2">
        <f t="shared" si="6"/>
        <v>7039.5714285671711</v>
      </c>
      <c r="Y282" s="2">
        <f t="shared" si="40"/>
        <v>43473334.768223606</v>
      </c>
      <c r="Z282" s="2" t="str">
        <f t="shared" si="8"/>
        <v>MEEP</v>
      </c>
      <c r="AA282" s="2">
        <f>IF(Z282="HERE",Y282,AA281+Graph!$G$1*1000)</f>
        <v>104531287.76822357</v>
      </c>
      <c r="AB282" s="2">
        <f t="shared" si="21"/>
        <v>800000</v>
      </c>
      <c r="AC282" s="2">
        <f t="shared" si="41"/>
        <v>41998147.473554701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7"/>
        <v>50160000</v>
      </c>
      <c r="AH282" s="3" t="e">
        <f t="shared" si="46"/>
        <v>#N/A</v>
      </c>
    </row>
    <row r="283" spans="1:34" ht="15" x14ac:dyDescent="0.25">
      <c r="A283" s="1">
        <v>44459</v>
      </c>
      <c r="B283" s="2">
        <f t="shared" si="45"/>
        <v>215</v>
      </c>
      <c r="C283" s="7"/>
      <c r="D283" s="2" t="e">
        <f t="shared" si="12"/>
        <v>#N/A</v>
      </c>
      <c r="E283" s="2" t="e">
        <f t="shared" si="22"/>
        <v>#N/A</v>
      </c>
      <c r="F283" s="2">
        <v>1596442.9283095896</v>
      </c>
      <c r="G283" s="2">
        <f t="shared" si="26"/>
        <v>492960.42857142858</v>
      </c>
      <c r="H283" s="2">
        <f t="shared" si="42"/>
        <v>122350697.33069788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2087231.8571428508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1605006.2576979399</v>
      </c>
      <c r="Q283" s="2">
        <f t="shared" si="44"/>
        <v>500000</v>
      </c>
      <c r="R283" s="2">
        <f t="shared" si="43"/>
        <v>124422395.67034981</v>
      </c>
      <c r="S283" s="2">
        <f t="shared" si="17"/>
        <v>492960.42857143283</v>
      </c>
      <c r="T283" s="2">
        <f t="shared" si="18"/>
        <v>7039.571428571362</v>
      </c>
      <c r="U283" s="2">
        <f t="shared" si="19"/>
        <v>500000</v>
      </c>
      <c r="V283" s="2">
        <f t="shared" si="33"/>
        <v>80942021.330697522</v>
      </c>
      <c r="W283" s="2">
        <f t="shared" si="20"/>
        <v>492960.42857143283</v>
      </c>
      <c r="X283" s="2">
        <f t="shared" si="6"/>
        <v>7039.5714285671711</v>
      </c>
      <c r="Y283" s="2">
        <f t="shared" si="40"/>
        <v>43480374.339652173</v>
      </c>
      <c r="Z283" s="2" t="str">
        <f t="shared" si="8"/>
        <v>MEEP</v>
      </c>
      <c r="AA283" s="2">
        <f>IF(Z283="HERE",Y283,AA282+Graph!$G$1*1000)</f>
        <v>105331287.76822357</v>
      </c>
      <c r="AB283" s="2">
        <f t="shared" si="21"/>
        <v>800000</v>
      </c>
      <c r="AC283" s="2">
        <f t="shared" si="41"/>
        <v>41998147.473554701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7"/>
        <v>50160000</v>
      </c>
      <c r="AH283" s="3" t="e">
        <f t="shared" si="46"/>
        <v>#N/A</v>
      </c>
    </row>
    <row r="284" spans="1:34" ht="15" x14ac:dyDescent="0.25">
      <c r="A284" s="1">
        <v>44460</v>
      </c>
      <c r="B284" s="2">
        <f t="shared" si="45"/>
        <v>216</v>
      </c>
      <c r="C284" s="7"/>
      <c r="D284" s="2" t="e">
        <f t="shared" si="12"/>
        <v>#N/A</v>
      </c>
      <c r="E284" s="2" t="e">
        <f t="shared" si="22"/>
        <v>#N/A</v>
      </c>
      <c r="F284" s="2">
        <v>1601703.5786028504</v>
      </c>
      <c r="G284" s="2">
        <f t="shared" si="26"/>
        <v>492960.42857142858</v>
      </c>
      <c r="H284" s="2">
        <f t="shared" si="42"/>
        <v>122843657.75926931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2094271.4285714221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1610288.7497905195</v>
      </c>
      <c r="Q284" s="2">
        <f t="shared" si="44"/>
        <v>500000</v>
      </c>
      <c r="R284" s="2">
        <f t="shared" si="43"/>
        <v>124922395.67034981</v>
      </c>
      <c r="S284" s="2">
        <f t="shared" si="17"/>
        <v>492960.42857143283</v>
      </c>
      <c r="T284" s="2">
        <f t="shared" si="18"/>
        <v>7039.571428571362</v>
      </c>
      <c r="U284" s="2">
        <f t="shared" si="19"/>
        <v>500000</v>
      </c>
      <c r="V284" s="2">
        <f t="shared" si="33"/>
        <v>81434981.759268954</v>
      </c>
      <c r="W284" s="2">
        <f t="shared" si="20"/>
        <v>492960.42857143283</v>
      </c>
      <c r="X284" s="2">
        <f t="shared" si="6"/>
        <v>7039.5714285671711</v>
      </c>
      <c r="Y284" s="2">
        <f t="shared" si="40"/>
        <v>43487413.91108074</v>
      </c>
      <c r="Z284" s="2" t="str">
        <f t="shared" si="8"/>
        <v>MEEP</v>
      </c>
      <c r="AA284" s="2">
        <f>IF(Z284="HERE",Y284,AA283+Graph!$G$1*1000)</f>
        <v>106131287.76822357</v>
      </c>
      <c r="AB284" s="2">
        <f t="shared" si="21"/>
        <v>800000</v>
      </c>
      <c r="AC284" s="2">
        <f t="shared" si="41"/>
        <v>41998147.473554701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7"/>
        <v>50160000</v>
      </c>
      <c r="AH284" s="3" t="e">
        <f t="shared" si="46"/>
        <v>#N/A</v>
      </c>
    </row>
    <row r="285" spans="1:34" ht="15" x14ac:dyDescent="0.25">
      <c r="A285" s="1">
        <v>44461</v>
      </c>
      <c r="B285" s="2">
        <f t="shared" si="45"/>
        <v>217</v>
      </c>
      <c r="C285" s="7"/>
      <c r="D285" s="2" t="e">
        <f t="shared" si="12"/>
        <v>#N/A</v>
      </c>
      <c r="E285" s="2" t="e">
        <f t="shared" si="22"/>
        <v>#N/A</v>
      </c>
      <c r="F285" s="2">
        <v>1606964.2288961112</v>
      </c>
      <c r="G285" s="2">
        <f t="shared" si="26"/>
        <v>492960.42857142858</v>
      </c>
      <c r="H285" s="2">
        <f t="shared" si="42"/>
        <v>123336618.18784074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2101310.9999999935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1615571.2418830991</v>
      </c>
      <c r="Q285" s="2">
        <f t="shared" si="44"/>
        <v>500000</v>
      </c>
      <c r="R285" s="2">
        <f t="shared" si="43"/>
        <v>125422395.67034981</v>
      </c>
      <c r="S285" s="2">
        <f t="shared" si="17"/>
        <v>492960.42857143283</v>
      </c>
      <c r="T285" s="2">
        <f t="shared" si="18"/>
        <v>7039.571428571362</v>
      </c>
      <c r="U285" s="2">
        <f t="shared" si="19"/>
        <v>500000</v>
      </c>
      <c r="V285" s="2">
        <f t="shared" si="33"/>
        <v>81927942.187840387</v>
      </c>
      <c r="W285" s="2">
        <f t="shared" si="20"/>
        <v>492960.42857143283</v>
      </c>
      <c r="X285" s="2">
        <f t="shared" si="6"/>
        <v>7039.5714285671711</v>
      </c>
      <c r="Y285" s="2">
        <f t="shared" si="40"/>
        <v>43494453.482509308</v>
      </c>
      <c r="Z285" s="2" t="str">
        <f t="shared" si="8"/>
        <v>MEEP</v>
      </c>
      <c r="AA285" s="2">
        <f>IF(Z285="HERE",Y285,AA284+Graph!$G$1*1000)</f>
        <v>106931287.76822357</v>
      </c>
      <c r="AB285" s="2">
        <f t="shared" si="21"/>
        <v>800000</v>
      </c>
      <c r="AC285" s="2">
        <f t="shared" si="41"/>
        <v>41998147.473554701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7"/>
        <v>50160000</v>
      </c>
      <c r="AH285" s="3" t="e">
        <f t="shared" si="46"/>
        <v>#N/A</v>
      </c>
    </row>
    <row r="286" spans="1:34" ht="15" x14ac:dyDescent="0.25">
      <c r="A286" s="1">
        <v>44462</v>
      </c>
      <c r="B286" s="2">
        <f t="shared" si="45"/>
        <v>218</v>
      </c>
      <c r="C286" s="7"/>
      <c r="D286" s="2" t="e">
        <f t="shared" si="12"/>
        <v>#N/A</v>
      </c>
      <c r="E286" s="2" t="e">
        <f t="shared" si="22"/>
        <v>#N/A</v>
      </c>
      <c r="F286" s="2">
        <v>1612224.8791893721</v>
      </c>
      <c r="G286" s="2">
        <f t="shared" si="26"/>
        <v>492960.42857142858</v>
      </c>
      <c r="H286" s="2">
        <f t="shared" si="42"/>
        <v>123829578.61641218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2108350.5714285648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1620853.7339757085</v>
      </c>
      <c r="Q286" s="2">
        <f t="shared" si="44"/>
        <v>500000</v>
      </c>
      <c r="R286" s="2">
        <f t="shared" si="43"/>
        <v>125922395.67034981</v>
      </c>
      <c r="S286" s="2">
        <f t="shared" si="17"/>
        <v>492960.42857143283</v>
      </c>
      <c r="T286" s="2">
        <f t="shared" si="18"/>
        <v>7039.571428571362</v>
      </c>
      <c r="U286" s="2">
        <f t="shared" si="19"/>
        <v>500000</v>
      </c>
      <c r="V286" s="2">
        <f t="shared" si="33"/>
        <v>82420902.61641182</v>
      </c>
      <c r="W286" s="2">
        <f t="shared" si="20"/>
        <v>492960.42857143283</v>
      </c>
      <c r="X286" s="2">
        <f t="shared" ref="X286:X385" si="47">SUM(U286-W286)</f>
        <v>7039.5714285671711</v>
      </c>
      <c r="Y286" s="2">
        <f t="shared" si="40"/>
        <v>43501493.053937875</v>
      </c>
      <c r="Z286" s="2" t="str">
        <f t="shared" ref="Z286:Z385" si="48">IF(V286&lt;Y286,"HERE","MEEP")</f>
        <v>MEEP</v>
      </c>
      <c r="AA286" s="2">
        <f>IF(Z286="HERE",Y286,AA285+Graph!$G$1*1000)</f>
        <v>107731287.76822357</v>
      </c>
      <c r="AB286" s="2">
        <f t="shared" si="21"/>
        <v>800000</v>
      </c>
      <c r="AC286" s="2">
        <f t="shared" si="41"/>
        <v>41998147.473554701</v>
      </c>
      <c r="AD286" s="3">
        <f t="shared" ref="AD286:AD385" si="49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0">IF(AE286&gt;52800000,52800000,AE286)</f>
        <v>52800000</v>
      </c>
      <c r="AG286" s="3">
        <f t="shared" si="27"/>
        <v>50160000</v>
      </c>
      <c r="AH286" s="3" t="e">
        <f t="shared" si="46"/>
        <v>#N/A</v>
      </c>
    </row>
    <row r="287" spans="1:34" ht="15" x14ac:dyDescent="0.25">
      <c r="A287" s="1">
        <v>44463</v>
      </c>
      <c r="B287" s="2">
        <f t="shared" si="45"/>
        <v>219</v>
      </c>
      <c r="C287" s="7"/>
      <c r="D287" s="2" t="e">
        <f t="shared" ref="D287:D385" si="51">IF(COUNT(C287)=1,SUM(C287-C286),#N/A)</f>
        <v>#N/A</v>
      </c>
      <c r="E287" s="2" t="e">
        <f t="shared" si="22"/>
        <v>#N/A</v>
      </c>
      <c r="F287" s="2">
        <v>1617485.5294826329</v>
      </c>
      <c r="G287" s="2">
        <f t="shared" si="26"/>
        <v>492960.42857142858</v>
      </c>
      <c r="H287" s="2">
        <f t="shared" si="42"/>
        <v>124322539.04498361</v>
      </c>
      <c r="I287" s="7"/>
      <c r="J287" s="2" t="e">
        <f t="shared" ref="J287:J385" si="52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2115390.1428571362</v>
      </c>
      <c r="M287" s="8" t="e">
        <f t="shared" si="28"/>
        <v>#N/A</v>
      </c>
      <c r="N287" s="2" t="e">
        <f t="shared" ref="N287:N385" si="53">IF(COUNT(M287)=1,SUM(M287-M286),#N/A)</f>
        <v>#N/A</v>
      </c>
      <c r="O287" s="2" t="e">
        <f t="shared" si="24"/>
        <v>#N/A</v>
      </c>
      <c r="P287" s="2">
        <v>1626136.2260682881</v>
      </c>
      <c r="Q287" s="2">
        <f t="shared" si="44"/>
        <v>500000</v>
      </c>
      <c r="R287" s="2">
        <f t="shared" si="43"/>
        <v>126422395.67034981</v>
      </c>
      <c r="S287" s="2">
        <f t="shared" ref="S287:S385" si="54">SUM(H287-H286)</f>
        <v>492960.42857143283</v>
      </c>
      <c r="T287" s="2">
        <f t="shared" ref="T287:T385" si="55">SUM(L287-L286)</f>
        <v>7039.571428571362</v>
      </c>
      <c r="U287" s="2">
        <f t="shared" ref="U287:U385" si="56">SUM(R287-R286)</f>
        <v>500000</v>
      </c>
      <c r="V287" s="2">
        <f t="shared" si="33"/>
        <v>82913863.044983253</v>
      </c>
      <c r="W287" s="2">
        <f t="shared" ref="W287:W385" si="57">SUM(V287-V286)</f>
        <v>492960.42857143283</v>
      </c>
      <c r="X287" s="2">
        <f t="shared" si="47"/>
        <v>7039.5714285671711</v>
      </c>
      <c r="Y287" s="2">
        <f t="shared" ref="Y287:Y350" si="58">IF(COUNT($C288)=0,IF(COUNT($C287)=1,C287,SUM(Y286+X287)),C287)</f>
        <v>43508532.625366442</v>
      </c>
      <c r="Z287" s="2" t="str">
        <f t="shared" si="48"/>
        <v>MEEP</v>
      </c>
      <c r="AA287" s="2">
        <f>IF(Z287="HERE",Y287,AA286+Graph!$G$1*1000)</f>
        <v>108531287.76822357</v>
      </c>
      <c r="AB287" s="2">
        <f t="shared" ref="AB287:AB385" si="59">SUM(AA287-AA286)</f>
        <v>800000</v>
      </c>
      <c r="AC287" s="2">
        <f t="shared" ref="AC287:AC350" si="60">IF(Z288="HERE",V287,AC286)</f>
        <v>41998147.473554701</v>
      </c>
      <c r="AD287" s="3">
        <f t="shared" si="49"/>
        <v>52800000</v>
      </c>
      <c r="AE287" s="2">
        <f>IF(AE285&gt;=52800000,52800000,IF(AB266=Graph!G$1*1000,AE286+Graph!G$1*1000,AC287))</f>
        <v>52800000</v>
      </c>
      <c r="AF287" s="3">
        <f t="shared" si="50"/>
        <v>52800000</v>
      </c>
      <c r="AG287" s="3">
        <f t="shared" si="27"/>
        <v>50160000</v>
      </c>
      <c r="AH287" s="3" t="e">
        <f t="shared" si="46"/>
        <v>#N/A</v>
      </c>
    </row>
    <row r="288" spans="1:34" ht="15" x14ac:dyDescent="0.25">
      <c r="A288" s="1">
        <v>44464</v>
      </c>
      <c r="B288" s="2">
        <f t="shared" si="45"/>
        <v>220</v>
      </c>
      <c r="C288" s="7"/>
      <c r="D288" s="2" t="e">
        <f t="shared" si="51"/>
        <v>#N/A</v>
      </c>
      <c r="E288" s="2" t="e">
        <f t="shared" si="22"/>
        <v>#N/A</v>
      </c>
      <c r="F288" s="2">
        <v>1622746.1797758937</v>
      </c>
      <c r="G288" s="2">
        <f t="shared" si="26"/>
        <v>492960.42857142858</v>
      </c>
      <c r="H288" s="2">
        <f t="shared" ref="H288:H351" si="61">IF(COUNT($C289)=0,IF(COUNT($C288)=1,C288,SUM(H287+G288)),C288)</f>
        <v>124815499.47355504</v>
      </c>
      <c r="I288" s="7"/>
      <c r="J288" s="2" t="e">
        <f t="shared" si="52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2122429.7142857076</v>
      </c>
      <c r="M288" s="8" t="e">
        <f t="shared" si="28"/>
        <v>#N/A</v>
      </c>
      <c r="N288" s="2" t="e">
        <f t="shared" si="53"/>
        <v>#N/A</v>
      </c>
      <c r="O288" s="2" t="e">
        <f t="shared" si="24"/>
        <v>#N/A</v>
      </c>
      <c r="P288" s="2">
        <v>1631418.7181608677</v>
      </c>
      <c r="Q288" s="2">
        <f t="shared" si="44"/>
        <v>500000</v>
      </c>
      <c r="R288" s="2">
        <f t="shared" ref="R288:R351" si="62">IF(COUNT($C289)=0,IF(COUNT($C288)=1,M288,SUM(R287+Q288)),M288)</f>
        <v>126922395.67034981</v>
      </c>
      <c r="S288" s="2">
        <f t="shared" si="54"/>
        <v>492960.42857143283</v>
      </c>
      <c r="T288" s="2">
        <f t="shared" si="55"/>
        <v>7039.571428571362</v>
      </c>
      <c r="U288" s="2">
        <f t="shared" si="56"/>
        <v>500000</v>
      </c>
      <c r="V288" s="2">
        <f t="shared" si="33"/>
        <v>83406823.473554686</v>
      </c>
      <c r="W288" s="2">
        <f t="shared" si="57"/>
        <v>492960.42857143283</v>
      </c>
      <c r="X288" s="2">
        <f t="shared" si="47"/>
        <v>7039.5714285671711</v>
      </c>
      <c r="Y288" s="2">
        <f t="shared" si="58"/>
        <v>43515572.196795009</v>
      </c>
      <c r="Z288" s="2" t="str">
        <f t="shared" si="48"/>
        <v>MEEP</v>
      </c>
      <c r="AA288" s="2">
        <f>IF(Z288="HERE",Y288,AA287+Graph!$G$1*1000)</f>
        <v>109331287.76822357</v>
      </c>
      <c r="AB288" s="2">
        <f t="shared" si="59"/>
        <v>800000</v>
      </c>
      <c r="AC288" s="2">
        <f t="shared" si="60"/>
        <v>41998147.473554701</v>
      </c>
      <c r="AD288" s="3">
        <f t="shared" si="49"/>
        <v>52800000</v>
      </c>
      <c r="AE288" s="2">
        <f>IF(AE286&gt;=52800000,52800000,IF(AB267=Graph!G$1*1000,AE287+Graph!G$1*1000,AC288))</f>
        <v>52800000</v>
      </c>
      <c r="AF288" s="3">
        <f t="shared" si="50"/>
        <v>52800000</v>
      </c>
      <c r="AG288" s="3">
        <f t="shared" si="27"/>
        <v>50160000</v>
      </c>
      <c r="AH288" s="3" t="e">
        <f t="shared" si="46"/>
        <v>#N/A</v>
      </c>
    </row>
    <row r="289" spans="1:34" ht="15" x14ac:dyDescent="0.25">
      <c r="A289" s="1">
        <v>44465</v>
      </c>
      <c r="B289" s="2">
        <f t="shared" si="45"/>
        <v>221</v>
      </c>
      <c r="C289" s="7"/>
      <c r="D289" s="2" t="e">
        <f t="shared" si="51"/>
        <v>#N/A</v>
      </c>
      <c r="E289" s="2" t="e">
        <f t="shared" si="22"/>
        <v>#N/A</v>
      </c>
      <c r="F289" s="2">
        <v>1628006.8300691247</v>
      </c>
      <c r="G289" s="2">
        <f t="shared" si="26"/>
        <v>492960.42857142858</v>
      </c>
      <c r="H289" s="2">
        <f t="shared" si="61"/>
        <v>125308459.90212648</v>
      </c>
      <c r="I289" s="7"/>
      <c r="J289" s="2" t="e">
        <f t="shared" si="52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2129469.2857142789</v>
      </c>
      <c r="M289" s="8" t="e">
        <f t="shared" si="28"/>
        <v>#N/A</v>
      </c>
      <c r="N289" s="2" t="e">
        <f t="shared" si="53"/>
        <v>#N/A</v>
      </c>
      <c r="O289" s="2" t="e">
        <f t="shared" si="24"/>
        <v>#N/A</v>
      </c>
      <c r="P289" s="2">
        <v>1636701.2102534473</v>
      </c>
      <c r="Q289" s="2">
        <f t="shared" si="44"/>
        <v>500000</v>
      </c>
      <c r="R289" s="2">
        <f t="shared" si="62"/>
        <v>127422395.67034981</v>
      </c>
      <c r="S289" s="2">
        <f t="shared" si="54"/>
        <v>492960.42857143283</v>
      </c>
      <c r="T289" s="2">
        <f t="shared" si="55"/>
        <v>7039.571428571362</v>
      </c>
      <c r="U289" s="2">
        <f t="shared" si="56"/>
        <v>500000</v>
      </c>
      <c r="V289" s="2">
        <f t="shared" si="33"/>
        <v>83899783.902126119</v>
      </c>
      <c r="W289" s="2">
        <f t="shared" si="57"/>
        <v>492960.42857143283</v>
      </c>
      <c r="X289" s="2">
        <f t="shared" si="47"/>
        <v>7039.5714285671711</v>
      </c>
      <c r="Y289" s="2">
        <f t="shared" si="58"/>
        <v>43522611.768223576</v>
      </c>
      <c r="Z289" s="2" t="str">
        <f t="shared" si="48"/>
        <v>MEEP</v>
      </c>
      <c r="AA289" s="2">
        <f>IF(Z289="HERE",Y289,AA288+Graph!$G$1*1000)</f>
        <v>110131287.76822357</v>
      </c>
      <c r="AB289" s="2">
        <f t="shared" si="59"/>
        <v>800000</v>
      </c>
      <c r="AC289" s="2">
        <f t="shared" si="60"/>
        <v>41998147.473554701</v>
      </c>
      <c r="AD289" s="3">
        <f t="shared" si="49"/>
        <v>52800000</v>
      </c>
      <c r="AE289" s="2">
        <f>IF(AE287&gt;=52800000,52800000,IF(AB268=Graph!G$1*1000,AE288+Graph!G$1*1000,AC289))</f>
        <v>52800000</v>
      </c>
      <c r="AF289" s="3">
        <f t="shared" si="50"/>
        <v>52800000</v>
      </c>
      <c r="AG289" s="3">
        <f t="shared" si="27"/>
        <v>50160000</v>
      </c>
      <c r="AH289" s="3" t="e">
        <f t="shared" si="46"/>
        <v>#N/A</v>
      </c>
    </row>
    <row r="290" spans="1:34" ht="15" x14ac:dyDescent="0.25">
      <c r="A290" s="1">
        <v>44466</v>
      </c>
      <c r="B290" s="2">
        <f t="shared" si="45"/>
        <v>222</v>
      </c>
      <c r="C290" s="7"/>
      <c r="D290" s="2" t="e">
        <f t="shared" si="51"/>
        <v>#N/A</v>
      </c>
      <c r="E290" s="2" t="e">
        <f t="shared" si="22"/>
        <v>#N/A</v>
      </c>
      <c r="F290" s="2">
        <v>1633267.4803623855</v>
      </c>
      <c r="G290" s="2">
        <f t="shared" si="26"/>
        <v>492960.42857142858</v>
      </c>
      <c r="H290" s="2">
        <f t="shared" si="61"/>
        <v>125801420.33069791</v>
      </c>
      <c r="I290" s="7"/>
      <c r="J290" s="2" t="e">
        <f t="shared" si="52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2136508.8571428503</v>
      </c>
      <c r="M290" s="8" t="e">
        <f t="shared" si="28"/>
        <v>#N/A</v>
      </c>
      <c r="N290" s="2" t="e">
        <f t="shared" si="53"/>
        <v>#N/A</v>
      </c>
      <c r="O290" s="2" t="e">
        <f t="shared" si="24"/>
        <v>#N/A</v>
      </c>
      <c r="P290" s="2">
        <v>1641983.7023460269</v>
      </c>
      <c r="Q290" s="2">
        <f t="shared" si="44"/>
        <v>500000</v>
      </c>
      <c r="R290" s="2">
        <f t="shared" si="62"/>
        <v>127922395.67034981</v>
      </c>
      <c r="S290" s="2">
        <f t="shared" si="54"/>
        <v>492960.42857143283</v>
      </c>
      <c r="T290" s="2">
        <f t="shared" si="55"/>
        <v>7039.571428571362</v>
      </c>
      <c r="U290" s="2">
        <f t="shared" si="56"/>
        <v>500000</v>
      </c>
      <c r="V290" s="2">
        <f t="shared" si="33"/>
        <v>84392744.330697551</v>
      </c>
      <c r="W290" s="2">
        <f t="shared" si="57"/>
        <v>492960.42857143283</v>
      </c>
      <c r="X290" s="2">
        <f t="shared" si="47"/>
        <v>7039.5714285671711</v>
      </c>
      <c r="Y290" s="2">
        <f t="shared" si="58"/>
        <v>43529651.339652143</v>
      </c>
      <c r="Z290" s="2" t="str">
        <f t="shared" si="48"/>
        <v>MEEP</v>
      </c>
      <c r="AA290" s="2">
        <f>IF(Z290="HERE",Y290,AA289+Graph!$G$1*1000)</f>
        <v>110931287.76822357</v>
      </c>
      <c r="AB290" s="2">
        <f t="shared" si="59"/>
        <v>800000</v>
      </c>
      <c r="AC290" s="2">
        <f t="shared" si="60"/>
        <v>41998147.473554701</v>
      </c>
      <c r="AD290" s="3">
        <f t="shared" si="49"/>
        <v>52800000</v>
      </c>
      <c r="AE290" s="2">
        <f>IF(AE288&gt;=52800000,52800000,IF(AB269=Graph!G$1*1000,AE289+Graph!G$1*1000,AC290))</f>
        <v>52800000</v>
      </c>
      <c r="AF290" s="3">
        <f t="shared" si="50"/>
        <v>52800000</v>
      </c>
      <c r="AG290" s="3">
        <f t="shared" si="27"/>
        <v>50160000</v>
      </c>
      <c r="AH290" s="3" t="e">
        <f t="shared" si="46"/>
        <v>#N/A</v>
      </c>
    </row>
    <row r="291" spans="1:34" ht="15" x14ac:dyDescent="0.25">
      <c r="A291" s="1">
        <v>44467</v>
      </c>
      <c r="B291" s="2">
        <f t="shared" si="45"/>
        <v>223</v>
      </c>
      <c r="C291" s="7"/>
      <c r="D291" s="2" t="e">
        <f t="shared" si="51"/>
        <v>#N/A</v>
      </c>
      <c r="E291" s="2" t="e">
        <f t="shared" si="22"/>
        <v>#N/A</v>
      </c>
      <c r="F291" s="2">
        <v>1638528.1306556463</v>
      </c>
      <c r="G291" s="2">
        <f t="shared" si="26"/>
        <v>492960.42857142858</v>
      </c>
      <c r="H291" s="2">
        <f t="shared" si="61"/>
        <v>126294380.75926934</v>
      </c>
      <c r="I291" s="7"/>
      <c r="J291" s="2" t="e">
        <f t="shared" si="52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2143548.4285714217</v>
      </c>
      <c r="M291" s="8" t="e">
        <f t="shared" si="28"/>
        <v>#N/A</v>
      </c>
      <c r="N291" s="2" t="e">
        <f t="shared" si="53"/>
        <v>#N/A</v>
      </c>
      <c r="O291" s="2" t="e">
        <f t="shared" si="24"/>
        <v>#N/A</v>
      </c>
      <c r="P291" s="2">
        <v>1647266.1944386363</v>
      </c>
      <c r="Q291" s="2">
        <f t="shared" si="44"/>
        <v>500000</v>
      </c>
      <c r="R291" s="2">
        <f t="shared" si="62"/>
        <v>128422395.67034981</v>
      </c>
      <c r="S291" s="2">
        <f t="shared" si="54"/>
        <v>492960.42857143283</v>
      </c>
      <c r="T291" s="2">
        <f t="shared" si="55"/>
        <v>7039.571428571362</v>
      </c>
      <c r="U291" s="2">
        <f t="shared" si="56"/>
        <v>500000</v>
      </c>
      <c r="V291" s="2">
        <f t="shared" si="33"/>
        <v>84885704.759268984</v>
      </c>
      <c r="W291" s="2">
        <f t="shared" si="57"/>
        <v>492960.42857143283</v>
      </c>
      <c r="X291" s="2">
        <f t="shared" si="47"/>
        <v>7039.5714285671711</v>
      </c>
      <c r="Y291" s="2">
        <f t="shared" si="58"/>
        <v>43536690.911080711</v>
      </c>
      <c r="Z291" s="2" t="str">
        <f t="shared" si="48"/>
        <v>MEEP</v>
      </c>
      <c r="AA291" s="2">
        <f>IF(Z291="HERE",Y291,AA290+Graph!$G$1*1000)</f>
        <v>111731287.76822357</v>
      </c>
      <c r="AB291" s="2">
        <f t="shared" si="59"/>
        <v>800000</v>
      </c>
      <c r="AC291" s="2">
        <f t="shared" si="60"/>
        <v>41998147.473554701</v>
      </c>
      <c r="AD291" s="3">
        <f t="shared" si="49"/>
        <v>52800000</v>
      </c>
      <c r="AE291" s="2">
        <f>IF(AE289&gt;=52800000,52800000,IF(AB270=Graph!G$1*1000,AE290+Graph!G$1*1000,AC291))</f>
        <v>52800000</v>
      </c>
      <c r="AF291" s="3">
        <f t="shared" si="50"/>
        <v>52800000</v>
      </c>
      <c r="AG291" s="3">
        <f t="shared" si="27"/>
        <v>50160000</v>
      </c>
      <c r="AH291" s="3" t="e">
        <f t="shared" si="46"/>
        <v>#N/A</v>
      </c>
    </row>
    <row r="292" spans="1:34" ht="15" x14ac:dyDescent="0.25">
      <c r="A292" s="1">
        <v>44468</v>
      </c>
      <c r="B292" s="2">
        <f t="shared" si="45"/>
        <v>224</v>
      </c>
      <c r="C292" s="7"/>
      <c r="D292" s="2" t="e">
        <f t="shared" si="51"/>
        <v>#N/A</v>
      </c>
      <c r="E292" s="2" t="e">
        <f t="shared" ref="E292:E385" si="63">IF(COUNT($C292)=1,AVERAGE(D286:D292),#N/A)</f>
        <v>#N/A</v>
      </c>
      <c r="F292" s="2">
        <v>1643788.7809489071</v>
      </c>
      <c r="G292" s="2">
        <f t="shared" si="26"/>
        <v>492960.42857142858</v>
      </c>
      <c r="H292" s="2">
        <f t="shared" si="61"/>
        <v>126787341.18784077</v>
      </c>
      <c r="I292" s="7"/>
      <c r="J292" s="2" t="e">
        <f t="shared" si="52"/>
        <v>#N/A</v>
      </c>
      <c r="K292" s="2" t="e">
        <f t="shared" ref="K292:K385" si="64">IF(COUNT($C292)=1,AVERAGE(J286:J292),#N/A)</f>
        <v>#N/A</v>
      </c>
      <c r="L292" s="2">
        <f t="array" ref="L292">IF(COUNT($C293)=0,IF(COUNT($C292)=1,I292,SUM(L291+LOOKUP(2,1/(ISNUMBER($K$1:$K$194)),$K$1:$K$194))),I292)</f>
        <v>2150587.999999993</v>
      </c>
      <c r="M292" s="8" t="e">
        <f t="shared" si="28"/>
        <v>#N/A</v>
      </c>
      <c r="N292" s="2" t="e">
        <f t="shared" si="53"/>
        <v>#N/A</v>
      </c>
      <c r="O292" s="2" t="e">
        <f t="shared" ref="O292:O385" si="65">IF(COUNT($C292)=1,AVERAGE(N286:N292),#N/A)</f>
        <v>#N/A</v>
      </c>
      <c r="P292" s="2">
        <v>1652548.6865312159</v>
      </c>
      <c r="Q292" s="2">
        <f t="shared" si="44"/>
        <v>500000</v>
      </c>
      <c r="R292" s="2">
        <f t="shared" si="62"/>
        <v>128922395.67034981</v>
      </c>
      <c r="S292" s="2">
        <f t="shared" si="54"/>
        <v>492960.42857143283</v>
      </c>
      <c r="T292" s="2">
        <f t="shared" si="55"/>
        <v>7039.571428571362</v>
      </c>
      <c r="U292" s="2">
        <f t="shared" si="56"/>
        <v>500000</v>
      </c>
      <c r="V292" s="2">
        <f t="shared" si="33"/>
        <v>85378665.187840417</v>
      </c>
      <c r="W292" s="2">
        <f t="shared" si="57"/>
        <v>492960.42857143283</v>
      </c>
      <c r="X292" s="2">
        <f t="shared" si="47"/>
        <v>7039.5714285671711</v>
      </c>
      <c r="Y292" s="2">
        <f t="shared" si="58"/>
        <v>43543730.482509278</v>
      </c>
      <c r="Z292" s="2" t="str">
        <f t="shared" si="48"/>
        <v>MEEP</v>
      </c>
      <c r="AA292" s="2">
        <f>IF(Z292="HERE",Y292,AA291+Graph!$G$1*1000)</f>
        <v>112531287.76822357</v>
      </c>
      <c r="AB292" s="2">
        <f t="shared" si="59"/>
        <v>800000</v>
      </c>
      <c r="AC292" s="2">
        <f t="shared" si="60"/>
        <v>41998147.473554701</v>
      </c>
      <c r="AD292" s="3">
        <f t="shared" si="49"/>
        <v>52800000</v>
      </c>
      <c r="AE292" s="2">
        <f>IF(AE290&gt;=52800000,52800000,IF(AB271=Graph!G$1*1000,AE291+Graph!G$1*1000,AC292))</f>
        <v>52800000</v>
      </c>
      <c r="AF292" s="3">
        <f t="shared" si="50"/>
        <v>52800000</v>
      </c>
      <c r="AG292" s="3">
        <f t="shared" si="27"/>
        <v>50160000</v>
      </c>
      <c r="AH292" s="3" t="e">
        <f t="shared" si="46"/>
        <v>#N/A</v>
      </c>
    </row>
    <row r="293" spans="1:34" ht="15" x14ac:dyDescent="0.25">
      <c r="A293" s="1">
        <v>44469</v>
      </c>
      <c r="B293" s="2">
        <f t="shared" si="45"/>
        <v>225</v>
      </c>
      <c r="C293" s="7"/>
      <c r="D293" s="2" t="e">
        <f t="shared" si="51"/>
        <v>#N/A</v>
      </c>
      <c r="E293" s="2" t="e">
        <f t="shared" si="63"/>
        <v>#N/A</v>
      </c>
      <c r="F293" s="2">
        <v>1649049.4312421679</v>
      </c>
      <c r="G293" s="2">
        <f t="shared" si="26"/>
        <v>492960.42857142858</v>
      </c>
      <c r="H293" s="2">
        <f t="shared" si="61"/>
        <v>127280301.61641221</v>
      </c>
      <c r="I293" s="7"/>
      <c r="J293" s="2" t="e">
        <f t="shared" si="52"/>
        <v>#N/A</v>
      </c>
      <c r="K293" s="2" t="e">
        <f t="shared" si="64"/>
        <v>#N/A</v>
      </c>
      <c r="L293" s="2">
        <f t="array" ref="L293">IF(COUNT($C294)=0,IF(COUNT($C293)=1,I293,SUM(L292+LOOKUP(2,1/(ISNUMBER($K$1:$K$194)),$K$1:$K$194))),I293)</f>
        <v>2157627.5714285644</v>
      </c>
      <c r="M293" s="8" t="e">
        <f t="shared" si="28"/>
        <v>#N/A</v>
      </c>
      <c r="N293" s="2" t="e">
        <f t="shared" si="53"/>
        <v>#N/A</v>
      </c>
      <c r="O293" s="2" t="e">
        <f t="shared" si="65"/>
        <v>#N/A</v>
      </c>
      <c r="P293" s="2">
        <v>1657831.1786237955</v>
      </c>
      <c r="Q293" s="2">
        <f t="shared" si="44"/>
        <v>500000</v>
      </c>
      <c r="R293" s="2">
        <f t="shared" si="62"/>
        <v>129422395.67034981</v>
      </c>
      <c r="S293" s="2">
        <f t="shared" si="54"/>
        <v>492960.42857143283</v>
      </c>
      <c r="T293" s="2">
        <f t="shared" si="55"/>
        <v>7039.571428571362</v>
      </c>
      <c r="U293" s="2">
        <f t="shared" si="56"/>
        <v>500000</v>
      </c>
      <c r="V293" s="2">
        <f t="shared" si="33"/>
        <v>85871625.61641185</v>
      </c>
      <c r="W293" s="2">
        <f t="shared" si="57"/>
        <v>492960.42857143283</v>
      </c>
      <c r="X293" s="2">
        <f t="shared" si="47"/>
        <v>7039.5714285671711</v>
      </c>
      <c r="Y293" s="2">
        <f t="shared" si="58"/>
        <v>43550770.053937845</v>
      </c>
      <c r="Z293" s="2" t="str">
        <f t="shared" si="48"/>
        <v>MEEP</v>
      </c>
      <c r="AA293" s="2">
        <f>IF(Z293="HERE",Y293,AA292+Graph!$G$1*1000)</f>
        <v>113331287.76822357</v>
      </c>
      <c r="AB293" s="2">
        <f t="shared" si="59"/>
        <v>800000</v>
      </c>
      <c r="AC293" s="2">
        <f t="shared" si="60"/>
        <v>41998147.473554701</v>
      </c>
      <c r="AD293" s="3">
        <f t="shared" si="49"/>
        <v>52800000</v>
      </c>
      <c r="AE293" s="2">
        <f>IF(AE291&gt;=52800000,52800000,IF(AB272=Graph!G$1*1000,AE292+Graph!G$1*1000,AC293))</f>
        <v>52800000</v>
      </c>
      <c r="AF293" s="3">
        <f t="shared" si="50"/>
        <v>52800000</v>
      </c>
      <c r="AG293" s="3">
        <f t="shared" si="27"/>
        <v>50160000</v>
      </c>
      <c r="AH293" s="3" t="e">
        <f t="shared" si="46"/>
        <v>#N/A</v>
      </c>
    </row>
    <row r="294" spans="1:34" ht="15" x14ac:dyDescent="0.25">
      <c r="A294" s="1">
        <v>44470</v>
      </c>
      <c r="B294" s="2">
        <f t="shared" si="45"/>
        <v>226</v>
      </c>
      <c r="C294" s="7"/>
      <c r="D294" s="2" t="e">
        <f t="shared" si="51"/>
        <v>#N/A</v>
      </c>
      <c r="E294" s="2" t="e">
        <f t="shared" si="63"/>
        <v>#N/A</v>
      </c>
      <c r="F294" s="2">
        <v>1654310.081535399</v>
      </c>
      <c r="G294" s="2">
        <f t="shared" si="26"/>
        <v>492960.42857142858</v>
      </c>
      <c r="H294" s="2">
        <f t="shared" si="61"/>
        <v>127773262.04498364</v>
      </c>
      <c r="I294" s="7"/>
      <c r="J294" s="2" t="e">
        <f t="shared" si="52"/>
        <v>#N/A</v>
      </c>
      <c r="K294" s="2" t="e">
        <f t="shared" si="64"/>
        <v>#N/A</v>
      </c>
      <c r="L294" s="2">
        <f t="array" ref="L294">IF(COUNT($C295)=0,IF(COUNT($C294)=1,I294,SUM(L293+LOOKUP(2,1/(ISNUMBER($K$1:$K$194)),$K$1:$K$194))),I294)</f>
        <v>2164667.1428571357</v>
      </c>
      <c r="M294" s="8" t="e">
        <f t="shared" si="28"/>
        <v>#N/A</v>
      </c>
      <c r="N294" s="2" t="e">
        <f t="shared" si="53"/>
        <v>#N/A</v>
      </c>
      <c r="O294" s="2" t="e">
        <f t="shared" si="65"/>
        <v>#N/A</v>
      </c>
      <c r="P294" s="2">
        <v>1663113.6707163751</v>
      </c>
      <c r="Q294" s="2">
        <f t="shared" ref="Q294:Q357" si="66">IF(P294&gt;500000,500000,P294)</f>
        <v>500000</v>
      </c>
      <c r="R294" s="2">
        <f t="shared" si="62"/>
        <v>129922395.67034981</v>
      </c>
      <c r="S294" s="2">
        <f t="shared" si="54"/>
        <v>492960.42857143283</v>
      </c>
      <c r="T294" s="2">
        <f t="shared" si="55"/>
        <v>7039.571428571362</v>
      </c>
      <c r="U294" s="2">
        <f t="shared" si="56"/>
        <v>500000</v>
      </c>
      <c r="V294" s="2">
        <f t="shared" si="33"/>
        <v>86364586.044983283</v>
      </c>
      <c r="W294" s="2">
        <f t="shared" si="57"/>
        <v>492960.42857143283</v>
      </c>
      <c r="X294" s="2">
        <f t="shared" si="47"/>
        <v>7039.5714285671711</v>
      </c>
      <c r="Y294" s="2">
        <f t="shared" si="58"/>
        <v>43557809.625366412</v>
      </c>
      <c r="Z294" s="2" t="str">
        <f t="shared" si="48"/>
        <v>MEEP</v>
      </c>
      <c r="AA294" s="2">
        <f>IF(Z294="HERE",Y294,AA293+Graph!$G$1*1000)</f>
        <v>114131287.76822357</v>
      </c>
      <c r="AB294" s="2">
        <f t="shared" si="59"/>
        <v>800000</v>
      </c>
      <c r="AC294" s="2">
        <f t="shared" si="60"/>
        <v>41998147.473554701</v>
      </c>
      <c r="AD294" s="3">
        <f t="shared" si="49"/>
        <v>52800000</v>
      </c>
      <c r="AE294" s="2">
        <f>IF(AE292&gt;=52800000,52800000,IF(AB273=Graph!G$1*1000,AE293+Graph!G$1*1000,AC294))</f>
        <v>52800000</v>
      </c>
      <c r="AF294" s="3">
        <f t="shared" si="50"/>
        <v>52800000</v>
      </c>
      <c r="AG294" s="3">
        <f t="shared" si="27"/>
        <v>50160000</v>
      </c>
      <c r="AH294" s="3" t="e">
        <f t="shared" si="46"/>
        <v>#N/A</v>
      </c>
    </row>
    <row r="295" spans="1:34" ht="15" x14ac:dyDescent="0.25">
      <c r="A295" s="1">
        <v>44471</v>
      </c>
      <c r="B295" s="2">
        <f t="shared" si="45"/>
        <v>227</v>
      </c>
      <c r="C295" s="7"/>
      <c r="D295" s="2" t="e">
        <f t="shared" si="51"/>
        <v>#N/A</v>
      </c>
      <c r="E295" s="2" t="e">
        <f t="shared" si="63"/>
        <v>#N/A</v>
      </c>
      <c r="F295" s="2">
        <v>1659570.7318286598</v>
      </c>
      <c r="G295" s="2">
        <f t="shared" si="26"/>
        <v>492960.42857142858</v>
      </c>
      <c r="H295" s="2">
        <f t="shared" si="61"/>
        <v>128266222.47355507</v>
      </c>
      <c r="I295" s="7"/>
      <c r="J295" s="2" t="e">
        <f t="shared" si="52"/>
        <v>#N/A</v>
      </c>
      <c r="K295" s="2" t="e">
        <f t="shared" si="64"/>
        <v>#N/A</v>
      </c>
      <c r="L295" s="2">
        <f t="array" ref="L295">IF(COUNT($C296)=0,IF(COUNT($C295)=1,I295,SUM(L294+LOOKUP(2,1/(ISNUMBER($K$1:$K$194)),$K$1:$K$194))),I295)</f>
        <v>2171706.7142857071</v>
      </c>
      <c r="M295" s="8" t="e">
        <f t="shared" si="28"/>
        <v>#N/A</v>
      </c>
      <c r="N295" s="2" t="e">
        <f t="shared" si="53"/>
        <v>#N/A</v>
      </c>
      <c r="O295" s="2" t="e">
        <f t="shared" si="65"/>
        <v>#N/A</v>
      </c>
      <c r="P295" s="2">
        <v>1668396.1628089547</v>
      </c>
      <c r="Q295" s="2">
        <f t="shared" si="66"/>
        <v>500000</v>
      </c>
      <c r="R295" s="2">
        <f t="shared" si="62"/>
        <v>130422395.67034981</v>
      </c>
      <c r="S295" s="2">
        <f t="shared" si="54"/>
        <v>492960.42857143283</v>
      </c>
      <c r="T295" s="2">
        <f t="shared" si="55"/>
        <v>7039.571428571362</v>
      </c>
      <c r="U295" s="2">
        <f t="shared" si="56"/>
        <v>500000</v>
      </c>
      <c r="V295" s="2">
        <f t="shared" si="33"/>
        <v>86857546.473554716</v>
      </c>
      <c r="W295" s="2">
        <f t="shared" si="57"/>
        <v>492960.42857143283</v>
      </c>
      <c r="X295" s="2">
        <f t="shared" si="47"/>
        <v>7039.5714285671711</v>
      </c>
      <c r="Y295" s="2">
        <f t="shared" si="58"/>
        <v>43564849.196794979</v>
      </c>
      <c r="Z295" s="2" t="str">
        <f t="shared" si="48"/>
        <v>MEEP</v>
      </c>
      <c r="AA295" s="2">
        <f>IF(Z295="HERE",Y295,AA294+Graph!$G$1*1000)</f>
        <v>114931287.76822357</v>
      </c>
      <c r="AB295" s="2">
        <f t="shared" si="59"/>
        <v>800000</v>
      </c>
      <c r="AC295" s="2">
        <f t="shared" si="60"/>
        <v>41998147.473554701</v>
      </c>
      <c r="AD295" s="3">
        <f t="shared" si="49"/>
        <v>52800000</v>
      </c>
      <c r="AE295" s="2">
        <f>IF(AE293&gt;=52800000,52800000,IF(AB274=Graph!G$1*1000,AE294+Graph!G$1*1000,AC295))</f>
        <v>52800000</v>
      </c>
      <c r="AF295" s="3">
        <f t="shared" si="50"/>
        <v>52800000</v>
      </c>
      <c r="AG295" s="3">
        <f t="shared" si="27"/>
        <v>50160000</v>
      </c>
      <c r="AH295" s="3" t="e">
        <f t="shared" si="46"/>
        <v>#N/A</v>
      </c>
    </row>
    <row r="296" spans="1:34" ht="15" x14ac:dyDescent="0.25">
      <c r="A296" s="1">
        <v>44472</v>
      </c>
      <c r="B296" s="2">
        <f t="shared" si="45"/>
        <v>228</v>
      </c>
      <c r="C296" s="7"/>
      <c r="D296" s="2" t="e">
        <f t="shared" si="51"/>
        <v>#N/A</v>
      </c>
      <c r="E296" s="2" t="e">
        <f t="shared" si="63"/>
        <v>#N/A</v>
      </c>
      <c r="F296" s="2">
        <v>1664831.3821219206</v>
      </c>
      <c r="G296" s="2">
        <f t="shared" ref="G296:G385" si="67">IF(F296&gt;$AK$31*1000,$AK$31*1000,F296)</f>
        <v>492960.42857142858</v>
      </c>
      <c r="H296" s="2">
        <f t="shared" si="61"/>
        <v>128759182.90212651</v>
      </c>
      <c r="I296" s="7"/>
      <c r="J296" s="2" t="e">
        <f t="shared" si="52"/>
        <v>#N/A</v>
      </c>
      <c r="K296" s="2" t="e">
        <f t="shared" si="64"/>
        <v>#N/A</v>
      </c>
      <c r="L296" s="2">
        <f t="array" ref="L296">IF(COUNT($C297)=0,IF(COUNT($C296)=1,I296,SUM(L295+LOOKUP(2,1/(ISNUMBER($K$1:$K$194)),$K$1:$K$194))),I296)</f>
        <v>2178746.2857142785</v>
      </c>
      <c r="M296" s="8" t="e">
        <f t="shared" si="28"/>
        <v>#N/A</v>
      </c>
      <c r="N296" s="2" t="e">
        <f t="shared" si="53"/>
        <v>#N/A</v>
      </c>
      <c r="O296" s="2" t="e">
        <f t="shared" si="65"/>
        <v>#N/A</v>
      </c>
      <c r="P296" s="2">
        <v>1673678.6549015343</v>
      </c>
      <c r="Q296" s="2">
        <f t="shared" si="66"/>
        <v>500000</v>
      </c>
      <c r="R296" s="2">
        <f t="shared" si="62"/>
        <v>130922395.67034981</v>
      </c>
      <c r="S296" s="2">
        <f t="shared" si="54"/>
        <v>492960.42857143283</v>
      </c>
      <c r="T296" s="2">
        <f t="shared" si="55"/>
        <v>7039.571428571362</v>
      </c>
      <c r="U296" s="2">
        <f t="shared" si="56"/>
        <v>500000</v>
      </c>
      <c r="V296" s="2">
        <f t="shared" si="33"/>
        <v>87350506.902126148</v>
      </c>
      <c r="W296" s="2">
        <f t="shared" si="57"/>
        <v>492960.42857143283</v>
      </c>
      <c r="X296" s="2">
        <f t="shared" si="47"/>
        <v>7039.5714285671711</v>
      </c>
      <c r="Y296" s="2">
        <f t="shared" si="58"/>
        <v>43571888.768223546</v>
      </c>
      <c r="Z296" s="2" t="str">
        <f t="shared" si="48"/>
        <v>MEEP</v>
      </c>
      <c r="AA296" s="2">
        <f>IF(Z296="HERE",Y296,AA295+Graph!$G$1*1000)</f>
        <v>115731287.76822357</v>
      </c>
      <c r="AB296" s="2">
        <f t="shared" si="59"/>
        <v>800000</v>
      </c>
      <c r="AC296" s="2">
        <f t="shared" si="60"/>
        <v>41998147.473554701</v>
      </c>
      <c r="AD296" s="3">
        <f t="shared" si="49"/>
        <v>52800000</v>
      </c>
      <c r="AE296" s="2">
        <f>IF(AE294&gt;=52800000,52800000,IF(AB275=Graph!G$1*1000,AE295+Graph!G$1*1000,AC296))</f>
        <v>52800000</v>
      </c>
      <c r="AF296" s="3">
        <f t="shared" si="50"/>
        <v>52800000</v>
      </c>
      <c r="AG296" s="3">
        <f t="shared" si="27"/>
        <v>50160000</v>
      </c>
      <c r="AH296" s="3" t="e">
        <f t="shared" si="46"/>
        <v>#N/A</v>
      </c>
    </row>
    <row r="297" spans="1:34" ht="15" x14ac:dyDescent="0.25">
      <c r="A297" s="1">
        <v>44473</v>
      </c>
      <c r="B297" s="2">
        <f t="shared" si="45"/>
        <v>229</v>
      </c>
      <c r="C297" s="7"/>
      <c r="D297" s="2" t="e">
        <f t="shared" si="51"/>
        <v>#N/A</v>
      </c>
      <c r="E297" s="2" t="e">
        <f t="shared" si="63"/>
        <v>#N/A</v>
      </c>
      <c r="F297" s="2">
        <v>1670092.0324151814</v>
      </c>
      <c r="G297" s="2">
        <f t="shared" si="67"/>
        <v>492960.42857142858</v>
      </c>
      <c r="H297" s="2">
        <f t="shared" si="61"/>
        <v>129252143.33069794</v>
      </c>
      <c r="I297" s="7"/>
      <c r="J297" s="2" t="e">
        <f t="shared" si="52"/>
        <v>#N/A</v>
      </c>
      <c r="K297" s="2" t="e">
        <f t="shared" si="64"/>
        <v>#N/A</v>
      </c>
      <c r="L297" s="2">
        <f t="array" ref="L297">IF(COUNT($C298)=0,IF(COUNT($C297)=1,I297,SUM(L296+LOOKUP(2,1/(ISNUMBER($K$1:$K$194)),$K$1:$K$194))),I297)</f>
        <v>2185785.8571428498</v>
      </c>
      <c r="M297" s="8" t="e">
        <f t="shared" si="28"/>
        <v>#N/A</v>
      </c>
      <c r="N297" s="2" t="e">
        <f t="shared" si="53"/>
        <v>#N/A</v>
      </c>
      <c r="O297" s="2" t="e">
        <f t="shared" si="65"/>
        <v>#N/A</v>
      </c>
      <c r="P297" s="2">
        <v>1678961.1469941437</v>
      </c>
      <c r="Q297" s="2">
        <f t="shared" si="66"/>
        <v>500000</v>
      </c>
      <c r="R297" s="2">
        <f t="shared" si="62"/>
        <v>131422395.67034981</v>
      </c>
      <c r="S297" s="2">
        <f t="shared" si="54"/>
        <v>492960.42857143283</v>
      </c>
      <c r="T297" s="2">
        <f t="shared" si="55"/>
        <v>7039.571428571362</v>
      </c>
      <c r="U297" s="2">
        <f t="shared" si="56"/>
        <v>500000</v>
      </c>
      <c r="V297" s="2">
        <f t="shared" si="33"/>
        <v>87843467.330697581</v>
      </c>
      <c r="W297" s="2">
        <f t="shared" si="57"/>
        <v>492960.42857143283</v>
      </c>
      <c r="X297" s="2">
        <f t="shared" si="47"/>
        <v>7039.5714285671711</v>
      </c>
      <c r="Y297" s="2">
        <f t="shared" si="58"/>
        <v>43578928.339652114</v>
      </c>
      <c r="Z297" s="2" t="str">
        <f t="shared" si="48"/>
        <v>MEEP</v>
      </c>
      <c r="AA297" s="2">
        <f>IF(Z297="HERE",Y297,AA296+Graph!$G$1*1000)</f>
        <v>116531287.76822357</v>
      </c>
      <c r="AB297" s="2">
        <f t="shared" si="59"/>
        <v>800000</v>
      </c>
      <c r="AC297" s="2">
        <f t="shared" si="60"/>
        <v>41998147.473554701</v>
      </c>
      <c r="AD297" s="3">
        <f t="shared" si="49"/>
        <v>52800000</v>
      </c>
      <c r="AE297" s="2">
        <f>IF(AE295&gt;=52800000,52800000,IF(AB276=Graph!G$1*1000,AE296+Graph!G$1*1000,AC297))</f>
        <v>52800000</v>
      </c>
      <c r="AF297" s="3">
        <f t="shared" si="50"/>
        <v>52800000</v>
      </c>
      <c r="AG297" s="3">
        <f t="shared" si="27"/>
        <v>50160000</v>
      </c>
      <c r="AH297" s="3" t="e">
        <f t="shared" si="46"/>
        <v>#N/A</v>
      </c>
    </row>
    <row r="298" spans="1:34" ht="15" x14ac:dyDescent="0.25">
      <c r="A298" s="1">
        <v>44474</v>
      </c>
      <c r="B298" s="2">
        <f t="shared" si="45"/>
        <v>230</v>
      </c>
      <c r="C298" s="7"/>
      <c r="D298" s="2" t="e">
        <f t="shared" si="51"/>
        <v>#N/A</v>
      </c>
      <c r="E298" s="2" t="e">
        <f t="shared" si="63"/>
        <v>#N/A</v>
      </c>
      <c r="F298" s="2">
        <v>1675352.6827084422</v>
      </c>
      <c r="G298" s="2">
        <f t="shared" si="67"/>
        <v>492960.42857142858</v>
      </c>
      <c r="H298" s="2">
        <f t="shared" si="61"/>
        <v>129745103.75926937</v>
      </c>
      <c r="I298" s="7"/>
      <c r="J298" s="2" t="e">
        <f t="shared" si="52"/>
        <v>#N/A</v>
      </c>
      <c r="K298" s="2" t="e">
        <f t="shared" si="64"/>
        <v>#N/A</v>
      </c>
      <c r="L298" s="2">
        <f t="array" ref="L298">IF(COUNT($C299)=0,IF(COUNT($C298)=1,I298,SUM(L297+LOOKUP(2,1/(ISNUMBER($K$1:$K$194)),$K$1:$K$194))),I298)</f>
        <v>2192825.4285714212</v>
      </c>
      <c r="M298" s="8" t="e">
        <f t="shared" si="28"/>
        <v>#N/A</v>
      </c>
      <c r="N298" s="2" t="e">
        <f t="shared" si="53"/>
        <v>#N/A</v>
      </c>
      <c r="O298" s="2" t="e">
        <f t="shared" si="65"/>
        <v>#N/A</v>
      </c>
      <c r="P298" s="2">
        <v>1684243.6390867233</v>
      </c>
      <c r="Q298" s="2">
        <f t="shared" si="66"/>
        <v>500000</v>
      </c>
      <c r="R298" s="2">
        <f t="shared" si="62"/>
        <v>131922395.67034981</v>
      </c>
      <c r="S298" s="2">
        <f t="shared" si="54"/>
        <v>492960.42857143283</v>
      </c>
      <c r="T298" s="2">
        <f t="shared" si="55"/>
        <v>7039.571428571362</v>
      </c>
      <c r="U298" s="2">
        <f t="shared" si="56"/>
        <v>500000</v>
      </c>
      <c r="V298" s="2">
        <f t="shared" si="33"/>
        <v>88336427.759269014</v>
      </c>
      <c r="W298" s="2">
        <f t="shared" si="57"/>
        <v>492960.42857143283</v>
      </c>
      <c r="X298" s="2">
        <f t="shared" si="47"/>
        <v>7039.5714285671711</v>
      </c>
      <c r="Y298" s="2">
        <f t="shared" si="58"/>
        <v>43585967.911080681</v>
      </c>
      <c r="Z298" s="2" t="str">
        <f t="shared" si="48"/>
        <v>MEEP</v>
      </c>
      <c r="AA298" s="2">
        <f>IF(Z298="HERE",Y298,AA297+Graph!$G$1*1000)</f>
        <v>117331287.76822357</v>
      </c>
      <c r="AB298" s="2">
        <f t="shared" si="59"/>
        <v>800000</v>
      </c>
      <c r="AC298" s="2">
        <f t="shared" si="60"/>
        <v>41998147.473554701</v>
      </c>
      <c r="AD298" s="3">
        <f t="shared" si="49"/>
        <v>52800000</v>
      </c>
      <c r="AE298" s="2">
        <f>IF(AE296&gt;=52800000,52800000,IF(AB277=Graph!G$1*1000,AE297+Graph!G$1*1000,AC298))</f>
        <v>52800000</v>
      </c>
      <c r="AF298" s="3">
        <f t="shared" si="50"/>
        <v>52800000</v>
      </c>
      <c r="AG298" s="3">
        <f t="shared" si="27"/>
        <v>50160000</v>
      </c>
      <c r="AH298" s="3" t="e">
        <f t="shared" si="46"/>
        <v>#N/A</v>
      </c>
    </row>
    <row r="299" spans="1:34" ht="15" x14ac:dyDescent="0.25">
      <c r="A299" s="1">
        <v>44475</v>
      </c>
      <c r="B299" s="2">
        <f t="shared" si="45"/>
        <v>231</v>
      </c>
      <c r="C299" s="7"/>
      <c r="D299" s="2" t="e">
        <f t="shared" si="51"/>
        <v>#N/A</v>
      </c>
      <c r="E299" s="2" t="e">
        <f t="shared" si="63"/>
        <v>#N/A</v>
      </c>
      <c r="F299" s="2">
        <v>1680613.3330016732</v>
      </c>
      <c r="G299" s="2">
        <f t="shared" si="67"/>
        <v>492960.42857142858</v>
      </c>
      <c r="H299" s="2">
        <f t="shared" si="61"/>
        <v>130238064.1878408</v>
      </c>
      <c r="I299" s="7"/>
      <c r="J299" s="2" t="e">
        <f t="shared" si="52"/>
        <v>#N/A</v>
      </c>
      <c r="K299" s="2" t="e">
        <f t="shared" si="64"/>
        <v>#N/A</v>
      </c>
      <c r="L299" s="2">
        <f t="array" ref="L299">IF(COUNT($C300)=0,IF(COUNT($C299)=1,I299,SUM(L298+LOOKUP(2,1/(ISNUMBER($K$1:$K$194)),$K$1:$K$194))),I299)</f>
        <v>2199864.9999999925</v>
      </c>
      <c r="M299" s="8" t="e">
        <f t="shared" si="28"/>
        <v>#N/A</v>
      </c>
      <c r="N299" s="2" t="e">
        <f t="shared" si="53"/>
        <v>#N/A</v>
      </c>
      <c r="O299" s="2" t="e">
        <f t="shared" si="65"/>
        <v>#N/A</v>
      </c>
      <c r="P299" s="2">
        <v>1689526.1311793029</v>
      </c>
      <c r="Q299" s="2">
        <f t="shared" si="66"/>
        <v>500000</v>
      </c>
      <c r="R299" s="2">
        <f t="shared" si="62"/>
        <v>132422395.67034981</v>
      </c>
      <c r="S299" s="2">
        <f t="shared" si="54"/>
        <v>492960.42857143283</v>
      </c>
      <c r="T299" s="2">
        <f t="shared" si="55"/>
        <v>7039.571428571362</v>
      </c>
      <c r="U299" s="2">
        <f t="shared" si="56"/>
        <v>500000</v>
      </c>
      <c r="V299" s="2">
        <f t="shared" si="33"/>
        <v>88829388.187840447</v>
      </c>
      <c r="W299" s="2">
        <f t="shared" si="57"/>
        <v>492960.42857143283</v>
      </c>
      <c r="X299" s="2">
        <f t="shared" si="47"/>
        <v>7039.5714285671711</v>
      </c>
      <c r="Y299" s="2">
        <f t="shared" si="58"/>
        <v>43593007.482509248</v>
      </c>
      <c r="Z299" s="2" t="str">
        <f t="shared" si="48"/>
        <v>MEEP</v>
      </c>
      <c r="AA299" s="2">
        <f>IF(Z299="HERE",Y299,AA298+Graph!$G$1*1000)</f>
        <v>118131287.76822357</v>
      </c>
      <c r="AB299" s="2">
        <f t="shared" si="59"/>
        <v>800000</v>
      </c>
      <c r="AC299" s="2">
        <f t="shared" si="60"/>
        <v>41998147.473554701</v>
      </c>
      <c r="AD299" s="3">
        <f t="shared" si="49"/>
        <v>52800000</v>
      </c>
      <c r="AE299" s="2">
        <f>IF(AE297&gt;=52800000,52800000,IF(AB278=Graph!G$1*1000,AE298+Graph!G$1*1000,AC299))</f>
        <v>52800000</v>
      </c>
      <c r="AF299" s="3">
        <f t="shared" si="50"/>
        <v>52800000</v>
      </c>
      <c r="AG299" s="3">
        <f t="shared" si="27"/>
        <v>50160000</v>
      </c>
      <c r="AH299" s="3" t="e">
        <f t="shared" si="46"/>
        <v>#N/A</v>
      </c>
    </row>
    <row r="300" spans="1:34" ht="15" x14ac:dyDescent="0.25">
      <c r="A300" s="1">
        <v>44476</v>
      </c>
      <c r="B300" s="2">
        <f t="shared" si="45"/>
        <v>232</v>
      </c>
      <c r="C300" s="7"/>
      <c r="D300" s="2" t="e">
        <f t="shared" si="51"/>
        <v>#N/A</v>
      </c>
      <c r="E300" s="2" t="e">
        <f t="shared" si="63"/>
        <v>#N/A</v>
      </c>
      <c r="F300" s="2">
        <v>1685873.983294934</v>
      </c>
      <c r="G300" s="2">
        <f t="shared" si="67"/>
        <v>492960.42857142858</v>
      </c>
      <c r="H300" s="2">
        <f t="shared" si="61"/>
        <v>130731024.61641224</v>
      </c>
      <c r="I300" s="7"/>
      <c r="J300" s="2" t="e">
        <f t="shared" si="52"/>
        <v>#N/A</v>
      </c>
      <c r="K300" s="2" t="e">
        <f t="shared" si="64"/>
        <v>#N/A</v>
      </c>
      <c r="L300" s="2">
        <f t="array" ref="L300">IF(COUNT($C301)=0,IF(COUNT($C300)=1,I300,SUM(L299+LOOKUP(2,1/(ISNUMBER($K$1:$K$194)),$K$1:$K$194))),I300)</f>
        <v>2206904.5714285639</v>
      </c>
      <c r="M300" s="8" t="e">
        <f t="shared" si="28"/>
        <v>#N/A</v>
      </c>
      <c r="N300" s="2" t="e">
        <f t="shared" si="53"/>
        <v>#N/A</v>
      </c>
      <c r="O300" s="2" t="e">
        <f t="shared" si="65"/>
        <v>#N/A</v>
      </c>
      <c r="P300" s="2">
        <v>1694808.6232718825</v>
      </c>
      <c r="Q300" s="2">
        <f t="shared" si="66"/>
        <v>500000</v>
      </c>
      <c r="R300" s="2">
        <f t="shared" si="62"/>
        <v>132922395.67034981</v>
      </c>
      <c r="S300" s="2">
        <f t="shared" si="54"/>
        <v>492960.42857143283</v>
      </c>
      <c r="T300" s="2">
        <f t="shared" si="55"/>
        <v>7039.571428571362</v>
      </c>
      <c r="U300" s="2">
        <f t="shared" si="56"/>
        <v>500000</v>
      </c>
      <c r="V300" s="2">
        <f t="shared" si="33"/>
        <v>89322348.61641188</v>
      </c>
      <c r="W300" s="2">
        <f t="shared" si="57"/>
        <v>492960.42857143283</v>
      </c>
      <c r="X300" s="2">
        <f t="shared" si="47"/>
        <v>7039.5714285671711</v>
      </c>
      <c r="Y300" s="2">
        <f t="shared" si="58"/>
        <v>43600047.053937815</v>
      </c>
      <c r="Z300" s="2" t="str">
        <f t="shared" si="48"/>
        <v>MEEP</v>
      </c>
      <c r="AA300" s="2">
        <f>IF(Z300="HERE",Y300,AA299+Graph!$G$1*1000)</f>
        <v>118931287.76822357</v>
      </c>
      <c r="AB300" s="2">
        <f t="shared" si="59"/>
        <v>800000</v>
      </c>
      <c r="AC300" s="2">
        <f t="shared" si="60"/>
        <v>41998147.473554701</v>
      </c>
      <c r="AD300" s="3">
        <f t="shared" si="49"/>
        <v>52800000</v>
      </c>
      <c r="AE300" s="2">
        <f>IF(AE298&gt;=52800000,52800000,IF(AB279=Graph!G$1*1000,AE299+Graph!G$1*1000,AC300))</f>
        <v>52800000</v>
      </c>
      <c r="AF300" s="3">
        <f t="shared" si="50"/>
        <v>52800000</v>
      </c>
      <c r="AG300" s="3">
        <f t="shared" si="27"/>
        <v>50160000</v>
      </c>
      <c r="AH300" s="3" t="e">
        <f t="shared" si="46"/>
        <v>#N/A</v>
      </c>
    </row>
    <row r="301" spans="1:34" ht="15" x14ac:dyDescent="0.25">
      <c r="A301" s="1">
        <v>44477</v>
      </c>
      <c r="B301" s="2">
        <f t="shared" si="45"/>
        <v>233</v>
      </c>
      <c r="C301" s="7"/>
      <c r="D301" s="2" t="e">
        <f t="shared" si="51"/>
        <v>#N/A</v>
      </c>
      <c r="E301" s="2" t="e">
        <f t="shared" si="63"/>
        <v>#N/A</v>
      </c>
      <c r="F301" s="2">
        <v>1691134.6335881948</v>
      </c>
      <c r="G301" s="2">
        <f t="shared" si="67"/>
        <v>492960.42857142858</v>
      </c>
      <c r="H301" s="2">
        <f t="shared" si="61"/>
        <v>131223985.04498367</v>
      </c>
      <c r="I301" s="7"/>
      <c r="J301" s="2" t="e">
        <f t="shared" si="52"/>
        <v>#N/A</v>
      </c>
      <c r="K301" s="2" t="e">
        <f t="shared" si="64"/>
        <v>#N/A</v>
      </c>
      <c r="L301" s="2">
        <f t="array" ref="L301">IF(COUNT($C302)=0,IF(COUNT($C301)=1,I301,SUM(L300+LOOKUP(2,1/(ISNUMBER($K$1:$K$194)),$K$1:$K$194))),I301)</f>
        <v>2213944.1428571353</v>
      </c>
      <c r="M301" s="8" t="e">
        <f t="shared" si="28"/>
        <v>#N/A</v>
      </c>
      <c r="N301" s="2" t="e">
        <f t="shared" si="53"/>
        <v>#N/A</v>
      </c>
      <c r="O301" s="2" t="e">
        <f t="shared" si="65"/>
        <v>#N/A</v>
      </c>
      <c r="P301" s="2">
        <v>1700091.1153644621</v>
      </c>
      <c r="Q301" s="2">
        <f t="shared" si="66"/>
        <v>500000</v>
      </c>
      <c r="R301" s="2">
        <f t="shared" si="62"/>
        <v>133422395.67034981</v>
      </c>
      <c r="S301" s="2">
        <f t="shared" si="54"/>
        <v>492960.42857143283</v>
      </c>
      <c r="T301" s="2">
        <f t="shared" si="55"/>
        <v>7039.571428571362</v>
      </c>
      <c r="U301" s="2">
        <f t="shared" si="56"/>
        <v>500000</v>
      </c>
      <c r="V301" s="2">
        <f t="shared" si="33"/>
        <v>89815309.044983312</v>
      </c>
      <c r="W301" s="2">
        <f t="shared" si="57"/>
        <v>492960.42857143283</v>
      </c>
      <c r="X301" s="2">
        <f t="shared" si="47"/>
        <v>7039.5714285671711</v>
      </c>
      <c r="Y301" s="2">
        <f t="shared" si="58"/>
        <v>43607086.625366382</v>
      </c>
      <c r="Z301" s="2" t="str">
        <f t="shared" si="48"/>
        <v>MEEP</v>
      </c>
      <c r="AA301" s="2">
        <f>IF(Z301="HERE",Y301,AA300+Graph!$G$1*1000)</f>
        <v>119731287.76822357</v>
      </c>
      <c r="AB301" s="2">
        <f t="shared" si="59"/>
        <v>800000</v>
      </c>
      <c r="AC301" s="2">
        <f t="shared" si="60"/>
        <v>41998147.473554701</v>
      </c>
      <c r="AD301" s="3">
        <f t="shared" si="49"/>
        <v>52800000</v>
      </c>
      <c r="AE301" s="2">
        <f>IF(AE299&gt;=52800000,52800000,IF(AB280=Graph!G$1*1000,AE300+Graph!G$1*1000,AC301))</f>
        <v>52800000</v>
      </c>
      <c r="AF301" s="3">
        <f t="shared" si="50"/>
        <v>52800000</v>
      </c>
      <c r="AG301" s="3">
        <f t="shared" si="27"/>
        <v>50160000</v>
      </c>
      <c r="AH301" s="3" t="e">
        <f t="shared" si="46"/>
        <v>#N/A</v>
      </c>
    </row>
    <row r="302" spans="1:34" ht="15" x14ac:dyDescent="0.25">
      <c r="A302" s="1">
        <v>44478</v>
      </c>
      <c r="B302" s="2">
        <f t="shared" si="45"/>
        <v>234</v>
      </c>
      <c r="C302" s="7"/>
      <c r="D302" s="2" t="e">
        <f t="shared" si="51"/>
        <v>#N/A</v>
      </c>
      <c r="E302" s="2" t="e">
        <f t="shared" si="63"/>
        <v>#N/A</v>
      </c>
      <c r="F302" s="2">
        <v>1696395.2838814557</v>
      </c>
      <c r="G302" s="2">
        <f t="shared" si="67"/>
        <v>492960.42857142858</v>
      </c>
      <c r="H302" s="2">
        <f t="shared" si="61"/>
        <v>131716945.4735551</v>
      </c>
      <c r="I302" s="7"/>
      <c r="J302" s="2" t="e">
        <f t="shared" si="52"/>
        <v>#N/A</v>
      </c>
      <c r="K302" s="2" t="e">
        <f t="shared" si="64"/>
        <v>#N/A</v>
      </c>
      <c r="L302" s="2">
        <f t="array" ref="L302">IF(COUNT($C303)=0,IF(COUNT($C302)=1,I302,SUM(L301+LOOKUP(2,1/(ISNUMBER($K$1:$K$194)),$K$1:$K$194))),I302)</f>
        <v>2220983.7142857066</v>
      </c>
      <c r="M302" s="8" t="e">
        <f t="shared" si="28"/>
        <v>#N/A</v>
      </c>
      <c r="N302" s="2" t="e">
        <f t="shared" si="53"/>
        <v>#N/A</v>
      </c>
      <c r="O302" s="2" t="e">
        <f t="shared" si="65"/>
        <v>#N/A</v>
      </c>
      <c r="P302" s="2">
        <v>1705373.6074570417</v>
      </c>
      <c r="Q302" s="2">
        <f t="shared" si="66"/>
        <v>500000</v>
      </c>
      <c r="R302" s="2">
        <f t="shared" si="62"/>
        <v>133922395.67034981</v>
      </c>
      <c r="S302" s="2">
        <f t="shared" si="54"/>
        <v>492960.42857143283</v>
      </c>
      <c r="T302" s="2">
        <f t="shared" si="55"/>
        <v>7039.571428571362</v>
      </c>
      <c r="U302" s="2">
        <f t="shared" si="56"/>
        <v>500000</v>
      </c>
      <c r="V302" s="2">
        <f t="shared" si="33"/>
        <v>90308269.473554745</v>
      </c>
      <c r="W302" s="2">
        <f t="shared" si="57"/>
        <v>492960.42857143283</v>
      </c>
      <c r="X302" s="2">
        <f t="shared" si="47"/>
        <v>7039.5714285671711</v>
      </c>
      <c r="Y302" s="2">
        <f t="shared" si="58"/>
        <v>43614126.196794949</v>
      </c>
      <c r="Z302" s="2" t="str">
        <f t="shared" si="48"/>
        <v>MEEP</v>
      </c>
      <c r="AA302" s="2">
        <f>IF(Z302="HERE",Y302,AA301+Graph!$G$1*1000)</f>
        <v>120531287.76822357</v>
      </c>
      <c r="AB302" s="2">
        <f t="shared" si="59"/>
        <v>800000</v>
      </c>
      <c r="AC302" s="2">
        <f t="shared" si="60"/>
        <v>41998147.473554701</v>
      </c>
      <c r="AD302" s="3">
        <f t="shared" si="49"/>
        <v>52800000</v>
      </c>
      <c r="AE302" s="2">
        <f>IF(AE300&gt;=52800000,52800000,IF(AB281=Graph!G$1*1000,AE301+Graph!G$1*1000,AC302))</f>
        <v>52800000</v>
      </c>
      <c r="AF302" s="3">
        <f t="shared" si="50"/>
        <v>52800000</v>
      </c>
      <c r="AG302" s="3">
        <f t="shared" si="27"/>
        <v>50160000</v>
      </c>
      <c r="AH302" s="3" t="e">
        <f t="shared" si="46"/>
        <v>#N/A</v>
      </c>
    </row>
    <row r="303" spans="1:34" ht="15" x14ac:dyDescent="0.25">
      <c r="A303" s="1">
        <v>44479</v>
      </c>
      <c r="B303" s="2">
        <f t="shared" si="45"/>
        <v>235</v>
      </c>
      <c r="C303" s="7"/>
      <c r="D303" s="2" t="e">
        <f t="shared" si="51"/>
        <v>#N/A</v>
      </c>
      <c r="E303" s="2" t="e">
        <f t="shared" si="63"/>
        <v>#N/A</v>
      </c>
      <c r="F303" s="2">
        <v>1701655.9341747165</v>
      </c>
      <c r="G303" s="2">
        <f t="shared" si="67"/>
        <v>492960.42857142858</v>
      </c>
      <c r="H303" s="2">
        <f t="shared" si="61"/>
        <v>132209905.90212654</v>
      </c>
      <c r="I303" s="7"/>
      <c r="J303" s="2" t="e">
        <f t="shared" si="52"/>
        <v>#N/A</v>
      </c>
      <c r="K303" s="2" t="e">
        <f t="shared" si="64"/>
        <v>#N/A</v>
      </c>
      <c r="L303" s="2">
        <f t="array" ref="L303">IF(COUNT($C304)=0,IF(COUNT($C303)=1,I303,SUM(L302+LOOKUP(2,1/(ISNUMBER($K$1:$K$194)),$K$1:$K$194))),I303)</f>
        <v>2228023.285714278</v>
      </c>
      <c r="M303" s="8" t="e">
        <f t="shared" si="28"/>
        <v>#N/A</v>
      </c>
      <c r="N303" s="2" t="e">
        <f t="shared" si="53"/>
        <v>#N/A</v>
      </c>
      <c r="O303" s="2" t="e">
        <f t="shared" si="65"/>
        <v>#N/A</v>
      </c>
      <c r="P303" s="2">
        <v>1710656.0995496511</v>
      </c>
      <c r="Q303" s="2">
        <f t="shared" si="66"/>
        <v>500000</v>
      </c>
      <c r="R303" s="2">
        <f t="shared" si="62"/>
        <v>134422395.67034981</v>
      </c>
      <c r="S303" s="2">
        <f t="shared" si="54"/>
        <v>492960.42857143283</v>
      </c>
      <c r="T303" s="2">
        <f t="shared" si="55"/>
        <v>7039.571428571362</v>
      </c>
      <c r="U303" s="2">
        <f t="shared" si="56"/>
        <v>500000</v>
      </c>
      <c r="V303" s="2">
        <f t="shared" si="33"/>
        <v>90801229.902126178</v>
      </c>
      <c r="W303" s="2">
        <f t="shared" si="57"/>
        <v>492960.42857143283</v>
      </c>
      <c r="X303" s="2">
        <f t="shared" si="47"/>
        <v>7039.5714285671711</v>
      </c>
      <c r="Y303" s="2">
        <f t="shared" si="58"/>
        <v>43621165.768223517</v>
      </c>
      <c r="Z303" s="2" t="str">
        <f t="shared" si="48"/>
        <v>MEEP</v>
      </c>
      <c r="AA303" s="2">
        <f>IF(Z303="HERE",Y303,AA302+Graph!$G$1*1000)</f>
        <v>121331287.76822357</v>
      </c>
      <c r="AB303" s="2">
        <f t="shared" si="59"/>
        <v>800000</v>
      </c>
      <c r="AC303" s="2">
        <f t="shared" si="60"/>
        <v>41998147.473554701</v>
      </c>
      <c r="AD303" s="3">
        <f t="shared" si="49"/>
        <v>52800000</v>
      </c>
      <c r="AE303" s="2">
        <f>IF(AE301&gt;=52800000,52800000,IF(AB282=Graph!G$1*1000,AE302+Graph!G$1*1000,AC303))</f>
        <v>52800000</v>
      </c>
      <c r="AF303" s="3">
        <f t="shared" si="50"/>
        <v>52800000</v>
      </c>
      <c r="AG303" s="3">
        <f t="shared" si="27"/>
        <v>50160000</v>
      </c>
      <c r="AH303" s="3" t="e">
        <f t="shared" si="46"/>
        <v>#N/A</v>
      </c>
    </row>
    <row r="304" spans="1:34" ht="15" x14ac:dyDescent="0.25">
      <c r="A304" s="1">
        <v>44480</v>
      </c>
      <c r="B304" s="2">
        <f t="shared" si="45"/>
        <v>236</v>
      </c>
      <c r="C304" s="7"/>
      <c r="D304" s="2" t="e">
        <f t="shared" si="51"/>
        <v>#N/A</v>
      </c>
      <c r="E304" s="2" t="e">
        <f t="shared" si="63"/>
        <v>#N/A</v>
      </c>
      <c r="F304" s="2">
        <v>1706916.5844679475</v>
      </c>
      <c r="G304" s="2">
        <f t="shared" si="67"/>
        <v>492960.42857142858</v>
      </c>
      <c r="H304" s="2">
        <f t="shared" si="61"/>
        <v>132702866.33069797</v>
      </c>
      <c r="I304" s="7"/>
      <c r="J304" s="2" t="e">
        <f t="shared" si="52"/>
        <v>#N/A</v>
      </c>
      <c r="K304" s="2" t="e">
        <f t="shared" si="64"/>
        <v>#N/A</v>
      </c>
      <c r="L304" s="2">
        <f t="array" ref="L304">IF(COUNT($C305)=0,IF(COUNT($C304)=1,I304,SUM(L303+LOOKUP(2,1/(ISNUMBER($K$1:$K$194)),$K$1:$K$194))),I304)</f>
        <v>2235062.8571428494</v>
      </c>
      <c r="M304" s="8" t="e">
        <f t="shared" si="28"/>
        <v>#N/A</v>
      </c>
      <c r="N304" s="2" t="e">
        <f t="shared" si="53"/>
        <v>#N/A</v>
      </c>
      <c r="O304" s="2" t="e">
        <f t="shared" si="65"/>
        <v>#N/A</v>
      </c>
      <c r="P304" s="2">
        <v>1715938.5916422307</v>
      </c>
      <c r="Q304" s="2">
        <f t="shared" si="66"/>
        <v>500000</v>
      </c>
      <c r="R304" s="2">
        <f t="shared" si="62"/>
        <v>134922395.67034981</v>
      </c>
      <c r="S304" s="2">
        <f t="shared" si="54"/>
        <v>492960.42857143283</v>
      </c>
      <c r="T304" s="2">
        <f t="shared" si="55"/>
        <v>7039.571428571362</v>
      </c>
      <c r="U304" s="2">
        <f t="shared" si="56"/>
        <v>500000</v>
      </c>
      <c r="V304" s="2">
        <f t="shared" si="33"/>
        <v>91294190.330697611</v>
      </c>
      <c r="W304" s="2">
        <f t="shared" si="57"/>
        <v>492960.42857143283</v>
      </c>
      <c r="X304" s="2">
        <f t="shared" si="47"/>
        <v>7039.5714285671711</v>
      </c>
      <c r="Y304" s="2">
        <f t="shared" si="58"/>
        <v>43628205.339652084</v>
      </c>
      <c r="Z304" s="2" t="str">
        <f t="shared" si="48"/>
        <v>MEEP</v>
      </c>
      <c r="AA304" s="2">
        <f>IF(Z304="HERE",Y304,AA303+Graph!$G$1*1000)</f>
        <v>122131287.76822357</v>
      </c>
      <c r="AB304" s="2">
        <f t="shared" si="59"/>
        <v>800000</v>
      </c>
      <c r="AC304" s="2">
        <f t="shared" si="60"/>
        <v>41998147.473554701</v>
      </c>
      <c r="AD304" s="3">
        <f t="shared" si="49"/>
        <v>52800000</v>
      </c>
      <c r="AE304" s="2">
        <f>IF(AE302&gt;=52800000,52800000,IF(AB283=Graph!G$1*1000,AE303+Graph!G$1*1000,AC304))</f>
        <v>52800000</v>
      </c>
      <c r="AF304" s="3">
        <f t="shared" si="50"/>
        <v>52800000</v>
      </c>
      <c r="AG304" s="3">
        <f t="shared" si="27"/>
        <v>50160000</v>
      </c>
      <c r="AH304" s="3" t="e">
        <f t="shared" si="46"/>
        <v>#N/A</v>
      </c>
    </row>
    <row r="305" spans="1:34" ht="15" x14ac:dyDescent="0.25">
      <c r="A305" s="1">
        <v>44481</v>
      </c>
      <c r="B305" s="2">
        <f t="shared" si="45"/>
        <v>237</v>
      </c>
      <c r="C305" s="7"/>
      <c r="D305" s="2" t="e">
        <f t="shared" si="51"/>
        <v>#N/A</v>
      </c>
      <c r="E305" s="2" t="e">
        <f t="shared" si="63"/>
        <v>#N/A</v>
      </c>
      <c r="F305" s="2">
        <v>1712177.2347612083</v>
      </c>
      <c r="G305" s="2">
        <f t="shared" si="67"/>
        <v>492960.42857142858</v>
      </c>
      <c r="H305" s="2">
        <f t="shared" si="61"/>
        <v>133195826.7592694</v>
      </c>
      <c r="I305" s="7"/>
      <c r="J305" s="2" t="e">
        <f t="shared" si="52"/>
        <v>#N/A</v>
      </c>
      <c r="K305" s="2" t="e">
        <f t="shared" si="64"/>
        <v>#N/A</v>
      </c>
      <c r="L305" s="2">
        <f t="array" ref="L305">IF(COUNT($C306)=0,IF(COUNT($C305)=1,I305,SUM(L304+LOOKUP(2,1/(ISNUMBER($K$1:$K$194)),$K$1:$K$194))),I305)</f>
        <v>2242102.4285714207</v>
      </c>
      <c r="M305" s="8" t="e">
        <f t="shared" si="28"/>
        <v>#N/A</v>
      </c>
      <c r="N305" s="2" t="e">
        <f t="shared" si="53"/>
        <v>#N/A</v>
      </c>
      <c r="O305" s="2" t="e">
        <f t="shared" si="65"/>
        <v>#N/A</v>
      </c>
      <c r="P305" s="2">
        <v>1721221.0837348104</v>
      </c>
      <c r="Q305" s="2">
        <f t="shared" si="66"/>
        <v>500000</v>
      </c>
      <c r="R305" s="2">
        <f t="shared" si="62"/>
        <v>135422395.67034981</v>
      </c>
      <c r="S305" s="2">
        <f t="shared" si="54"/>
        <v>492960.42857143283</v>
      </c>
      <c r="T305" s="2">
        <f t="shared" si="55"/>
        <v>7039.571428571362</v>
      </c>
      <c r="U305" s="2">
        <f t="shared" si="56"/>
        <v>500000</v>
      </c>
      <c r="V305" s="2">
        <f t="shared" si="33"/>
        <v>91787150.759269044</v>
      </c>
      <c r="W305" s="2">
        <f t="shared" si="57"/>
        <v>492960.42857143283</v>
      </c>
      <c r="X305" s="2">
        <f t="shared" si="47"/>
        <v>7039.5714285671711</v>
      </c>
      <c r="Y305" s="2">
        <f t="shared" si="58"/>
        <v>43635244.911080651</v>
      </c>
      <c r="Z305" s="2" t="str">
        <f t="shared" si="48"/>
        <v>MEEP</v>
      </c>
      <c r="AA305" s="2">
        <f>IF(Z305="HERE",Y305,AA304+Graph!$G$1*1000)</f>
        <v>122931287.76822357</v>
      </c>
      <c r="AB305" s="2">
        <f t="shared" si="59"/>
        <v>800000</v>
      </c>
      <c r="AC305" s="2">
        <f t="shared" si="60"/>
        <v>41998147.473554701</v>
      </c>
      <c r="AD305" s="3">
        <f t="shared" si="49"/>
        <v>52800000</v>
      </c>
      <c r="AE305" s="2">
        <f>IF(AE303&gt;=52800000,52800000,IF(AB284=Graph!G$1*1000,AE304+Graph!G$1*1000,AC305))</f>
        <v>52800000</v>
      </c>
      <c r="AF305" s="3">
        <f t="shared" si="50"/>
        <v>52800000</v>
      </c>
      <c r="AG305" s="3">
        <f t="shared" si="27"/>
        <v>50160000</v>
      </c>
      <c r="AH305" s="3" t="e">
        <f t="shared" si="46"/>
        <v>#N/A</v>
      </c>
    </row>
    <row r="306" spans="1:34" ht="15" x14ac:dyDescent="0.25">
      <c r="A306" s="1">
        <v>44482</v>
      </c>
      <c r="B306" s="2">
        <f t="shared" si="45"/>
        <v>238</v>
      </c>
      <c r="C306" s="7"/>
      <c r="D306" s="2" t="e">
        <f t="shared" si="51"/>
        <v>#N/A</v>
      </c>
      <c r="E306" s="2" t="e">
        <f t="shared" si="63"/>
        <v>#N/A</v>
      </c>
      <c r="F306" s="2">
        <v>1717437.8850544691</v>
      </c>
      <c r="G306" s="2">
        <f t="shared" si="67"/>
        <v>492960.42857142858</v>
      </c>
      <c r="H306" s="2">
        <f t="shared" si="61"/>
        <v>133688787.18784083</v>
      </c>
      <c r="I306" s="7"/>
      <c r="J306" s="2" t="e">
        <f t="shared" si="52"/>
        <v>#N/A</v>
      </c>
      <c r="K306" s="2" t="e">
        <f t="shared" si="64"/>
        <v>#N/A</v>
      </c>
      <c r="L306" s="2">
        <f t="array" ref="L306">IF(COUNT($C307)=0,IF(COUNT($C306)=1,I306,SUM(L305+LOOKUP(2,1/(ISNUMBER($K$1:$K$194)),$K$1:$K$194))),I306)</f>
        <v>2249141.9999999921</v>
      </c>
      <c r="M306" s="8" t="e">
        <f t="shared" si="28"/>
        <v>#N/A</v>
      </c>
      <c r="N306" s="2" t="e">
        <f t="shared" si="53"/>
        <v>#N/A</v>
      </c>
      <c r="O306" s="2" t="e">
        <f t="shared" si="65"/>
        <v>#N/A</v>
      </c>
      <c r="P306" s="2">
        <v>1726503.57582739</v>
      </c>
      <c r="Q306" s="2">
        <f t="shared" si="66"/>
        <v>500000</v>
      </c>
      <c r="R306" s="2">
        <f t="shared" si="62"/>
        <v>135922395.67034981</v>
      </c>
      <c r="S306" s="2">
        <f t="shared" si="54"/>
        <v>492960.42857143283</v>
      </c>
      <c r="T306" s="2">
        <f t="shared" si="55"/>
        <v>7039.571428571362</v>
      </c>
      <c r="U306" s="2">
        <f t="shared" si="56"/>
        <v>500000</v>
      </c>
      <c r="V306" s="2">
        <f t="shared" si="33"/>
        <v>92280111.187840477</v>
      </c>
      <c r="W306" s="2">
        <f t="shared" si="57"/>
        <v>492960.42857143283</v>
      </c>
      <c r="X306" s="2">
        <f t="shared" si="47"/>
        <v>7039.5714285671711</v>
      </c>
      <c r="Y306" s="2">
        <f t="shared" si="58"/>
        <v>43642284.482509218</v>
      </c>
      <c r="Z306" s="2" t="str">
        <f t="shared" si="48"/>
        <v>MEEP</v>
      </c>
      <c r="AA306" s="2">
        <f>IF(Z306="HERE",Y306,AA305+Graph!$G$1*1000)</f>
        <v>123731287.76822357</v>
      </c>
      <c r="AB306" s="2">
        <f t="shared" si="59"/>
        <v>800000</v>
      </c>
      <c r="AC306" s="2">
        <f t="shared" si="60"/>
        <v>41998147.473554701</v>
      </c>
      <c r="AD306" s="3">
        <f t="shared" si="49"/>
        <v>52800000</v>
      </c>
      <c r="AE306" s="2">
        <f>IF(AE304&gt;=52800000,52800000,IF(AB285=Graph!G$1*1000,AE305+Graph!G$1*1000,AC306))</f>
        <v>52800000</v>
      </c>
      <c r="AF306" s="3">
        <f t="shared" si="50"/>
        <v>52800000</v>
      </c>
      <c r="AG306" s="3">
        <f t="shared" si="27"/>
        <v>50160000</v>
      </c>
      <c r="AH306" s="3" t="e">
        <f t="shared" si="46"/>
        <v>#N/A</v>
      </c>
    </row>
    <row r="307" spans="1:34" ht="15" x14ac:dyDescent="0.25">
      <c r="A307" s="1">
        <v>44483</v>
      </c>
      <c r="B307" s="2">
        <f t="shared" si="45"/>
        <v>239</v>
      </c>
      <c r="C307" s="7"/>
      <c r="D307" s="2" t="e">
        <f t="shared" si="51"/>
        <v>#N/A</v>
      </c>
      <c r="E307" s="2" t="e">
        <f t="shared" si="63"/>
        <v>#N/A</v>
      </c>
      <c r="F307" s="2">
        <v>1722698.5353477299</v>
      </c>
      <c r="G307" s="2">
        <f t="shared" si="67"/>
        <v>492960.42857142858</v>
      </c>
      <c r="H307" s="2">
        <f t="shared" si="61"/>
        <v>134181747.61641227</v>
      </c>
      <c r="I307" s="7"/>
      <c r="J307" s="2" t="e">
        <f t="shared" si="52"/>
        <v>#N/A</v>
      </c>
      <c r="K307" s="2" t="e">
        <f t="shared" si="64"/>
        <v>#N/A</v>
      </c>
      <c r="L307" s="2">
        <f t="array" ref="L307">IF(COUNT($C308)=0,IF(COUNT($C307)=1,I307,SUM(L306+LOOKUP(2,1/(ISNUMBER($K$1:$K$194)),$K$1:$K$194))),I307)</f>
        <v>2256181.5714285634</v>
      </c>
      <c r="M307" s="8" t="e">
        <f t="shared" si="28"/>
        <v>#N/A</v>
      </c>
      <c r="N307" s="2" t="e">
        <f t="shared" si="53"/>
        <v>#N/A</v>
      </c>
      <c r="O307" s="2" t="e">
        <f t="shared" si="65"/>
        <v>#N/A</v>
      </c>
      <c r="P307" s="2">
        <v>1731786.0679199696</v>
      </c>
      <c r="Q307" s="2">
        <f t="shared" si="66"/>
        <v>500000</v>
      </c>
      <c r="R307" s="2">
        <f t="shared" si="62"/>
        <v>136422395.67034981</v>
      </c>
      <c r="S307" s="2">
        <f t="shared" si="54"/>
        <v>492960.42857143283</v>
      </c>
      <c r="T307" s="2">
        <f t="shared" si="55"/>
        <v>7039.571428571362</v>
      </c>
      <c r="U307" s="2">
        <f t="shared" si="56"/>
        <v>500000</v>
      </c>
      <c r="V307" s="2">
        <f t="shared" si="33"/>
        <v>92773071.616411909</v>
      </c>
      <c r="W307" s="2">
        <f t="shared" si="57"/>
        <v>492960.42857143283</v>
      </c>
      <c r="X307" s="2">
        <f t="shared" si="47"/>
        <v>7039.5714285671711</v>
      </c>
      <c r="Y307" s="2">
        <f t="shared" si="58"/>
        <v>43649324.053937785</v>
      </c>
      <c r="Z307" s="2" t="str">
        <f t="shared" si="48"/>
        <v>MEEP</v>
      </c>
      <c r="AA307" s="2">
        <f>IF(Z307="HERE",Y307,AA306+Graph!$G$1*1000)</f>
        <v>124531287.76822357</v>
      </c>
      <c r="AB307" s="2">
        <f t="shared" si="59"/>
        <v>800000</v>
      </c>
      <c r="AC307" s="2">
        <f t="shared" si="60"/>
        <v>41998147.473554701</v>
      </c>
      <c r="AD307" s="3">
        <f t="shared" si="49"/>
        <v>52800000</v>
      </c>
      <c r="AE307" s="2">
        <f>IF(AE305&gt;=52800000,52800000,IF(AB286=Graph!G$1*1000,AE306+Graph!G$1*1000,AC307))</f>
        <v>52800000</v>
      </c>
      <c r="AF307" s="3">
        <f t="shared" si="50"/>
        <v>52800000</v>
      </c>
      <c r="AG307" s="3">
        <f t="shared" ref="AG307:AG385" si="68">SUM(AD286*0.9+AF286*0.05)</f>
        <v>50160000</v>
      </c>
      <c r="AH307" s="3" t="e">
        <f t="shared" si="46"/>
        <v>#N/A</v>
      </c>
    </row>
    <row r="308" spans="1:34" ht="15" x14ac:dyDescent="0.25">
      <c r="A308" s="1">
        <v>44484</v>
      </c>
      <c r="B308" s="2">
        <f t="shared" si="45"/>
        <v>240</v>
      </c>
      <c r="C308" s="7"/>
      <c r="D308" s="2" t="e">
        <f t="shared" si="51"/>
        <v>#N/A</v>
      </c>
      <c r="E308" s="2" t="e">
        <f t="shared" si="63"/>
        <v>#N/A</v>
      </c>
      <c r="F308" s="2">
        <v>1727959.1856409907</v>
      </c>
      <c r="G308" s="2">
        <f t="shared" si="67"/>
        <v>492960.42857142858</v>
      </c>
      <c r="H308" s="2">
        <f t="shared" si="61"/>
        <v>134674708.04498369</v>
      </c>
      <c r="I308" s="7"/>
      <c r="J308" s="2" t="e">
        <f t="shared" si="52"/>
        <v>#N/A</v>
      </c>
      <c r="K308" s="2" t="e">
        <f t="shared" si="64"/>
        <v>#N/A</v>
      </c>
      <c r="L308" s="2">
        <f t="array" ref="L308">IF(COUNT($C309)=0,IF(COUNT($C308)=1,I308,SUM(L307+LOOKUP(2,1/(ISNUMBER($K$1:$K$194)),$K$1:$K$194))),I308)</f>
        <v>2263221.1428571348</v>
      </c>
      <c r="M308" s="8" t="e">
        <f t="shared" si="28"/>
        <v>#N/A</v>
      </c>
      <c r="N308" s="2" t="e">
        <f t="shared" si="53"/>
        <v>#N/A</v>
      </c>
      <c r="O308" s="2" t="e">
        <f t="shared" si="65"/>
        <v>#N/A</v>
      </c>
      <c r="P308" s="2">
        <v>1737068.560012579</v>
      </c>
      <c r="Q308" s="2">
        <f t="shared" si="66"/>
        <v>500000</v>
      </c>
      <c r="R308" s="2">
        <f t="shared" si="62"/>
        <v>136922395.67034981</v>
      </c>
      <c r="S308" s="2">
        <f t="shared" si="54"/>
        <v>492960.42857141793</v>
      </c>
      <c r="T308" s="2">
        <f t="shared" si="55"/>
        <v>7039.571428571362</v>
      </c>
      <c r="U308" s="2">
        <f t="shared" si="56"/>
        <v>500000</v>
      </c>
      <c r="V308" s="2">
        <f t="shared" si="33"/>
        <v>93266032.044983342</v>
      </c>
      <c r="W308" s="2">
        <f t="shared" si="57"/>
        <v>492960.42857143283</v>
      </c>
      <c r="X308" s="2">
        <f t="shared" si="47"/>
        <v>7039.5714285671711</v>
      </c>
      <c r="Y308" s="2">
        <f t="shared" si="58"/>
        <v>43656363.625366352</v>
      </c>
      <c r="Z308" s="2" t="str">
        <f t="shared" si="48"/>
        <v>MEEP</v>
      </c>
      <c r="AA308" s="2">
        <f>IF(Z308="HERE",Y308,AA307+Graph!$G$1*1000)</f>
        <v>125331287.76822357</v>
      </c>
      <c r="AB308" s="2">
        <f t="shared" si="59"/>
        <v>800000</v>
      </c>
      <c r="AC308" s="2">
        <f t="shared" si="60"/>
        <v>41998147.473554701</v>
      </c>
      <c r="AD308" s="3">
        <f t="shared" si="49"/>
        <v>52800000</v>
      </c>
      <c r="AE308" s="2">
        <f>IF(AE306&gt;=52800000,52800000,IF(AB287=Graph!G$1*1000,AE307+Graph!G$1*1000,AC308))</f>
        <v>52800000</v>
      </c>
      <c r="AF308" s="3">
        <f t="shared" si="50"/>
        <v>52800000</v>
      </c>
      <c r="AG308" s="3">
        <f t="shared" si="68"/>
        <v>50160000</v>
      </c>
      <c r="AH308" s="3" t="e">
        <f t="shared" si="46"/>
        <v>#N/A</v>
      </c>
    </row>
    <row r="309" spans="1:34" ht="15" x14ac:dyDescent="0.25">
      <c r="A309" s="1">
        <v>44485</v>
      </c>
      <c r="B309" s="2">
        <f t="shared" si="45"/>
        <v>241</v>
      </c>
      <c r="C309" s="7"/>
      <c r="D309" s="2" t="e">
        <f t="shared" si="51"/>
        <v>#N/A</v>
      </c>
      <c r="E309" s="2" t="e">
        <f t="shared" si="63"/>
        <v>#N/A</v>
      </c>
      <c r="F309" s="2">
        <v>1733219.8359342515</v>
      </c>
      <c r="G309" s="2">
        <f t="shared" si="67"/>
        <v>492960.42857142858</v>
      </c>
      <c r="H309" s="2">
        <f t="shared" si="61"/>
        <v>135167668.47355512</v>
      </c>
      <c r="I309" s="7"/>
      <c r="J309" s="2" t="e">
        <f t="shared" si="52"/>
        <v>#N/A</v>
      </c>
      <c r="K309" s="2" t="e">
        <f t="shared" si="64"/>
        <v>#N/A</v>
      </c>
      <c r="L309" s="2">
        <f t="array" ref="L309">IF(COUNT($C310)=0,IF(COUNT($C309)=1,I309,SUM(L308+LOOKUP(2,1/(ISNUMBER($K$1:$K$194)),$K$1:$K$194))),I309)</f>
        <v>2270260.7142857062</v>
      </c>
      <c r="M309" s="8" t="e">
        <f t="shared" si="28"/>
        <v>#N/A</v>
      </c>
      <c r="N309" s="2" t="e">
        <f t="shared" si="53"/>
        <v>#N/A</v>
      </c>
      <c r="O309" s="2" t="e">
        <f t="shared" si="65"/>
        <v>#N/A</v>
      </c>
      <c r="P309" s="2">
        <v>1742351.0521051586</v>
      </c>
      <c r="Q309" s="2">
        <f t="shared" si="66"/>
        <v>500000</v>
      </c>
      <c r="R309" s="2">
        <f t="shared" si="62"/>
        <v>137422395.67034981</v>
      </c>
      <c r="S309" s="2">
        <f t="shared" si="54"/>
        <v>492960.42857143283</v>
      </c>
      <c r="T309" s="2">
        <f t="shared" si="55"/>
        <v>7039.571428571362</v>
      </c>
      <c r="U309" s="2">
        <f t="shared" si="56"/>
        <v>500000</v>
      </c>
      <c r="V309" s="2">
        <f t="shared" si="33"/>
        <v>93758992.473554775</v>
      </c>
      <c r="W309" s="2">
        <f t="shared" si="57"/>
        <v>492960.42857143283</v>
      </c>
      <c r="X309" s="2">
        <f t="shared" si="47"/>
        <v>7039.5714285671711</v>
      </c>
      <c r="Y309" s="2">
        <f t="shared" si="58"/>
        <v>43663403.19679492</v>
      </c>
      <c r="Z309" s="2" t="str">
        <f t="shared" si="48"/>
        <v>MEEP</v>
      </c>
      <c r="AA309" s="2">
        <f>IF(Z309="HERE",Y309,AA308+Graph!$G$1*1000)</f>
        <v>126131287.76822357</v>
      </c>
      <c r="AB309" s="2">
        <f t="shared" si="59"/>
        <v>800000</v>
      </c>
      <c r="AC309" s="2">
        <f t="shared" si="60"/>
        <v>41998147.473554701</v>
      </c>
      <c r="AD309" s="3">
        <f t="shared" si="49"/>
        <v>52800000</v>
      </c>
      <c r="AE309" s="2">
        <f>IF(AE307&gt;=52800000,52800000,IF(AB288=Graph!G$1*1000,AE308+Graph!G$1*1000,AC309))</f>
        <v>52800000</v>
      </c>
      <c r="AF309" s="3">
        <f t="shared" si="50"/>
        <v>52800000</v>
      </c>
      <c r="AG309" s="3">
        <f t="shared" si="68"/>
        <v>50160000</v>
      </c>
      <c r="AH309" s="3" t="e">
        <f t="shared" si="46"/>
        <v>#N/A</v>
      </c>
    </row>
    <row r="310" spans="1:34" ht="15" x14ac:dyDescent="0.25">
      <c r="A310" s="1">
        <v>44486</v>
      </c>
      <c r="B310" s="2">
        <f t="shared" si="45"/>
        <v>242</v>
      </c>
      <c r="C310" s="7"/>
      <c r="D310" s="2" t="e">
        <f t="shared" si="51"/>
        <v>#N/A</v>
      </c>
      <c r="E310" s="2" t="e">
        <f t="shared" si="63"/>
        <v>#N/A</v>
      </c>
      <c r="F310" s="2">
        <v>1738480.4862274826</v>
      </c>
      <c r="G310" s="2">
        <f t="shared" si="67"/>
        <v>492960.42857142858</v>
      </c>
      <c r="H310" s="2">
        <f t="shared" si="61"/>
        <v>135660628.90212655</v>
      </c>
      <c r="I310" s="7"/>
      <c r="J310" s="2" t="e">
        <f t="shared" si="52"/>
        <v>#N/A</v>
      </c>
      <c r="K310" s="2" t="e">
        <f t="shared" si="64"/>
        <v>#N/A</v>
      </c>
      <c r="L310" s="2">
        <f t="array" ref="L310">IF(COUNT($C311)=0,IF(COUNT($C310)=1,I310,SUM(L309+LOOKUP(2,1/(ISNUMBER($K$1:$K$194)),$K$1:$K$194))),I310)</f>
        <v>2277300.2857142775</v>
      </c>
      <c r="M310" s="8" t="e">
        <f t="shared" si="28"/>
        <v>#N/A</v>
      </c>
      <c r="N310" s="2" t="e">
        <f t="shared" si="53"/>
        <v>#N/A</v>
      </c>
      <c r="O310" s="2" t="e">
        <f t="shared" si="65"/>
        <v>#N/A</v>
      </c>
      <c r="P310" s="2">
        <v>1747633.5441977382</v>
      </c>
      <c r="Q310" s="2">
        <f t="shared" si="66"/>
        <v>500000</v>
      </c>
      <c r="R310" s="2">
        <f t="shared" si="62"/>
        <v>137922395.67034981</v>
      </c>
      <c r="S310" s="2">
        <f t="shared" si="54"/>
        <v>492960.42857143283</v>
      </c>
      <c r="T310" s="2">
        <f t="shared" si="55"/>
        <v>7039.571428571362</v>
      </c>
      <c r="U310" s="2">
        <f t="shared" si="56"/>
        <v>500000</v>
      </c>
      <c r="V310" s="2">
        <f t="shared" si="33"/>
        <v>94251952.902126208</v>
      </c>
      <c r="W310" s="2">
        <f t="shared" si="57"/>
        <v>492960.42857143283</v>
      </c>
      <c r="X310" s="2">
        <f t="shared" si="47"/>
        <v>7039.5714285671711</v>
      </c>
      <c r="Y310" s="2">
        <f t="shared" si="58"/>
        <v>43670442.768223487</v>
      </c>
      <c r="Z310" s="2" t="str">
        <f t="shared" si="48"/>
        <v>MEEP</v>
      </c>
      <c r="AA310" s="2">
        <f>IF(Z310="HERE",Y310,AA309+Graph!$G$1*1000)</f>
        <v>126931287.76822357</v>
      </c>
      <c r="AB310" s="2">
        <f t="shared" si="59"/>
        <v>800000</v>
      </c>
      <c r="AC310" s="2">
        <f t="shared" si="60"/>
        <v>41998147.473554701</v>
      </c>
      <c r="AD310" s="3">
        <f t="shared" si="49"/>
        <v>52800000</v>
      </c>
      <c r="AE310" s="2">
        <f>IF(AE308&gt;=52800000,52800000,IF(AB289=Graph!G$1*1000,AE309+Graph!G$1*1000,AC310))</f>
        <v>52800000</v>
      </c>
      <c r="AF310" s="3">
        <f t="shared" si="50"/>
        <v>52800000</v>
      </c>
      <c r="AG310" s="3">
        <f t="shared" si="68"/>
        <v>50160000</v>
      </c>
      <c r="AH310" s="3" t="e">
        <f t="shared" si="46"/>
        <v>#N/A</v>
      </c>
    </row>
    <row r="311" spans="1:34" ht="15" x14ac:dyDescent="0.25">
      <c r="A311" s="1">
        <v>44487</v>
      </c>
      <c r="B311" s="2">
        <f t="shared" si="45"/>
        <v>243</v>
      </c>
      <c r="C311" s="7"/>
      <c r="D311" s="2" t="e">
        <f t="shared" si="51"/>
        <v>#N/A</v>
      </c>
      <c r="E311" s="2" t="e">
        <f t="shared" si="63"/>
        <v>#N/A</v>
      </c>
      <c r="F311" s="2">
        <v>1743741.1365207434</v>
      </c>
      <c r="G311" s="2">
        <f t="shared" si="67"/>
        <v>492960.42857142858</v>
      </c>
      <c r="H311" s="2">
        <f t="shared" si="61"/>
        <v>136153589.33069798</v>
      </c>
      <c r="I311" s="7"/>
      <c r="J311" s="2" t="e">
        <f t="shared" si="52"/>
        <v>#N/A</v>
      </c>
      <c r="K311" s="2" t="e">
        <f t="shared" si="64"/>
        <v>#N/A</v>
      </c>
      <c r="L311" s="2">
        <f t="array" ref="L311">IF(COUNT($C312)=0,IF(COUNT($C311)=1,I311,SUM(L310+LOOKUP(2,1/(ISNUMBER($K$1:$K$194)),$K$1:$K$194))),I311)</f>
        <v>2284339.8571428489</v>
      </c>
      <c r="M311" s="8" t="e">
        <f t="shared" si="28"/>
        <v>#N/A</v>
      </c>
      <c r="N311" s="2" t="e">
        <f t="shared" si="53"/>
        <v>#N/A</v>
      </c>
      <c r="O311" s="2" t="e">
        <f t="shared" si="65"/>
        <v>#N/A</v>
      </c>
      <c r="P311" s="2">
        <v>1752916.0362903178</v>
      </c>
      <c r="Q311" s="2">
        <f t="shared" si="66"/>
        <v>500000</v>
      </c>
      <c r="R311" s="2">
        <f t="shared" si="62"/>
        <v>138422395.67034981</v>
      </c>
      <c r="S311" s="2">
        <f t="shared" si="54"/>
        <v>492960.42857143283</v>
      </c>
      <c r="T311" s="2">
        <f t="shared" si="55"/>
        <v>7039.571428571362</v>
      </c>
      <c r="U311" s="2">
        <f t="shared" si="56"/>
        <v>500000</v>
      </c>
      <c r="V311" s="2">
        <f t="shared" si="33"/>
        <v>94744913.330697641</v>
      </c>
      <c r="W311" s="2">
        <f t="shared" si="57"/>
        <v>492960.42857143283</v>
      </c>
      <c r="X311" s="2">
        <f t="shared" si="47"/>
        <v>7039.5714285671711</v>
      </c>
      <c r="Y311" s="2">
        <f t="shared" si="58"/>
        <v>43677482.339652054</v>
      </c>
      <c r="Z311" s="2" t="str">
        <f t="shared" si="48"/>
        <v>MEEP</v>
      </c>
      <c r="AA311" s="2">
        <f>IF(Z311="HERE",Y311,AA310+Graph!$G$1*1000)</f>
        <v>127731287.76822357</v>
      </c>
      <c r="AB311" s="2">
        <f t="shared" si="59"/>
        <v>800000</v>
      </c>
      <c r="AC311" s="2">
        <f t="shared" si="60"/>
        <v>41998147.473554701</v>
      </c>
      <c r="AD311" s="3">
        <f t="shared" si="49"/>
        <v>52800000</v>
      </c>
      <c r="AE311" s="2">
        <f>IF(AE309&gt;=52800000,52800000,IF(AB290=Graph!G$1*1000,AE310+Graph!G$1*1000,AC311))</f>
        <v>52800000</v>
      </c>
      <c r="AF311" s="3">
        <f t="shared" si="50"/>
        <v>52800000</v>
      </c>
      <c r="AG311" s="3">
        <f t="shared" si="68"/>
        <v>50160000</v>
      </c>
      <c r="AH311" s="3" t="e">
        <f t="shared" si="46"/>
        <v>#N/A</v>
      </c>
    </row>
    <row r="312" spans="1:34" ht="15" x14ac:dyDescent="0.25">
      <c r="A312" s="1">
        <v>44488</v>
      </c>
      <c r="B312" s="2">
        <f t="shared" si="45"/>
        <v>244</v>
      </c>
      <c r="C312" s="7"/>
      <c r="D312" s="2" t="e">
        <f t="shared" si="51"/>
        <v>#N/A</v>
      </c>
      <c r="E312" s="2" t="e">
        <f t="shared" si="63"/>
        <v>#N/A</v>
      </c>
      <c r="F312" s="2">
        <v>1749001.7868140042</v>
      </c>
      <c r="G312" s="2">
        <f t="shared" si="67"/>
        <v>492960.42857142858</v>
      </c>
      <c r="H312" s="2">
        <f t="shared" si="61"/>
        <v>136646549.75926942</v>
      </c>
      <c r="I312" s="7"/>
      <c r="J312" s="2" t="e">
        <f t="shared" si="52"/>
        <v>#N/A</v>
      </c>
      <c r="K312" s="2" t="e">
        <f t="shared" si="64"/>
        <v>#N/A</v>
      </c>
      <c r="L312" s="2">
        <f t="array" ref="L312">IF(COUNT($C313)=0,IF(COUNT($C312)=1,I312,SUM(L311+LOOKUP(2,1/(ISNUMBER($K$1:$K$194)),$K$1:$K$194))),I312)</f>
        <v>2291379.4285714203</v>
      </c>
      <c r="M312" s="8" t="e">
        <f t="shared" si="28"/>
        <v>#N/A</v>
      </c>
      <c r="N312" s="2" t="e">
        <f t="shared" si="53"/>
        <v>#N/A</v>
      </c>
      <c r="O312" s="2" t="e">
        <f t="shared" si="65"/>
        <v>#N/A</v>
      </c>
      <c r="P312" s="2">
        <v>1758198.5283828974</v>
      </c>
      <c r="Q312" s="2">
        <f t="shared" si="66"/>
        <v>500000</v>
      </c>
      <c r="R312" s="2">
        <f t="shared" si="62"/>
        <v>138922395.67034981</v>
      </c>
      <c r="S312" s="2">
        <f t="shared" si="54"/>
        <v>492960.42857143283</v>
      </c>
      <c r="T312" s="2">
        <f t="shared" si="55"/>
        <v>7039.571428571362</v>
      </c>
      <c r="U312" s="2">
        <f t="shared" si="56"/>
        <v>500000</v>
      </c>
      <c r="V312" s="2">
        <f t="shared" si="33"/>
        <v>95237873.759269074</v>
      </c>
      <c r="W312" s="2">
        <f t="shared" si="57"/>
        <v>492960.42857143283</v>
      </c>
      <c r="X312" s="2">
        <f t="shared" si="47"/>
        <v>7039.5714285671711</v>
      </c>
      <c r="Y312" s="2">
        <f t="shared" si="58"/>
        <v>43684521.911080621</v>
      </c>
      <c r="Z312" s="2" t="str">
        <f t="shared" si="48"/>
        <v>MEEP</v>
      </c>
      <c r="AA312" s="2">
        <f>IF(Z312="HERE",Y312,AA311+Graph!$G$1*1000)</f>
        <v>128531287.76822357</v>
      </c>
      <c r="AB312" s="2">
        <f t="shared" si="59"/>
        <v>800000</v>
      </c>
      <c r="AC312" s="2">
        <f t="shared" si="60"/>
        <v>41998147.473554701</v>
      </c>
      <c r="AD312" s="3">
        <f t="shared" si="49"/>
        <v>52800000</v>
      </c>
      <c r="AE312" s="2">
        <f>IF(AE310&gt;=52800000,52800000,IF(AB291=Graph!G$1*1000,AE311+Graph!G$1*1000,AC312))</f>
        <v>52800000</v>
      </c>
      <c r="AF312" s="3">
        <f t="shared" si="50"/>
        <v>52800000</v>
      </c>
      <c r="AG312" s="3">
        <f t="shared" si="68"/>
        <v>50160000</v>
      </c>
      <c r="AH312" s="3" t="e">
        <f t="shared" si="46"/>
        <v>#N/A</v>
      </c>
    </row>
    <row r="313" spans="1:34" ht="15" x14ac:dyDescent="0.25">
      <c r="A313" s="1">
        <v>44489</v>
      </c>
      <c r="B313" s="2">
        <f t="shared" si="45"/>
        <v>245</v>
      </c>
      <c r="C313" s="7"/>
      <c r="D313" s="2" t="e">
        <f t="shared" si="51"/>
        <v>#N/A</v>
      </c>
      <c r="E313" s="2" t="e">
        <f t="shared" si="63"/>
        <v>#N/A</v>
      </c>
      <c r="F313" s="2">
        <v>1754262.437107265</v>
      </c>
      <c r="G313" s="2">
        <f t="shared" si="67"/>
        <v>492960.42857142858</v>
      </c>
      <c r="H313" s="2">
        <f t="shared" si="61"/>
        <v>137139510.18784085</v>
      </c>
      <c r="I313" s="7"/>
      <c r="J313" s="2" t="e">
        <f t="shared" si="52"/>
        <v>#N/A</v>
      </c>
      <c r="K313" s="2" t="e">
        <f t="shared" si="64"/>
        <v>#N/A</v>
      </c>
      <c r="L313" s="2">
        <f t="array" ref="L313">IF(COUNT($C314)=0,IF(COUNT($C313)=1,I313,SUM(L312+LOOKUP(2,1/(ISNUMBER($K$1:$K$194)),$K$1:$K$194))),I313)</f>
        <v>2298418.9999999916</v>
      </c>
      <c r="M313" s="8" t="e">
        <f t="shared" si="28"/>
        <v>#N/A</v>
      </c>
      <c r="N313" s="2" t="e">
        <f t="shared" si="53"/>
        <v>#N/A</v>
      </c>
      <c r="O313" s="2" t="e">
        <f t="shared" si="65"/>
        <v>#N/A</v>
      </c>
      <c r="P313" s="2">
        <v>1763481.020475477</v>
      </c>
      <c r="Q313" s="2">
        <f t="shared" si="66"/>
        <v>500000</v>
      </c>
      <c r="R313" s="2">
        <f t="shared" si="62"/>
        <v>139422395.67034981</v>
      </c>
      <c r="S313" s="2">
        <f t="shared" si="54"/>
        <v>492960.42857143283</v>
      </c>
      <c r="T313" s="2">
        <f t="shared" si="55"/>
        <v>7039.571428571362</v>
      </c>
      <c r="U313" s="2">
        <f t="shared" si="56"/>
        <v>500000</v>
      </c>
      <c r="V313" s="2">
        <f t="shared" si="33"/>
        <v>95730834.187840506</v>
      </c>
      <c r="W313" s="2">
        <f t="shared" si="57"/>
        <v>492960.42857143283</v>
      </c>
      <c r="X313" s="2">
        <f t="shared" si="47"/>
        <v>7039.5714285671711</v>
      </c>
      <c r="Y313" s="2">
        <f t="shared" si="58"/>
        <v>43691561.482509188</v>
      </c>
      <c r="Z313" s="2" t="str">
        <f t="shared" si="48"/>
        <v>MEEP</v>
      </c>
      <c r="AA313" s="2">
        <f>IF(Z313="HERE",Y313,AA312+Graph!$G$1*1000)</f>
        <v>129331287.76822357</v>
      </c>
      <c r="AB313" s="2">
        <f t="shared" si="59"/>
        <v>800000</v>
      </c>
      <c r="AC313" s="2">
        <f t="shared" si="60"/>
        <v>41998147.473554701</v>
      </c>
      <c r="AD313" s="3">
        <f t="shared" si="49"/>
        <v>52800000</v>
      </c>
      <c r="AE313" s="2">
        <f>IF(AE311&gt;=52800000,52800000,IF(AB292=Graph!G$1*1000,AE312+Graph!G$1*1000,AC313))</f>
        <v>52800000</v>
      </c>
      <c r="AF313" s="3">
        <f t="shared" si="50"/>
        <v>52800000</v>
      </c>
      <c r="AG313" s="3">
        <f t="shared" si="68"/>
        <v>50160000</v>
      </c>
      <c r="AH313" s="3" t="e">
        <f t="shared" si="46"/>
        <v>#N/A</v>
      </c>
    </row>
    <row r="314" spans="1:34" ht="15" x14ac:dyDescent="0.25">
      <c r="A314" s="1">
        <v>44490</v>
      </c>
      <c r="B314" s="2">
        <f t="shared" si="45"/>
        <v>246</v>
      </c>
      <c r="C314" s="7"/>
      <c r="D314" s="2" t="e">
        <f t="shared" si="51"/>
        <v>#N/A</v>
      </c>
      <c r="E314" s="2" t="e">
        <f t="shared" si="63"/>
        <v>#N/A</v>
      </c>
      <c r="F314" s="2">
        <v>1759523.0874005258</v>
      </c>
      <c r="G314" s="2">
        <f t="shared" si="67"/>
        <v>492960.42857142858</v>
      </c>
      <c r="H314" s="2">
        <f t="shared" si="61"/>
        <v>137632470.61641228</v>
      </c>
      <c r="I314" s="7"/>
      <c r="J314" s="2" t="e">
        <f t="shared" si="52"/>
        <v>#N/A</v>
      </c>
      <c r="K314" s="2" t="e">
        <f t="shared" si="64"/>
        <v>#N/A</v>
      </c>
      <c r="L314" s="2">
        <f t="array" ref="L314">IF(COUNT($C315)=0,IF(COUNT($C314)=1,I314,SUM(L313+LOOKUP(2,1/(ISNUMBER($K$1:$K$194)),$K$1:$K$194))),I314)</f>
        <v>2305458.571428563</v>
      </c>
      <c r="M314" s="8" t="e">
        <f t="shared" si="28"/>
        <v>#N/A</v>
      </c>
      <c r="N314" s="2" t="e">
        <f t="shared" si="53"/>
        <v>#N/A</v>
      </c>
      <c r="O314" s="2" t="e">
        <f t="shared" si="65"/>
        <v>#N/A</v>
      </c>
      <c r="P314" s="2">
        <v>1768763.5125680864</v>
      </c>
      <c r="Q314" s="2">
        <f t="shared" si="66"/>
        <v>500000</v>
      </c>
      <c r="R314" s="2">
        <f t="shared" si="62"/>
        <v>139922395.67034981</v>
      </c>
      <c r="S314" s="2">
        <f t="shared" si="54"/>
        <v>492960.42857143283</v>
      </c>
      <c r="T314" s="2">
        <f t="shared" si="55"/>
        <v>7039.571428571362</v>
      </c>
      <c r="U314" s="2">
        <f t="shared" si="56"/>
        <v>500000</v>
      </c>
      <c r="V314" s="2">
        <f t="shared" si="33"/>
        <v>96223794.616411939</v>
      </c>
      <c r="W314" s="2">
        <f t="shared" si="57"/>
        <v>492960.42857143283</v>
      </c>
      <c r="X314" s="2">
        <f t="shared" si="47"/>
        <v>7039.5714285671711</v>
      </c>
      <c r="Y314" s="2">
        <f t="shared" si="58"/>
        <v>43698601.053937756</v>
      </c>
      <c r="Z314" s="2" t="str">
        <f t="shared" si="48"/>
        <v>MEEP</v>
      </c>
      <c r="AA314" s="2">
        <f>IF(Z314="HERE",Y314,AA313+Graph!$G$1*1000)</f>
        <v>130131287.76822357</v>
      </c>
      <c r="AB314" s="2">
        <f t="shared" si="59"/>
        <v>800000</v>
      </c>
      <c r="AC314" s="2">
        <f t="shared" si="60"/>
        <v>41998147.473554701</v>
      </c>
      <c r="AD314" s="3">
        <f t="shared" si="49"/>
        <v>52800000</v>
      </c>
      <c r="AE314" s="2">
        <f>IF(AE312&gt;=52800000,52800000,IF(AB293=Graph!G$1*1000,AE313+Graph!G$1*1000,AC314))</f>
        <v>52800000</v>
      </c>
      <c r="AF314" s="3">
        <f t="shared" si="50"/>
        <v>52800000</v>
      </c>
      <c r="AG314" s="3">
        <f t="shared" si="68"/>
        <v>50160000</v>
      </c>
      <c r="AH314" s="3" t="e">
        <f t="shared" si="46"/>
        <v>#N/A</v>
      </c>
    </row>
    <row r="315" spans="1:34" ht="15" x14ac:dyDescent="0.25">
      <c r="A315" s="1">
        <v>44491</v>
      </c>
      <c r="B315" s="2">
        <f t="shared" si="45"/>
        <v>247</v>
      </c>
      <c r="C315" s="7"/>
      <c r="D315" s="2" t="e">
        <f t="shared" si="51"/>
        <v>#N/A</v>
      </c>
      <c r="E315" s="2" t="e">
        <f t="shared" si="63"/>
        <v>#N/A</v>
      </c>
      <c r="F315" s="2">
        <v>1764783.7376937568</v>
      </c>
      <c r="G315" s="2">
        <f t="shared" si="67"/>
        <v>492960.42857142858</v>
      </c>
      <c r="H315" s="2">
        <f t="shared" si="61"/>
        <v>138125431.04498371</v>
      </c>
      <c r="I315" s="7"/>
      <c r="J315" s="2" t="e">
        <f t="shared" si="52"/>
        <v>#N/A</v>
      </c>
      <c r="K315" s="2" t="e">
        <f t="shared" si="64"/>
        <v>#N/A</v>
      </c>
      <c r="L315" s="2">
        <f t="array" ref="L315">IF(COUNT($C316)=0,IF(COUNT($C315)=1,I315,SUM(L314+LOOKUP(2,1/(ISNUMBER($K$1:$K$194)),$K$1:$K$194))),I315)</f>
        <v>2312498.1428571343</v>
      </c>
      <c r="M315" s="8" t="e">
        <f t="shared" si="28"/>
        <v>#N/A</v>
      </c>
      <c r="N315" s="2" t="e">
        <f t="shared" si="53"/>
        <v>#N/A</v>
      </c>
      <c r="O315" s="2" t="e">
        <f t="shared" si="65"/>
        <v>#N/A</v>
      </c>
      <c r="P315" s="2">
        <v>1774046.004660666</v>
      </c>
      <c r="Q315" s="2">
        <f t="shared" si="66"/>
        <v>500000</v>
      </c>
      <c r="R315" s="2">
        <f t="shared" si="62"/>
        <v>140422395.67034981</v>
      </c>
      <c r="S315" s="2">
        <f t="shared" si="54"/>
        <v>492960.42857143283</v>
      </c>
      <c r="T315" s="2">
        <f t="shared" si="55"/>
        <v>7039.571428571362</v>
      </c>
      <c r="U315" s="2">
        <f t="shared" si="56"/>
        <v>500000</v>
      </c>
      <c r="V315" s="2">
        <f t="shared" si="33"/>
        <v>96716755.044983372</v>
      </c>
      <c r="W315" s="2">
        <f t="shared" si="57"/>
        <v>492960.42857143283</v>
      </c>
      <c r="X315" s="2">
        <f t="shared" si="47"/>
        <v>7039.5714285671711</v>
      </c>
      <c r="Y315" s="2">
        <f t="shared" si="58"/>
        <v>43705640.625366323</v>
      </c>
      <c r="Z315" s="2" t="str">
        <f t="shared" si="48"/>
        <v>MEEP</v>
      </c>
      <c r="AA315" s="2">
        <f>IF(Z315="HERE",Y315,AA314+Graph!$G$1*1000)</f>
        <v>130931287.76822357</v>
      </c>
      <c r="AB315" s="2">
        <f t="shared" si="59"/>
        <v>800000</v>
      </c>
      <c r="AC315" s="2">
        <f t="shared" si="60"/>
        <v>41998147.473554701</v>
      </c>
      <c r="AD315" s="3">
        <f t="shared" si="49"/>
        <v>52800000</v>
      </c>
      <c r="AE315" s="2">
        <f>IF(AE313&gt;=52800000,52800000,IF(AB294=Graph!G$1*1000,AE314+Graph!G$1*1000,AC315))</f>
        <v>52800000</v>
      </c>
      <c r="AF315" s="3">
        <f t="shared" si="50"/>
        <v>52800000</v>
      </c>
      <c r="AG315" s="3">
        <f t="shared" si="68"/>
        <v>50160000</v>
      </c>
      <c r="AH315" s="3" t="e">
        <f t="shared" si="46"/>
        <v>#N/A</v>
      </c>
    </row>
    <row r="316" spans="1:34" ht="15" x14ac:dyDescent="0.25">
      <c r="A316" s="1">
        <v>44492</v>
      </c>
      <c r="B316" s="2">
        <f t="shared" si="45"/>
        <v>248</v>
      </c>
      <c r="C316" s="7"/>
      <c r="D316" s="2" t="e">
        <f t="shared" si="51"/>
        <v>#N/A</v>
      </c>
      <c r="E316" s="2" t="e">
        <f t="shared" si="63"/>
        <v>#N/A</v>
      </c>
      <c r="F316" s="2">
        <v>1770044.3879870176</v>
      </c>
      <c r="G316" s="2">
        <f t="shared" si="67"/>
        <v>492960.42857142858</v>
      </c>
      <c r="H316" s="2">
        <f t="shared" si="61"/>
        <v>138618391.47355515</v>
      </c>
      <c r="I316" s="7"/>
      <c r="J316" s="2" t="e">
        <f t="shared" si="52"/>
        <v>#N/A</v>
      </c>
      <c r="K316" s="2" t="e">
        <f t="shared" si="64"/>
        <v>#N/A</v>
      </c>
      <c r="L316" s="2">
        <f t="array" ref="L316">IF(COUNT($C317)=0,IF(COUNT($C316)=1,I316,SUM(L315+LOOKUP(2,1/(ISNUMBER($K$1:$K$194)),$K$1:$K$194))),I316)</f>
        <v>2319537.7142857057</v>
      </c>
      <c r="M316" s="8" t="e">
        <f t="shared" si="28"/>
        <v>#N/A</v>
      </c>
      <c r="N316" s="2" t="e">
        <f t="shared" si="53"/>
        <v>#N/A</v>
      </c>
      <c r="O316" s="2" t="e">
        <f t="shared" si="65"/>
        <v>#N/A</v>
      </c>
      <c r="P316" s="2">
        <v>1779328.4967532456</v>
      </c>
      <c r="Q316" s="2">
        <f t="shared" si="66"/>
        <v>500000</v>
      </c>
      <c r="R316" s="2">
        <f t="shared" si="62"/>
        <v>140922395.67034981</v>
      </c>
      <c r="S316" s="2">
        <f t="shared" si="54"/>
        <v>492960.42857143283</v>
      </c>
      <c r="T316" s="2">
        <f t="shared" si="55"/>
        <v>7039.571428571362</v>
      </c>
      <c r="U316" s="2">
        <f t="shared" si="56"/>
        <v>500000</v>
      </c>
      <c r="V316" s="2">
        <f t="shared" si="33"/>
        <v>97209715.473554805</v>
      </c>
      <c r="W316" s="2">
        <f t="shared" si="57"/>
        <v>492960.42857143283</v>
      </c>
      <c r="X316" s="2">
        <f t="shared" si="47"/>
        <v>7039.5714285671711</v>
      </c>
      <c r="Y316" s="2">
        <f t="shared" si="58"/>
        <v>43712680.19679489</v>
      </c>
      <c r="Z316" s="2" t="str">
        <f t="shared" si="48"/>
        <v>MEEP</v>
      </c>
      <c r="AA316" s="2">
        <f>IF(Z316="HERE",Y316,AA315+Graph!$G$1*1000)</f>
        <v>131731287.76822357</v>
      </c>
      <c r="AB316" s="2">
        <f t="shared" si="59"/>
        <v>800000</v>
      </c>
      <c r="AC316" s="2">
        <f t="shared" si="60"/>
        <v>41998147.473554701</v>
      </c>
      <c r="AD316" s="3">
        <f t="shared" si="49"/>
        <v>52800000</v>
      </c>
      <c r="AE316" s="2">
        <f>IF(AE314&gt;=52800000,52800000,IF(AB295=Graph!G$1*1000,AE315+Graph!G$1*1000,AC316))</f>
        <v>52800000</v>
      </c>
      <c r="AF316" s="3">
        <f t="shared" si="50"/>
        <v>52800000</v>
      </c>
      <c r="AG316" s="3">
        <f t="shared" si="68"/>
        <v>50160000</v>
      </c>
      <c r="AH316" s="3" t="e">
        <f t="shared" si="46"/>
        <v>#N/A</v>
      </c>
    </row>
    <row r="317" spans="1:34" ht="15" x14ac:dyDescent="0.25">
      <c r="A317" s="1">
        <v>44493</v>
      </c>
      <c r="B317" s="2">
        <f t="shared" si="45"/>
        <v>249</v>
      </c>
      <c r="C317" s="7"/>
      <c r="D317" s="2" t="e">
        <f t="shared" si="51"/>
        <v>#N/A</v>
      </c>
      <c r="E317" s="2" t="e">
        <f t="shared" si="63"/>
        <v>#N/A</v>
      </c>
      <c r="F317" s="2">
        <v>1775305.0382802784</v>
      </c>
      <c r="G317" s="2">
        <f t="shared" si="67"/>
        <v>492960.42857142858</v>
      </c>
      <c r="H317" s="2">
        <f t="shared" si="61"/>
        <v>139111351.90212658</v>
      </c>
      <c r="I317" s="7"/>
      <c r="J317" s="2" t="e">
        <f t="shared" si="52"/>
        <v>#N/A</v>
      </c>
      <c r="K317" s="2" t="e">
        <f t="shared" si="64"/>
        <v>#N/A</v>
      </c>
      <c r="L317" s="2">
        <f t="array" ref="L317">IF(COUNT($C318)=0,IF(COUNT($C317)=1,I317,SUM(L316+LOOKUP(2,1/(ISNUMBER($K$1:$K$194)),$K$1:$K$194))),I317)</f>
        <v>2326577.2857142771</v>
      </c>
      <c r="M317" s="8" t="e">
        <f t="shared" si="28"/>
        <v>#N/A</v>
      </c>
      <c r="N317" s="2" t="e">
        <f t="shared" si="53"/>
        <v>#N/A</v>
      </c>
      <c r="O317" s="2" t="e">
        <f t="shared" si="65"/>
        <v>#N/A</v>
      </c>
      <c r="P317" s="2">
        <v>1784610.9888458252</v>
      </c>
      <c r="Q317" s="2">
        <f t="shared" si="66"/>
        <v>500000</v>
      </c>
      <c r="R317" s="2">
        <f t="shared" si="62"/>
        <v>141422395.67034981</v>
      </c>
      <c r="S317" s="2">
        <f t="shared" si="54"/>
        <v>492960.42857143283</v>
      </c>
      <c r="T317" s="2">
        <f t="shared" si="55"/>
        <v>7039.571428571362</v>
      </c>
      <c r="U317" s="2">
        <f t="shared" si="56"/>
        <v>500000</v>
      </c>
      <c r="V317" s="2">
        <f t="shared" si="33"/>
        <v>97702675.902126238</v>
      </c>
      <c r="W317" s="2">
        <f t="shared" si="57"/>
        <v>492960.42857143283</v>
      </c>
      <c r="X317" s="2">
        <f t="shared" si="47"/>
        <v>7039.5714285671711</v>
      </c>
      <c r="Y317" s="2">
        <f t="shared" si="58"/>
        <v>43719719.768223457</v>
      </c>
      <c r="Z317" s="2" t="str">
        <f t="shared" si="48"/>
        <v>MEEP</v>
      </c>
      <c r="AA317" s="2">
        <f>IF(Z317="HERE",Y317,AA316+Graph!$G$1*1000)</f>
        <v>132531287.76822357</v>
      </c>
      <c r="AB317" s="2">
        <f t="shared" si="59"/>
        <v>800000</v>
      </c>
      <c r="AC317" s="2">
        <f t="shared" si="60"/>
        <v>41998147.473554701</v>
      </c>
      <c r="AD317" s="3">
        <f t="shared" si="49"/>
        <v>52800000</v>
      </c>
      <c r="AE317" s="2">
        <f>IF(AE315&gt;=52800000,52800000,IF(AB296=Graph!G$1*1000,AE316+Graph!G$1*1000,AC317))</f>
        <v>52800000</v>
      </c>
      <c r="AF317" s="3">
        <f t="shared" si="50"/>
        <v>52800000</v>
      </c>
      <c r="AG317" s="3">
        <f t="shared" si="68"/>
        <v>50160000</v>
      </c>
      <c r="AH317" s="3" t="e">
        <f t="shared" si="46"/>
        <v>#N/A</v>
      </c>
    </row>
    <row r="318" spans="1:34" ht="15" x14ac:dyDescent="0.25">
      <c r="A318" s="1">
        <v>44494</v>
      </c>
      <c r="B318" s="2">
        <f t="shared" si="45"/>
        <v>250</v>
      </c>
      <c r="C318" s="7"/>
      <c r="D318" s="2" t="e">
        <f t="shared" si="51"/>
        <v>#N/A</v>
      </c>
      <c r="E318" s="2" t="e">
        <f t="shared" si="63"/>
        <v>#N/A</v>
      </c>
      <c r="F318" s="2">
        <v>1780565.6885735393</v>
      </c>
      <c r="G318" s="2">
        <f t="shared" si="67"/>
        <v>492960.42857142858</v>
      </c>
      <c r="H318" s="2">
        <f t="shared" si="61"/>
        <v>139604312.33069801</v>
      </c>
      <c r="I318" s="7"/>
      <c r="J318" s="2" t="e">
        <f t="shared" si="52"/>
        <v>#N/A</v>
      </c>
      <c r="K318" s="2" t="e">
        <f t="shared" si="64"/>
        <v>#N/A</v>
      </c>
      <c r="L318" s="2">
        <f t="array" ref="L318">IF(COUNT($C319)=0,IF(COUNT($C318)=1,I318,SUM(L317+LOOKUP(2,1/(ISNUMBER($K$1:$K$194)),$K$1:$K$194))),I318)</f>
        <v>2333616.8571428484</v>
      </c>
      <c r="M318" s="8" t="e">
        <f t="shared" si="28"/>
        <v>#N/A</v>
      </c>
      <c r="N318" s="2" t="e">
        <f t="shared" si="53"/>
        <v>#N/A</v>
      </c>
      <c r="O318" s="2" t="e">
        <f t="shared" si="65"/>
        <v>#N/A</v>
      </c>
      <c r="P318" s="2">
        <v>1789893.4809384048</v>
      </c>
      <c r="Q318" s="2">
        <f t="shared" si="66"/>
        <v>500000</v>
      </c>
      <c r="R318" s="2">
        <f t="shared" si="62"/>
        <v>141922395.67034981</v>
      </c>
      <c r="S318" s="2">
        <f t="shared" si="54"/>
        <v>492960.42857143283</v>
      </c>
      <c r="T318" s="2">
        <f t="shared" si="55"/>
        <v>7039.571428571362</v>
      </c>
      <c r="U318" s="2">
        <f t="shared" si="56"/>
        <v>500000</v>
      </c>
      <c r="V318" s="2">
        <f t="shared" si="33"/>
        <v>98195636.330697671</v>
      </c>
      <c r="W318" s="2">
        <f t="shared" si="57"/>
        <v>492960.42857143283</v>
      </c>
      <c r="X318" s="2">
        <f t="shared" si="47"/>
        <v>7039.5714285671711</v>
      </c>
      <c r="Y318" s="2">
        <f t="shared" si="58"/>
        <v>43726759.339652024</v>
      </c>
      <c r="Z318" s="2" t="str">
        <f t="shared" si="48"/>
        <v>MEEP</v>
      </c>
      <c r="AA318" s="2">
        <f>IF(Z318="HERE",Y318,AA317+Graph!$G$1*1000)</f>
        <v>133331287.76822357</v>
      </c>
      <c r="AB318" s="2">
        <f t="shared" si="59"/>
        <v>800000</v>
      </c>
      <c r="AC318" s="2">
        <f t="shared" si="60"/>
        <v>41998147.473554701</v>
      </c>
      <c r="AD318" s="3">
        <f t="shared" si="49"/>
        <v>52800000</v>
      </c>
      <c r="AE318" s="2">
        <f>IF(AE316&gt;=52800000,52800000,IF(AB297=Graph!G$1*1000,AE317+Graph!G$1*1000,AC318))</f>
        <v>52800000</v>
      </c>
      <c r="AF318" s="3">
        <f t="shared" si="50"/>
        <v>52800000</v>
      </c>
      <c r="AG318" s="3">
        <f t="shared" si="68"/>
        <v>50160000</v>
      </c>
      <c r="AH318" s="3" t="e">
        <f t="shared" si="46"/>
        <v>#N/A</v>
      </c>
    </row>
    <row r="319" spans="1:34" ht="15" x14ac:dyDescent="0.25">
      <c r="A319" s="1">
        <v>44495</v>
      </c>
      <c r="B319" s="2">
        <f t="shared" si="45"/>
        <v>251</v>
      </c>
      <c r="C319" s="7"/>
      <c r="D319" s="2" t="e">
        <f t="shared" si="51"/>
        <v>#N/A</v>
      </c>
      <c r="E319" s="2" t="e">
        <f t="shared" si="63"/>
        <v>#N/A</v>
      </c>
      <c r="F319" s="2">
        <v>1785826.3388668001</v>
      </c>
      <c r="G319" s="2">
        <f t="shared" si="67"/>
        <v>492960.42857142858</v>
      </c>
      <c r="H319" s="2">
        <f t="shared" si="61"/>
        <v>140097272.75926945</v>
      </c>
      <c r="I319" s="7"/>
      <c r="J319" s="2" t="e">
        <f t="shared" si="52"/>
        <v>#N/A</v>
      </c>
      <c r="K319" s="2" t="e">
        <f t="shared" si="64"/>
        <v>#N/A</v>
      </c>
      <c r="L319" s="2">
        <f t="array" ref="L319">IF(COUNT($C320)=0,IF(COUNT($C319)=1,I319,SUM(L318+LOOKUP(2,1/(ISNUMBER($K$1:$K$194)),$K$1:$K$194))),I319)</f>
        <v>2340656.4285714198</v>
      </c>
      <c r="M319" s="8" t="e">
        <f t="shared" ref="M319:M385" si="69">IF(COUNT(I319)=1, SUM(C319+I319),#N/A)</f>
        <v>#N/A</v>
      </c>
      <c r="N319" s="2" t="e">
        <f t="shared" si="53"/>
        <v>#N/A</v>
      </c>
      <c r="O319" s="2" t="e">
        <f t="shared" si="65"/>
        <v>#N/A</v>
      </c>
      <c r="P319" s="2">
        <v>1795175.9730309844</v>
      </c>
      <c r="Q319" s="2">
        <f t="shared" si="66"/>
        <v>500000</v>
      </c>
      <c r="R319" s="2">
        <f t="shared" si="62"/>
        <v>142422395.67034981</v>
      </c>
      <c r="S319" s="2">
        <f t="shared" si="54"/>
        <v>492960.42857143283</v>
      </c>
      <c r="T319" s="2">
        <f t="shared" si="55"/>
        <v>7039.571428571362</v>
      </c>
      <c r="U319" s="2">
        <f t="shared" si="56"/>
        <v>500000</v>
      </c>
      <c r="V319" s="2">
        <f t="shared" si="33"/>
        <v>98688596.759269103</v>
      </c>
      <c r="W319" s="2">
        <f t="shared" si="57"/>
        <v>492960.42857143283</v>
      </c>
      <c r="X319" s="2">
        <f t="shared" si="47"/>
        <v>7039.5714285671711</v>
      </c>
      <c r="Y319" s="2">
        <f t="shared" si="58"/>
        <v>43733798.911080591</v>
      </c>
      <c r="Z319" s="2" t="str">
        <f t="shared" si="48"/>
        <v>MEEP</v>
      </c>
      <c r="AA319" s="2">
        <f>IF(Z319="HERE",Y319,AA318+Graph!$G$1*1000)</f>
        <v>134131287.76822357</v>
      </c>
      <c r="AB319" s="2">
        <f t="shared" si="59"/>
        <v>800000</v>
      </c>
      <c r="AC319" s="2">
        <f t="shared" si="60"/>
        <v>41998147.473554701</v>
      </c>
      <c r="AD319" s="3">
        <f t="shared" si="49"/>
        <v>52800000</v>
      </c>
      <c r="AE319" s="2">
        <f>IF(AE317&gt;=52800000,52800000,IF(AB298=Graph!G$1*1000,AE318+Graph!G$1*1000,AC319))</f>
        <v>52800000</v>
      </c>
      <c r="AF319" s="3">
        <f t="shared" si="50"/>
        <v>52800000</v>
      </c>
      <c r="AG319" s="3">
        <f t="shared" si="68"/>
        <v>50160000</v>
      </c>
      <c r="AH319" s="3" t="e">
        <f t="shared" si="46"/>
        <v>#N/A</v>
      </c>
    </row>
    <row r="320" spans="1:34" ht="15" x14ac:dyDescent="0.25">
      <c r="A320" s="1">
        <v>44496</v>
      </c>
      <c r="B320" s="2">
        <f t="shared" si="45"/>
        <v>252</v>
      </c>
      <c r="C320" s="7"/>
      <c r="D320" s="2" t="e">
        <f t="shared" si="51"/>
        <v>#N/A</v>
      </c>
      <c r="E320" s="2" t="e">
        <f t="shared" si="63"/>
        <v>#N/A</v>
      </c>
      <c r="F320" s="2">
        <v>1791086.9891600311</v>
      </c>
      <c r="G320" s="2">
        <f t="shared" si="67"/>
        <v>492960.42857142858</v>
      </c>
      <c r="H320" s="2">
        <f t="shared" si="61"/>
        <v>140590233.18784088</v>
      </c>
      <c r="I320" s="7"/>
      <c r="J320" s="2" t="e">
        <f t="shared" si="52"/>
        <v>#N/A</v>
      </c>
      <c r="K320" s="2" t="e">
        <f t="shared" si="64"/>
        <v>#N/A</v>
      </c>
      <c r="L320" s="2">
        <f t="array" ref="L320">IF(COUNT($C321)=0,IF(COUNT($C320)=1,I320,SUM(L319+LOOKUP(2,1/(ISNUMBER($K$1:$K$194)),$K$1:$K$194))),I320)</f>
        <v>2347695.9999999912</v>
      </c>
      <c r="M320" s="8" t="e">
        <f t="shared" si="69"/>
        <v>#N/A</v>
      </c>
      <c r="N320" s="2" t="e">
        <f t="shared" si="53"/>
        <v>#N/A</v>
      </c>
      <c r="O320" s="2" t="e">
        <f t="shared" si="65"/>
        <v>#N/A</v>
      </c>
      <c r="P320" s="2">
        <v>1800458.4651235938</v>
      </c>
      <c r="Q320" s="2">
        <f t="shared" si="66"/>
        <v>500000</v>
      </c>
      <c r="R320" s="2">
        <f t="shared" si="62"/>
        <v>142922395.67034981</v>
      </c>
      <c r="S320" s="2">
        <f t="shared" si="54"/>
        <v>492960.42857143283</v>
      </c>
      <c r="T320" s="2">
        <f t="shared" si="55"/>
        <v>7039.571428571362</v>
      </c>
      <c r="U320" s="2">
        <f t="shared" si="56"/>
        <v>500000</v>
      </c>
      <c r="V320" s="2">
        <f t="shared" si="33"/>
        <v>99181557.187840536</v>
      </c>
      <c r="W320" s="2">
        <f t="shared" si="57"/>
        <v>492960.42857143283</v>
      </c>
      <c r="X320" s="2">
        <f t="shared" si="47"/>
        <v>7039.5714285671711</v>
      </c>
      <c r="Y320" s="2">
        <f t="shared" si="58"/>
        <v>43740838.482509159</v>
      </c>
      <c r="Z320" s="2" t="str">
        <f t="shared" si="48"/>
        <v>MEEP</v>
      </c>
      <c r="AA320" s="2">
        <f>IF(Z320="HERE",Y320,AA319+Graph!$G$1*1000)</f>
        <v>134931287.76822358</v>
      </c>
      <c r="AB320" s="2">
        <f t="shared" si="59"/>
        <v>800000.0000000149</v>
      </c>
      <c r="AC320" s="2">
        <f t="shared" si="60"/>
        <v>41998147.473554701</v>
      </c>
      <c r="AD320" s="3">
        <f t="shared" si="49"/>
        <v>52800000</v>
      </c>
      <c r="AE320" s="2">
        <f>IF(AE318&gt;=52800000,52800000,IF(AB299=Graph!G$1*1000,AE319+Graph!G$1*1000,AC320))</f>
        <v>52800000</v>
      </c>
      <c r="AF320" s="3">
        <f t="shared" si="50"/>
        <v>52800000</v>
      </c>
      <c r="AG320" s="3">
        <f t="shared" si="68"/>
        <v>50160000</v>
      </c>
      <c r="AH320" s="3" t="e">
        <f t="shared" si="46"/>
        <v>#N/A</v>
      </c>
    </row>
    <row r="321" spans="1:34" ht="15" x14ac:dyDescent="0.25">
      <c r="A321" s="1">
        <v>44497</v>
      </c>
      <c r="B321" s="2">
        <f t="shared" si="45"/>
        <v>253</v>
      </c>
      <c r="C321" s="7"/>
      <c r="D321" s="2" t="e">
        <f t="shared" si="51"/>
        <v>#N/A</v>
      </c>
      <c r="E321" s="2" t="e">
        <f t="shared" si="63"/>
        <v>#N/A</v>
      </c>
      <c r="F321" s="2">
        <v>1796347.6394532919</v>
      </c>
      <c r="G321" s="2">
        <f t="shared" si="67"/>
        <v>492960.42857142858</v>
      </c>
      <c r="H321" s="2">
        <f t="shared" si="61"/>
        <v>141083193.61641231</v>
      </c>
      <c r="I321" s="7"/>
      <c r="J321" s="2" t="e">
        <f t="shared" si="52"/>
        <v>#N/A</v>
      </c>
      <c r="K321" s="2" t="e">
        <f t="shared" si="64"/>
        <v>#N/A</v>
      </c>
      <c r="L321" s="2">
        <f t="array" ref="L321">IF(COUNT($C322)=0,IF(COUNT($C321)=1,I321,SUM(L320+LOOKUP(2,1/(ISNUMBER($K$1:$K$194)),$K$1:$K$194))),I321)</f>
        <v>2354735.5714285625</v>
      </c>
      <c r="M321" s="8" t="e">
        <f t="shared" si="69"/>
        <v>#N/A</v>
      </c>
      <c r="N321" s="2" t="e">
        <f t="shared" si="53"/>
        <v>#N/A</v>
      </c>
      <c r="O321" s="2" t="e">
        <f t="shared" si="65"/>
        <v>#N/A</v>
      </c>
      <c r="P321" s="2">
        <v>1805740.9572161734</v>
      </c>
      <c r="Q321" s="2">
        <f t="shared" si="66"/>
        <v>500000</v>
      </c>
      <c r="R321" s="2">
        <f t="shared" si="62"/>
        <v>143422395.67034981</v>
      </c>
      <c r="S321" s="2">
        <f t="shared" si="54"/>
        <v>492960.42857143283</v>
      </c>
      <c r="T321" s="2">
        <f t="shared" si="55"/>
        <v>7039.571428571362</v>
      </c>
      <c r="U321" s="2">
        <f t="shared" si="56"/>
        <v>500000</v>
      </c>
      <c r="V321" s="2">
        <f t="shared" si="33"/>
        <v>99674517.616411969</v>
      </c>
      <c r="W321" s="2">
        <f t="shared" si="57"/>
        <v>492960.42857143283</v>
      </c>
      <c r="X321" s="2">
        <f t="shared" si="47"/>
        <v>7039.5714285671711</v>
      </c>
      <c r="Y321" s="2">
        <f t="shared" si="58"/>
        <v>43747878.053937726</v>
      </c>
      <c r="Z321" s="2" t="str">
        <f t="shared" si="48"/>
        <v>MEEP</v>
      </c>
      <c r="AA321" s="2">
        <f>IF(Z321="HERE",Y321,AA320+Graph!$G$1*1000)</f>
        <v>135731287.76822358</v>
      </c>
      <c r="AB321" s="2">
        <f t="shared" si="59"/>
        <v>800000</v>
      </c>
      <c r="AC321" s="2">
        <f t="shared" si="60"/>
        <v>41998147.473554701</v>
      </c>
      <c r="AD321" s="3">
        <f t="shared" si="49"/>
        <v>52800000</v>
      </c>
      <c r="AE321" s="2">
        <f>IF(AE319&gt;=52800000,52800000,IF(AB300=Graph!G$1*1000,AE320+Graph!G$1*1000,AC321))</f>
        <v>52800000</v>
      </c>
      <c r="AF321" s="3">
        <f t="shared" si="50"/>
        <v>52800000</v>
      </c>
      <c r="AG321" s="3">
        <f t="shared" si="68"/>
        <v>50160000</v>
      </c>
      <c r="AH321" s="3" t="e">
        <f t="shared" si="46"/>
        <v>#N/A</v>
      </c>
    </row>
    <row r="322" spans="1:34" ht="15" x14ac:dyDescent="0.25">
      <c r="A322" s="1">
        <v>44498</v>
      </c>
      <c r="B322" s="2">
        <f t="shared" si="45"/>
        <v>254</v>
      </c>
      <c r="C322" s="7"/>
      <c r="D322" s="2" t="e">
        <f t="shared" si="51"/>
        <v>#N/A</v>
      </c>
      <c r="E322" s="2" t="e">
        <f t="shared" si="63"/>
        <v>#N/A</v>
      </c>
      <c r="F322" s="2">
        <v>1801608.2897465527</v>
      </c>
      <c r="G322" s="2">
        <f t="shared" si="67"/>
        <v>492960.42857142858</v>
      </c>
      <c r="H322" s="2">
        <f t="shared" si="61"/>
        <v>141576154.04498374</v>
      </c>
      <c r="I322" s="7"/>
      <c r="J322" s="2" t="e">
        <f t="shared" si="52"/>
        <v>#N/A</v>
      </c>
      <c r="K322" s="2" t="e">
        <f t="shared" si="64"/>
        <v>#N/A</v>
      </c>
      <c r="L322" s="2">
        <f t="array" ref="L322">IF(COUNT($C323)=0,IF(COUNT($C322)=1,I322,SUM(L321+LOOKUP(2,1/(ISNUMBER($K$1:$K$194)),$K$1:$K$194))),I322)</f>
        <v>2361775.1428571339</v>
      </c>
      <c r="M322" s="8" t="e">
        <f t="shared" si="69"/>
        <v>#N/A</v>
      </c>
      <c r="N322" s="2" t="e">
        <f t="shared" si="53"/>
        <v>#N/A</v>
      </c>
      <c r="O322" s="2" t="e">
        <f t="shared" si="65"/>
        <v>#N/A</v>
      </c>
      <c r="P322" s="2">
        <v>1811023.449308753</v>
      </c>
      <c r="Q322" s="2">
        <f t="shared" si="66"/>
        <v>500000</v>
      </c>
      <c r="R322" s="2">
        <f t="shared" si="62"/>
        <v>143922395.67034981</v>
      </c>
      <c r="S322" s="2">
        <f t="shared" si="54"/>
        <v>492960.42857143283</v>
      </c>
      <c r="T322" s="2">
        <f t="shared" si="55"/>
        <v>7039.571428571362</v>
      </c>
      <c r="U322" s="2">
        <f t="shared" si="56"/>
        <v>500000</v>
      </c>
      <c r="V322" s="2">
        <f t="shared" si="33"/>
        <v>100167478.0449834</v>
      </c>
      <c r="W322" s="2">
        <f t="shared" si="57"/>
        <v>492960.42857143283</v>
      </c>
      <c r="X322" s="2">
        <f t="shared" si="47"/>
        <v>7039.5714285671711</v>
      </c>
      <c r="Y322" s="2">
        <f t="shared" si="58"/>
        <v>43754917.625366293</v>
      </c>
      <c r="Z322" s="2" t="str">
        <f t="shared" si="48"/>
        <v>MEEP</v>
      </c>
      <c r="AA322" s="2">
        <f>IF(Z322="HERE",Y322,AA321+Graph!$G$1*1000)</f>
        <v>136531287.76822358</v>
      </c>
      <c r="AB322" s="2">
        <f t="shared" si="59"/>
        <v>800000</v>
      </c>
      <c r="AC322" s="2">
        <f t="shared" si="60"/>
        <v>41998147.473554701</v>
      </c>
      <c r="AD322" s="3">
        <f t="shared" si="49"/>
        <v>52800000</v>
      </c>
      <c r="AE322" s="2">
        <f>IF(AE320&gt;=52800000,52800000,IF(AB301=Graph!G$1*1000,AE321+Graph!G$1*1000,AC322))</f>
        <v>52800000</v>
      </c>
      <c r="AF322" s="3">
        <f t="shared" si="50"/>
        <v>52800000</v>
      </c>
      <c r="AG322" s="3">
        <f t="shared" si="68"/>
        <v>50160000</v>
      </c>
      <c r="AH322" s="3" t="e">
        <f t="shared" si="46"/>
        <v>#N/A</v>
      </c>
    </row>
    <row r="323" spans="1:34" ht="15" x14ac:dyDescent="0.25">
      <c r="A323" s="1">
        <v>44499</v>
      </c>
      <c r="B323" s="2">
        <f t="shared" si="45"/>
        <v>255</v>
      </c>
      <c r="C323" s="7"/>
      <c r="D323" s="2" t="e">
        <f t="shared" si="51"/>
        <v>#N/A</v>
      </c>
      <c r="E323" s="2" t="e">
        <f t="shared" si="63"/>
        <v>#N/A</v>
      </c>
      <c r="F323" s="2">
        <v>1806868.9400398135</v>
      </c>
      <c r="G323" s="2">
        <f t="shared" si="67"/>
        <v>492960.42857142858</v>
      </c>
      <c r="H323" s="2">
        <f t="shared" si="61"/>
        <v>142069114.47355518</v>
      </c>
      <c r="I323" s="7"/>
      <c r="J323" s="2" t="e">
        <f t="shared" si="52"/>
        <v>#N/A</v>
      </c>
      <c r="K323" s="2" t="e">
        <f t="shared" si="64"/>
        <v>#N/A</v>
      </c>
      <c r="L323" s="2">
        <f t="array" ref="L323">IF(COUNT($C324)=0,IF(COUNT($C323)=1,I323,SUM(L322+LOOKUP(2,1/(ISNUMBER($K$1:$K$194)),$K$1:$K$194))),I323)</f>
        <v>2368814.7142857052</v>
      </c>
      <c r="M323" s="8" t="e">
        <f t="shared" si="69"/>
        <v>#N/A</v>
      </c>
      <c r="N323" s="2" t="e">
        <f t="shared" si="53"/>
        <v>#N/A</v>
      </c>
      <c r="O323" s="2" t="e">
        <f t="shared" si="65"/>
        <v>#N/A</v>
      </c>
      <c r="P323" s="2">
        <v>1816305.9414013326</v>
      </c>
      <c r="Q323" s="2">
        <f t="shared" si="66"/>
        <v>500000</v>
      </c>
      <c r="R323" s="2">
        <f t="shared" si="62"/>
        <v>144422395.67034981</v>
      </c>
      <c r="S323" s="2">
        <f t="shared" si="54"/>
        <v>492960.42857143283</v>
      </c>
      <c r="T323" s="2">
        <f t="shared" si="55"/>
        <v>7039.571428571362</v>
      </c>
      <c r="U323" s="2">
        <f t="shared" si="56"/>
        <v>500000</v>
      </c>
      <c r="V323" s="2">
        <f t="shared" si="33"/>
        <v>100660438.47355483</v>
      </c>
      <c r="W323" s="2">
        <f t="shared" si="57"/>
        <v>492960.42857143283</v>
      </c>
      <c r="X323" s="2">
        <f t="shared" si="47"/>
        <v>7039.5714285671711</v>
      </c>
      <c r="Y323" s="2">
        <f t="shared" si="58"/>
        <v>43761957.19679486</v>
      </c>
      <c r="Z323" s="2" t="str">
        <f t="shared" si="48"/>
        <v>MEEP</v>
      </c>
      <c r="AA323" s="2">
        <f>IF(Z323="HERE",Y323,AA322+Graph!$G$1*1000)</f>
        <v>137331287.76822358</v>
      </c>
      <c r="AB323" s="2">
        <f t="shared" si="59"/>
        <v>800000</v>
      </c>
      <c r="AC323" s="2">
        <f t="shared" si="60"/>
        <v>41998147.473554701</v>
      </c>
      <c r="AD323" s="3">
        <f t="shared" si="49"/>
        <v>52800000</v>
      </c>
      <c r="AE323" s="2">
        <f>IF(AE321&gt;=52800000,52800000,IF(AB302=Graph!G$1*1000,AE322+Graph!G$1*1000,AC323))</f>
        <v>52800000</v>
      </c>
      <c r="AF323" s="3">
        <f t="shared" si="50"/>
        <v>52800000</v>
      </c>
      <c r="AG323" s="3">
        <f t="shared" si="68"/>
        <v>50160000</v>
      </c>
      <c r="AH323" s="3" t="e">
        <f t="shared" si="46"/>
        <v>#N/A</v>
      </c>
    </row>
    <row r="324" spans="1:34" ht="15" x14ac:dyDescent="0.25">
      <c r="A324" s="1">
        <v>44500</v>
      </c>
      <c r="B324" s="2">
        <f t="shared" si="45"/>
        <v>256</v>
      </c>
      <c r="C324" s="7"/>
      <c r="D324" s="2" t="e">
        <f t="shared" si="51"/>
        <v>#N/A</v>
      </c>
      <c r="E324" s="2" t="e">
        <f t="shared" si="63"/>
        <v>#N/A</v>
      </c>
      <c r="F324" s="2">
        <v>1812129.5903330743</v>
      </c>
      <c r="G324" s="2">
        <f t="shared" si="67"/>
        <v>492960.42857142858</v>
      </c>
      <c r="H324" s="2">
        <f t="shared" si="61"/>
        <v>142562074.90212661</v>
      </c>
      <c r="I324" s="7"/>
      <c r="J324" s="2" t="e">
        <f t="shared" si="52"/>
        <v>#N/A</v>
      </c>
      <c r="K324" s="2" t="e">
        <f t="shared" si="64"/>
        <v>#N/A</v>
      </c>
      <c r="L324" s="2">
        <f t="array" ref="L324">IF(COUNT($C325)=0,IF(COUNT($C324)=1,I324,SUM(L323+LOOKUP(2,1/(ISNUMBER($K$1:$K$194)),$K$1:$K$194))),I324)</f>
        <v>2375854.2857142766</v>
      </c>
      <c r="M324" s="8" t="e">
        <f t="shared" si="69"/>
        <v>#N/A</v>
      </c>
      <c r="N324" s="2" t="e">
        <f t="shared" si="53"/>
        <v>#N/A</v>
      </c>
      <c r="O324" s="2" t="e">
        <f t="shared" si="65"/>
        <v>#N/A</v>
      </c>
      <c r="P324" s="2">
        <v>1821588.4334939122</v>
      </c>
      <c r="Q324" s="2">
        <f t="shared" si="66"/>
        <v>500000</v>
      </c>
      <c r="R324" s="2">
        <f t="shared" si="62"/>
        <v>144922395.67034981</v>
      </c>
      <c r="S324" s="2">
        <f t="shared" si="54"/>
        <v>492960.42857143283</v>
      </c>
      <c r="T324" s="2">
        <f t="shared" si="55"/>
        <v>7039.571428571362</v>
      </c>
      <c r="U324" s="2">
        <f t="shared" si="56"/>
        <v>500000</v>
      </c>
      <c r="V324" s="2">
        <f t="shared" si="33"/>
        <v>101153398.90212627</v>
      </c>
      <c r="W324" s="2">
        <f t="shared" si="57"/>
        <v>492960.42857143283</v>
      </c>
      <c r="X324" s="2">
        <f t="shared" si="47"/>
        <v>7039.5714285671711</v>
      </c>
      <c r="Y324" s="2">
        <f t="shared" si="58"/>
        <v>43768996.768223427</v>
      </c>
      <c r="Z324" s="2" t="str">
        <f t="shared" si="48"/>
        <v>MEEP</v>
      </c>
      <c r="AA324" s="2">
        <f>IF(Z324="HERE",Y324,AA323+Graph!$G$1*1000)</f>
        <v>138131287.76822358</v>
      </c>
      <c r="AB324" s="2">
        <f t="shared" si="59"/>
        <v>800000</v>
      </c>
      <c r="AC324" s="2">
        <f t="shared" si="60"/>
        <v>41998147.473554701</v>
      </c>
      <c r="AD324" s="3">
        <f t="shared" si="49"/>
        <v>52800000</v>
      </c>
      <c r="AE324" s="2">
        <f>IF(AE322&gt;=52800000,52800000,IF(AB303=Graph!G$1*1000,AE323+Graph!G$1*1000,AC324))</f>
        <v>52800000</v>
      </c>
      <c r="AF324" s="3">
        <f t="shared" si="50"/>
        <v>52800000</v>
      </c>
      <c r="AG324" s="3">
        <f t="shared" si="68"/>
        <v>50160000</v>
      </c>
      <c r="AH324" s="3" t="e">
        <f t="shared" si="46"/>
        <v>#N/A</v>
      </c>
    </row>
    <row r="325" spans="1:34" ht="15" x14ac:dyDescent="0.25">
      <c r="A325" s="1">
        <v>44501</v>
      </c>
      <c r="B325" s="2">
        <f t="shared" si="45"/>
        <v>257</v>
      </c>
      <c r="C325" s="7"/>
      <c r="D325" s="2" t="e">
        <f t="shared" si="51"/>
        <v>#N/A</v>
      </c>
      <c r="E325" s="2" t="e">
        <f t="shared" si="63"/>
        <v>#N/A</v>
      </c>
      <c r="F325" s="2">
        <v>1817390.2406263053</v>
      </c>
      <c r="G325" s="2">
        <f t="shared" si="67"/>
        <v>492960.42857142858</v>
      </c>
      <c r="H325" s="2">
        <f t="shared" si="61"/>
        <v>143055035.33069804</v>
      </c>
      <c r="I325" s="7"/>
      <c r="J325" s="2" t="e">
        <f t="shared" si="52"/>
        <v>#N/A</v>
      </c>
      <c r="K325" s="2" t="e">
        <f t="shared" si="64"/>
        <v>#N/A</v>
      </c>
      <c r="L325" s="2">
        <f t="array" ref="L325">IF(COUNT($C326)=0,IF(COUNT($C325)=1,I325,SUM(L324+LOOKUP(2,1/(ISNUMBER($K$1:$K$194)),$K$1:$K$194))),I325)</f>
        <v>2382893.857142848</v>
      </c>
      <c r="M325" s="8" t="e">
        <f t="shared" si="69"/>
        <v>#N/A</v>
      </c>
      <c r="N325" s="2" t="e">
        <f t="shared" si="53"/>
        <v>#N/A</v>
      </c>
      <c r="O325" s="2" t="e">
        <f t="shared" si="65"/>
        <v>#N/A</v>
      </c>
      <c r="P325" s="2">
        <v>1826870.9255865216</v>
      </c>
      <c r="Q325" s="2">
        <f t="shared" si="66"/>
        <v>500000</v>
      </c>
      <c r="R325" s="2">
        <f t="shared" si="62"/>
        <v>145422395.67034981</v>
      </c>
      <c r="S325" s="2">
        <f t="shared" si="54"/>
        <v>492960.42857143283</v>
      </c>
      <c r="T325" s="2">
        <f t="shared" si="55"/>
        <v>7039.571428571362</v>
      </c>
      <c r="U325" s="2">
        <f t="shared" si="56"/>
        <v>500000</v>
      </c>
      <c r="V325" s="2">
        <f t="shared" si="33"/>
        <v>101646359.3306977</v>
      </c>
      <c r="W325" s="2">
        <f t="shared" si="57"/>
        <v>492960.42857143283</v>
      </c>
      <c r="X325" s="2">
        <f t="shared" si="47"/>
        <v>7039.5714285671711</v>
      </c>
      <c r="Y325" s="2">
        <f t="shared" si="58"/>
        <v>43776036.339651994</v>
      </c>
      <c r="Z325" s="2" t="str">
        <f t="shared" si="48"/>
        <v>MEEP</v>
      </c>
      <c r="AA325" s="2">
        <f>IF(Z325="HERE",Y325,AA324+Graph!$G$1*1000)</f>
        <v>138931287.76822358</v>
      </c>
      <c r="AB325" s="2">
        <f t="shared" si="59"/>
        <v>800000</v>
      </c>
      <c r="AC325" s="2">
        <f t="shared" si="60"/>
        <v>41998147.473554701</v>
      </c>
      <c r="AD325" s="3">
        <f t="shared" si="49"/>
        <v>52800000</v>
      </c>
      <c r="AE325" s="2">
        <f>IF(AE323&gt;=52800000,52800000,IF(AB304=Graph!G$1*1000,AE324+Graph!G$1*1000,AC325))</f>
        <v>52800000</v>
      </c>
      <c r="AF325" s="3">
        <f t="shared" si="50"/>
        <v>52800000</v>
      </c>
      <c r="AG325" s="3">
        <f t="shared" si="68"/>
        <v>50160000</v>
      </c>
      <c r="AH325" s="3" t="e">
        <f t="shared" si="46"/>
        <v>#N/A</v>
      </c>
    </row>
    <row r="326" spans="1:34" ht="15" x14ac:dyDescent="0.25">
      <c r="A326" s="1">
        <v>44502</v>
      </c>
      <c r="B326" s="2">
        <f t="shared" si="45"/>
        <v>258</v>
      </c>
      <c r="C326" s="7"/>
      <c r="D326" s="2" t="e">
        <f t="shared" si="51"/>
        <v>#N/A</v>
      </c>
      <c r="E326" s="2" t="e">
        <f t="shared" si="63"/>
        <v>#N/A</v>
      </c>
      <c r="F326" s="2">
        <v>1822650.8909195662</v>
      </c>
      <c r="G326" s="2">
        <f t="shared" si="67"/>
        <v>492960.42857142858</v>
      </c>
      <c r="H326" s="2">
        <f t="shared" si="61"/>
        <v>143547995.75926948</v>
      </c>
      <c r="I326" s="7"/>
      <c r="J326" s="2" t="e">
        <f t="shared" si="52"/>
        <v>#N/A</v>
      </c>
      <c r="K326" s="2" t="e">
        <f t="shared" si="64"/>
        <v>#N/A</v>
      </c>
      <c r="L326" s="2">
        <f t="array" ref="L326">IF(COUNT($C327)=0,IF(COUNT($C326)=1,I326,SUM(L325+LOOKUP(2,1/(ISNUMBER($K$1:$K$194)),$K$1:$K$194))),I326)</f>
        <v>2389933.4285714193</v>
      </c>
      <c r="M326" s="8" t="e">
        <f t="shared" si="69"/>
        <v>#N/A</v>
      </c>
      <c r="N326" s="2" t="e">
        <f t="shared" si="53"/>
        <v>#N/A</v>
      </c>
      <c r="O326" s="2" t="e">
        <f t="shared" si="65"/>
        <v>#N/A</v>
      </c>
      <c r="P326" s="2">
        <v>1832153.4176791012</v>
      </c>
      <c r="Q326" s="2">
        <f t="shared" si="66"/>
        <v>500000</v>
      </c>
      <c r="R326" s="2">
        <f t="shared" si="62"/>
        <v>145922395.67034981</v>
      </c>
      <c r="S326" s="2">
        <f t="shared" si="54"/>
        <v>492960.42857143283</v>
      </c>
      <c r="T326" s="2">
        <f t="shared" si="55"/>
        <v>7039.571428571362</v>
      </c>
      <c r="U326" s="2">
        <f t="shared" si="56"/>
        <v>500000</v>
      </c>
      <c r="V326" s="2">
        <f t="shared" si="33"/>
        <v>102139319.75926913</v>
      </c>
      <c r="W326" s="2">
        <f t="shared" si="57"/>
        <v>492960.42857143283</v>
      </c>
      <c r="X326" s="2">
        <f t="shared" si="47"/>
        <v>7039.5714285671711</v>
      </c>
      <c r="Y326" s="2">
        <f t="shared" si="58"/>
        <v>43783075.911080562</v>
      </c>
      <c r="Z326" s="2" t="str">
        <f t="shared" si="48"/>
        <v>MEEP</v>
      </c>
      <c r="AA326" s="2">
        <f>IF(Z326="HERE",Y326,AA325+Graph!$G$1*1000)</f>
        <v>139731287.76822358</v>
      </c>
      <c r="AB326" s="2">
        <f t="shared" si="59"/>
        <v>800000</v>
      </c>
      <c r="AC326" s="2">
        <f t="shared" si="60"/>
        <v>41998147.473554701</v>
      </c>
      <c r="AD326" s="3">
        <f t="shared" si="49"/>
        <v>52800000</v>
      </c>
      <c r="AE326" s="2">
        <f>IF(AE324&gt;=52800000,52800000,IF(AB305=Graph!G$1*1000,AE325+Graph!G$1*1000,AC326))</f>
        <v>52800000</v>
      </c>
      <c r="AF326" s="3">
        <f t="shared" si="50"/>
        <v>52800000</v>
      </c>
      <c r="AG326" s="3">
        <f t="shared" si="68"/>
        <v>50160000</v>
      </c>
      <c r="AH326" s="3" t="e">
        <f t="shared" si="46"/>
        <v>#N/A</v>
      </c>
    </row>
    <row r="327" spans="1:34" ht="15" x14ac:dyDescent="0.25">
      <c r="A327" s="1">
        <v>44503</v>
      </c>
      <c r="B327" s="2">
        <f t="shared" si="45"/>
        <v>259</v>
      </c>
      <c r="C327" s="7"/>
      <c r="D327" s="2" t="e">
        <f t="shared" si="51"/>
        <v>#N/A</v>
      </c>
      <c r="E327" s="2" t="e">
        <f t="shared" si="63"/>
        <v>#N/A</v>
      </c>
      <c r="F327" s="2">
        <v>1827911.541212827</v>
      </c>
      <c r="G327" s="2">
        <f t="shared" si="67"/>
        <v>492960.42857142858</v>
      </c>
      <c r="H327" s="2">
        <f t="shared" si="61"/>
        <v>144040956.18784091</v>
      </c>
      <c r="I327" s="7"/>
      <c r="J327" s="2" t="e">
        <f t="shared" si="52"/>
        <v>#N/A</v>
      </c>
      <c r="K327" s="2" t="e">
        <f t="shared" si="64"/>
        <v>#N/A</v>
      </c>
      <c r="L327" s="2">
        <f t="array" ref="L327">IF(COUNT($C328)=0,IF(COUNT($C327)=1,I327,SUM(L326+LOOKUP(2,1/(ISNUMBER($K$1:$K$194)),$K$1:$K$194))),I327)</f>
        <v>2396972.9999999907</v>
      </c>
      <c r="M327" s="8" t="e">
        <f t="shared" si="69"/>
        <v>#N/A</v>
      </c>
      <c r="N327" s="2" t="e">
        <f t="shared" si="53"/>
        <v>#N/A</v>
      </c>
      <c r="O327" s="2" t="e">
        <f t="shared" si="65"/>
        <v>#N/A</v>
      </c>
      <c r="P327" s="2">
        <v>1837435.9097716808</v>
      </c>
      <c r="Q327" s="2">
        <f t="shared" si="66"/>
        <v>500000</v>
      </c>
      <c r="R327" s="2">
        <f t="shared" si="62"/>
        <v>146422395.67034981</v>
      </c>
      <c r="S327" s="2">
        <f t="shared" si="54"/>
        <v>492960.42857143283</v>
      </c>
      <c r="T327" s="2">
        <f t="shared" si="55"/>
        <v>7039.571428571362</v>
      </c>
      <c r="U327" s="2">
        <f t="shared" si="56"/>
        <v>500000</v>
      </c>
      <c r="V327" s="2">
        <f t="shared" si="33"/>
        <v>102632280.18784057</v>
      </c>
      <c r="W327" s="2">
        <f t="shared" si="57"/>
        <v>492960.42857143283</v>
      </c>
      <c r="X327" s="2">
        <f t="shared" si="47"/>
        <v>7039.5714285671711</v>
      </c>
      <c r="Y327" s="2">
        <f t="shared" si="58"/>
        <v>43790115.482509129</v>
      </c>
      <c r="Z327" s="2" t="str">
        <f t="shared" si="48"/>
        <v>MEEP</v>
      </c>
      <c r="AA327" s="2">
        <f>IF(Z327="HERE",Y327,AA326+Graph!$G$1*1000)</f>
        <v>140531287.76822358</v>
      </c>
      <c r="AB327" s="2">
        <f t="shared" si="59"/>
        <v>800000</v>
      </c>
      <c r="AC327" s="2">
        <f t="shared" si="60"/>
        <v>41998147.473554701</v>
      </c>
      <c r="AD327" s="3">
        <f t="shared" si="49"/>
        <v>52800000</v>
      </c>
      <c r="AE327" s="2">
        <f>IF(AE325&gt;=52800000,52800000,IF(AB306=Graph!G$1*1000,AE326+Graph!G$1*1000,AC327))</f>
        <v>52800000</v>
      </c>
      <c r="AF327" s="3">
        <f t="shared" si="50"/>
        <v>52800000</v>
      </c>
      <c r="AG327" s="3">
        <f t="shared" si="68"/>
        <v>50160000</v>
      </c>
      <c r="AH327" s="3" t="e">
        <f t="shared" si="46"/>
        <v>#N/A</v>
      </c>
    </row>
    <row r="328" spans="1:34" ht="15" x14ac:dyDescent="0.25">
      <c r="A328" s="1">
        <v>44504</v>
      </c>
      <c r="B328" s="2">
        <f t="shared" si="45"/>
        <v>260</v>
      </c>
      <c r="C328" s="7"/>
      <c r="D328" s="2" t="e">
        <f t="shared" si="51"/>
        <v>#N/A</v>
      </c>
      <c r="E328" s="2" t="e">
        <f t="shared" si="63"/>
        <v>#N/A</v>
      </c>
      <c r="F328" s="2">
        <v>1833172.1915060878</v>
      </c>
      <c r="G328" s="2">
        <f t="shared" si="67"/>
        <v>492960.42857142858</v>
      </c>
      <c r="H328" s="2">
        <f t="shared" si="61"/>
        <v>144533916.61641234</v>
      </c>
      <c r="I328" s="7"/>
      <c r="J328" s="2" t="e">
        <f t="shared" si="52"/>
        <v>#N/A</v>
      </c>
      <c r="K328" s="2" t="e">
        <f t="shared" si="64"/>
        <v>#N/A</v>
      </c>
      <c r="L328" s="2">
        <f t="array" ref="L328">IF(COUNT($C329)=0,IF(COUNT($C328)=1,I328,SUM(L327+LOOKUP(2,1/(ISNUMBER($K$1:$K$194)),$K$1:$K$194))),I328)</f>
        <v>2404012.571428562</v>
      </c>
      <c r="M328" s="8" t="e">
        <f t="shared" si="69"/>
        <v>#N/A</v>
      </c>
      <c r="N328" s="2" t="e">
        <f t="shared" si="53"/>
        <v>#N/A</v>
      </c>
      <c r="O328" s="2" t="e">
        <f t="shared" si="65"/>
        <v>#N/A</v>
      </c>
      <c r="P328" s="2">
        <v>1842718.4018642604</v>
      </c>
      <c r="Q328" s="2">
        <f t="shared" si="66"/>
        <v>500000</v>
      </c>
      <c r="R328" s="2">
        <f t="shared" si="62"/>
        <v>146922395.67034981</v>
      </c>
      <c r="S328" s="2">
        <f t="shared" si="54"/>
        <v>492960.42857143283</v>
      </c>
      <c r="T328" s="2">
        <f t="shared" si="55"/>
        <v>7039.571428571362</v>
      </c>
      <c r="U328" s="2">
        <f t="shared" si="56"/>
        <v>500000</v>
      </c>
      <c r="V328" s="2">
        <f t="shared" si="33"/>
        <v>103125240.616412</v>
      </c>
      <c r="W328" s="2">
        <f t="shared" si="57"/>
        <v>492960.42857143283</v>
      </c>
      <c r="X328" s="2">
        <f t="shared" si="47"/>
        <v>7039.5714285671711</v>
      </c>
      <c r="Y328" s="2">
        <f t="shared" si="58"/>
        <v>43797155.053937696</v>
      </c>
      <c r="Z328" s="2" t="str">
        <f t="shared" si="48"/>
        <v>MEEP</v>
      </c>
      <c r="AA328" s="2">
        <f>IF(Z328="HERE",Y328,AA327+Graph!$G$1*1000)</f>
        <v>141331287.76822358</v>
      </c>
      <c r="AB328" s="2">
        <f t="shared" si="59"/>
        <v>800000</v>
      </c>
      <c r="AC328" s="2">
        <f t="shared" si="60"/>
        <v>41998147.473554701</v>
      </c>
      <c r="AD328" s="3">
        <f t="shared" si="49"/>
        <v>52800000</v>
      </c>
      <c r="AE328" s="2">
        <f>IF(AE326&gt;=52800000,52800000,IF(AB307=Graph!G$1*1000,AE327+Graph!G$1*1000,AC328))</f>
        <v>52800000</v>
      </c>
      <c r="AF328" s="3">
        <f t="shared" si="50"/>
        <v>52800000</v>
      </c>
      <c r="AG328" s="3">
        <f t="shared" si="68"/>
        <v>50160000</v>
      </c>
      <c r="AH328" s="3" t="e">
        <f t="shared" si="46"/>
        <v>#N/A</v>
      </c>
    </row>
    <row r="329" spans="1:34" ht="15" x14ac:dyDescent="0.25">
      <c r="A329" s="1">
        <v>44505</v>
      </c>
      <c r="B329" s="2">
        <f t="shared" si="45"/>
        <v>261</v>
      </c>
      <c r="C329" s="7"/>
      <c r="D329" s="2" t="e">
        <f t="shared" si="51"/>
        <v>#N/A</v>
      </c>
      <c r="E329" s="2" t="e">
        <f t="shared" si="63"/>
        <v>#N/A</v>
      </c>
      <c r="F329" s="2">
        <v>1838432.8417993486</v>
      </c>
      <c r="G329" s="2">
        <f t="shared" si="67"/>
        <v>492960.42857142858</v>
      </c>
      <c r="H329" s="2">
        <f t="shared" si="61"/>
        <v>145026877.04498377</v>
      </c>
      <c r="I329" s="7"/>
      <c r="J329" s="2" t="e">
        <f t="shared" si="52"/>
        <v>#N/A</v>
      </c>
      <c r="K329" s="2" t="e">
        <f t="shared" si="64"/>
        <v>#N/A</v>
      </c>
      <c r="L329" s="2">
        <f t="array" ref="L329">IF(COUNT($C330)=0,IF(COUNT($C329)=1,I329,SUM(L328+LOOKUP(2,1/(ISNUMBER($K$1:$K$194)),$K$1:$K$194))),I329)</f>
        <v>2411052.1428571334</v>
      </c>
      <c r="M329" s="8" t="e">
        <f t="shared" si="69"/>
        <v>#N/A</v>
      </c>
      <c r="N329" s="2" t="e">
        <f t="shared" si="53"/>
        <v>#N/A</v>
      </c>
      <c r="O329" s="2" t="e">
        <f t="shared" si="65"/>
        <v>#N/A</v>
      </c>
      <c r="P329" s="2">
        <v>1848000.89395684</v>
      </c>
      <c r="Q329" s="2">
        <f t="shared" si="66"/>
        <v>500000</v>
      </c>
      <c r="R329" s="2">
        <f t="shared" si="62"/>
        <v>147422395.67034981</v>
      </c>
      <c r="S329" s="2">
        <f t="shared" si="54"/>
        <v>492960.42857143283</v>
      </c>
      <c r="T329" s="2">
        <f t="shared" si="55"/>
        <v>7039.571428571362</v>
      </c>
      <c r="U329" s="2">
        <f t="shared" si="56"/>
        <v>500000</v>
      </c>
      <c r="V329" s="2">
        <f t="shared" si="33"/>
        <v>103618201.04498343</v>
      </c>
      <c r="W329" s="2">
        <f t="shared" si="57"/>
        <v>492960.42857143283</v>
      </c>
      <c r="X329" s="2">
        <f t="shared" si="47"/>
        <v>7039.5714285671711</v>
      </c>
      <c r="Y329" s="2">
        <f t="shared" si="58"/>
        <v>43804194.625366263</v>
      </c>
      <c r="Z329" s="2" t="str">
        <f t="shared" si="48"/>
        <v>MEEP</v>
      </c>
      <c r="AA329" s="2">
        <f>IF(Z329="HERE",Y329,AA328+Graph!$G$1*1000)</f>
        <v>142131287.76822358</v>
      </c>
      <c r="AB329" s="2">
        <f t="shared" si="59"/>
        <v>800000</v>
      </c>
      <c r="AC329" s="2">
        <f t="shared" si="60"/>
        <v>41998147.473554701</v>
      </c>
      <c r="AD329" s="3">
        <f t="shared" si="49"/>
        <v>52800000</v>
      </c>
      <c r="AE329" s="2">
        <f>IF(AE327&gt;=52800000,52800000,IF(AB308=Graph!G$1*1000,AE328+Graph!G$1*1000,AC329))</f>
        <v>52800000</v>
      </c>
      <c r="AF329" s="3">
        <f t="shared" si="50"/>
        <v>52800000</v>
      </c>
      <c r="AG329" s="3">
        <f t="shared" si="68"/>
        <v>50160000</v>
      </c>
      <c r="AH329" s="3" t="e">
        <f t="shared" si="46"/>
        <v>#N/A</v>
      </c>
    </row>
    <row r="330" spans="1:34" ht="15" x14ac:dyDescent="0.25">
      <c r="A330" s="1">
        <v>44506</v>
      </c>
      <c r="B330" s="2">
        <f t="shared" si="45"/>
        <v>262</v>
      </c>
      <c r="C330" s="7"/>
      <c r="D330" s="2" t="e">
        <f t="shared" si="51"/>
        <v>#N/A</v>
      </c>
      <c r="E330" s="2" t="e">
        <f t="shared" si="63"/>
        <v>#N/A</v>
      </c>
      <c r="F330" s="2">
        <v>1843693.4920926094</v>
      </c>
      <c r="G330" s="2">
        <f t="shared" si="67"/>
        <v>492960.42857142858</v>
      </c>
      <c r="H330" s="2">
        <f t="shared" si="61"/>
        <v>145519837.47355521</v>
      </c>
      <c r="I330" s="7"/>
      <c r="J330" s="2" t="e">
        <f t="shared" si="52"/>
        <v>#N/A</v>
      </c>
      <c r="K330" s="2" t="e">
        <f t="shared" si="64"/>
        <v>#N/A</v>
      </c>
      <c r="L330" s="2">
        <f t="array" ref="L330">IF(COUNT($C331)=0,IF(COUNT($C330)=1,I330,SUM(L329+LOOKUP(2,1/(ISNUMBER($K$1:$K$194)),$K$1:$K$194))),I330)</f>
        <v>2418091.7142857048</v>
      </c>
      <c r="M330" s="8" t="e">
        <f t="shared" si="69"/>
        <v>#N/A</v>
      </c>
      <c r="N330" s="2" t="e">
        <f t="shared" si="53"/>
        <v>#N/A</v>
      </c>
      <c r="O330" s="2" t="e">
        <f t="shared" si="65"/>
        <v>#N/A</v>
      </c>
      <c r="P330" s="2">
        <v>1853283.3860494196</v>
      </c>
      <c r="Q330" s="2">
        <f t="shared" si="66"/>
        <v>500000</v>
      </c>
      <c r="R330" s="2">
        <f t="shared" si="62"/>
        <v>147922395.67034981</v>
      </c>
      <c r="S330" s="2">
        <f t="shared" si="54"/>
        <v>492960.42857143283</v>
      </c>
      <c r="T330" s="2">
        <f t="shared" si="55"/>
        <v>7039.571428571362</v>
      </c>
      <c r="U330" s="2">
        <f t="shared" si="56"/>
        <v>500000</v>
      </c>
      <c r="V330" s="2">
        <f t="shared" si="33"/>
        <v>104111161.47355486</v>
      </c>
      <c r="W330" s="2">
        <f t="shared" si="57"/>
        <v>492960.42857143283</v>
      </c>
      <c r="X330" s="2">
        <f t="shared" si="47"/>
        <v>7039.5714285671711</v>
      </c>
      <c r="Y330" s="2">
        <f t="shared" si="58"/>
        <v>43811234.19679483</v>
      </c>
      <c r="Z330" s="2" t="str">
        <f t="shared" si="48"/>
        <v>MEEP</v>
      </c>
      <c r="AA330" s="2">
        <f>IF(Z330="HERE",Y330,AA329+Graph!$G$1*1000)</f>
        <v>142931287.76822358</v>
      </c>
      <c r="AB330" s="2">
        <f t="shared" si="59"/>
        <v>800000</v>
      </c>
      <c r="AC330" s="2">
        <f t="shared" si="60"/>
        <v>41998147.473554701</v>
      </c>
      <c r="AD330" s="3">
        <f t="shared" si="49"/>
        <v>52800000</v>
      </c>
      <c r="AE330" s="2">
        <f>IF(AE328&gt;=52800000,52800000,IF(AB309=Graph!G$1*1000,AE329+Graph!G$1*1000,AC330))</f>
        <v>52800000</v>
      </c>
      <c r="AF330" s="3">
        <f t="shared" si="50"/>
        <v>52800000</v>
      </c>
      <c r="AG330" s="3">
        <f t="shared" si="68"/>
        <v>50160000</v>
      </c>
      <c r="AH330" s="3" t="e">
        <f t="shared" si="46"/>
        <v>#N/A</v>
      </c>
    </row>
    <row r="331" spans="1:34" ht="15" x14ac:dyDescent="0.25">
      <c r="A331" s="1">
        <v>44507</v>
      </c>
      <c r="B331" s="2">
        <f t="shared" si="45"/>
        <v>263</v>
      </c>
      <c r="C331" s="7"/>
      <c r="D331" s="2" t="e">
        <f t="shared" si="51"/>
        <v>#N/A</v>
      </c>
      <c r="E331" s="2" t="e">
        <f t="shared" si="63"/>
        <v>#N/A</v>
      </c>
      <c r="F331" s="2">
        <v>1848954.1423858404</v>
      </c>
      <c r="G331" s="2">
        <f t="shared" si="67"/>
        <v>492960.42857142858</v>
      </c>
      <c r="H331" s="2">
        <f t="shared" si="61"/>
        <v>146012797.90212664</v>
      </c>
      <c r="I331" s="7"/>
      <c r="J331" s="2" t="e">
        <f t="shared" si="52"/>
        <v>#N/A</v>
      </c>
      <c r="K331" s="2" t="e">
        <f t="shared" si="64"/>
        <v>#N/A</v>
      </c>
      <c r="L331" s="2">
        <f t="array" ref="L331">IF(COUNT($C332)=0,IF(COUNT($C331)=1,I331,SUM(L330+LOOKUP(2,1/(ISNUMBER($K$1:$K$194)),$K$1:$K$194))),I331)</f>
        <v>2425131.2857142761</v>
      </c>
      <c r="M331" s="8" t="e">
        <f t="shared" si="69"/>
        <v>#N/A</v>
      </c>
      <c r="N331" s="2" t="e">
        <f t="shared" si="53"/>
        <v>#N/A</v>
      </c>
      <c r="O331" s="2" t="e">
        <f t="shared" si="65"/>
        <v>#N/A</v>
      </c>
      <c r="P331" s="2">
        <v>1858565.878142029</v>
      </c>
      <c r="Q331" s="2">
        <f t="shared" si="66"/>
        <v>500000</v>
      </c>
      <c r="R331" s="2">
        <f t="shared" si="62"/>
        <v>148422395.67034981</v>
      </c>
      <c r="S331" s="2">
        <f t="shared" si="54"/>
        <v>492960.42857143283</v>
      </c>
      <c r="T331" s="2">
        <f t="shared" si="55"/>
        <v>7039.571428571362</v>
      </c>
      <c r="U331" s="2">
        <f t="shared" si="56"/>
        <v>500000</v>
      </c>
      <c r="V331" s="2">
        <f t="shared" si="33"/>
        <v>104604121.9021263</v>
      </c>
      <c r="W331" s="2">
        <f t="shared" si="57"/>
        <v>492960.42857143283</v>
      </c>
      <c r="X331" s="2">
        <f t="shared" si="47"/>
        <v>7039.5714285671711</v>
      </c>
      <c r="Y331" s="2">
        <f t="shared" si="58"/>
        <v>43818273.768223397</v>
      </c>
      <c r="Z331" s="2" t="str">
        <f t="shared" si="48"/>
        <v>MEEP</v>
      </c>
      <c r="AA331" s="2">
        <f>IF(Z331="HERE",Y331,AA330+Graph!$G$1*1000)</f>
        <v>143731287.76822358</v>
      </c>
      <c r="AB331" s="2">
        <f t="shared" si="59"/>
        <v>800000</v>
      </c>
      <c r="AC331" s="2">
        <f t="shared" si="60"/>
        <v>41998147.473554701</v>
      </c>
      <c r="AD331" s="3">
        <f t="shared" si="49"/>
        <v>52800000</v>
      </c>
      <c r="AE331" s="2">
        <f>IF(AE329&gt;=52800000,52800000,IF(AB310=Graph!G$1*1000,AE330+Graph!G$1*1000,AC331))</f>
        <v>52800000</v>
      </c>
      <c r="AF331" s="3">
        <f t="shared" si="50"/>
        <v>52800000</v>
      </c>
      <c r="AG331" s="3">
        <f t="shared" si="68"/>
        <v>50160000</v>
      </c>
      <c r="AH331" s="3" t="e">
        <f t="shared" si="46"/>
        <v>#N/A</v>
      </c>
    </row>
    <row r="332" spans="1:34" ht="15" x14ac:dyDescent="0.25">
      <c r="A332" s="1">
        <v>44508</v>
      </c>
      <c r="B332" s="2">
        <f t="shared" si="45"/>
        <v>264</v>
      </c>
      <c r="C332" s="7"/>
      <c r="D332" s="2" t="e">
        <f t="shared" si="51"/>
        <v>#N/A</v>
      </c>
      <c r="E332" s="2" t="e">
        <f t="shared" si="63"/>
        <v>#N/A</v>
      </c>
      <c r="F332" s="2">
        <v>1854214.7926791012</v>
      </c>
      <c r="G332" s="2">
        <f t="shared" si="67"/>
        <v>492960.42857142858</v>
      </c>
      <c r="H332" s="2">
        <f t="shared" si="61"/>
        <v>146505758.33069807</v>
      </c>
      <c r="I332" s="7"/>
      <c r="J332" s="2" t="e">
        <f t="shared" si="52"/>
        <v>#N/A</v>
      </c>
      <c r="K332" s="2" t="e">
        <f t="shared" si="64"/>
        <v>#N/A</v>
      </c>
      <c r="L332" s="2">
        <f t="array" ref="L332">IF(COUNT($C333)=0,IF(COUNT($C332)=1,I332,SUM(L331+LOOKUP(2,1/(ISNUMBER($K$1:$K$194)),$K$1:$K$194))),I332)</f>
        <v>2432170.8571428475</v>
      </c>
      <c r="M332" s="8" t="e">
        <f t="shared" si="69"/>
        <v>#N/A</v>
      </c>
      <c r="N332" s="2" t="e">
        <f t="shared" si="53"/>
        <v>#N/A</v>
      </c>
      <c r="O332" s="2" t="e">
        <f t="shared" si="65"/>
        <v>#N/A</v>
      </c>
      <c r="P332" s="2">
        <v>1863848.3702346087</v>
      </c>
      <c r="Q332" s="2">
        <f t="shared" si="66"/>
        <v>500000</v>
      </c>
      <c r="R332" s="2">
        <f t="shared" si="62"/>
        <v>148922395.67034981</v>
      </c>
      <c r="S332" s="2">
        <f t="shared" si="54"/>
        <v>492960.42857143283</v>
      </c>
      <c r="T332" s="2">
        <f t="shared" si="55"/>
        <v>7039.571428571362</v>
      </c>
      <c r="U332" s="2">
        <f t="shared" si="56"/>
        <v>500000</v>
      </c>
      <c r="V332" s="2">
        <f t="shared" si="33"/>
        <v>105097082.33069773</v>
      </c>
      <c r="W332" s="2">
        <f t="shared" si="57"/>
        <v>492960.42857143283</v>
      </c>
      <c r="X332" s="2">
        <f t="shared" si="47"/>
        <v>7039.5714285671711</v>
      </c>
      <c r="Y332" s="2">
        <f t="shared" si="58"/>
        <v>43825313.339651965</v>
      </c>
      <c r="Z332" s="2" t="str">
        <f t="shared" si="48"/>
        <v>MEEP</v>
      </c>
      <c r="AA332" s="2">
        <f>IF(Z332="HERE",Y332,AA331+Graph!$G$1*1000)</f>
        <v>144531287.76822358</v>
      </c>
      <c r="AB332" s="2">
        <f t="shared" si="59"/>
        <v>800000</v>
      </c>
      <c r="AC332" s="2">
        <f t="shared" si="60"/>
        <v>41998147.473554701</v>
      </c>
      <c r="AD332" s="3">
        <f t="shared" si="49"/>
        <v>52800000</v>
      </c>
      <c r="AE332" s="2">
        <f>IF(AE330&gt;=52800000,52800000,IF(AB311=Graph!G$1*1000,AE331+Graph!G$1*1000,AC332))</f>
        <v>52800000</v>
      </c>
      <c r="AF332" s="3">
        <f t="shared" si="50"/>
        <v>52800000</v>
      </c>
      <c r="AG332" s="3">
        <f t="shared" si="68"/>
        <v>50160000</v>
      </c>
      <c r="AH332" s="3" t="e">
        <f t="shared" si="46"/>
        <v>#N/A</v>
      </c>
    </row>
    <row r="333" spans="1:34" ht="15" x14ac:dyDescent="0.25">
      <c r="A333" s="1">
        <v>44509</v>
      </c>
      <c r="B333" s="2">
        <f t="shared" si="45"/>
        <v>265</v>
      </c>
      <c r="C333" s="7"/>
      <c r="D333" s="2" t="e">
        <f t="shared" si="51"/>
        <v>#N/A</v>
      </c>
      <c r="E333" s="2" t="e">
        <f t="shared" si="63"/>
        <v>#N/A</v>
      </c>
      <c r="F333" s="2">
        <v>1859475.442972362</v>
      </c>
      <c r="G333" s="2">
        <f t="shared" si="67"/>
        <v>492960.42857142858</v>
      </c>
      <c r="H333" s="2">
        <f t="shared" si="61"/>
        <v>146998718.75926951</v>
      </c>
      <c r="I333" s="7"/>
      <c r="J333" s="2" t="e">
        <f t="shared" si="52"/>
        <v>#N/A</v>
      </c>
      <c r="K333" s="2" t="e">
        <f t="shared" si="64"/>
        <v>#N/A</v>
      </c>
      <c r="L333" s="2">
        <f t="array" ref="L333">IF(COUNT($C334)=0,IF(COUNT($C333)=1,I333,SUM(L332+LOOKUP(2,1/(ISNUMBER($K$1:$K$194)),$K$1:$K$194))),I333)</f>
        <v>2439210.4285714189</v>
      </c>
      <c r="M333" s="8" t="e">
        <f t="shared" si="69"/>
        <v>#N/A</v>
      </c>
      <c r="N333" s="2" t="e">
        <f t="shared" si="53"/>
        <v>#N/A</v>
      </c>
      <c r="O333" s="2" t="e">
        <f t="shared" si="65"/>
        <v>#N/A</v>
      </c>
      <c r="P333" s="2">
        <v>1869130.8623271883</v>
      </c>
      <c r="Q333" s="2">
        <f t="shared" si="66"/>
        <v>500000</v>
      </c>
      <c r="R333" s="2">
        <f t="shared" si="62"/>
        <v>149422395.67034981</v>
      </c>
      <c r="S333" s="2">
        <f t="shared" si="54"/>
        <v>492960.42857143283</v>
      </c>
      <c r="T333" s="2">
        <f t="shared" si="55"/>
        <v>7039.571428571362</v>
      </c>
      <c r="U333" s="2">
        <f t="shared" si="56"/>
        <v>500000</v>
      </c>
      <c r="V333" s="2">
        <f t="shared" si="33"/>
        <v>105590042.75926916</v>
      </c>
      <c r="W333" s="2">
        <f t="shared" si="57"/>
        <v>492960.42857143283</v>
      </c>
      <c r="X333" s="2">
        <f t="shared" si="47"/>
        <v>7039.5714285671711</v>
      </c>
      <c r="Y333" s="2">
        <f t="shared" si="58"/>
        <v>43832352.911080532</v>
      </c>
      <c r="Z333" s="2" t="str">
        <f t="shared" si="48"/>
        <v>MEEP</v>
      </c>
      <c r="AA333" s="2">
        <f>IF(Z333="HERE",Y333,AA332+Graph!$G$1*1000)</f>
        <v>145331287.76822358</v>
      </c>
      <c r="AB333" s="2">
        <f t="shared" si="59"/>
        <v>800000</v>
      </c>
      <c r="AC333" s="2">
        <f t="shared" si="60"/>
        <v>41998147.473554701</v>
      </c>
      <c r="AD333" s="3">
        <f t="shared" si="49"/>
        <v>52800000</v>
      </c>
      <c r="AE333" s="2">
        <f>IF(AE331&gt;=52800000,52800000,IF(AB312=Graph!G$1*1000,AE332+Graph!G$1*1000,AC333))</f>
        <v>52800000</v>
      </c>
      <c r="AF333" s="3">
        <f t="shared" si="50"/>
        <v>52800000</v>
      </c>
      <c r="AG333" s="3">
        <f t="shared" si="68"/>
        <v>50160000</v>
      </c>
      <c r="AH333" s="3" t="e">
        <f t="shared" si="46"/>
        <v>#N/A</v>
      </c>
    </row>
    <row r="334" spans="1:34" ht="15" x14ac:dyDescent="0.25">
      <c r="A334" s="1">
        <v>44510</v>
      </c>
      <c r="B334" s="2">
        <f t="shared" si="45"/>
        <v>266</v>
      </c>
      <c r="C334" s="7"/>
      <c r="D334" s="2" t="e">
        <f t="shared" si="51"/>
        <v>#N/A</v>
      </c>
      <c r="E334" s="2" t="e">
        <f t="shared" si="63"/>
        <v>#N/A</v>
      </c>
      <c r="F334" s="2">
        <v>1864736.0932656229</v>
      </c>
      <c r="G334" s="2">
        <f t="shared" si="67"/>
        <v>492960.42857142858</v>
      </c>
      <c r="H334" s="2">
        <f t="shared" si="61"/>
        <v>147491679.18784094</v>
      </c>
      <c r="I334" s="7"/>
      <c r="J334" s="2" t="e">
        <f t="shared" si="52"/>
        <v>#N/A</v>
      </c>
      <c r="K334" s="2" t="e">
        <f t="shared" si="64"/>
        <v>#N/A</v>
      </c>
      <c r="L334" s="2">
        <f t="array" ref="L334">IF(COUNT($C335)=0,IF(COUNT($C334)=1,I334,SUM(L333+LOOKUP(2,1/(ISNUMBER($K$1:$K$194)),$K$1:$K$194))),I334)</f>
        <v>2446249.9999999902</v>
      </c>
      <c r="M334" s="8" t="e">
        <f t="shared" si="69"/>
        <v>#N/A</v>
      </c>
      <c r="N334" s="2" t="e">
        <f t="shared" si="53"/>
        <v>#N/A</v>
      </c>
      <c r="O334" s="2" t="e">
        <f t="shared" si="65"/>
        <v>#N/A</v>
      </c>
      <c r="P334" s="2">
        <v>1874413.3544197679</v>
      </c>
      <c r="Q334" s="2">
        <f t="shared" si="66"/>
        <v>500000</v>
      </c>
      <c r="R334" s="2">
        <f t="shared" si="62"/>
        <v>149922395.67034981</v>
      </c>
      <c r="S334" s="2">
        <f t="shared" si="54"/>
        <v>492960.42857143283</v>
      </c>
      <c r="T334" s="2">
        <f t="shared" si="55"/>
        <v>7039.571428571362</v>
      </c>
      <c r="U334" s="2">
        <f t="shared" si="56"/>
        <v>500000</v>
      </c>
      <c r="V334" s="2">
        <f t="shared" si="33"/>
        <v>106083003.1878406</v>
      </c>
      <c r="W334" s="2">
        <f t="shared" si="57"/>
        <v>492960.42857143283</v>
      </c>
      <c r="X334" s="2">
        <f t="shared" si="47"/>
        <v>7039.5714285671711</v>
      </c>
      <c r="Y334" s="2">
        <f t="shared" si="58"/>
        <v>43839392.482509099</v>
      </c>
      <c r="Z334" s="2" t="str">
        <f t="shared" si="48"/>
        <v>MEEP</v>
      </c>
      <c r="AA334" s="2">
        <f>IF(Z334="HERE",Y334,AA333+Graph!$G$1*1000)</f>
        <v>146131287.76822358</v>
      </c>
      <c r="AB334" s="2">
        <f t="shared" si="59"/>
        <v>800000</v>
      </c>
      <c r="AC334" s="2">
        <f t="shared" si="60"/>
        <v>41998147.473554701</v>
      </c>
      <c r="AD334" s="3">
        <f t="shared" si="49"/>
        <v>52800000</v>
      </c>
      <c r="AE334" s="2">
        <f>IF(AE332&gt;=52800000,52800000,IF(AB313=Graph!G$1*1000,AE333+Graph!G$1*1000,AC334))</f>
        <v>52800000</v>
      </c>
      <c r="AF334" s="3">
        <f t="shared" si="50"/>
        <v>52800000</v>
      </c>
      <c r="AG334" s="3">
        <f t="shared" si="68"/>
        <v>50160000</v>
      </c>
      <c r="AH334" s="3" t="e">
        <f t="shared" si="46"/>
        <v>#N/A</v>
      </c>
    </row>
    <row r="335" spans="1:34" ht="15" x14ac:dyDescent="0.25">
      <c r="A335" s="1">
        <v>44511</v>
      </c>
      <c r="B335" s="2">
        <f t="shared" si="45"/>
        <v>267</v>
      </c>
      <c r="C335" s="7"/>
      <c r="D335" s="2" t="e">
        <f t="shared" si="51"/>
        <v>#N/A</v>
      </c>
      <c r="E335" s="2" t="e">
        <f t="shared" si="63"/>
        <v>#N/A</v>
      </c>
      <c r="F335" s="2">
        <v>1869996.7435588837</v>
      </c>
      <c r="G335" s="2">
        <f t="shared" si="67"/>
        <v>492960.42857142858</v>
      </c>
      <c r="H335" s="2">
        <f t="shared" si="61"/>
        <v>147984639.61641237</v>
      </c>
      <c r="I335" s="7"/>
      <c r="J335" s="2" t="e">
        <f t="shared" si="52"/>
        <v>#N/A</v>
      </c>
      <c r="K335" s="2" t="e">
        <f t="shared" si="64"/>
        <v>#N/A</v>
      </c>
      <c r="L335" s="2">
        <f t="array" ref="L335">IF(COUNT($C336)=0,IF(COUNT($C335)=1,I335,SUM(L334+LOOKUP(2,1/(ISNUMBER($K$1:$K$194)),$K$1:$K$194))),I335)</f>
        <v>2453289.5714285616</v>
      </c>
      <c r="M335" s="8" t="e">
        <f t="shared" si="69"/>
        <v>#N/A</v>
      </c>
      <c r="N335" s="2" t="e">
        <f t="shared" si="53"/>
        <v>#N/A</v>
      </c>
      <c r="O335" s="2" t="e">
        <f t="shared" si="65"/>
        <v>#N/A</v>
      </c>
      <c r="P335" s="2">
        <v>1879695.8465123475</v>
      </c>
      <c r="Q335" s="2">
        <f t="shared" si="66"/>
        <v>500000</v>
      </c>
      <c r="R335" s="2">
        <f t="shared" si="62"/>
        <v>150422395.67034981</v>
      </c>
      <c r="S335" s="2">
        <f t="shared" si="54"/>
        <v>492960.42857143283</v>
      </c>
      <c r="T335" s="2">
        <f t="shared" si="55"/>
        <v>7039.571428571362</v>
      </c>
      <c r="U335" s="2">
        <f t="shared" si="56"/>
        <v>500000</v>
      </c>
      <c r="V335" s="2">
        <f t="shared" si="33"/>
        <v>106575963.61641203</v>
      </c>
      <c r="W335" s="2">
        <f t="shared" si="57"/>
        <v>492960.42857143283</v>
      </c>
      <c r="X335" s="2">
        <f t="shared" si="47"/>
        <v>7039.5714285671711</v>
      </c>
      <c r="Y335" s="2">
        <f t="shared" si="58"/>
        <v>43846432.053937666</v>
      </c>
      <c r="Z335" s="2" t="str">
        <f t="shared" si="48"/>
        <v>MEEP</v>
      </c>
      <c r="AA335" s="2">
        <f>IF(Z335="HERE",Y335,AA334+Graph!$G$1*1000)</f>
        <v>146931287.76822358</v>
      </c>
      <c r="AB335" s="2">
        <f t="shared" si="59"/>
        <v>800000</v>
      </c>
      <c r="AC335" s="2">
        <f t="shared" si="60"/>
        <v>41998147.473554701</v>
      </c>
      <c r="AD335" s="3">
        <f t="shared" si="49"/>
        <v>52800000</v>
      </c>
      <c r="AE335" s="2">
        <f>IF(AE333&gt;=52800000,52800000,IF(AB314=Graph!G$1*1000,AE334+Graph!G$1*1000,AC335))</f>
        <v>52800000</v>
      </c>
      <c r="AF335" s="3">
        <f t="shared" si="50"/>
        <v>52800000</v>
      </c>
      <c r="AG335" s="3">
        <f t="shared" si="68"/>
        <v>50160000</v>
      </c>
      <c r="AH335" s="3" t="e">
        <f t="shared" si="46"/>
        <v>#N/A</v>
      </c>
    </row>
    <row r="336" spans="1:34" ht="15" x14ac:dyDescent="0.25">
      <c r="A336" s="1">
        <v>44512</v>
      </c>
      <c r="B336" s="2">
        <f t="shared" si="45"/>
        <v>268</v>
      </c>
      <c r="C336" s="7"/>
      <c r="D336" s="2" t="e">
        <f t="shared" si="51"/>
        <v>#N/A</v>
      </c>
      <c r="E336" s="2" t="e">
        <f t="shared" si="63"/>
        <v>#N/A</v>
      </c>
      <c r="F336" s="2">
        <v>1875257.3938521147</v>
      </c>
      <c r="G336" s="2">
        <f t="shared" si="67"/>
        <v>492960.42857142858</v>
      </c>
      <c r="H336" s="2">
        <f t="shared" si="61"/>
        <v>148477600.0449838</v>
      </c>
      <c r="I336" s="7"/>
      <c r="J336" s="2" t="e">
        <f t="shared" si="52"/>
        <v>#N/A</v>
      </c>
      <c r="K336" s="2" t="e">
        <f t="shared" si="64"/>
        <v>#N/A</v>
      </c>
      <c r="L336" s="2">
        <f t="array" ref="L336">IF(COUNT($C337)=0,IF(COUNT($C336)=1,I336,SUM(L335+LOOKUP(2,1/(ISNUMBER($K$1:$K$194)),$K$1:$K$194))),I336)</f>
        <v>2460329.1428571329</v>
      </c>
      <c r="M336" s="8" t="e">
        <f t="shared" si="69"/>
        <v>#N/A</v>
      </c>
      <c r="N336" s="2" t="e">
        <f t="shared" si="53"/>
        <v>#N/A</v>
      </c>
      <c r="O336" s="2" t="e">
        <f t="shared" si="65"/>
        <v>#N/A</v>
      </c>
      <c r="P336" s="2">
        <v>1884978.3386049271</v>
      </c>
      <c r="Q336" s="2">
        <f t="shared" si="66"/>
        <v>500000</v>
      </c>
      <c r="R336" s="2">
        <f t="shared" si="62"/>
        <v>150922395.67034981</v>
      </c>
      <c r="S336" s="2">
        <f t="shared" si="54"/>
        <v>492960.42857143283</v>
      </c>
      <c r="T336" s="2">
        <f t="shared" si="55"/>
        <v>7039.571428571362</v>
      </c>
      <c r="U336" s="2">
        <f t="shared" si="56"/>
        <v>500000</v>
      </c>
      <c r="V336" s="2">
        <f t="shared" si="33"/>
        <v>107068924.04498346</v>
      </c>
      <c r="W336" s="2">
        <f t="shared" si="57"/>
        <v>492960.42857143283</v>
      </c>
      <c r="X336" s="2">
        <f t="shared" si="47"/>
        <v>7039.5714285671711</v>
      </c>
      <c r="Y336" s="2">
        <f t="shared" si="58"/>
        <v>43853471.625366233</v>
      </c>
      <c r="Z336" s="2" t="str">
        <f t="shared" si="48"/>
        <v>MEEP</v>
      </c>
      <c r="AA336" s="2">
        <f>IF(Z336="HERE",Y336,AA335+Graph!$G$1*1000)</f>
        <v>147731287.76822358</v>
      </c>
      <c r="AB336" s="2">
        <f t="shared" si="59"/>
        <v>800000</v>
      </c>
      <c r="AC336" s="2">
        <f t="shared" si="60"/>
        <v>41998147.473554701</v>
      </c>
      <c r="AD336" s="3">
        <f t="shared" si="49"/>
        <v>52800000</v>
      </c>
      <c r="AE336" s="2">
        <f>IF(AE334&gt;=52800000,52800000,IF(AB315=Graph!G$1*1000,AE335+Graph!G$1*1000,AC336))</f>
        <v>52800000</v>
      </c>
      <c r="AF336" s="3">
        <f t="shared" si="50"/>
        <v>52800000</v>
      </c>
      <c r="AG336" s="3">
        <f t="shared" si="68"/>
        <v>50160000</v>
      </c>
      <c r="AH336" s="3" t="e">
        <f t="shared" si="46"/>
        <v>#N/A</v>
      </c>
    </row>
    <row r="337" spans="1:34" ht="15" x14ac:dyDescent="0.25">
      <c r="A337" s="1">
        <v>44513</v>
      </c>
      <c r="B337" s="2">
        <f t="shared" si="45"/>
        <v>269</v>
      </c>
      <c r="C337" s="7"/>
      <c r="D337" s="2" t="e">
        <f t="shared" si="51"/>
        <v>#N/A</v>
      </c>
      <c r="E337" s="2" t="e">
        <f t="shared" si="63"/>
        <v>#N/A</v>
      </c>
      <c r="F337" s="2">
        <v>1880518.0441453755</v>
      </c>
      <c r="G337" s="2">
        <f t="shared" si="67"/>
        <v>492960.42857142858</v>
      </c>
      <c r="H337" s="2">
        <f t="shared" si="61"/>
        <v>148970560.47355524</v>
      </c>
      <c r="I337" s="7"/>
      <c r="J337" s="2" t="e">
        <f t="shared" si="52"/>
        <v>#N/A</v>
      </c>
      <c r="K337" s="2" t="e">
        <f t="shared" si="64"/>
        <v>#N/A</v>
      </c>
      <c r="L337" s="2">
        <f t="array" ref="L337">IF(COUNT($C338)=0,IF(COUNT($C337)=1,I337,SUM(L336+LOOKUP(2,1/(ISNUMBER($K$1:$K$194)),$K$1:$K$194))),I337)</f>
        <v>2467368.7142857043</v>
      </c>
      <c r="M337" s="8" t="e">
        <f t="shared" si="69"/>
        <v>#N/A</v>
      </c>
      <c r="N337" s="2" t="e">
        <f t="shared" si="53"/>
        <v>#N/A</v>
      </c>
      <c r="O337" s="2" t="e">
        <f t="shared" si="65"/>
        <v>#N/A</v>
      </c>
      <c r="P337" s="2">
        <v>1890260.8306975365</v>
      </c>
      <c r="Q337" s="2">
        <f t="shared" si="66"/>
        <v>500000</v>
      </c>
      <c r="R337" s="2">
        <f t="shared" si="62"/>
        <v>151422395.67034981</v>
      </c>
      <c r="S337" s="2">
        <f t="shared" si="54"/>
        <v>492960.42857143283</v>
      </c>
      <c r="T337" s="2">
        <f t="shared" si="55"/>
        <v>7039.571428571362</v>
      </c>
      <c r="U337" s="2">
        <f t="shared" si="56"/>
        <v>500000</v>
      </c>
      <c r="V337" s="2">
        <f t="shared" si="33"/>
        <v>107561884.47355489</v>
      </c>
      <c r="W337" s="2">
        <f t="shared" si="57"/>
        <v>492960.42857143283</v>
      </c>
      <c r="X337" s="2">
        <f t="shared" si="47"/>
        <v>7039.5714285671711</v>
      </c>
      <c r="Y337" s="2">
        <f t="shared" si="58"/>
        <v>43860511.1967948</v>
      </c>
      <c r="Z337" s="2" t="str">
        <f t="shared" si="48"/>
        <v>MEEP</v>
      </c>
      <c r="AA337" s="2">
        <f>IF(Z337="HERE",Y337,AA336+Graph!$G$1*1000)</f>
        <v>148531287.76822358</v>
      </c>
      <c r="AB337" s="2">
        <f t="shared" si="59"/>
        <v>800000</v>
      </c>
      <c r="AC337" s="2">
        <f t="shared" si="60"/>
        <v>41998147.473554701</v>
      </c>
      <c r="AD337" s="3">
        <f t="shared" si="49"/>
        <v>52800000</v>
      </c>
      <c r="AE337" s="2">
        <f>IF(AE335&gt;=52800000,52800000,IF(AB316=Graph!G$1*1000,AE336+Graph!G$1*1000,AC337))</f>
        <v>52800000</v>
      </c>
      <c r="AF337" s="3">
        <f t="shared" si="50"/>
        <v>52800000</v>
      </c>
      <c r="AG337" s="3">
        <f t="shared" si="68"/>
        <v>50160000</v>
      </c>
      <c r="AH337" s="3" t="e">
        <f t="shared" si="46"/>
        <v>#N/A</v>
      </c>
    </row>
    <row r="338" spans="1:34" ht="15" x14ac:dyDescent="0.25">
      <c r="A338" s="1">
        <v>44514</v>
      </c>
      <c r="B338" s="2">
        <f t="shared" si="45"/>
        <v>270</v>
      </c>
      <c r="C338" s="7"/>
      <c r="D338" s="2" t="e">
        <f t="shared" si="51"/>
        <v>#N/A</v>
      </c>
      <c r="E338" s="2" t="e">
        <f t="shared" si="63"/>
        <v>#N/A</v>
      </c>
      <c r="F338" s="2">
        <v>1885778.6944386363</v>
      </c>
      <c r="G338" s="2">
        <f t="shared" si="67"/>
        <v>492960.42857142858</v>
      </c>
      <c r="H338" s="2">
        <f t="shared" si="61"/>
        <v>149463520.90212667</v>
      </c>
      <c r="I338" s="7"/>
      <c r="J338" s="2" t="e">
        <f t="shared" si="52"/>
        <v>#N/A</v>
      </c>
      <c r="K338" s="2" t="e">
        <f t="shared" si="64"/>
        <v>#N/A</v>
      </c>
      <c r="L338" s="2">
        <f t="array" ref="L338">IF(COUNT($C339)=0,IF(COUNT($C338)=1,I338,SUM(L337+LOOKUP(2,1/(ISNUMBER($K$1:$K$194)),$K$1:$K$194))),I338)</f>
        <v>2474408.2857142757</v>
      </c>
      <c r="M338" s="8" t="e">
        <f t="shared" si="69"/>
        <v>#N/A</v>
      </c>
      <c r="N338" s="2" t="e">
        <f t="shared" si="53"/>
        <v>#N/A</v>
      </c>
      <c r="O338" s="2" t="e">
        <f t="shared" si="65"/>
        <v>#N/A</v>
      </c>
      <c r="P338" s="2">
        <v>1895543.3227901161</v>
      </c>
      <c r="Q338" s="2">
        <f t="shared" si="66"/>
        <v>500000</v>
      </c>
      <c r="R338" s="2">
        <f t="shared" si="62"/>
        <v>151922395.67034981</v>
      </c>
      <c r="S338" s="2">
        <f t="shared" si="54"/>
        <v>492960.42857143283</v>
      </c>
      <c r="T338" s="2">
        <f t="shared" si="55"/>
        <v>7039.571428571362</v>
      </c>
      <c r="U338" s="2">
        <f t="shared" si="56"/>
        <v>500000</v>
      </c>
      <c r="V338" s="2">
        <f t="shared" si="33"/>
        <v>108054844.90212633</v>
      </c>
      <c r="W338" s="2">
        <f t="shared" si="57"/>
        <v>492960.42857143283</v>
      </c>
      <c r="X338" s="2">
        <f t="shared" si="47"/>
        <v>7039.5714285671711</v>
      </c>
      <c r="Y338" s="2">
        <f t="shared" si="58"/>
        <v>43867550.768223368</v>
      </c>
      <c r="Z338" s="2" t="str">
        <f t="shared" si="48"/>
        <v>MEEP</v>
      </c>
      <c r="AA338" s="2">
        <f>IF(Z338="HERE",Y338,AA337+Graph!$G$1*1000)</f>
        <v>149331287.76822358</v>
      </c>
      <c r="AB338" s="2">
        <f t="shared" si="59"/>
        <v>800000</v>
      </c>
      <c r="AC338" s="2">
        <f t="shared" si="60"/>
        <v>41998147.473554701</v>
      </c>
      <c r="AD338" s="3">
        <f t="shared" si="49"/>
        <v>52800000</v>
      </c>
      <c r="AE338" s="2">
        <f>IF(AE336&gt;=52800000,52800000,IF(AB317=Graph!G$1*1000,AE337+Graph!G$1*1000,AC338))</f>
        <v>52800000</v>
      </c>
      <c r="AF338" s="3">
        <f t="shared" si="50"/>
        <v>52800000</v>
      </c>
      <c r="AG338" s="3">
        <f t="shared" si="68"/>
        <v>50160000</v>
      </c>
      <c r="AH338" s="3" t="e">
        <f t="shared" si="46"/>
        <v>#N/A</v>
      </c>
    </row>
    <row r="339" spans="1:34" ht="15" x14ac:dyDescent="0.25">
      <c r="A339" s="1">
        <v>44515</v>
      </c>
      <c r="B339" s="2">
        <f t="shared" si="45"/>
        <v>271</v>
      </c>
      <c r="C339" s="7"/>
      <c r="D339" s="2" t="e">
        <f t="shared" si="51"/>
        <v>#N/A</v>
      </c>
      <c r="E339" s="2" t="e">
        <f t="shared" si="63"/>
        <v>#N/A</v>
      </c>
      <c r="F339" s="2">
        <v>1891039.3447318971</v>
      </c>
      <c r="G339" s="2">
        <f t="shared" si="67"/>
        <v>492960.42857142858</v>
      </c>
      <c r="H339" s="2">
        <f t="shared" si="61"/>
        <v>149956481.3306981</v>
      </c>
      <c r="I339" s="7"/>
      <c r="J339" s="2" t="e">
        <f t="shared" si="52"/>
        <v>#N/A</v>
      </c>
      <c r="K339" s="2" t="e">
        <f t="shared" si="64"/>
        <v>#N/A</v>
      </c>
      <c r="L339" s="2">
        <f t="array" ref="L339">IF(COUNT($C340)=0,IF(COUNT($C339)=1,I339,SUM(L338+LOOKUP(2,1/(ISNUMBER($K$1:$K$194)),$K$1:$K$194))),I339)</f>
        <v>2481447.857142847</v>
      </c>
      <c r="M339" s="8" t="e">
        <f t="shared" si="69"/>
        <v>#N/A</v>
      </c>
      <c r="N339" s="2" t="e">
        <f t="shared" si="53"/>
        <v>#N/A</v>
      </c>
      <c r="O339" s="2" t="e">
        <f t="shared" si="65"/>
        <v>#N/A</v>
      </c>
      <c r="P339" s="2">
        <v>1900825.8148826957</v>
      </c>
      <c r="Q339" s="2">
        <f t="shared" si="66"/>
        <v>500000</v>
      </c>
      <c r="R339" s="2">
        <f t="shared" si="62"/>
        <v>152422395.67034981</v>
      </c>
      <c r="S339" s="2">
        <f t="shared" si="54"/>
        <v>492960.42857143283</v>
      </c>
      <c r="T339" s="2">
        <f t="shared" si="55"/>
        <v>7039.571428571362</v>
      </c>
      <c r="U339" s="2">
        <f t="shared" si="56"/>
        <v>500000</v>
      </c>
      <c r="V339" s="2">
        <f t="shared" si="33"/>
        <v>108547805.33069776</v>
      </c>
      <c r="W339" s="2">
        <f t="shared" si="57"/>
        <v>492960.42857143283</v>
      </c>
      <c r="X339" s="2">
        <f t="shared" si="47"/>
        <v>7039.5714285671711</v>
      </c>
      <c r="Y339" s="2">
        <f t="shared" si="58"/>
        <v>43874590.339651935</v>
      </c>
      <c r="Z339" s="2" t="str">
        <f t="shared" si="48"/>
        <v>MEEP</v>
      </c>
      <c r="AA339" s="2">
        <f>IF(Z339="HERE",Y339,AA338+Graph!$G$1*1000)</f>
        <v>150131287.76822358</v>
      </c>
      <c r="AB339" s="2">
        <f t="shared" si="59"/>
        <v>800000</v>
      </c>
      <c r="AC339" s="2">
        <f t="shared" si="60"/>
        <v>41998147.473554701</v>
      </c>
      <c r="AD339" s="3">
        <f t="shared" si="49"/>
        <v>52800000</v>
      </c>
      <c r="AE339" s="2">
        <f>IF(AE337&gt;=52800000,52800000,IF(AB318=Graph!G$1*1000,AE338+Graph!G$1*1000,AC339))</f>
        <v>52800000</v>
      </c>
      <c r="AF339" s="3">
        <f t="shared" si="50"/>
        <v>52800000</v>
      </c>
      <c r="AG339" s="3">
        <f t="shared" si="68"/>
        <v>50160000</v>
      </c>
      <c r="AH339" s="3" t="e">
        <f t="shared" si="46"/>
        <v>#N/A</v>
      </c>
    </row>
    <row r="340" spans="1:34" ht="15" x14ac:dyDescent="0.25">
      <c r="A340" s="1">
        <v>44516</v>
      </c>
      <c r="B340" s="2">
        <f t="shared" si="45"/>
        <v>272</v>
      </c>
      <c r="C340" s="7"/>
      <c r="D340" s="2" t="e">
        <f t="shared" si="51"/>
        <v>#N/A</v>
      </c>
      <c r="E340" s="2" t="e">
        <f t="shared" si="63"/>
        <v>#N/A</v>
      </c>
      <c r="F340" s="2">
        <v>1896299.9950251579</v>
      </c>
      <c r="G340" s="2">
        <f t="shared" si="67"/>
        <v>492960.42857142858</v>
      </c>
      <c r="H340" s="2">
        <f t="shared" si="61"/>
        <v>150449441.75926954</v>
      </c>
      <c r="I340" s="7"/>
      <c r="J340" s="2" t="e">
        <f t="shared" si="52"/>
        <v>#N/A</v>
      </c>
      <c r="K340" s="2" t="e">
        <f t="shared" si="64"/>
        <v>#N/A</v>
      </c>
      <c r="L340" s="2">
        <f t="array" ref="L340">IF(COUNT($C341)=0,IF(COUNT($C340)=1,I340,SUM(L339+LOOKUP(2,1/(ISNUMBER($K$1:$K$194)),$K$1:$K$194))),I340)</f>
        <v>2488487.4285714184</v>
      </c>
      <c r="M340" s="8" t="e">
        <f t="shared" si="69"/>
        <v>#N/A</v>
      </c>
      <c r="N340" s="2" t="e">
        <f t="shared" si="53"/>
        <v>#N/A</v>
      </c>
      <c r="O340" s="2" t="e">
        <f t="shared" si="65"/>
        <v>#N/A</v>
      </c>
      <c r="P340" s="2">
        <v>1906108.3069752753</v>
      </c>
      <c r="Q340" s="2">
        <f t="shared" si="66"/>
        <v>500000</v>
      </c>
      <c r="R340" s="2">
        <f t="shared" si="62"/>
        <v>152922395.67034981</v>
      </c>
      <c r="S340" s="2">
        <f t="shared" si="54"/>
        <v>492960.42857143283</v>
      </c>
      <c r="T340" s="2">
        <f t="shared" si="55"/>
        <v>7039.571428571362</v>
      </c>
      <c r="U340" s="2">
        <f t="shared" si="56"/>
        <v>500000</v>
      </c>
      <c r="V340" s="2">
        <f t="shared" si="33"/>
        <v>109040765.75926919</v>
      </c>
      <c r="W340" s="2">
        <f t="shared" si="57"/>
        <v>492960.42857143283</v>
      </c>
      <c r="X340" s="2">
        <f t="shared" si="47"/>
        <v>7039.5714285671711</v>
      </c>
      <c r="Y340" s="2">
        <f t="shared" si="58"/>
        <v>43881629.911080502</v>
      </c>
      <c r="Z340" s="2" t="str">
        <f t="shared" si="48"/>
        <v>MEEP</v>
      </c>
      <c r="AA340" s="2">
        <f>IF(Z340="HERE",Y340,AA339+Graph!$G$1*1000)</f>
        <v>150931287.76822358</v>
      </c>
      <c r="AB340" s="2">
        <f t="shared" si="59"/>
        <v>800000</v>
      </c>
      <c r="AC340" s="2">
        <f t="shared" si="60"/>
        <v>41998147.473554701</v>
      </c>
      <c r="AD340" s="3">
        <f t="shared" si="49"/>
        <v>52800000</v>
      </c>
      <c r="AE340" s="2">
        <f>IF(AE338&gt;=52800000,52800000,IF(AB319=Graph!G$1*1000,AE339+Graph!G$1*1000,AC340))</f>
        <v>52800000</v>
      </c>
      <c r="AF340" s="3">
        <f t="shared" si="50"/>
        <v>52800000</v>
      </c>
      <c r="AG340" s="3">
        <f t="shared" si="68"/>
        <v>50160000</v>
      </c>
      <c r="AH340" s="3" t="e">
        <f t="shared" si="46"/>
        <v>#N/A</v>
      </c>
    </row>
    <row r="341" spans="1:34" ht="15" x14ac:dyDescent="0.25">
      <c r="A341" s="1">
        <v>44517</v>
      </c>
      <c r="B341" s="2">
        <f t="shared" si="45"/>
        <v>273</v>
      </c>
      <c r="C341" s="7"/>
      <c r="D341" s="2" t="e">
        <f t="shared" si="51"/>
        <v>#N/A</v>
      </c>
      <c r="E341" s="2" t="e">
        <f t="shared" si="63"/>
        <v>#N/A</v>
      </c>
      <c r="F341" s="2">
        <v>1901560.6453183889</v>
      </c>
      <c r="G341" s="2">
        <f t="shared" si="67"/>
        <v>492960.42857142858</v>
      </c>
      <c r="H341" s="2">
        <f t="shared" si="61"/>
        <v>150942402.18784097</v>
      </c>
      <c r="I341" s="7"/>
      <c r="J341" s="2" t="e">
        <f t="shared" si="52"/>
        <v>#N/A</v>
      </c>
      <c r="K341" s="2" t="e">
        <f t="shared" si="64"/>
        <v>#N/A</v>
      </c>
      <c r="L341" s="2">
        <f t="array" ref="L341">IF(COUNT($C342)=0,IF(COUNT($C341)=1,I341,SUM(L340+LOOKUP(2,1/(ISNUMBER($K$1:$K$194)),$K$1:$K$194))),I341)</f>
        <v>2495526.9999999898</v>
      </c>
      <c r="M341" s="8" t="e">
        <f t="shared" si="69"/>
        <v>#N/A</v>
      </c>
      <c r="N341" s="2" t="e">
        <f t="shared" si="53"/>
        <v>#N/A</v>
      </c>
      <c r="O341" s="2" t="e">
        <f t="shared" si="65"/>
        <v>#N/A</v>
      </c>
      <c r="P341" s="2">
        <v>1911390.7990678549</v>
      </c>
      <c r="Q341" s="2">
        <f t="shared" si="66"/>
        <v>500000</v>
      </c>
      <c r="R341" s="2">
        <f t="shared" si="62"/>
        <v>153422395.67034981</v>
      </c>
      <c r="S341" s="2">
        <f t="shared" si="54"/>
        <v>492960.42857143283</v>
      </c>
      <c r="T341" s="2">
        <f t="shared" si="55"/>
        <v>7039.571428571362</v>
      </c>
      <c r="U341" s="2">
        <f t="shared" si="56"/>
        <v>500000</v>
      </c>
      <c r="V341" s="2">
        <f t="shared" si="33"/>
        <v>109533726.18784063</v>
      </c>
      <c r="W341" s="2">
        <f t="shared" si="57"/>
        <v>492960.42857143283</v>
      </c>
      <c r="X341" s="2">
        <f t="shared" si="47"/>
        <v>7039.5714285671711</v>
      </c>
      <c r="Y341" s="2">
        <f t="shared" si="58"/>
        <v>43888669.482509069</v>
      </c>
      <c r="Z341" s="2" t="str">
        <f t="shared" si="48"/>
        <v>MEEP</v>
      </c>
      <c r="AA341" s="2">
        <f>IF(Z341="HERE",Y341,AA340+Graph!$G$1*1000)</f>
        <v>151731287.76822358</v>
      </c>
      <c r="AB341" s="2">
        <f t="shared" si="59"/>
        <v>800000</v>
      </c>
      <c r="AC341" s="2">
        <f t="shared" si="60"/>
        <v>41998147.473554701</v>
      </c>
      <c r="AD341" s="3">
        <f t="shared" si="49"/>
        <v>52800000</v>
      </c>
      <c r="AE341" s="2">
        <f>IF(AE339&gt;=52800000,52800000,IF(AB320=Graph!G$1*1000,AE340+Graph!G$1*1000,AC341))</f>
        <v>52800000</v>
      </c>
      <c r="AF341" s="3">
        <f t="shared" si="50"/>
        <v>52800000</v>
      </c>
      <c r="AG341" s="3">
        <f t="shared" si="68"/>
        <v>50160000</v>
      </c>
      <c r="AH341" s="3" t="e">
        <f t="shared" si="46"/>
        <v>#N/A</v>
      </c>
    </row>
    <row r="342" spans="1:34" ht="15" x14ac:dyDescent="0.25">
      <c r="A342" s="1">
        <v>44518</v>
      </c>
      <c r="B342" s="2">
        <f t="shared" si="45"/>
        <v>274</v>
      </c>
      <c r="C342" s="7"/>
      <c r="D342" s="2" t="e">
        <f t="shared" si="51"/>
        <v>#N/A</v>
      </c>
      <c r="E342" s="2" t="e">
        <f t="shared" si="63"/>
        <v>#N/A</v>
      </c>
      <c r="F342" s="2">
        <v>1906821.2956116498</v>
      </c>
      <c r="G342" s="2">
        <f t="shared" si="67"/>
        <v>492960.42857142858</v>
      </c>
      <c r="H342" s="2">
        <f t="shared" si="61"/>
        <v>151435362.6164124</v>
      </c>
      <c r="I342" s="7"/>
      <c r="J342" s="2" t="e">
        <f t="shared" si="52"/>
        <v>#N/A</v>
      </c>
      <c r="K342" s="2" t="e">
        <f t="shared" si="64"/>
        <v>#N/A</v>
      </c>
      <c r="L342" s="2">
        <f t="array" ref="L342">IF(COUNT($C343)=0,IF(COUNT($C342)=1,I342,SUM(L341+LOOKUP(2,1/(ISNUMBER($K$1:$K$194)),$K$1:$K$194))),I342)</f>
        <v>2502566.5714285611</v>
      </c>
      <c r="M342" s="8" t="e">
        <f t="shared" si="69"/>
        <v>#N/A</v>
      </c>
      <c r="N342" s="2" t="e">
        <f t="shared" si="53"/>
        <v>#N/A</v>
      </c>
      <c r="O342" s="2" t="e">
        <f t="shared" si="65"/>
        <v>#N/A</v>
      </c>
      <c r="P342" s="2">
        <v>1916673.2911604345</v>
      </c>
      <c r="Q342" s="2">
        <f t="shared" si="66"/>
        <v>500000</v>
      </c>
      <c r="R342" s="2">
        <f t="shared" si="62"/>
        <v>153922395.67034981</v>
      </c>
      <c r="S342" s="2">
        <f t="shared" si="54"/>
        <v>492960.42857143283</v>
      </c>
      <c r="T342" s="2">
        <f t="shared" si="55"/>
        <v>7039.571428571362</v>
      </c>
      <c r="U342" s="2">
        <f t="shared" si="56"/>
        <v>500000</v>
      </c>
      <c r="V342" s="2">
        <f t="shared" si="33"/>
        <v>110026686.61641206</v>
      </c>
      <c r="W342" s="2">
        <f t="shared" si="57"/>
        <v>492960.42857143283</v>
      </c>
      <c r="X342" s="2">
        <f t="shared" si="47"/>
        <v>7039.5714285671711</v>
      </c>
      <c r="Y342" s="2">
        <f t="shared" si="58"/>
        <v>43895709.053937636</v>
      </c>
      <c r="Z342" s="2" t="str">
        <f t="shared" si="48"/>
        <v>MEEP</v>
      </c>
      <c r="AA342" s="2">
        <f>IF(Z342="HERE",Y342,AA341+Graph!$G$1*1000)</f>
        <v>152531287.76822358</v>
      </c>
      <c r="AB342" s="2">
        <f t="shared" si="59"/>
        <v>800000</v>
      </c>
      <c r="AC342" s="2">
        <f t="shared" si="60"/>
        <v>41998147.473554701</v>
      </c>
      <c r="AD342" s="3">
        <f t="shared" si="49"/>
        <v>52800000</v>
      </c>
      <c r="AE342" s="2">
        <f>IF(AE340&gt;=52800000,52800000,IF(AB321=Graph!G$1*1000,AE341+Graph!G$1*1000,AC342))</f>
        <v>52800000</v>
      </c>
      <c r="AF342" s="3">
        <f t="shared" si="50"/>
        <v>52800000</v>
      </c>
      <c r="AG342" s="3">
        <f t="shared" si="68"/>
        <v>50160000</v>
      </c>
      <c r="AH342" s="3" t="e">
        <f t="shared" si="46"/>
        <v>#N/A</v>
      </c>
    </row>
    <row r="343" spans="1:34" ht="15" x14ac:dyDescent="0.25">
      <c r="A343" s="1">
        <v>44519</v>
      </c>
      <c r="B343" s="2">
        <f t="shared" si="45"/>
        <v>275</v>
      </c>
      <c r="C343" s="7"/>
      <c r="D343" s="2" t="e">
        <f t="shared" si="51"/>
        <v>#N/A</v>
      </c>
      <c r="E343" s="2" t="e">
        <f t="shared" si="63"/>
        <v>#N/A</v>
      </c>
      <c r="F343" s="2">
        <v>1912081.9459049106</v>
      </c>
      <c r="G343" s="2">
        <f t="shared" si="67"/>
        <v>492960.42857142858</v>
      </c>
      <c r="H343" s="2">
        <f t="shared" si="61"/>
        <v>151928323.04498383</v>
      </c>
      <c r="I343" s="7"/>
      <c r="J343" s="2" t="e">
        <f t="shared" si="52"/>
        <v>#N/A</v>
      </c>
      <c r="K343" s="2" t="e">
        <f t="shared" si="64"/>
        <v>#N/A</v>
      </c>
      <c r="L343" s="2">
        <f t="array" ref="L343">IF(COUNT($C344)=0,IF(COUNT($C343)=1,I343,SUM(L342+LOOKUP(2,1/(ISNUMBER($K$1:$K$194)),$K$1:$K$194))),I343)</f>
        <v>2509606.1428571325</v>
      </c>
      <c r="M343" s="8" t="e">
        <f t="shared" si="69"/>
        <v>#N/A</v>
      </c>
      <c r="N343" s="2" t="e">
        <f t="shared" si="53"/>
        <v>#N/A</v>
      </c>
      <c r="O343" s="2" t="e">
        <f t="shared" si="65"/>
        <v>#N/A</v>
      </c>
      <c r="P343" s="2">
        <v>1921955.7832530439</v>
      </c>
      <c r="Q343" s="2">
        <f t="shared" si="66"/>
        <v>500000</v>
      </c>
      <c r="R343" s="2">
        <f t="shared" si="62"/>
        <v>154422395.67034981</v>
      </c>
      <c r="S343" s="2">
        <f t="shared" si="54"/>
        <v>492960.42857143283</v>
      </c>
      <c r="T343" s="2">
        <f t="shared" si="55"/>
        <v>7039.571428571362</v>
      </c>
      <c r="U343" s="2">
        <f t="shared" si="56"/>
        <v>500000</v>
      </c>
      <c r="V343" s="2">
        <f t="shared" si="33"/>
        <v>110519647.04498349</v>
      </c>
      <c r="W343" s="2">
        <f t="shared" si="57"/>
        <v>492960.42857143283</v>
      </c>
      <c r="X343" s="2">
        <f t="shared" si="47"/>
        <v>7039.5714285671711</v>
      </c>
      <c r="Y343" s="2">
        <f t="shared" si="58"/>
        <v>43902748.625366203</v>
      </c>
      <c r="Z343" s="2" t="str">
        <f t="shared" si="48"/>
        <v>MEEP</v>
      </c>
      <c r="AA343" s="2">
        <f>IF(Z343="HERE",Y343,AA342+Graph!$G$1*1000)</f>
        <v>153331287.76822358</v>
      </c>
      <c r="AB343" s="2">
        <f t="shared" si="59"/>
        <v>800000</v>
      </c>
      <c r="AC343" s="2">
        <f t="shared" si="60"/>
        <v>41998147.473554701</v>
      </c>
      <c r="AD343" s="3">
        <f t="shared" si="49"/>
        <v>52800000</v>
      </c>
      <c r="AE343" s="2">
        <f>IF(AE341&gt;=52800000,52800000,IF(AB322=Graph!G$1*1000,AE342+Graph!G$1*1000,AC343))</f>
        <v>52800000</v>
      </c>
      <c r="AF343" s="3">
        <f t="shared" si="50"/>
        <v>52800000</v>
      </c>
      <c r="AG343" s="3">
        <f t="shared" si="68"/>
        <v>50160000</v>
      </c>
      <c r="AH343" s="3" t="e">
        <f t="shared" si="46"/>
        <v>#N/A</v>
      </c>
    </row>
    <row r="344" spans="1:34" ht="15" x14ac:dyDescent="0.25">
      <c r="A344" s="1">
        <v>44520</v>
      </c>
      <c r="B344" s="2">
        <f t="shared" si="45"/>
        <v>276</v>
      </c>
      <c r="C344" s="7"/>
      <c r="D344" s="2" t="e">
        <f t="shared" si="51"/>
        <v>#N/A</v>
      </c>
      <c r="E344" s="2" t="e">
        <f t="shared" si="63"/>
        <v>#N/A</v>
      </c>
      <c r="F344" s="2">
        <v>1917342.5961981714</v>
      </c>
      <c r="G344" s="2">
        <f t="shared" si="67"/>
        <v>492960.42857142858</v>
      </c>
      <c r="H344" s="2">
        <f t="shared" si="61"/>
        <v>152421283.47355527</v>
      </c>
      <c r="I344" s="7"/>
      <c r="J344" s="2" t="e">
        <f t="shared" si="52"/>
        <v>#N/A</v>
      </c>
      <c r="K344" s="2" t="e">
        <f t="shared" si="64"/>
        <v>#N/A</v>
      </c>
      <c r="L344" s="2">
        <f t="array" ref="L344">IF(COUNT($C345)=0,IF(COUNT($C344)=1,I344,SUM(L343+LOOKUP(2,1/(ISNUMBER($K$1:$K$194)),$K$1:$K$194))),I344)</f>
        <v>2516645.7142857038</v>
      </c>
      <c r="M344" s="8" t="e">
        <f t="shared" si="69"/>
        <v>#N/A</v>
      </c>
      <c r="N344" s="2" t="e">
        <f t="shared" si="53"/>
        <v>#N/A</v>
      </c>
      <c r="O344" s="2" t="e">
        <f t="shared" si="65"/>
        <v>#N/A</v>
      </c>
      <c r="P344" s="2">
        <v>1927238.2753456235</v>
      </c>
      <c r="Q344" s="2">
        <f t="shared" si="66"/>
        <v>500000</v>
      </c>
      <c r="R344" s="2">
        <f t="shared" si="62"/>
        <v>154922395.67034981</v>
      </c>
      <c r="S344" s="2">
        <f t="shared" si="54"/>
        <v>492960.42857143283</v>
      </c>
      <c r="T344" s="2">
        <f t="shared" si="55"/>
        <v>7039.571428571362</v>
      </c>
      <c r="U344" s="2">
        <f t="shared" si="56"/>
        <v>500000</v>
      </c>
      <c r="V344" s="2">
        <f t="shared" si="33"/>
        <v>111012607.47355492</v>
      </c>
      <c r="W344" s="2">
        <f t="shared" si="57"/>
        <v>492960.42857143283</v>
      </c>
      <c r="X344" s="2">
        <f t="shared" si="47"/>
        <v>7039.5714285671711</v>
      </c>
      <c r="Y344" s="2">
        <f t="shared" si="58"/>
        <v>43909788.196794771</v>
      </c>
      <c r="Z344" s="2" t="str">
        <f t="shared" si="48"/>
        <v>MEEP</v>
      </c>
      <c r="AA344" s="2">
        <f>IF(Z344="HERE",Y344,AA343+Graph!$G$1*1000)</f>
        <v>154131287.76822358</v>
      </c>
      <c r="AB344" s="2">
        <f t="shared" si="59"/>
        <v>800000</v>
      </c>
      <c r="AC344" s="2">
        <f t="shared" si="60"/>
        <v>41998147.473554701</v>
      </c>
      <c r="AD344" s="3">
        <f t="shared" si="49"/>
        <v>52800000</v>
      </c>
      <c r="AE344" s="2">
        <f>IF(AE342&gt;=52800000,52800000,IF(AB323=Graph!G$1*1000,AE343+Graph!G$1*1000,AC344))</f>
        <v>52800000</v>
      </c>
      <c r="AF344" s="3">
        <f t="shared" si="50"/>
        <v>52800000</v>
      </c>
      <c r="AG344" s="3">
        <f t="shared" si="68"/>
        <v>50160000</v>
      </c>
      <c r="AH344" s="3" t="e">
        <f t="shared" si="46"/>
        <v>#N/A</v>
      </c>
    </row>
    <row r="345" spans="1:34" ht="15" x14ac:dyDescent="0.25">
      <c r="A345" s="1">
        <v>44521</v>
      </c>
      <c r="B345" s="2">
        <f t="shared" si="45"/>
        <v>277</v>
      </c>
      <c r="C345" s="7"/>
      <c r="D345" s="2" t="e">
        <f t="shared" si="51"/>
        <v>#N/A</v>
      </c>
      <c r="E345" s="2" t="e">
        <f t="shared" si="63"/>
        <v>#N/A</v>
      </c>
      <c r="F345" s="2">
        <v>1922603.2464914322</v>
      </c>
      <c r="G345" s="2">
        <f t="shared" si="67"/>
        <v>492960.42857142858</v>
      </c>
      <c r="H345" s="2">
        <f t="shared" si="61"/>
        <v>152914243.9021267</v>
      </c>
      <c r="I345" s="7"/>
      <c r="J345" s="2" t="e">
        <f t="shared" si="52"/>
        <v>#N/A</v>
      </c>
      <c r="K345" s="2" t="e">
        <f t="shared" si="64"/>
        <v>#N/A</v>
      </c>
      <c r="L345" s="2">
        <f t="array" ref="L345">IF(COUNT($C346)=0,IF(COUNT($C345)=1,I345,SUM(L344+LOOKUP(2,1/(ISNUMBER($K$1:$K$194)),$K$1:$K$194))),I345)</f>
        <v>2523685.2857142752</v>
      </c>
      <c r="M345" s="8" t="e">
        <f t="shared" si="69"/>
        <v>#N/A</v>
      </c>
      <c r="N345" s="2" t="e">
        <f t="shared" si="53"/>
        <v>#N/A</v>
      </c>
      <c r="O345" s="2" t="e">
        <f t="shared" si="65"/>
        <v>#N/A</v>
      </c>
      <c r="P345" s="2">
        <v>1932520.7674382031</v>
      </c>
      <c r="Q345" s="2">
        <f t="shared" si="66"/>
        <v>500000</v>
      </c>
      <c r="R345" s="2">
        <f t="shared" si="62"/>
        <v>155422395.67034981</v>
      </c>
      <c r="S345" s="2">
        <f t="shared" si="54"/>
        <v>492960.42857143283</v>
      </c>
      <c r="T345" s="2">
        <f t="shared" si="55"/>
        <v>7039.571428571362</v>
      </c>
      <c r="U345" s="2">
        <f t="shared" si="56"/>
        <v>500000</v>
      </c>
      <c r="V345" s="2">
        <f t="shared" si="33"/>
        <v>111505567.90212636</v>
      </c>
      <c r="W345" s="2">
        <f t="shared" si="57"/>
        <v>492960.42857143283</v>
      </c>
      <c r="X345" s="2">
        <f t="shared" si="47"/>
        <v>7039.5714285671711</v>
      </c>
      <c r="Y345" s="2">
        <f t="shared" si="58"/>
        <v>43916827.768223338</v>
      </c>
      <c r="Z345" s="2" t="str">
        <f t="shared" si="48"/>
        <v>MEEP</v>
      </c>
      <c r="AA345" s="2">
        <f>IF(Z345="HERE",Y345,AA344+Graph!$G$1*1000)</f>
        <v>154931287.76822358</v>
      </c>
      <c r="AB345" s="2">
        <f t="shared" si="59"/>
        <v>800000</v>
      </c>
      <c r="AC345" s="2">
        <f t="shared" si="60"/>
        <v>41998147.473554701</v>
      </c>
      <c r="AD345" s="3">
        <f t="shared" si="49"/>
        <v>52800000</v>
      </c>
      <c r="AE345" s="2">
        <f>IF(AE343&gt;=52800000,52800000,IF(AB324=Graph!G$1*1000,AE344+Graph!G$1*1000,AC345))</f>
        <v>52800000</v>
      </c>
      <c r="AF345" s="3">
        <f t="shared" si="50"/>
        <v>52800000</v>
      </c>
      <c r="AG345" s="3">
        <f t="shared" si="68"/>
        <v>50160000</v>
      </c>
      <c r="AH345" s="3" t="e">
        <f t="shared" si="46"/>
        <v>#N/A</v>
      </c>
    </row>
    <row r="346" spans="1:34" ht="15" x14ac:dyDescent="0.25">
      <c r="A346" s="1">
        <v>44522</v>
      </c>
      <c r="B346" s="2">
        <f t="shared" si="45"/>
        <v>278</v>
      </c>
      <c r="C346" s="7"/>
      <c r="D346" s="2" t="e">
        <f t="shared" si="51"/>
        <v>#N/A</v>
      </c>
      <c r="E346" s="2" t="e">
        <f t="shared" si="63"/>
        <v>#N/A</v>
      </c>
      <c r="F346" s="2">
        <v>1927863.8967846632</v>
      </c>
      <c r="G346" s="2">
        <f t="shared" si="67"/>
        <v>492960.42857142858</v>
      </c>
      <c r="H346" s="2">
        <f t="shared" si="61"/>
        <v>153407204.33069813</v>
      </c>
      <c r="I346" s="7"/>
      <c r="J346" s="2" t="e">
        <f t="shared" si="52"/>
        <v>#N/A</v>
      </c>
      <c r="K346" s="2" t="e">
        <f t="shared" si="64"/>
        <v>#N/A</v>
      </c>
      <c r="L346" s="2">
        <f t="array" ref="L346">IF(COUNT($C347)=0,IF(COUNT($C346)=1,I346,SUM(L345+LOOKUP(2,1/(ISNUMBER($K$1:$K$194)),$K$1:$K$194))),I346)</f>
        <v>2530724.8571428466</v>
      </c>
      <c r="M346" s="8" t="e">
        <f t="shared" si="69"/>
        <v>#N/A</v>
      </c>
      <c r="N346" s="2" t="e">
        <f t="shared" si="53"/>
        <v>#N/A</v>
      </c>
      <c r="O346" s="2" t="e">
        <f t="shared" si="65"/>
        <v>#N/A</v>
      </c>
      <c r="P346" s="2">
        <v>1937803.2595307827</v>
      </c>
      <c r="Q346" s="2">
        <f t="shared" si="66"/>
        <v>500000</v>
      </c>
      <c r="R346" s="2">
        <f t="shared" si="62"/>
        <v>155922395.67034981</v>
      </c>
      <c r="S346" s="2">
        <f t="shared" si="54"/>
        <v>492960.42857143283</v>
      </c>
      <c r="T346" s="2">
        <f t="shared" si="55"/>
        <v>7039.571428571362</v>
      </c>
      <c r="U346" s="2">
        <f t="shared" si="56"/>
        <v>500000</v>
      </c>
      <c r="V346" s="2">
        <f t="shared" si="33"/>
        <v>111998528.33069779</v>
      </c>
      <c r="W346" s="2">
        <f t="shared" si="57"/>
        <v>492960.42857143283</v>
      </c>
      <c r="X346" s="2">
        <f t="shared" si="47"/>
        <v>7039.5714285671711</v>
      </c>
      <c r="Y346" s="2">
        <f t="shared" si="58"/>
        <v>43923867.339651905</v>
      </c>
      <c r="Z346" s="2" t="str">
        <f t="shared" si="48"/>
        <v>MEEP</v>
      </c>
      <c r="AA346" s="2">
        <f>IF(Z346="HERE",Y346,AA345+Graph!$G$1*1000)</f>
        <v>155731287.76822358</v>
      </c>
      <c r="AB346" s="2">
        <f t="shared" si="59"/>
        <v>800000</v>
      </c>
      <c r="AC346" s="2">
        <f t="shared" si="60"/>
        <v>41998147.473554701</v>
      </c>
      <c r="AD346" s="3">
        <f t="shared" si="49"/>
        <v>52800000</v>
      </c>
      <c r="AE346" s="2">
        <f>IF(AE344&gt;=52800000,52800000,IF(AB325=Graph!G$1*1000,AE345+Graph!G$1*1000,AC346))</f>
        <v>52800000</v>
      </c>
      <c r="AF346" s="3">
        <f t="shared" si="50"/>
        <v>52800000</v>
      </c>
      <c r="AG346" s="3">
        <f t="shared" si="68"/>
        <v>50160000</v>
      </c>
      <c r="AH346" s="3" t="e">
        <f t="shared" si="46"/>
        <v>#N/A</v>
      </c>
    </row>
    <row r="347" spans="1:34" ht="15" x14ac:dyDescent="0.25">
      <c r="A347" s="1">
        <v>44523</v>
      </c>
      <c r="B347" s="2">
        <f t="shared" si="45"/>
        <v>279</v>
      </c>
      <c r="C347" s="7"/>
      <c r="D347" s="2" t="e">
        <f t="shared" si="51"/>
        <v>#N/A</v>
      </c>
      <c r="E347" s="2" t="e">
        <f t="shared" si="63"/>
        <v>#N/A</v>
      </c>
      <c r="F347" s="2">
        <v>1933124.547077924</v>
      </c>
      <c r="G347" s="2">
        <f t="shared" si="67"/>
        <v>492960.42857142858</v>
      </c>
      <c r="H347" s="2">
        <f t="shared" si="61"/>
        <v>153900164.75926957</v>
      </c>
      <c r="I347" s="7"/>
      <c r="J347" s="2" t="e">
        <f t="shared" si="52"/>
        <v>#N/A</v>
      </c>
      <c r="K347" s="2" t="e">
        <f t="shared" si="64"/>
        <v>#N/A</v>
      </c>
      <c r="L347" s="2">
        <f t="array" ref="L347">IF(COUNT($C348)=0,IF(COUNT($C347)=1,I347,SUM(L346+LOOKUP(2,1/(ISNUMBER($K$1:$K$194)),$K$1:$K$194))),I347)</f>
        <v>2537764.4285714179</v>
      </c>
      <c r="M347" s="8" t="e">
        <f t="shared" si="69"/>
        <v>#N/A</v>
      </c>
      <c r="N347" s="2" t="e">
        <f t="shared" si="53"/>
        <v>#N/A</v>
      </c>
      <c r="O347" s="2" t="e">
        <f t="shared" si="65"/>
        <v>#N/A</v>
      </c>
      <c r="P347" s="2">
        <v>1943085.7516233623</v>
      </c>
      <c r="Q347" s="2">
        <f t="shared" si="66"/>
        <v>500000</v>
      </c>
      <c r="R347" s="2">
        <f t="shared" si="62"/>
        <v>156422395.67034981</v>
      </c>
      <c r="S347" s="2">
        <f t="shared" si="54"/>
        <v>492960.42857143283</v>
      </c>
      <c r="T347" s="2">
        <f t="shared" si="55"/>
        <v>7039.571428571362</v>
      </c>
      <c r="U347" s="2">
        <f t="shared" si="56"/>
        <v>500000</v>
      </c>
      <c r="V347" s="2">
        <f t="shared" si="33"/>
        <v>112491488.75926922</v>
      </c>
      <c r="W347" s="2">
        <f t="shared" si="57"/>
        <v>492960.42857143283</v>
      </c>
      <c r="X347" s="2">
        <f t="shared" si="47"/>
        <v>7039.5714285671711</v>
      </c>
      <c r="Y347" s="2">
        <f t="shared" si="58"/>
        <v>43930906.911080472</v>
      </c>
      <c r="Z347" s="2" t="str">
        <f t="shared" si="48"/>
        <v>MEEP</v>
      </c>
      <c r="AA347" s="2">
        <f>IF(Z347="HERE",Y347,AA346+Graph!$G$1*1000)</f>
        <v>156531287.76822358</v>
      </c>
      <c r="AB347" s="2">
        <f t="shared" si="59"/>
        <v>800000</v>
      </c>
      <c r="AC347" s="2">
        <f t="shared" si="60"/>
        <v>41998147.473554701</v>
      </c>
      <c r="AD347" s="3">
        <f t="shared" si="49"/>
        <v>52800000</v>
      </c>
      <c r="AE347" s="2">
        <f>IF(AE345&gt;=52800000,52800000,IF(AB326=Graph!G$1*1000,AE346+Graph!G$1*1000,AC347))</f>
        <v>52800000</v>
      </c>
      <c r="AF347" s="3">
        <f t="shared" si="50"/>
        <v>52800000</v>
      </c>
      <c r="AG347" s="3">
        <f t="shared" si="68"/>
        <v>50160000</v>
      </c>
      <c r="AH347" s="3" t="e">
        <f t="shared" si="46"/>
        <v>#N/A</v>
      </c>
    </row>
    <row r="348" spans="1:34" ht="15" x14ac:dyDescent="0.25">
      <c r="A348" s="1">
        <v>44524</v>
      </c>
      <c r="B348" s="2">
        <f t="shared" si="45"/>
        <v>280</v>
      </c>
      <c r="C348" s="7"/>
      <c r="D348" s="2" t="e">
        <f t="shared" si="51"/>
        <v>#N/A</v>
      </c>
      <c r="E348" s="2" t="e">
        <f t="shared" si="63"/>
        <v>#N/A</v>
      </c>
      <c r="F348" s="2">
        <v>1938385.1973711848</v>
      </c>
      <c r="G348" s="2">
        <f t="shared" si="67"/>
        <v>492960.42857142858</v>
      </c>
      <c r="H348" s="2">
        <f t="shared" si="61"/>
        <v>154393125.187841</v>
      </c>
      <c r="I348" s="7"/>
      <c r="J348" s="2" t="e">
        <f t="shared" si="52"/>
        <v>#N/A</v>
      </c>
      <c r="K348" s="2" t="e">
        <f t="shared" si="64"/>
        <v>#N/A</v>
      </c>
      <c r="L348" s="2">
        <f t="array" ref="L348">IF(COUNT($C349)=0,IF(COUNT($C348)=1,I348,SUM(L347+LOOKUP(2,1/(ISNUMBER($K$1:$K$194)),$K$1:$K$194))),I348)</f>
        <v>2544803.9999999893</v>
      </c>
      <c r="M348" s="8" t="e">
        <f t="shared" si="69"/>
        <v>#N/A</v>
      </c>
      <c r="N348" s="2" t="e">
        <f t="shared" si="53"/>
        <v>#N/A</v>
      </c>
      <c r="O348" s="2" t="e">
        <f t="shared" si="65"/>
        <v>#N/A</v>
      </c>
      <c r="P348" s="2">
        <v>1948368.2437159717</v>
      </c>
      <c r="Q348" s="2">
        <f t="shared" si="66"/>
        <v>500000</v>
      </c>
      <c r="R348" s="2">
        <f t="shared" si="62"/>
        <v>156922395.67034981</v>
      </c>
      <c r="S348" s="2">
        <f t="shared" si="54"/>
        <v>492960.42857143283</v>
      </c>
      <c r="T348" s="2">
        <f t="shared" si="55"/>
        <v>7039.571428571362</v>
      </c>
      <c r="U348" s="2">
        <f t="shared" si="56"/>
        <v>500000</v>
      </c>
      <c r="V348" s="2">
        <f t="shared" si="33"/>
        <v>112984449.18784066</v>
      </c>
      <c r="W348" s="2">
        <f t="shared" si="57"/>
        <v>492960.42857143283</v>
      </c>
      <c r="X348" s="2">
        <f t="shared" si="47"/>
        <v>7039.5714285671711</v>
      </c>
      <c r="Y348" s="2">
        <f t="shared" si="58"/>
        <v>43937946.482509039</v>
      </c>
      <c r="Z348" s="2" t="str">
        <f t="shared" si="48"/>
        <v>MEEP</v>
      </c>
      <c r="AA348" s="2">
        <f>IF(Z348="HERE",Y348,AA347+Graph!$G$1*1000)</f>
        <v>157331287.76822358</v>
      </c>
      <c r="AB348" s="2">
        <f t="shared" si="59"/>
        <v>800000</v>
      </c>
      <c r="AC348" s="2">
        <f t="shared" si="60"/>
        <v>41998147.473554701</v>
      </c>
      <c r="AD348" s="3">
        <f t="shared" si="49"/>
        <v>52800000</v>
      </c>
      <c r="AE348" s="2">
        <f>IF(AE346&gt;=52800000,52800000,IF(AB327=Graph!G$1*1000,AE347+Graph!G$1*1000,AC348))</f>
        <v>52800000</v>
      </c>
      <c r="AF348" s="3">
        <f t="shared" si="50"/>
        <v>52800000</v>
      </c>
      <c r="AG348" s="3">
        <f t="shared" si="68"/>
        <v>50160000</v>
      </c>
      <c r="AH348" s="3" t="e">
        <f t="shared" si="46"/>
        <v>#N/A</v>
      </c>
    </row>
    <row r="349" spans="1:34" ht="15" x14ac:dyDescent="0.25">
      <c r="A349" s="1">
        <v>44525</v>
      </c>
      <c r="B349" s="2">
        <f t="shared" si="45"/>
        <v>281</v>
      </c>
      <c r="C349" s="7"/>
      <c r="D349" s="2" t="e">
        <f t="shared" si="51"/>
        <v>#N/A</v>
      </c>
      <c r="E349" s="2" t="e">
        <f t="shared" si="63"/>
        <v>#N/A</v>
      </c>
      <c r="F349" s="2">
        <v>1943645.8476644456</v>
      </c>
      <c r="G349" s="2">
        <f t="shared" si="67"/>
        <v>492960.42857142858</v>
      </c>
      <c r="H349" s="2">
        <f t="shared" si="61"/>
        <v>154886085.61641243</v>
      </c>
      <c r="I349" s="7"/>
      <c r="J349" s="2" t="e">
        <f t="shared" si="52"/>
        <v>#N/A</v>
      </c>
      <c r="K349" s="2" t="e">
        <f t="shared" si="64"/>
        <v>#N/A</v>
      </c>
      <c r="L349" s="2">
        <f t="array" ref="L349">IF(COUNT($C350)=0,IF(COUNT($C349)=1,I349,SUM(L348+LOOKUP(2,1/(ISNUMBER($K$1:$K$194)),$K$1:$K$194))),I349)</f>
        <v>2551843.5714285607</v>
      </c>
      <c r="M349" s="8" t="e">
        <f t="shared" si="69"/>
        <v>#N/A</v>
      </c>
      <c r="N349" s="2" t="e">
        <f t="shared" si="53"/>
        <v>#N/A</v>
      </c>
      <c r="O349" s="2" t="e">
        <f t="shared" si="65"/>
        <v>#N/A</v>
      </c>
      <c r="P349" s="2">
        <v>1953650.7358085513</v>
      </c>
      <c r="Q349" s="2">
        <f t="shared" si="66"/>
        <v>500000</v>
      </c>
      <c r="R349" s="2">
        <f t="shared" si="62"/>
        <v>157422395.67034981</v>
      </c>
      <c r="S349" s="2">
        <f t="shared" si="54"/>
        <v>492960.42857143283</v>
      </c>
      <c r="T349" s="2">
        <f t="shared" si="55"/>
        <v>7039.571428571362</v>
      </c>
      <c r="U349" s="2">
        <f t="shared" si="56"/>
        <v>500000</v>
      </c>
      <c r="V349" s="2">
        <f t="shared" si="33"/>
        <v>113477409.61641209</v>
      </c>
      <c r="W349" s="2">
        <f t="shared" si="57"/>
        <v>492960.42857143283</v>
      </c>
      <c r="X349" s="2">
        <f t="shared" si="47"/>
        <v>7039.5714285671711</v>
      </c>
      <c r="Y349" s="2">
        <f t="shared" si="58"/>
        <v>43944986.053937607</v>
      </c>
      <c r="Z349" s="2" t="str">
        <f t="shared" si="48"/>
        <v>MEEP</v>
      </c>
      <c r="AA349" s="2">
        <f>IF(Z349="HERE",Y349,AA348+Graph!$G$1*1000)</f>
        <v>158131287.76822358</v>
      </c>
      <c r="AB349" s="2">
        <f t="shared" si="59"/>
        <v>800000</v>
      </c>
      <c r="AC349" s="2">
        <f t="shared" si="60"/>
        <v>41998147.473554701</v>
      </c>
      <c r="AD349" s="3">
        <f t="shared" si="49"/>
        <v>52800000</v>
      </c>
      <c r="AE349" s="2">
        <f>IF(AE347&gt;=52800000,52800000,IF(AB328=Graph!G$1*1000,AE348+Graph!G$1*1000,AC349))</f>
        <v>52800000</v>
      </c>
      <c r="AF349" s="3">
        <f t="shared" si="50"/>
        <v>52800000</v>
      </c>
      <c r="AG349" s="3">
        <f t="shared" si="68"/>
        <v>50160000</v>
      </c>
      <c r="AH349" s="3" t="e">
        <f t="shared" si="46"/>
        <v>#N/A</v>
      </c>
    </row>
    <row r="350" spans="1:34" ht="15" x14ac:dyDescent="0.25">
      <c r="A350" s="1">
        <v>44526</v>
      </c>
      <c r="B350" s="2">
        <f t="shared" si="45"/>
        <v>282</v>
      </c>
      <c r="C350" s="7"/>
      <c r="D350" s="2" t="e">
        <f t="shared" si="51"/>
        <v>#N/A</v>
      </c>
      <c r="E350" s="2" t="e">
        <f t="shared" si="63"/>
        <v>#N/A</v>
      </c>
      <c r="F350" s="2">
        <v>1948906.4979577065</v>
      </c>
      <c r="G350" s="2">
        <f t="shared" si="67"/>
        <v>492960.42857142858</v>
      </c>
      <c r="H350" s="2">
        <f t="shared" si="61"/>
        <v>155379046.04498386</v>
      </c>
      <c r="I350" s="7"/>
      <c r="J350" s="2" t="e">
        <f t="shared" si="52"/>
        <v>#N/A</v>
      </c>
      <c r="K350" s="2" t="e">
        <f t="shared" si="64"/>
        <v>#N/A</v>
      </c>
      <c r="L350" s="2">
        <f t="array" ref="L350">IF(COUNT($C351)=0,IF(COUNT($C350)=1,I350,SUM(L349+LOOKUP(2,1/(ISNUMBER($K$1:$K$194)),$K$1:$K$194))),I350)</f>
        <v>2558883.142857132</v>
      </c>
      <c r="M350" s="8" t="e">
        <f t="shared" si="69"/>
        <v>#N/A</v>
      </c>
      <c r="N350" s="2" t="e">
        <f t="shared" si="53"/>
        <v>#N/A</v>
      </c>
      <c r="O350" s="2" t="e">
        <f t="shared" si="65"/>
        <v>#N/A</v>
      </c>
      <c r="P350" s="2">
        <v>1958933.2279011309</v>
      </c>
      <c r="Q350" s="2">
        <f t="shared" si="66"/>
        <v>500000</v>
      </c>
      <c r="R350" s="2">
        <f t="shared" si="62"/>
        <v>157922395.67034981</v>
      </c>
      <c r="S350" s="2">
        <f t="shared" si="54"/>
        <v>492960.42857143283</v>
      </c>
      <c r="T350" s="2">
        <f t="shared" si="55"/>
        <v>7039.571428571362</v>
      </c>
      <c r="U350" s="2">
        <f t="shared" si="56"/>
        <v>500000</v>
      </c>
      <c r="V350" s="2">
        <f t="shared" si="33"/>
        <v>113970370.04498352</v>
      </c>
      <c r="W350" s="2">
        <f t="shared" si="57"/>
        <v>492960.42857143283</v>
      </c>
      <c r="X350" s="2">
        <f t="shared" si="47"/>
        <v>7039.5714285671711</v>
      </c>
      <c r="Y350" s="2">
        <f t="shared" si="58"/>
        <v>43952025.625366174</v>
      </c>
      <c r="Z350" s="2" t="str">
        <f t="shared" si="48"/>
        <v>MEEP</v>
      </c>
      <c r="AA350" s="2">
        <f>IF(Z350="HERE",Y350,AA349+Graph!$G$1*1000)</f>
        <v>158931287.76822358</v>
      </c>
      <c r="AB350" s="2">
        <f t="shared" si="59"/>
        <v>800000</v>
      </c>
      <c r="AC350" s="2">
        <f t="shared" si="60"/>
        <v>41998147.473554701</v>
      </c>
      <c r="AD350" s="3">
        <f t="shared" si="49"/>
        <v>52800000</v>
      </c>
      <c r="AE350" s="2">
        <f>IF(AE348&gt;=52800000,52800000,IF(AB329=Graph!G$1*1000,AE349+Graph!G$1*1000,AC350))</f>
        <v>52800000</v>
      </c>
      <c r="AF350" s="3">
        <f t="shared" si="50"/>
        <v>52800000</v>
      </c>
      <c r="AG350" s="3">
        <f t="shared" si="68"/>
        <v>50160000</v>
      </c>
      <c r="AH350" s="3" t="e">
        <f t="shared" si="46"/>
        <v>#N/A</v>
      </c>
    </row>
    <row r="351" spans="1:34" ht="15" x14ac:dyDescent="0.25">
      <c r="A351" s="1">
        <v>44527</v>
      </c>
      <c r="B351" s="2">
        <f t="shared" si="45"/>
        <v>283</v>
      </c>
      <c r="C351" s="7"/>
      <c r="D351" s="2" t="e">
        <f t="shared" si="51"/>
        <v>#N/A</v>
      </c>
      <c r="E351" s="2" t="e">
        <f t="shared" si="63"/>
        <v>#N/A</v>
      </c>
      <c r="F351" s="2">
        <v>1954167.1482509673</v>
      </c>
      <c r="G351" s="2">
        <f t="shared" si="67"/>
        <v>492960.42857142858</v>
      </c>
      <c r="H351" s="2">
        <f t="shared" si="61"/>
        <v>155872006.4735553</v>
      </c>
      <c r="I351" s="7"/>
      <c r="J351" s="2" t="e">
        <f t="shared" si="52"/>
        <v>#N/A</v>
      </c>
      <c r="K351" s="2" t="e">
        <f t="shared" si="64"/>
        <v>#N/A</v>
      </c>
      <c r="L351" s="2">
        <f t="array" ref="L351">IF(COUNT($C352)=0,IF(COUNT($C351)=1,I351,SUM(L350+LOOKUP(2,1/(ISNUMBER($K$1:$K$194)),$K$1:$K$194))),I351)</f>
        <v>2565922.7142857034</v>
      </c>
      <c r="M351" s="8" t="e">
        <f t="shared" si="69"/>
        <v>#N/A</v>
      </c>
      <c r="N351" s="2" t="e">
        <f t="shared" si="53"/>
        <v>#N/A</v>
      </c>
      <c r="O351" s="2" t="e">
        <f t="shared" si="65"/>
        <v>#N/A</v>
      </c>
      <c r="P351" s="2">
        <v>1964215.7199937105</v>
      </c>
      <c r="Q351" s="2">
        <f t="shared" si="66"/>
        <v>500000</v>
      </c>
      <c r="R351" s="2">
        <f t="shared" si="62"/>
        <v>158422395.67034981</v>
      </c>
      <c r="S351" s="2">
        <f t="shared" si="54"/>
        <v>492960.42857143283</v>
      </c>
      <c r="T351" s="2">
        <f t="shared" si="55"/>
        <v>7039.571428571362</v>
      </c>
      <c r="U351" s="2">
        <f t="shared" si="56"/>
        <v>500000</v>
      </c>
      <c r="V351" s="2">
        <f t="shared" si="33"/>
        <v>114463330.47355495</v>
      </c>
      <c r="W351" s="2">
        <f t="shared" si="57"/>
        <v>492960.42857143283</v>
      </c>
      <c r="X351" s="2">
        <f t="shared" si="47"/>
        <v>7039.5714285671711</v>
      </c>
      <c r="Y351" s="2">
        <f t="shared" ref="Y351:Y385" si="70">IF(COUNT($C352)=0,IF(COUNT($C351)=1,C351,SUM(Y350+X351)),C351)</f>
        <v>43959065.196794741</v>
      </c>
      <c r="Z351" s="2" t="str">
        <f t="shared" si="48"/>
        <v>MEEP</v>
      </c>
      <c r="AA351" s="2">
        <f>IF(Z351="HERE",Y351,AA350+Graph!$G$1*1000)</f>
        <v>159731287.76822358</v>
      </c>
      <c r="AB351" s="2">
        <f t="shared" si="59"/>
        <v>800000</v>
      </c>
      <c r="AC351" s="2">
        <f t="shared" ref="AC351:AC385" si="71">IF(Z352="HERE",V351,AC350)</f>
        <v>41998147.473554701</v>
      </c>
      <c r="AD351" s="3">
        <f t="shared" si="49"/>
        <v>52800000</v>
      </c>
      <c r="AE351" s="2">
        <f>IF(AE349&gt;=52800000,52800000,IF(AB330=Graph!G$1*1000,AE350+Graph!G$1*1000,AC351))</f>
        <v>52800000</v>
      </c>
      <c r="AF351" s="3">
        <f t="shared" si="50"/>
        <v>52800000</v>
      </c>
      <c r="AG351" s="3">
        <f t="shared" si="68"/>
        <v>50160000</v>
      </c>
      <c r="AH351" s="3" t="e">
        <f t="shared" si="46"/>
        <v>#N/A</v>
      </c>
    </row>
    <row r="352" spans="1:34" ht="15" x14ac:dyDescent="0.25">
      <c r="A352" s="1">
        <v>44528</v>
      </c>
      <c r="B352" s="2">
        <f t="shared" si="45"/>
        <v>284</v>
      </c>
      <c r="C352" s="7"/>
      <c r="D352" s="2" t="e">
        <f t="shared" si="51"/>
        <v>#N/A</v>
      </c>
      <c r="E352" s="2" t="e">
        <f t="shared" si="63"/>
        <v>#N/A</v>
      </c>
      <c r="F352" s="2">
        <v>1959427.7985441983</v>
      </c>
      <c r="G352" s="2">
        <f t="shared" si="67"/>
        <v>492960.42857142858</v>
      </c>
      <c r="H352" s="2">
        <f t="shared" ref="H352:H385" si="72">IF(COUNT($C353)=0,IF(COUNT($C352)=1,C352,SUM(H351+G352)),C352)</f>
        <v>156364966.90212673</v>
      </c>
      <c r="I352" s="7"/>
      <c r="J352" s="2" t="e">
        <f t="shared" si="52"/>
        <v>#N/A</v>
      </c>
      <c r="K352" s="2" t="e">
        <f t="shared" si="64"/>
        <v>#N/A</v>
      </c>
      <c r="L352" s="2">
        <f t="array" ref="L352">IF(COUNT($C353)=0,IF(COUNT($C352)=1,I352,SUM(L351+LOOKUP(2,1/(ISNUMBER($K$1:$K$194)),$K$1:$K$194))),I352)</f>
        <v>2572962.2857142747</v>
      </c>
      <c r="M352" s="8" t="e">
        <f t="shared" si="69"/>
        <v>#N/A</v>
      </c>
      <c r="N352" s="2" t="e">
        <f t="shared" si="53"/>
        <v>#N/A</v>
      </c>
      <c r="O352" s="2" t="e">
        <f t="shared" si="65"/>
        <v>#N/A</v>
      </c>
      <c r="P352" s="2">
        <v>1969498.2120862901</v>
      </c>
      <c r="Q352" s="2">
        <f t="shared" si="66"/>
        <v>500000</v>
      </c>
      <c r="R352" s="2">
        <f t="shared" ref="R352:R385" si="73">IF(COUNT($C353)=0,IF(COUNT($C352)=1,M352,SUM(R351+Q352)),M352)</f>
        <v>158922395.67034981</v>
      </c>
      <c r="S352" s="2">
        <f t="shared" si="54"/>
        <v>492960.42857143283</v>
      </c>
      <c r="T352" s="2">
        <f t="shared" si="55"/>
        <v>7039.571428571362</v>
      </c>
      <c r="U352" s="2">
        <f t="shared" si="56"/>
        <v>500000</v>
      </c>
      <c r="V352" s="2">
        <f t="shared" si="33"/>
        <v>114956290.90212639</v>
      </c>
      <c r="W352" s="2">
        <f t="shared" si="57"/>
        <v>492960.42857143283</v>
      </c>
      <c r="X352" s="2">
        <f t="shared" si="47"/>
        <v>7039.5714285671711</v>
      </c>
      <c r="Y352" s="2">
        <f t="shared" si="70"/>
        <v>43966104.768223308</v>
      </c>
      <c r="Z352" s="2" t="str">
        <f t="shared" si="48"/>
        <v>MEEP</v>
      </c>
      <c r="AA352" s="2">
        <f>IF(Z352="HERE",Y352,AA351+Graph!$G$1*1000)</f>
        <v>160531287.76822358</v>
      </c>
      <c r="AB352" s="2">
        <f t="shared" si="59"/>
        <v>800000</v>
      </c>
      <c r="AC352" s="2">
        <f t="shared" si="71"/>
        <v>41998147.473554701</v>
      </c>
      <c r="AD352" s="3">
        <f t="shared" si="49"/>
        <v>52800000</v>
      </c>
      <c r="AE352" s="2">
        <f>IF(AE350&gt;=52800000,52800000,IF(AB331=Graph!G$1*1000,AE351+Graph!G$1*1000,AC352))</f>
        <v>52800000</v>
      </c>
      <c r="AF352" s="3">
        <f t="shared" si="50"/>
        <v>52800000</v>
      </c>
      <c r="AG352" s="3">
        <f t="shared" si="68"/>
        <v>50160000</v>
      </c>
      <c r="AH352" s="3" t="e">
        <f t="shared" si="46"/>
        <v>#N/A</v>
      </c>
    </row>
    <row r="353" spans="1:34" ht="15" x14ac:dyDescent="0.25">
      <c r="A353" s="1">
        <v>44529</v>
      </c>
      <c r="B353" s="2">
        <f t="shared" si="45"/>
        <v>285</v>
      </c>
      <c r="C353" s="7"/>
      <c r="D353" s="2" t="e">
        <f t="shared" si="51"/>
        <v>#N/A</v>
      </c>
      <c r="E353" s="2" t="e">
        <f t="shared" si="63"/>
        <v>#N/A</v>
      </c>
      <c r="F353" s="2">
        <v>1964688.4488374591</v>
      </c>
      <c r="G353" s="2">
        <f t="shared" si="67"/>
        <v>492960.42857142858</v>
      </c>
      <c r="H353" s="2">
        <f t="shared" si="72"/>
        <v>156857927.33069816</v>
      </c>
      <c r="I353" s="7"/>
      <c r="J353" s="2" t="e">
        <f t="shared" si="52"/>
        <v>#N/A</v>
      </c>
      <c r="K353" s="2" t="e">
        <f t="shared" si="64"/>
        <v>#N/A</v>
      </c>
      <c r="L353" s="2">
        <f t="array" ref="L353">IF(COUNT($C354)=0,IF(COUNT($C353)=1,I353,SUM(L352+LOOKUP(2,1/(ISNUMBER($K$1:$K$194)),$K$1:$K$194))),I353)</f>
        <v>2580001.8571428461</v>
      </c>
      <c r="M353" s="8" t="e">
        <f t="shared" si="69"/>
        <v>#N/A</v>
      </c>
      <c r="N353" s="2" t="e">
        <f t="shared" si="53"/>
        <v>#N/A</v>
      </c>
      <c r="O353" s="2" t="e">
        <f t="shared" si="65"/>
        <v>#N/A</v>
      </c>
      <c r="P353" s="2">
        <v>1974780.7041788697</v>
      </c>
      <c r="Q353" s="2">
        <f t="shared" si="66"/>
        <v>500000</v>
      </c>
      <c r="R353" s="2">
        <f t="shared" si="73"/>
        <v>159422395.67034981</v>
      </c>
      <c r="S353" s="2">
        <f t="shared" si="54"/>
        <v>492960.42857143283</v>
      </c>
      <c r="T353" s="2">
        <f t="shared" si="55"/>
        <v>7039.571428571362</v>
      </c>
      <c r="U353" s="2">
        <f t="shared" si="56"/>
        <v>500000</v>
      </c>
      <c r="V353" s="2">
        <f t="shared" si="33"/>
        <v>115449251.33069782</v>
      </c>
      <c r="W353" s="2">
        <f t="shared" si="57"/>
        <v>492960.42857143283</v>
      </c>
      <c r="X353" s="2">
        <f t="shared" si="47"/>
        <v>7039.5714285671711</v>
      </c>
      <c r="Y353" s="2">
        <f t="shared" si="70"/>
        <v>43973144.339651875</v>
      </c>
      <c r="Z353" s="2" t="str">
        <f t="shared" si="48"/>
        <v>MEEP</v>
      </c>
      <c r="AA353" s="2">
        <f>IF(Z353="HERE",Y353,AA352+Graph!$G$1*1000)</f>
        <v>161331287.76822358</v>
      </c>
      <c r="AB353" s="2">
        <f t="shared" si="59"/>
        <v>800000</v>
      </c>
      <c r="AC353" s="2">
        <f t="shared" si="71"/>
        <v>41998147.473554701</v>
      </c>
      <c r="AD353" s="3">
        <f t="shared" si="49"/>
        <v>52800000</v>
      </c>
      <c r="AE353" s="2">
        <f>IF(AE351&gt;=52800000,52800000,IF(AB332=Graph!G$1*1000,AE352+Graph!G$1*1000,AC353))</f>
        <v>52800000</v>
      </c>
      <c r="AF353" s="3">
        <f t="shared" si="50"/>
        <v>52800000</v>
      </c>
      <c r="AG353" s="3">
        <f t="shared" si="68"/>
        <v>50160000</v>
      </c>
      <c r="AH353" s="3" t="e">
        <f t="shared" si="46"/>
        <v>#N/A</v>
      </c>
    </row>
    <row r="354" spans="1:34" ht="15" x14ac:dyDescent="0.25">
      <c r="A354" s="1">
        <v>44530</v>
      </c>
      <c r="B354" s="2">
        <f t="shared" si="45"/>
        <v>286</v>
      </c>
      <c r="C354" s="7"/>
      <c r="D354" s="2" t="e">
        <f t="shared" si="51"/>
        <v>#N/A</v>
      </c>
      <c r="E354" s="2" t="e">
        <f t="shared" si="63"/>
        <v>#N/A</v>
      </c>
      <c r="F354" s="2">
        <v>1969949.0991307199</v>
      </c>
      <c r="G354" s="2">
        <f t="shared" si="67"/>
        <v>492960.42857142858</v>
      </c>
      <c r="H354" s="2">
        <f t="shared" si="72"/>
        <v>157350887.7592696</v>
      </c>
      <c r="I354" s="7"/>
      <c r="J354" s="2" t="e">
        <f t="shared" si="52"/>
        <v>#N/A</v>
      </c>
      <c r="K354" s="2" t="e">
        <f t="shared" si="64"/>
        <v>#N/A</v>
      </c>
      <c r="L354" s="2">
        <f t="array" ref="L354">IF(COUNT($C355)=0,IF(COUNT($C354)=1,I354,SUM(L353+LOOKUP(2,1/(ISNUMBER($K$1:$K$194)),$K$1:$K$194))),I354)</f>
        <v>2587041.4285714175</v>
      </c>
      <c r="M354" s="8" t="e">
        <f t="shared" si="69"/>
        <v>#N/A</v>
      </c>
      <c r="N354" s="2" t="e">
        <f t="shared" si="53"/>
        <v>#N/A</v>
      </c>
      <c r="O354" s="2" t="e">
        <f t="shared" si="65"/>
        <v>#N/A</v>
      </c>
      <c r="P354" s="2">
        <v>1980063.1962714791</v>
      </c>
      <c r="Q354" s="2">
        <f t="shared" si="66"/>
        <v>500000</v>
      </c>
      <c r="R354" s="2">
        <f t="shared" si="73"/>
        <v>159922395.67034981</v>
      </c>
      <c r="S354" s="2">
        <f t="shared" si="54"/>
        <v>492960.42857143283</v>
      </c>
      <c r="T354" s="2">
        <f t="shared" si="55"/>
        <v>7039.571428571362</v>
      </c>
      <c r="U354" s="2">
        <f t="shared" si="56"/>
        <v>500000</v>
      </c>
      <c r="V354" s="2">
        <f t="shared" si="33"/>
        <v>115942211.75926925</v>
      </c>
      <c r="W354" s="2">
        <f t="shared" si="57"/>
        <v>492960.42857143283</v>
      </c>
      <c r="X354" s="2">
        <f t="shared" si="47"/>
        <v>7039.5714285671711</v>
      </c>
      <c r="Y354" s="2">
        <f t="shared" si="70"/>
        <v>43980183.911080442</v>
      </c>
      <c r="Z354" s="2" t="str">
        <f t="shared" si="48"/>
        <v>MEEP</v>
      </c>
      <c r="AA354" s="2">
        <f>IF(Z354="HERE",Y354,AA353+Graph!$G$1*1000)</f>
        <v>162131287.76822358</v>
      </c>
      <c r="AB354" s="2">
        <f t="shared" si="59"/>
        <v>800000</v>
      </c>
      <c r="AC354" s="2">
        <f t="shared" si="71"/>
        <v>41998147.473554701</v>
      </c>
      <c r="AD354" s="3">
        <f t="shared" si="49"/>
        <v>52800000</v>
      </c>
      <c r="AE354" s="2">
        <f>IF(AE352&gt;=52800000,52800000,IF(AB333=Graph!G$1*1000,AE353+Graph!G$1*1000,AC354))</f>
        <v>52800000</v>
      </c>
      <c r="AF354" s="3">
        <f t="shared" si="50"/>
        <v>52800000</v>
      </c>
      <c r="AG354" s="3">
        <f t="shared" si="68"/>
        <v>50160000</v>
      </c>
      <c r="AH354" s="3" t="e">
        <f t="shared" si="46"/>
        <v>#N/A</v>
      </c>
    </row>
    <row r="355" spans="1:34" ht="15" x14ac:dyDescent="0.25">
      <c r="A355" s="1">
        <v>44531</v>
      </c>
      <c r="B355" s="2">
        <f t="shared" si="45"/>
        <v>287</v>
      </c>
      <c r="C355" s="7"/>
      <c r="D355" s="2" t="e">
        <f t="shared" si="51"/>
        <v>#N/A</v>
      </c>
      <c r="E355" s="2" t="e">
        <f t="shared" si="63"/>
        <v>#N/A</v>
      </c>
      <c r="F355" s="2">
        <v>1975209.7494239807</v>
      </c>
      <c r="G355" s="2">
        <f t="shared" si="67"/>
        <v>492960.42857142858</v>
      </c>
      <c r="H355" s="2">
        <f t="shared" si="72"/>
        <v>157843848.18784103</v>
      </c>
      <c r="I355" s="7"/>
      <c r="J355" s="2" t="e">
        <f t="shared" si="52"/>
        <v>#N/A</v>
      </c>
      <c r="K355" s="2" t="e">
        <f t="shared" si="64"/>
        <v>#N/A</v>
      </c>
      <c r="L355" s="2">
        <f t="array" ref="L355">IF(COUNT($C356)=0,IF(COUNT($C355)=1,I355,SUM(L354+LOOKUP(2,1/(ISNUMBER($K$1:$K$194)),$K$1:$K$194))),I355)</f>
        <v>2594080.9999999888</v>
      </c>
      <c r="M355" s="8" t="e">
        <f t="shared" si="69"/>
        <v>#N/A</v>
      </c>
      <c r="N355" s="2" t="e">
        <f t="shared" si="53"/>
        <v>#N/A</v>
      </c>
      <c r="O355" s="2" t="e">
        <f t="shared" si="65"/>
        <v>#N/A</v>
      </c>
      <c r="P355" s="2">
        <v>1985345.6883640587</v>
      </c>
      <c r="Q355" s="2">
        <f t="shared" si="66"/>
        <v>500000</v>
      </c>
      <c r="R355" s="2">
        <f t="shared" si="73"/>
        <v>160422395.67034981</v>
      </c>
      <c r="S355" s="2">
        <f t="shared" si="54"/>
        <v>492960.42857143283</v>
      </c>
      <c r="T355" s="2">
        <f t="shared" si="55"/>
        <v>7039.571428571362</v>
      </c>
      <c r="U355" s="2">
        <f t="shared" si="56"/>
        <v>500000</v>
      </c>
      <c r="V355" s="2">
        <f t="shared" si="33"/>
        <v>116435172.18784069</v>
      </c>
      <c r="W355" s="2">
        <f t="shared" si="57"/>
        <v>492960.42857143283</v>
      </c>
      <c r="X355" s="2">
        <f t="shared" si="47"/>
        <v>7039.5714285671711</v>
      </c>
      <c r="Y355" s="2">
        <f t="shared" si="70"/>
        <v>43987223.48250901</v>
      </c>
      <c r="Z355" s="2" t="str">
        <f t="shared" si="48"/>
        <v>MEEP</v>
      </c>
      <c r="AA355" s="2">
        <f>IF(Z355="HERE",Y355,AA354+Graph!$G$1*1000)</f>
        <v>162931287.76822358</v>
      </c>
      <c r="AB355" s="2">
        <f t="shared" si="59"/>
        <v>800000</v>
      </c>
      <c r="AC355" s="2">
        <f t="shared" si="71"/>
        <v>41998147.473554701</v>
      </c>
      <c r="AD355" s="3">
        <f t="shared" si="49"/>
        <v>52800000</v>
      </c>
      <c r="AE355" s="2">
        <f>IF(AE353&gt;=52800000,52800000,IF(AB334=Graph!G$1*1000,AE354+Graph!G$1*1000,AC355))</f>
        <v>52800000</v>
      </c>
      <c r="AF355" s="3">
        <f t="shared" si="50"/>
        <v>52800000</v>
      </c>
      <c r="AG355" s="3">
        <f t="shared" si="68"/>
        <v>50160000</v>
      </c>
      <c r="AH355" s="3" t="e">
        <f t="shared" si="46"/>
        <v>#N/A</v>
      </c>
    </row>
    <row r="356" spans="1:34" ht="15" x14ac:dyDescent="0.25">
      <c r="A356" s="1">
        <v>44532</v>
      </c>
      <c r="B356" s="2">
        <f t="shared" si="45"/>
        <v>288</v>
      </c>
      <c r="C356" s="7"/>
      <c r="D356" s="2" t="e">
        <f t="shared" si="51"/>
        <v>#N/A</v>
      </c>
      <c r="E356" s="2" t="e">
        <f t="shared" si="63"/>
        <v>#N/A</v>
      </c>
      <c r="F356" s="2">
        <v>1980470.3997172415</v>
      </c>
      <c r="G356" s="2">
        <f t="shared" si="67"/>
        <v>492960.42857142858</v>
      </c>
      <c r="H356" s="2">
        <f t="shared" si="72"/>
        <v>158336808.61641246</v>
      </c>
      <c r="I356" s="7"/>
      <c r="J356" s="2" t="e">
        <f t="shared" si="52"/>
        <v>#N/A</v>
      </c>
      <c r="K356" s="2" t="e">
        <f t="shared" si="64"/>
        <v>#N/A</v>
      </c>
      <c r="L356" s="2">
        <f t="array" ref="L356">IF(COUNT($C357)=0,IF(COUNT($C356)=1,I356,SUM(L355+LOOKUP(2,1/(ISNUMBER($K$1:$K$194)),$K$1:$K$194))),I356)</f>
        <v>2601120.5714285602</v>
      </c>
      <c r="M356" s="8" t="e">
        <f t="shared" si="69"/>
        <v>#N/A</v>
      </c>
      <c r="N356" s="2" t="e">
        <f t="shared" si="53"/>
        <v>#N/A</v>
      </c>
      <c r="O356" s="2" t="e">
        <f t="shared" si="65"/>
        <v>#N/A</v>
      </c>
      <c r="P356" s="2">
        <v>1990628.1804566383</v>
      </c>
      <c r="Q356" s="2">
        <f t="shared" si="66"/>
        <v>500000</v>
      </c>
      <c r="R356" s="2">
        <f t="shared" si="73"/>
        <v>160922395.67034981</v>
      </c>
      <c r="S356" s="2">
        <f t="shared" si="54"/>
        <v>492960.42857143283</v>
      </c>
      <c r="T356" s="2">
        <f t="shared" si="55"/>
        <v>7039.571428571362</v>
      </c>
      <c r="U356" s="2">
        <f t="shared" si="56"/>
        <v>500000</v>
      </c>
      <c r="V356" s="2">
        <f t="shared" ref="V356:V385" si="74">H272</f>
        <v>116928132.61641212</v>
      </c>
      <c r="W356" s="2">
        <f t="shared" si="57"/>
        <v>492960.42857143283</v>
      </c>
      <c r="X356" s="2">
        <f t="shared" si="47"/>
        <v>7039.5714285671711</v>
      </c>
      <c r="Y356" s="2">
        <f t="shared" si="70"/>
        <v>43994263.053937577</v>
      </c>
      <c r="Z356" s="2" t="str">
        <f t="shared" si="48"/>
        <v>MEEP</v>
      </c>
      <c r="AA356" s="2">
        <f>IF(Z356="HERE",Y356,AA355+Graph!$G$1*1000)</f>
        <v>163731287.76822358</v>
      </c>
      <c r="AB356" s="2">
        <f t="shared" si="59"/>
        <v>800000</v>
      </c>
      <c r="AC356" s="2">
        <f t="shared" si="71"/>
        <v>41998147.473554701</v>
      </c>
      <c r="AD356" s="3">
        <f t="shared" si="49"/>
        <v>52800000</v>
      </c>
      <c r="AE356" s="2">
        <f>IF(AE354&gt;=52800000,52800000,IF(AB335=Graph!G$1*1000,AE355+Graph!G$1*1000,AC356))</f>
        <v>52800000</v>
      </c>
      <c r="AF356" s="3">
        <f t="shared" si="50"/>
        <v>52800000</v>
      </c>
      <c r="AG356" s="3">
        <f t="shared" si="68"/>
        <v>50160000</v>
      </c>
      <c r="AH356" s="3" t="e">
        <f t="shared" si="46"/>
        <v>#N/A</v>
      </c>
    </row>
    <row r="357" spans="1:34" ht="15" x14ac:dyDescent="0.25">
      <c r="A357" s="1">
        <v>44533</v>
      </c>
      <c r="B357" s="2">
        <f t="shared" si="45"/>
        <v>289</v>
      </c>
      <c r="C357" s="7"/>
      <c r="D357" s="2" t="e">
        <f t="shared" si="51"/>
        <v>#N/A</v>
      </c>
      <c r="E357" s="2" t="e">
        <f t="shared" si="63"/>
        <v>#N/A</v>
      </c>
      <c r="F357" s="2">
        <v>1985731.0500104725</v>
      </c>
      <c r="G357" s="2">
        <f t="shared" si="67"/>
        <v>492960.42857142858</v>
      </c>
      <c r="H357" s="2">
        <f t="shared" si="72"/>
        <v>158829769.04498389</v>
      </c>
      <c r="I357" s="7"/>
      <c r="J357" s="2" t="e">
        <f t="shared" si="52"/>
        <v>#N/A</v>
      </c>
      <c r="K357" s="2" t="e">
        <f t="shared" si="64"/>
        <v>#N/A</v>
      </c>
      <c r="L357" s="2">
        <f t="array" ref="L357">IF(COUNT($C358)=0,IF(COUNT($C357)=1,I357,SUM(L356+LOOKUP(2,1/(ISNUMBER($K$1:$K$194)),$K$1:$K$194))),I357)</f>
        <v>2608160.1428571315</v>
      </c>
      <c r="M357" s="8" t="e">
        <f t="shared" si="69"/>
        <v>#N/A</v>
      </c>
      <c r="N357" s="2" t="e">
        <f t="shared" si="53"/>
        <v>#N/A</v>
      </c>
      <c r="O357" s="2" t="e">
        <f t="shared" si="65"/>
        <v>#N/A</v>
      </c>
      <c r="P357" s="2">
        <v>1995910.6725492179</v>
      </c>
      <c r="Q357" s="2">
        <f t="shared" si="66"/>
        <v>500000</v>
      </c>
      <c r="R357" s="2">
        <f t="shared" si="73"/>
        <v>161422395.67034981</v>
      </c>
      <c r="S357" s="2">
        <f t="shared" si="54"/>
        <v>492960.42857143283</v>
      </c>
      <c r="T357" s="2">
        <f t="shared" si="55"/>
        <v>7039.571428571362</v>
      </c>
      <c r="U357" s="2">
        <f t="shared" si="56"/>
        <v>500000</v>
      </c>
      <c r="V357" s="2">
        <f t="shared" si="74"/>
        <v>117421093.04498355</v>
      </c>
      <c r="W357" s="2">
        <f t="shared" si="57"/>
        <v>492960.42857143283</v>
      </c>
      <c r="X357" s="2">
        <f t="shared" si="47"/>
        <v>7039.5714285671711</v>
      </c>
      <c r="Y357" s="2">
        <f t="shared" si="70"/>
        <v>44001302.625366144</v>
      </c>
      <c r="Z357" s="2" t="str">
        <f t="shared" si="48"/>
        <v>MEEP</v>
      </c>
      <c r="AA357" s="2">
        <f>IF(Z357="HERE",Y357,AA356+Graph!$G$1*1000)</f>
        <v>164531287.76822358</v>
      </c>
      <c r="AB357" s="2">
        <f t="shared" si="59"/>
        <v>800000</v>
      </c>
      <c r="AC357" s="2">
        <f t="shared" si="71"/>
        <v>41998147.473554701</v>
      </c>
      <c r="AD357" s="3">
        <f t="shared" si="49"/>
        <v>52800000</v>
      </c>
      <c r="AE357" s="2">
        <f>IF(AE355&gt;=52800000,52800000,IF(AB336=Graph!G$1*1000,AE356+Graph!G$1*1000,AC357))</f>
        <v>52800000</v>
      </c>
      <c r="AF357" s="3">
        <f t="shared" si="50"/>
        <v>52800000</v>
      </c>
      <c r="AG357" s="3">
        <f t="shared" si="68"/>
        <v>50160000</v>
      </c>
      <c r="AH357" s="3" t="e">
        <f t="shared" si="46"/>
        <v>#N/A</v>
      </c>
    </row>
    <row r="358" spans="1:34" ht="15" x14ac:dyDescent="0.25">
      <c r="A358" s="1">
        <v>44534</v>
      </c>
      <c r="B358" s="2">
        <f t="shared" si="45"/>
        <v>290</v>
      </c>
      <c r="C358" s="7"/>
      <c r="D358" s="2" t="e">
        <f t="shared" si="51"/>
        <v>#N/A</v>
      </c>
      <c r="E358" s="2" t="e">
        <f t="shared" si="63"/>
        <v>#N/A</v>
      </c>
      <c r="F358" s="2">
        <v>1990991.7003037333</v>
      </c>
      <c r="G358" s="2">
        <f t="shared" si="67"/>
        <v>492960.42857142858</v>
      </c>
      <c r="H358" s="2">
        <f t="shared" si="72"/>
        <v>159322729.47355533</v>
      </c>
      <c r="I358" s="7"/>
      <c r="J358" s="2" t="e">
        <f t="shared" si="52"/>
        <v>#N/A</v>
      </c>
      <c r="K358" s="2" t="e">
        <f t="shared" si="64"/>
        <v>#N/A</v>
      </c>
      <c r="L358" s="2">
        <f t="array" ref="L358">IF(COUNT($C359)=0,IF(COUNT($C358)=1,I358,SUM(L357+LOOKUP(2,1/(ISNUMBER($K$1:$K$194)),$K$1:$K$194))),I358)</f>
        <v>2615199.7142857029</v>
      </c>
      <c r="M358" s="8" t="e">
        <f t="shared" si="69"/>
        <v>#N/A</v>
      </c>
      <c r="N358" s="2" t="e">
        <f t="shared" si="53"/>
        <v>#N/A</v>
      </c>
      <c r="O358" s="2" t="e">
        <f t="shared" si="65"/>
        <v>#N/A</v>
      </c>
      <c r="P358" s="2">
        <v>2001193.1646417975</v>
      </c>
      <c r="Q358" s="2">
        <f t="shared" ref="Q358:Q385" si="75">IF(P358&gt;500000,500000,P358)</f>
        <v>500000</v>
      </c>
      <c r="R358" s="2">
        <f t="shared" si="73"/>
        <v>161922395.67034981</v>
      </c>
      <c r="S358" s="2">
        <f t="shared" si="54"/>
        <v>492960.42857143283</v>
      </c>
      <c r="T358" s="2">
        <f t="shared" si="55"/>
        <v>7039.571428571362</v>
      </c>
      <c r="U358" s="2">
        <f t="shared" si="56"/>
        <v>500000</v>
      </c>
      <c r="V358" s="2">
        <f t="shared" si="74"/>
        <v>117914053.47355498</v>
      </c>
      <c r="W358" s="2">
        <f t="shared" si="57"/>
        <v>492960.42857143283</v>
      </c>
      <c r="X358" s="2">
        <f t="shared" si="47"/>
        <v>7039.5714285671711</v>
      </c>
      <c r="Y358" s="2">
        <f t="shared" si="70"/>
        <v>44008342.196794711</v>
      </c>
      <c r="Z358" s="2" t="str">
        <f t="shared" si="48"/>
        <v>MEEP</v>
      </c>
      <c r="AA358" s="2">
        <f>IF(Z358="HERE",Y358,AA357+Graph!$G$1*1000)</f>
        <v>165331287.76822358</v>
      </c>
      <c r="AB358" s="2">
        <f t="shared" si="59"/>
        <v>800000</v>
      </c>
      <c r="AC358" s="2">
        <f t="shared" si="71"/>
        <v>41998147.473554701</v>
      </c>
      <c r="AD358" s="3">
        <f t="shared" si="49"/>
        <v>52800000</v>
      </c>
      <c r="AE358" s="2">
        <f>IF(AE356&gt;=52800000,52800000,IF(AB337=Graph!G$1*1000,AE357+Graph!G$1*1000,AC358))</f>
        <v>52800000</v>
      </c>
      <c r="AF358" s="3">
        <f t="shared" si="50"/>
        <v>52800000</v>
      </c>
      <c r="AG358" s="3">
        <f t="shared" si="68"/>
        <v>50160000</v>
      </c>
      <c r="AH358" s="3" t="e">
        <f t="shared" si="46"/>
        <v>#N/A</v>
      </c>
    </row>
    <row r="359" spans="1:34" ht="15" x14ac:dyDescent="0.25">
      <c r="A359" s="1">
        <v>44535</v>
      </c>
      <c r="B359" s="2">
        <f t="shared" si="45"/>
        <v>291</v>
      </c>
      <c r="C359" s="7"/>
      <c r="D359" s="2" t="e">
        <f t="shared" si="51"/>
        <v>#N/A</v>
      </c>
      <c r="E359" s="2" t="e">
        <f t="shared" si="63"/>
        <v>#N/A</v>
      </c>
      <c r="F359" s="2">
        <v>1996252.3505969942</v>
      </c>
      <c r="G359" s="2">
        <f t="shared" si="67"/>
        <v>492960.42857142858</v>
      </c>
      <c r="H359" s="2">
        <f t="shared" si="72"/>
        <v>159815689.90212676</v>
      </c>
      <c r="I359" s="7"/>
      <c r="J359" s="2" t="e">
        <f t="shared" si="52"/>
        <v>#N/A</v>
      </c>
      <c r="K359" s="2" t="e">
        <f t="shared" si="64"/>
        <v>#N/A</v>
      </c>
      <c r="L359" s="2">
        <f t="array" ref="L359">IF(COUNT($C360)=0,IF(COUNT($C359)=1,I359,SUM(L358+LOOKUP(2,1/(ISNUMBER($K$1:$K$194)),$K$1:$K$194))),I359)</f>
        <v>2622239.2857142743</v>
      </c>
      <c r="M359" s="8" t="e">
        <f t="shared" si="69"/>
        <v>#N/A</v>
      </c>
      <c r="N359" s="2" t="e">
        <f t="shared" si="53"/>
        <v>#N/A</v>
      </c>
      <c r="O359" s="2" t="e">
        <f t="shared" si="65"/>
        <v>#N/A</v>
      </c>
      <c r="P359" s="2">
        <v>2006475.6567343771</v>
      </c>
      <c r="Q359" s="2">
        <f t="shared" si="75"/>
        <v>500000</v>
      </c>
      <c r="R359" s="2">
        <f t="shared" si="73"/>
        <v>162422395.67034981</v>
      </c>
      <c r="S359" s="2">
        <f t="shared" si="54"/>
        <v>492960.42857143283</v>
      </c>
      <c r="T359" s="2">
        <f t="shared" si="55"/>
        <v>7039.571428571362</v>
      </c>
      <c r="U359" s="2">
        <f t="shared" si="56"/>
        <v>500000</v>
      </c>
      <c r="V359" s="2">
        <f t="shared" si="74"/>
        <v>118407013.90212642</v>
      </c>
      <c r="W359" s="2">
        <f t="shared" si="57"/>
        <v>492960.42857143283</v>
      </c>
      <c r="X359" s="2">
        <f t="shared" si="47"/>
        <v>7039.5714285671711</v>
      </c>
      <c r="Y359" s="2">
        <f t="shared" si="70"/>
        <v>44015381.768223278</v>
      </c>
      <c r="Z359" s="2" t="str">
        <f t="shared" si="48"/>
        <v>MEEP</v>
      </c>
      <c r="AA359" s="2">
        <f>IF(Z359="HERE",Y359,AA358+Graph!$G$1*1000)</f>
        <v>166131287.76822358</v>
      </c>
      <c r="AB359" s="2">
        <f t="shared" si="59"/>
        <v>800000</v>
      </c>
      <c r="AC359" s="2">
        <f t="shared" si="71"/>
        <v>41998147.473554701</v>
      </c>
      <c r="AD359" s="3">
        <f t="shared" si="49"/>
        <v>52800000</v>
      </c>
      <c r="AE359" s="2">
        <f>IF(AE357&gt;=52800000,52800000,IF(AB338=Graph!G$1*1000,AE358+Graph!G$1*1000,AC359))</f>
        <v>52800000</v>
      </c>
      <c r="AF359" s="3">
        <f t="shared" si="50"/>
        <v>52800000</v>
      </c>
      <c r="AG359" s="3">
        <f t="shared" si="68"/>
        <v>50160000</v>
      </c>
      <c r="AH359" s="3" t="e">
        <f t="shared" si="46"/>
        <v>#N/A</v>
      </c>
    </row>
    <row r="360" spans="1:34" ht="15" x14ac:dyDescent="0.25">
      <c r="A360" s="1">
        <v>44536</v>
      </c>
      <c r="B360" s="2">
        <f t="shared" si="45"/>
        <v>292</v>
      </c>
      <c r="C360" s="7"/>
      <c r="D360" s="2" t="e">
        <f t="shared" si="51"/>
        <v>#N/A</v>
      </c>
      <c r="E360" s="2" t="e">
        <f t="shared" si="63"/>
        <v>#N/A</v>
      </c>
      <c r="F360" s="2">
        <v>2001513.000890255</v>
      </c>
      <c r="G360" s="2">
        <f t="shared" si="67"/>
        <v>492960.42857142858</v>
      </c>
      <c r="H360" s="2">
        <f t="shared" si="72"/>
        <v>160308650.33069819</v>
      </c>
      <c r="I360" s="7"/>
      <c r="J360" s="2" t="e">
        <f t="shared" si="52"/>
        <v>#N/A</v>
      </c>
      <c r="K360" s="2" t="e">
        <f t="shared" si="64"/>
        <v>#N/A</v>
      </c>
      <c r="L360" s="2">
        <f t="array" ref="L360">IF(COUNT($C361)=0,IF(COUNT($C360)=1,I360,SUM(L359+LOOKUP(2,1/(ISNUMBER($K$1:$K$194)),$K$1:$K$194))),I360)</f>
        <v>2629278.8571428456</v>
      </c>
      <c r="M360" s="8" t="e">
        <f t="shared" si="69"/>
        <v>#N/A</v>
      </c>
      <c r="N360" s="2" t="e">
        <f t="shared" si="53"/>
        <v>#N/A</v>
      </c>
      <c r="O360" s="2" t="e">
        <f t="shared" si="65"/>
        <v>#N/A</v>
      </c>
      <c r="P360" s="2">
        <v>2011758.1488269866</v>
      </c>
      <c r="Q360" s="2">
        <f t="shared" si="75"/>
        <v>500000</v>
      </c>
      <c r="R360" s="2">
        <f t="shared" si="73"/>
        <v>162922395.67034981</v>
      </c>
      <c r="S360" s="2">
        <f t="shared" si="54"/>
        <v>492960.42857143283</v>
      </c>
      <c r="T360" s="2">
        <f t="shared" si="55"/>
        <v>7039.571428571362</v>
      </c>
      <c r="U360" s="2">
        <f t="shared" si="56"/>
        <v>500000</v>
      </c>
      <c r="V360" s="2">
        <f t="shared" si="74"/>
        <v>118899974.33069785</v>
      </c>
      <c r="W360" s="2">
        <f t="shared" si="57"/>
        <v>492960.42857143283</v>
      </c>
      <c r="X360" s="2">
        <f t="shared" si="47"/>
        <v>7039.5714285671711</v>
      </c>
      <c r="Y360" s="2">
        <f t="shared" si="70"/>
        <v>44022421.339651845</v>
      </c>
      <c r="Z360" s="2" t="str">
        <f t="shared" si="48"/>
        <v>MEEP</v>
      </c>
      <c r="AA360" s="2">
        <f>IF(Z360="HERE",Y360,AA359+Graph!$G$1*1000)</f>
        <v>166931287.76822358</v>
      </c>
      <c r="AB360" s="2">
        <f t="shared" si="59"/>
        <v>800000</v>
      </c>
      <c r="AC360" s="2">
        <f t="shared" si="71"/>
        <v>41998147.473554701</v>
      </c>
      <c r="AD360" s="3">
        <f t="shared" si="49"/>
        <v>52800000</v>
      </c>
      <c r="AE360" s="2">
        <f>IF(AE358&gt;=52800000,52800000,IF(AB339=Graph!G$1*1000,AE359+Graph!G$1*1000,AC360))</f>
        <v>52800000</v>
      </c>
      <c r="AF360" s="3">
        <f t="shared" si="50"/>
        <v>52800000</v>
      </c>
      <c r="AG360" s="3">
        <f t="shared" si="68"/>
        <v>50160000</v>
      </c>
      <c r="AH360" s="3" t="e">
        <f t="shared" si="46"/>
        <v>#N/A</v>
      </c>
    </row>
    <row r="361" spans="1:34" ht="15" x14ac:dyDescent="0.25">
      <c r="A361" s="1">
        <v>44537</v>
      </c>
      <c r="B361" s="2">
        <f t="shared" si="45"/>
        <v>293</v>
      </c>
      <c r="C361" s="7"/>
      <c r="D361" s="2" t="e">
        <f t="shared" si="51"/>
        <v>#N/A</v>
      </c>
      <c r="E361" s="2" t="e">
        <f t="shared" si="63"/>
        <v>#N/A</v>
      </c>
      <c r="F361" s="2">
        <v>2006773.6511835158</v>
      </c>
      <c r="G361" s="2">
        <f t="shared" si="67"/>
        <v>492960.42857142858</v>
      </c>
      <c r="H361" s="2">
        <f t="shared" si="72"/>
        <v>160801610.75926962</v>
      </c>
      <c r="I361" s="7"/>
      <c r="J361" s="2" t="e">
        <f t="shared" si="52"/>
        <v>#N/A</v>
      </c>
      <c r="K361" s="2" t="e">
        <f t="shared" si="64"/>
        <v>#N/A</v>
      </c>
      <c r="L361" s="2">
        <f t="array" ref="L361">IF(COUNT($C362)=0,IF(COUNT($C361)=1,I361,SUM(L360+LOOKUP(2,1/(ISNUMBER($K$1:$K$194)),$K$1:$K$194))),I361)</f>
        <v>2636318.428571417</v>
      </c>
      <c r="M361" s="8" t="e">
        <f t="shared" si="69"/>
        <v>#N/A</v>
      </c>
      <c r="N361" s="2" t="e">
        <f t="shared" si="53"/>
        <v>#N/A</v>
      </c>
      <c r="O361" s="2" t="e">
        <f t="shared" si="65"/>
        <v>#N/A</v>
      </c>
      <c r="P361" s="2">
        <v>2017040.6409195662</v>
      </c>
      <c r="Q361" s="2">
        <f t="shared" si="75"/>
        <v>500000</v>
      </c>
      <c r="R361" s="2">
        <f t="shared" si="73"/>
        <v>163422395.67034981</v>
      </c>
      <c r="S361" s="2">
        <f t="shared" si="54"/>
        <v>492960.42857143283</v>
      </c>
      <c r="T361" s="2">
        <f t="shared" si="55"/>
        <v>7039.571428571362</v>
      </c>
      <c r="U361" s="2">
        <f t="shared" si="56"/>
        <v>500000</v>
      </c>
      <c r="V361" s="2">
        <f t="shared" si="74"/>
        <v>119392934.75926928</v>
      </c>
      <c r="W361" s="2">
        <f t="shared" si="57"/>
        <v>492960.42857143283</v>
      </c>
      <c r="X361" s="2">
        <f t="shared" si="47"/>
        <v>7039.5714285671711</v>
      </c>
      <c r="Y361" s="2">
        <f t="shared" si="70"/>
        <v>44029460.911080413</v>
      </c>
      <c r="Z361" s="2" t="str">
        <f t="shared" si="48"/>
        <v>MEEP</v>
      </c>
      <c r="AA361" s="2">
        <f>IF(Z361="HERE",Y361,AA360+Graph!$G$1*1000)</f>
        <v>167731287.76822358</v>
      </c>
      <c r="AB361" s="2">
        <f t="shared" si="59"/>
        <v>800000</v>
      </c>
      <c r="AC361" s="2">
        <f t="shared" si="71"/>
        <v>41998147.473554701</v>
      </c>
      <c r="AD361" s="3">
        <f t="shared" si="49"/>
        <v>52800000</v>
      </c>
      <c r="AE361" s="2">
        <f>IF(AE359&gt;=52800000,52800000,IF(AB340=Graph!G$1*1000,AE360+Graph!G$1*1000,AC361))</f>
        <v>52800000</v>
      </c>
      <c r="AF361" s="3">
        <f t="shared" si="50"/>
        <v>52800000</v>
      </c>
      <c r="AG361" s="3">
        <f t="shared" si="68"/>
        <v>50160000</v>
      </c>
      <c r="AH361" s="3" t="e">
        <f t="shared" si="46"/>
        <v>#N/A</v>
      </c>
    </row>
    <row r="362" spans="1:34" ht="15" x14ac:dyDescent="0.25">
      <c r="A362" s="1">
        <v>44538</v>
      </c>
      <c r="B362" s="2">
        <f t="shared" si="45"/>
        <v>294</v>
      </c>
      <c r="C362" s="7"/>
      <c r="D362" s="2" t="e">
        <f t="shared" si="51"/>
        <v>#N/A</v>
      </c>
      <c r="E362" s="2" t="e">
        <f t="shared" si="63"/>
        <v>#N/A</v>
      </c>
      <c r="F362" s="2">
        <v>2012034.3014767468</v>
      </c>
      <c r="G362" s="2">
        <f t="shared" si="67"/>
        <v>492960.42857142858</v>
      </c>
      <c r="H362" s="2">
        <f t="shared" si="72"/>
        <v>161294571.18784106</v>
      </c>
      <c r="I362" s="7"/>
      <c r="J362" s="2" t="e">
        <f t="shared" si="52"/>
        <v>#N/A</v>
      </c>
      <c r="K362" s="2" t="e">
        <f t="shared" si="64"/>
        <v>#N/A</v>
      </c>
      <c r="L362" s="2">
        <f t="array" ref="L362">IF(COUNT($C363)=0,IF(COUNT($C362)=1,I362,SUM(L361+LOOKUP(2,1/(ISNUMBER($K$1:$K$194)),$K$1:$K$194))),I362)</f>
        <v>2643357.9999999884</v>
      </c>
      <c r="M362" s="8" t="e">
        <f t="shared" si="69"/>
        <v>#N/A</v>
      </c>
      <c r="N362" s="2" t="e">
        <f t="shared" si="53"/>
        <v>#N/A</v>
      </c>
      <c r="O362" s="2" t="e">
        <f t="shared" si="65"/>
        <v>#N/A</v>
      </c>
      <c r="P362" s="2">
        <v>2022323.1330121458</v>
      </c>
      <c r="Q362" s="2">
        <f t="shared" si="75"/>
        <v>500000</v>
      </c>
      <c r="R362" s="2">
        <f t="shared" si="73"/>
        <v>163922395.67034981</v>
      </c>
      <c r="S362" s="2">
        <f t="shared" si="54"/>
        <v>492960.42857143283</v>
      </c>
      <c r="T362" s="2">
        <f t="shared" si="55"/>
        <v>7039.571428571362</v>
      </c>
      <c r="U362" s="2">
        <f t="shared" si="56"/>
        <v>500000</v>
      </c>
      <c r="V362" s="2">
        <f t="shared" si="74"/>
        <v>119885895.18784072</v>
      </c>
      <c r="W362" s="2">
        <f t="shared" si="57"/>
        <v>492960.42857143283</v>
      </c>
      <c r="X362" s="2">
        <f t="shared" si="47"/>
        <v>7039.5714285671711</v>
      </c>
      <c r="Y362" s="2">
        <f t="shared" si="70"/>
        <v>44036500.48250898</v>
      </c>
      <c r="Z362" s="2" t="str">
        <f t="shared" si="48"/>
        <v>MEEP</v>
      </c>
      <c r="AA362" s="2">
        <f>IF(Z362="HERE",Y362,AA361+Graph!$G$1*1000)</f>
        <v>168531287.76822358</v>
      </c>
      <c r="AB362" s="2">
        <f t="shared" si="59"/>
        <v>800000</v>
      </c>
      <c r="AC362" s="2">
        <f t="shared" si="71"/>
        <v>41998147.473554701</v>
      </c>
      <c r="AD362" s="3">
        <f t="shared" si="49"/>
        <v>52800000</v>
      </c>
      <c r="AE362" s="2">
        <f>IF(AE360&gt;=52800000,52800000,IF(AB341=Graph!G$1*1000,AE361+Graph!G$1*1000,AC362))</f>
        <v>52800000</v>
      </c>
      <c r="AF362" s="3">
        <f t="shared" si="50"/>
        <v>52800000</v>
      </c>
      <c r="AG362" s="3">
        <f t="shared" si="68"/>
        <v>50160000</v>
      </c>
      <c r="AH362" s="3" t="e">
        <f t="shared" si="46"/>
        <v>#N/A</v>
      </c>
    </row>
    <row r="363" spans="1:34" ht="15" x14ac:dyDescent="0.25">
      <c r="A363" s="1">
        <v>44539</v>
      </c>
      <c r="B363" s="2">
        <f t="shared" si="45"/>
        <v>295</v>
      </c>
      <c r="C363" s="7"/>
      <c r="D363" s="2" t="e">
        <f t="shared" si="51"/>
        <v>#N/A</v>
      </c>
      <c r="E363" s="2" t="e">
        <f t="shared" si="63"/>
        <v>#N/A</v>
      </c>
      <c r="F363" s="2">
        <v>2017294.9517700076</v>
      </c>
      <c r="G363" s="2">
        <f t="shared" si="67"/>
        <v>492960.42857142858</v>
      </c>
      <c r="H363" s="2">
        <f t="shared" si="72"/>
        <v>161787531.61641249</v>
      </c>
      <c r="I363" s="7"/>
      <c r="J363" s="2" t="e">
        <f t="shared" si="52"/>
        <v>#N/A</v>
      </c>
      <c r="K363" s="2" t="e">
        <f t="shared" si="64"/>
        <v>#N/A</v>
      </c>
      <c r="L363" s="2">
        <f t="array" ref="L363">IF(COUNT($C364)=0,IF(COUNT($C363)=1,I363,SUM(L362+LOOKUP(2,1/(ISNUMBER($K$1:$K$194)),$K$1:$K$194))),I363)</f>
        <v>2650397.5714285597</v>
      </c>
      <c r="M363" s="8" t="e">
        <f t="shared" si="69"/>
        <v>#N/A</v>
      </c>
      <c r="N363" s="2" t="e">
        <f t="shared" si="53"/>
        <v>#N/A</v>
      </c>
      <c r="O363" s="2" t="e">
        <f t="shared" si="65"/>
        <v>#N/A</v>
      </c>
      <c r="P363" s="2">
        <v>2027605.6251047254</v>
      </c>
      <c r="Q363" s="2">
        <f t="shared" si="75"/>
        <v>500000</v>
      </c>
      <c r="R363" s="2">
        <f t="shared" si="73"/>
        <v>164422395.67034981</v>
      </c>
      <c r="S363" s="2">
        <f t="shared" si="54"/>
        <v>492960.42857143283</v>
      </c>
      <c r="T363" s="2">
        <f t="shared" si="55"/>
        <v>7039.571428571362</v>
      </c>
      <c r="U363" s="2">
        <f t="shared" si="56"/>
        <v>500000</v>
      </c>
      <c r="V363" s="2">
        <f t="shared" si="74"/>
        <v>120378855.61641215</v>
      </c>
      <c r="W363" s="2">
        <f t="shared" si="57"/>
        <v>492960.42857143283</v>
      </c>
      <c r="X363" s="2">
        <f t="shared" si="47"/>
        <v>7039.5714285671711</v>
      </c>
      <c r="Y363" s="2">
        <f t="shared" si="70"/>
        <v>44043540.053937547</v>
      </c>
      <c r="Z363" s="2" t="str">
        <f t="shared" si="48"/>
        <v>MEEP</v>
      </c>
      <c r="AA363" s="2">
        <f>IF(Z363="HERE",Y363,AA362+Graph!$G$1*1000)</f>
        <v>169331287.76822358</v>
      </c>
      <c r="AB363" s="2">
        <f t="shared" si="59"/>
        <v>800000</v>
      </c>
      <c r="AC363" s="2">
        <f t="shared" si="71"/>
        <v>41998147.473554701</v>
      </c>
      <c r="AD363" s="3">
        <f t="shared" si="49"/>
        <v>52800000</v>
      </c>
      <c r="AE363" s="2">
        <f>IF(AE361&gt;=52800000,52800000,IF(AB342=Graph!G$1*1000,AE362+Graph!G$1*1000,AC363))</f>
        <v>52800000</v>
      </c>
      <c r="AF363" s="3">
        <f t="shared" si="50"/>
        <v>52800000</v>
      </c>
      <c r="AG363" s="3">
        <f t="shared" si="68"/>
        <v>50160000</v>
      </c>
      <c r="AH363" s="3" t="e">
        <f t="shared" si="46"/>
        <v>#N/A</v>
      </c>
    </row>
    <row r="364" spans="1:34" ht="15" x14ac:dyDescent="0.25">
      <c r="A364" s="1">
        <v>44540</v>
      </c>
      <c r="B364" s="2">
        <f t="shared" si="45"/>
        <v>296</v>
      </c>
      <c r="C364" s="7"/>
      <c r="D364" s="2" t="e">
        <f t="shared" si="51"/>
        <v>#N/A</v>
      </c>
      <c r="E364" s="2" t="e">
        <f t="shared" si="63"/>
        <v>#N/A</v>
      </c>
      <c r="F364" s="2">
        <v>2022555.6020632684</v>
      </c>
      <c r="G364" s="2">
        <f t="shared" si="67"/>
        <v>492960.42857142858</v>
      </c>
      <c r="H364" s="2">
        <f t="shared" si="72"/>
        <v>162280492.04498392</v>
      </c>
      <c r="I364" s="7"/>
      <c r="J364" s="2" t="e">
        <f t="shared" si="52"/>
        <v>#N/A</v>
      </c>
      <c r="K364" s="2" t="e">
        <f t="shared" si="64"/>
        <v>#N/A</v>
      </c>
      <c r="L364" s="2">
        <f t="array" ref="L364">IF(COUNT($C365)=0,IF(COUNT($C364)=1,I364,SUM(L363+LOOKUP(2,1/(ISNUMBER($K$1:$K$194)),$K$1:$K$194))),I364)</f>
        <v>2657437.1428571311</v>
      </c>
      <c r="M364" s="8" t="e">
        <f t="shared" si="69"/>
        <v>#N/A</v>
      </c>
      <c r="N364" s="2" t="e">
        <f t="shared" si="53"/>
        <v>#N/A</v>
      </c>
      <c r="O364" s="2" t="e">
        <f t="shared" si="65"/>
        <v>#N/A</v>
      </c>
      <c r="P364" s="2">
        <v>2032888.117197305</v>
      </c>
      <c r="Q364" s="2">
        <f t="shared" si="75"/>
        <v>500000</v>
      </c>
      <c r="R364" s="2">
        <f t="shared" si="73"/>
        <v>164922395.67034981</v>
      </c>
      <c r="S364" s="2">
        <f t="shared" si="54"/>
        <v>492960.42857143283</v>
      </c>
      <c r="T364" s="2">
        <f t="shared" si="55"/>
        <v>7039.571428571362</v>
      </c>
      <c r="U364" s="2">
        <f t="shared" si="56"/>
        <v>500000</v>
      </c>
      <c r="V364" s="2">
        <f t="shared" si="74"/>
        <v>120871816.04498358</v>
      </c>
      <c r="W364" s="2">
        <f t="shared" si="57"/>
        <v>492960.42857143283</v>
      </c>
      <c r="X364" s="2">
        <f t="shared" si="47"/>
        <v>7039.5714285671711</v>
      </c>
      <c r="Y364" s="2">
        <f t="shared" si="70"/>
        <v>44050579.625366114</v>
      </c>
      <c r="Z364" s="2" t="str">
        <f t="shared" si="48"/>
        <v>MEEP</v>
      </c>
      <c r="AA364" s="2">
        <f>IF(Z364="HERE",Y364,AA363+Graph!$G$1*1000)</f>
        <v>170131287.76822358</v>
      </c>
      <c r="AB364" s="2">
        <f t="shared" si="59"/>
        <v>800000</v>
      </c>
      <c r="AC364" s="2">
        <f t="shared" si="71"/>
        <v>41998147.473554701</v>
      </c>
      <c r="AD364" s="3">
        <f t="shared" si="49"/>
        <v>52800000</v>
      </c>
      <c r="AE364" s="2">
        <f>IF(AE362&gt;=52800000,52800000,IF(AB343=Graph!G$1*1000,AE363+Graph!G$1*1000,AC364))</f>
        <v>52800000</v>
      </c>
      <c r="AF364" s="3">
        <f t="shared" si="50"/>
        <v>52800000</v>
      </c>
      <c r="AG364" s="3">
        <f t="shared" si="68"/>
        <v>50160000</v>
      </c>
      <c r="AH364" s="3" t="e">
        <f t="shared" si="46"/>
        <v>#N/A</v>
      </c>
    </row>
    <row r="365" spans="1:34" ht="15" x14ac:dyDescent="0.25">
      <c r="A365" s="1">
        <v>44541</v>
      </c>
      <c r="B365" s="2">
        <f t="shared" si="45"/>
        <v>297</v>
      </c>
      <c r="C365" s="7"/>
      <c r="D365" s="2" t="e">
        <f t="shared" si="51"/>
        <v>#N/A</v>
      </c>
      <c r="E365" s="2" t="e">
        <f t="shared" si="63"/>
        <v>#N/A</v>
      </c>
      <c r="F365" s="2">
        <v>2027816.2523565292</v>
      </c>
      <c r="G365" s="2">
        <f t="shared" si="67"/>
        <v>492960.42857142858</v>
      </c>
      <c r="H365" s="2">
        <f t="shared" si="72"/>
        <v>162773452.47355536</v>
      </c>
      <c r="I365" s="7"/>
      <c r="J365" s="2" t="e">
        <f t="shared" si="52"/>
        <v>#N/A</v>
      </c>
      <c r="K365" s="2" t="e">
        <f t="shared" si="64"/>
        <v>#N/A</v>
      </c>
      <c r="L365" s="2">
        <f t="array" ref="L365">IF(COUNT($C366)=0,IF(COUNT($C365)=1,I365,SUM(L364+LOOKUP(2,1/(ISNUMBER($K$1:$K$194)),$K$1:$K$194))),I365)</f>
        <v>2664476.7142857024</v>
      </c>
      <c r="M365" s="8" t="e">
        <f t="shared" si="69"/>
        <v>#N/A</v>
      </c>
      <c r="N365" s="2" t="e">
        <f t="shared" si="53"/>
        <v>#N/A</v>
      </c>
      <c r="O365" s="2" t="e">
        <f t="shared" si="65"/>
        <v>#N/A</v>
      </c>
      <c r="P365" s="2">
        <v>2038170.6092899144</v>
      </c>
      <c r="Q365" s="2">
        <f t="shared" si="75"/>
        <v>500000</v>
      </c>
      <c r="R365" s="2">
        <f t="shared" si="73"/>
        <v>165422395.67034981</v>
      </c>
      <c r="S365" s="2">
        <f t="shared" si="54"/>
        <v>492960.42857143283</v>
      </c>
      <c r="T365" s="2">
        <f t="shared" si="55"/>
        <v>7039.571428571362</v>
      </c>
      <c r="U365" s="2">
        <f t="shared" si="56"/>
        <v>500000</v>
      </c>
      <c r="V365" s="2">
        <f t="shared" si="74"/>
        <v>121364776.47355501</v>
      </c>
      <c r="W365" s="2">
        <f t="shared" si="57"/>
        <v>492960.42857143283</v>
      </c>
      <c r="X365" s="2">
        <f t="shared" si="47"/>
        <v>7039.5714285671711</v>
      </c>
      <c r="Y365" s="2">
        <f t="shared" si="70"/>
        <v>44057619.196794681</v>
      </c>
      <c r="Z365" s="2" t="str">
        <f t="shared" si="48"/>
        <v>MEEP</v>
      </c>
      <c r="AA365" s="2">
        <f>IF(Z365="HERE",Y365,AA364+Graph!$G$1*1000)</f>
        <v>170931287.76822358</v>
      </c>
      <c r="AB365" s="2">
        <f t="shared" si="59"/>
        <v>800000</v>
      </c>
      <c r="AC365" s="2">
        <f t="shared" si="71"/>
        <v>41998147.473554701</v>
      </c>
      <c r="AD365" s="3">
        <f t="shared" si="49"/>
        <v>52800000</v>
      </c>
      <c r="AE365" s="2">
        <f>IF(AE363&gt;=52800000,52800000,IF(AB344=Graph!G$1*1000,AE364+Graph!G$1*1000,AC365))</f>
        <v>52800000</v>
      </c>
      <c r="AF365" s="3">
        <f t="shared" si="50"/>
        <v>52800000</v>
      </c>
      <c r="AG365" s="3">
        <f t="shared" si="68"/>
        <v>50160000</v>
      </c>
      <c r="AH365" s="3" t="e">
        <f t="shared" si="46"/>
        <v>#N/A</v>
      </c>
    </row>
    <row r="366" spans="1:34" ht="15" x14ac:dyDescent="0.25">
      <c r="A366" s="1">
        <v>44542</v>
      </c>
      <c r="B366" s="2">
        <f t="shared" si="45"/>
        <v>298</v>
      </c>
      <c r="C366" s="7"/>
      <c r="D366" s="2" t="e">
        <f t="shared" si="51"/>
        <v>#N/A</v>
      </c>
      <c r="E366" s="2" t="e">
        <f t="shared" si="63"/>
        <v>#N/A</v>
      </c>
      <c r="F366" s="2">
        <v>2033076.90264979</v>
      </c>
      <c r="G366" s="2">
        <f t="shared" si="67"/>
        <v>492960.42857142858</v>
      </c>
      <c r="H366" s="2">
        <f t="shared" si="72"/>
        <v>163266412.90212679</v>
      </c>
      <c r="I366" s="7"/>
      <c r="J366" s="2" t="e">
        <f t="shared" si="52"/>
        <v>#N/A</v>
      </c>
      <c r="K366" s="2" t="e">
        <f t="shared" si="64"/>
        <v>#N/A</v>
      </c>
      <c r="L366" s="2">
        <f t="array" ref="L366">IF(COUNT($C367)=0,IF(COUNT($C366)=1,I366,SUM(L365+LOOKUP(2,1/(ISNUMBER($K$1:$K$194)),$K$1:$K$194))),I366)</f>
        <v>2671516.2857142738</v>
      </c>
      <c r="M366" s="8" t="e">
        <f t="shared" si="69"/>
        <v>#N/A</v>
      </c>
      <c r="N366" s="2" t="e">
        <f t="shared" si="53"/>
        <v>#N/A</v>
      </c>
      <c r="O366" s="2" t="e">
        <f t="shared" si="65"/>
        <v>#N/A</v>
      </c>
      <c r="P366" s="2">
        <v>2043453.101382494</v>
      </c>
      <c r="Q366" s="2">
        <f t="shared" si="75"/>
        <v>500000</v>
      </c>
      <c r="R366" s="2">
        <f t="shared" si="73"/>
        <v>165922395.67034981</v>
      </c>
      <c r="S366" s="2">
        <f t="shared" si="54"/>
        <v>492960.42857143283</v>
      </c>
      <c r="T366" s="2">
        <f t="shared" si="55"/>
        <v>7039.571428571362</v>
      </c>
      <c r="U366" s="2">
        <f t="shared" si="56"/>
        <v>500000</v>
      </c>
      <c r="V366" s="2">
        <f t="shared" si="74"/>
        <v>121857736.90212645</v>
      </c>
      <c r="W366" s="2">
        <f t="shared" si="57"/>
        <v>492960.42857143283</v>
      </c>
      <c r="X366" s="2">
        <f t="shared" si="47"/>
        <v>7039.5714285671711</v>
      </c>
      <c r="Y366" s="2">
        <f t="shared" si="70"/>
        <v>44064658.768223248</v>
      </c>
      <c r="Z366" s="2" t="str">
        <f t="shared" si="48"/>
        <v>MEEP</v>
      </c>
      <c r="AA366" s="2">
        <f>IF(Z366="HERE",Y366,AA365+Graph!$G$1*1000)</f>
        <v>171731287.76822358</v>
      </c>
      <c r="AB366" s="2">
        <f t="shared" si="59"/>
        <v>800000</v>
      </c>
      <c r="AC366" s="2">
        <f t="shared" si="71"/>
        <v>41998147.473554701</v>
      </c>
      <c r="AD366" s="3">
        <f t="shared" si="49"/>
        <v>52800000</v>
      </c>
      <c r="AE366" s="2">
        <f>IF(AE364&gt;=52800000,52800000,IF(AB345=Graph!G$1*1000,AE365+Graph!G$1*1000,AC366))</f>
        <v>52800000</v>
      </c>
      <c r="AF366" s="3">
        <f t="shared" si="50"/>
        <v>52800000</v>
      </c>
      <c r="AG366" s="3">
        <f t="shared" si="68"/>
        <v>50160000</v>
      </c>
      <c r="AH366" s="3" t="e">
        <f t="shared" si="46"/>
        <v>#N/A</v>
      </c>
    </row>
    <row r="367" spans="1:34" ht="15" x14ac:dyDescent="0.25">
      <c r="A367" s="1">
        <v>44543</v>
      </c>
      <c r="B367" s="2">
        <f t="shared" si="45"/>
        <v>299</v>
      </c>
      <c r="C367" s="7"/>
      <c r="D367" s="2" t="e">
        <f t="shared" si="51"/>
        <v>#N/A</v>
      </c>
      <c r="E367" s="2" t="e">
        <f t="shared" si="63"/>
        <v>#N/A</v>
      </c>
      <c r="F367" s="2">
        <v>2038337.5529430211</v>
      </c>
      <c r="G367" s="2">
        <f t="shared" si="67"/>
        <v>492960.42857142858</v>
      </c>
      <c r="H367" s="2">
        <f t="shared" si="72"/>
        <v>163759373.33069822</v>
      </c>
      <c r="I367" s="7"/>
      <c r="J367" s="2" t="e">
        <f t="shared" si="52"/>
        <v>#N/A</v>
      </c>
      <c r="K367" s="2" t="e">
        <f t="shared" si="64"/>
        <v>#N/A</v>
      </c>
      <c r="L367" s="2">
        <f t="array" ref="L367">IF(COUNT($C368)=0,IF(COUNT($C367)=1,I367,SUM(L366+LOOKUP(2,1/(ISNUMBER($K$1:$K$194)),$K$1:$K$194))),I367)</f>
        <v>2678555.8571428452</v>
      </c>
      <c r="M367" s="8" t="e">
        <f t="shared" si="69"/>
        <v>#N/A</v>
      </c>
      <c r="N367" s="2" t="e">
        <f t="shared" si="53"/>
        <v>#N/A</v>
      </c>
      <c r="O367" s="2" t="e">
        <f t="shared" si="65"/>
        <v>#N/A</v>
      </c>
      <c r="P367" s="2">
        <v>2048735.5934750736</v>
      </c>
      <c r="Q367" s="2">
        <f t="shared" si="75"/>
        <v>500000</v>
      </c>
      <c r="R367" s="2">
        <f t="shared" si="73"/>
        <v>166422395.67034981</v>
      </c>
      <c r="S367" s="2">
        <f t="shared" si="54"/>
        <v>492960.42857143283</v>
      </c>
      <c r="T367" s="2">
        <f t="shared" si="55"/>
        <v>7039.571428571362</v>
      </c>
      <c r="U367" s="2">
        <f t="shared" si="56"/>
        <v>500000</v>
      </c>
      <c r="V367" s="2">
        <f t="shared" si="74"/>
        <v>122350697.33069788</v>
      </c>
      <c r="W367" s="2">
        <f t="shared" si="57"/>
        <v>492960.42857143283</v>
      </c>
      <c r="X367" s="2">
        <f t="shared" si="47"/>
        <v>7039.5714285671711</v>
      </c>
      <c r="Y367" s="2">
        <f t="shared" si="70"/>
        <v>44071698.339651816</v>
      </c>
      <c r="Z367" s="2" t="str">
        <f t="shared" si="48"/>
        <v>MEEP</v>
      </c>
      <c r="AA367" s="2">
        <f>IF(Z367="HERE",Y367,AA366+Graph!$G$1*1000)</f>
        <v>172531287.76822358</v>
      </c>
      <c r="AB367" s="2">
        <f t="shared" si="59"/>
        <v>800000</v>
      </c>
      <c r="AC367" s="2">
        <f t="shared" si="71"/>
        <v>41998147.473554701</v>
      </c>
      <c r="AD367" s="3">
        <f t="shared" si="49"/>
        <v>52800000</v>
      </c>
      <c r="AE367" s="2">
        <f>IF(AE365&gt;=52800000,52800000,IF(AB346=Graph!G$1*1000,AE366+Graph!G$1*1000,AC367))</f>
        <v>52800000</v>
      </c>
      <c r="AF367" s="3">
        <f t="shared" si="50"/>
        <v>52800000</v>
      </c>
      <c r="AG367" s="3">
        <f t="shared" si="68"/>
        <v>50160000</v>
      </c>
      <c r="AH367" s="3" t="e">
        <f t="shared" si="46"/>
        <v>#N/A</v>
      </c>
    </row>
    <row r="368" spans="1:34" ht="15" x14ac:dyDescent="0.25">
      <c r="A368" s="1">
        <v>44544</v>
      </c>
      <c r="B368" s="2">
        <f t="shared" si="45"/>
        <v>300</v>
      </c>
      <c r="C368" s="7"/>
      <c r="D368" s="2" t="e">
        <f t="shared" si="51"/>
        <v>#N/A</v>
      </c>
      <c r="E368" s="2" t="e">
        <f t="shared" si="63"/>
        <v>#N/A</v>
      </c>
      <c r="F368" s="2">
        <v>2043598.2032362819</v>
      </c>
      <c r="G368" s="2">
        <f t="shared" si="67"/>
        <v>492960.42857142858</v>
      </c>
      <c r="H368" s="2">
        <f t="shared" si="72"/>
        <v>164252333.75926965</v>
      </c>
      <c r="I368" s="7"/>
      <c r="J368" s="2" t="e">
        <f t="shared" si="52"/>
        <v>#N/A</v>
      </c>
      <c r="K368" s="2" t="e">
        <f t="shared" si="64"/>
        <v>#N/A</v>
      </c>
      <c r="L368" s="2">
        <f t="array" ref="L368">IF(COUNT($C369)=0,IF(COUNT($C368)=1,I368,SUM(L367+LOOKUP(2,1/(ISNUMBER($K$1:$K$194)),$K$1:$K$194))),I368)</f>
        <v>2685595.4285714165</v>
      </c>
      <c r="M368" s="8" t="e">
        <f t="shared" si="69"/>
        <v>#N/A</v>
      </c>
      <c r="N368" s="2" t="e">
        <f t="shared" si="53"/>
        <v>#N/A</v>
      </c>
      <c r="O368" s="2" t="e">
        <f t="shared" si="65"/>
        <v>#N/A</v>
      </c>
      <c r="P368" s="2">
        <v>2054018.0855676532</v>
      </c>
      <c r="Q368" s="2">
        <f t="shared" si="75"/>
        <v>500000</v>
      </c>
      <c r="R368" s="2">
        <f t="shared" si="73"/>
        <v>166922395.67034981</v>
      </c>
      <c r="S368" s="2">
        <f t="shared" si="54"/>
        <v>492960.42857143283</v>
      </c>
      <c r="T368" s="2">
        <f t="shared" si="55"/>
        <v>7039.571428571362</v>
      </c>
      <c r="U368" s="2">
        <f t="shared" si="56"/>
        <v>500000</v>
      </c>
      <c r="V368" s="2">
        <f t="shared" si="74"/>
        <v>122843657.75926931</v>
      </c>
      <c r="W368" s="2">
        <f t="shared" si="57"/>
        <v>492960.42857143283</v>
      </c>
      <c r="X368" s="2">
        <f t="shared" si="47"/>
        <v>7039.5714285671711</v>
      </c>
      <c r="Y368" s="2">
        <f t="shared" si="70"/>
        <v>44078737.911080383</v>
      </c>
      <c r="Z368" s="2" t="str">
        <f t="shared" si="48"/>
        <v>MEEP</v>
      </c>
      <c r="AA368" s="2">
        <f>IF(Z368="HERE",Y368,AA367+Graph!$G$1*1000)</f>
        <v>173331287.76822358</v>
      </c>
      <c r="AB368" s="2">
        <f t="shared" si="59"/>
        <v>800000</v>
      </c>
      <c r="AC368" s="2">
        <f t="shared" si="71"/>
        <v>41998147.473554701</v>
      </c>
      <c r="AD368" s="3">
        <f t="shared" si="49"/>
        <v>52800000</v>
      </c>
      <c r="AE368" s="2">
        <f>IF(AE366&gt;=52800000,52800000,IF(AB347=Graph!G$1*1000,AE367+Graph!G$1*1000,AC368))</f>
        <v>52800000</v>
      </c>
      <c r="AF368" s="3">
        <f t="shared" si="50"/>
        <v>52800000</v>
      </c>
      <c r="AG368" s="3">
        <f t="shared" si="68"/>
        <v>50160000</v>
      </c>
      <c r="AH368" s="3" t="e">
        <f t="shared" si="46"/>
        <v>#N/A</v>
      </c>
    </row>
    <row r="369" spans="1:34" ht="15" x14ac:dyDescent="0.25">
      <c r="A369" s="1">
        <v>44545</v>
      </c>
      <c r="B369" s="2">
        <f t="shared" si="45"/>
        <v>301</v>
      </c>
      <c r="C369" s="7"/>
      <c r="D369" s="2" t="e">
        <f t="shared" si="51"/>
        <v>#N/A</v>
      </c>
      <c r="E369" s="2" t="e">
        <f t="shared" si="63"/>
        <v>#N/A</v>
      </c>
      <c r="F369" s="2">
        <v>2048858.8535295427</v>
      </c>
      <c r="G369" s="2">
        <f t="shared" si="67"/>
        <v>492960.42857142858</v>
      </c>
      <c r="H369" s="2">
        <f t="shared" si="72"/>
        <v>164745294.18784109</v>
      </c>
      <c r="I369" s="7"/>
      <c r="J369" s="2" t="e">
        <f t="shared" si="52"/>
        <v>#N/A</v>
      </c>
      <c r="K369" s="2" t="e">
        <f t="shared" si="64"/>
        <v>#N/A</v>
      </c>
      <c r="L369" s="2">
        <f t="array" ref="L369">IF(COUNT($C370)=0,IF(COUNT($C369)=1,I369,SUM(L368+LOOKUP(2,1/(ISNUMBER($K$1:$K$194)),$K$1:$K$194))),I369)</f>
        <v>2692634.9999999879</v>
      </c>
      <c r="M369" s="8" t="e">
        <f t="shared" si="69"/>
        <v>#N/A</v>
      </c>
      <c r="N369" s="2" t="e">
        <f t="shared" si="53"/>
        <v>#N/A</v>
      </c>
      <c r="O369" s="2" t="e">
        <f t="shared" si="65"/>
        <v>#N/A</v>
      </c>
      <c r="P369" s="2">
        <v>2059300.5776602328</v>
      </c>
      <c r="Q369" s="2">
        <f t="shared" si="75"/>
        <v>500000</v>
      </c>
      <c r="R369" s="2">
        <f t="shared" si="73"/>
        <v>167422395.67034981</v>
      </c>
      <c r="S369" s="2">
        <f t="shared" si="54"/>
        <v>492960.42857143283</v>
      </c>
      <c r="T369" s="2">
        <f t="shared" si="55"/>
        <v>7039.571428571362</v>
      </c>
      <c r="U369" s="2">
        <f t="shared" si="56"/>
        <v>500000</v>
      </c>
      <c r="V369" s="2">
        <f t="shared" si="74"/>
        <v>123336618.18784074</v>
      </c>
      <c r="W369" s="2">
        <f t="shared" si="57"/>
        <v>492960.42857143283</v>
      </c>
      <c r="X369" s="2">
        <f t="shared" si="47"/>
        <v>7039.5714285671711</v>
      </c>
      <c r="Y369" s="2">
        <f t="shared" si="70"/>
        <v>44085777.48250895</v>
      </c>
      <c r="Z369" s="2" t="str">
        <f t="shared" si="48"/>
        <v>MEEP</v>
      </c>
      <c r="AA369" s="2">
        <f>IF(Z369="HERE",Y369,AA368+Graph!$G$1*1000)</f>
        <v>174131287.76822358</v>
      </c>
      <c r="AB369" s="2">
        <f t="shared" si="59"/>
        <v>800000</v>
      </c>
      <c r="AC369" s="2">
        <f t="shared" si="71"/>
        <v>41998147.473554701</v>
      </c>
      <c r="AD369" s="3">
        <f t="shared" si="49"/>
        <v>52800000</v>
      </c>
      <c r="AE369" s="2">
        <f>IF(AE367&gt;=52800000,52800000,IF(AB348=Graph!G$1*1000,AE368+Graph!G$1*1000,AC369))</f>
        <v>52800000</v>
      </c>
      <c r="AF369" s="3">
        <f t="shared" si="50"/>
        <v>52800000</v>
      </c>
      <c r="AG369" s="3">
        <f t="shared" si="68"/>
        <v>50160000</v>
      </c>
      <c r="AH369" s="3" t="e">
        <f t="shared" si="46"/>
        <v>#N/A</v>
      </c>
    </row>
    <row r="370" spans="1:34" ht="15" x14ac:dyDescent="0.25">
      <c r="A370" s="1">
        <v>44546</v>
      </c>
      <c r="B370" s="2">
        <f t="shared" si="45"/>
        <v>302</v>
      </c>
      <c r="C370" s="7"/>
      <c r="D370" s="2" t="e">
        <f t="shared" si="51"/>
        <v>#N/A</v>
      </c>
      <c r="E370" s="2" t="e">
        <f t="shared" si="63"/>
        <v>#N/A</v>
      </c>
      <c r="F370" s="2">
        <v>2054119.5038228035</v>
      </c>
      <c r="G370" s="2">
        <f t="shared" si="67"/>
        <v>492960.42857142858</v>
      </c>
      <c r="H370" s="2">
        <f t="shared" si="72"/>
        <v>165238254.61641252</v>
      </c>
      <c r="I370" s="7"/>
      <c r="J370" s="2" t="e">
        <f t="shared" si="52"/>
        <v>#N/A</v>
      </c>
      <c r="K370" s="2" t="e">
        <f t="shared" si="64"/>
        <v>#N/A</v>
      </c>
      <c r="L370" s="2">
        <f t="array" ref="L370">IF(COUNT($C371)=0,IF(COUNT($C370)=1,I370,SUM(L369+LOOKUP(2,1/(ISNUMBER($K$1:$K$194)),$K$1:$K$194))),I370)</f>
        <v>2699674.5714285593</v>
      </c>
      <c r="M370" s="8" t="e">
        <f t="shared" si="69"/>
        <v>#N/A</v>
      </c>
      <c r="N370" s="2" t="e">
        <f t="shared" si="53"/>
        <v>#N/A</v>
      </c>
      <c r="O370" s="2" t="e">
        <f t="shared" si="65"/>
        <v>#N/A</v>
      </c>
      <c r="P370" s="2">
        <v>2064583.0697528124</v>
      </c>
      <c r="Q370" s="2">
        <f t="shared" si="75"/>
        <v>500000</v>
      </c>
      <c r="R370" s="2">
        <f t="shared" si="73"/>
        <v>167922395.67034981</v>
      </c>
      <c r="S370" s="2">
        <f t="shared" si="54"/>
        <v>492960.42857143283</v>
      </c>
      <c r="T370" s="2">
        <f t="shared" si="55"/>
        <v>7039.571428571362</v>
      </c>
      <c r="U370" s="2">
        <f t="shared" si="56"/>
        <v>500000</v>
      </c>
      <c r="V370" s="2">
        <f t="shared" si="74"/>
        <v>123829578.61641218</v>
      </c>
      <c r="W370" s="2">
        <f t="shared" si="57"/>
        <v>492960.42857143283</v>
      </c>
      <c r="X370" s="2">
        <f t="shared" si="47"/>
        <v>7039.5714285671711</v>
      </c>
      <c r="Y370" s="2">
        <f t="shared" si="70"/>
        <v>44092817.053937517</v>
      </c>
      <c r="Z370" s="2" t="str">
        <f t="shared" si="48"/>
        <v>MEEP</v>
      </c>
      <c r="AA370" s="2">
        <f>IF(Z370="HERE",Y370,AA369+Graph!$G$1*1000)</f>
        <v>174931287.76822358</v>
      </c>
      <c r="AB370" s="2">
        <f t="shared" si="59"/>
        <v>800000</v>
      </c>
      <c r="AC370" s="2">
        <f t="shared" si="71"/>
        <v>41998147.473554701</v>
      </c>
      <c r="AD370" s="3">
        <f t="shared" si="49"/>
        <v>52800000</v>
      </c>
      <c r="AE370" s="2">
        <f>IF(AE368&gt;=52800000,52800000,IF(AB349=Graph!G$1*1000,AE369+Graph!G$1*1000,AC370))</f>
        <v>52800000</v>
      </c>
      <c r="AF370" s="3">
        <f t="shared" si="50"/>
        <v>52800000</v>
      </c>
      <c r="AG370" s="3">
        <f t="shared" si="68"/>
        <v>50160000</v>
      </c>
      <c r="AH370" s="3" t="e">
        <f t="shared" si="46"/>
        <v>#N/A</v>
      </c>
    </row>
    <row r="371" spans="1:34" ht="15" x14ac:dyDescent="0.25">
      <c r="A371" s="1">
        <v>44547</v>
      </c>
      <c r="B371" s="2">
        <f t="shared" si="45"/>
        <v>303</v>
      </c>
      <c r="C371" s="7"/>
      <c r="D371" s="2" t="e">
        <f t="shared" si="51"/>
        <v>#N/A</v>
      </c>
      <c r="E371" s="2" t="e">
        <f t="shared" si="63"/>
        <v>#N/A</v>
      </c>
      <c r="F371" s="2">
        <v>2059380.1541160643</v>
      </c>
      <c r="G371" s="2">
        <f t="shared" si="67"/>
        <v>492960.42857142858</v>
      </c>
      <c r="H371" s="2">
        <f t="shared" si="72"/>
        <v>165731215.04498395</v>
      </c>
      <c r="I371" s="7"/>
      <c r="J371" s="2" t="e">
        <f t="shared" si="52"/>
        <v>#N/A</v>
      </c>
      <c r="K371" s="2" t="e">
        <f t="shared" si="64"/>
        <v>#N/A</v>
      </c>
      <c r="L371" s="2">
        <f t="array" ref="L371">IF(COUNT($C372)=0,IF(COUNT($C371)=1,I371,SUM(L370+LOOKUP(2,1/(ISNUMBER($K$1:$K$194)),$K$1:$K$194))),I371)</f>
        <v>2706714.1428571306</v>
      </c>
      <c r="M371" s="8" t="e">
        <f t="shared" si="69"/>
        <v>#N/A</v>
      </c>
      <c r="N371" s="2" t="e">
        <f t="shared" si="53"/>
        <v>#N/A</v>
      </c>
      <c r="O371" s="2" t="e">
        <f t="shared" si="65"/>
        <v>#N/A</v>
      </c>
      <c r="P371" s="2">
        <v>2069865.5618454218</v>
      </c>
      <c r="Q371" s="2">
        <f t="shared" si="75"/>
        <v>500000</v>
      </c>
      <c r="R371" s="2">
        <f t="shared" si="73"/>
        <v>168422395.67034981</v>
      </c>
      <c r="S371" s="2">
        <f t="shared" si="54"/>
        <v>492960.42857143283</v>
      </c>
      <c r="T371" s="2">
        <f t="shared" si="55"/>
        <v>7039.571428571362</v>
      </c>
      <c r="U371" s="2">
        <f t="shared" si="56"/>
        <v>500000</v>
      </c>
      <c r="V371" s="2">
        <f t="shared" si="74"/>
        <v>124322539.04498361</v>
      </c>
      <c r="W371" s="2">
        <f t="shared" si="57"/>
        <v>492960.42857143283</v>
      </c>
      <c r="X371" s="2">
        <f t="shared" si="47"/>
        <v>7039.5714285671711</v>
      </c>
      <c r="Y371" s="2">
        <f t="shared" si="70"/>
        <v>44099856.625366084</v>
      </c>
      <c r="Z371" s="2" t="str">
        <f t="shared" si="48"/>
        <v>MEEP</v>
      </c>
      <c r="AA371" s="2">
        <f>IF(Z371="HERE",Y371,AA370+Graph!$G$1*1000)</f>
        <v>175731287.76822358</v>
      </c>
      <c r="AB371" s="2">
        <f t="shared" si="59"/>
        <v>800000</v>
      </c>
      <c r="AC371" s="2">
        <f t="shared" si="71"/>
        <v>41998147.473554701</v>
      </c>
      <c r="AD371" s="3">
        <f t="shared" si="49"/>
        <v>52800000</v>
      </c>
      <c r="AE371" s="2">
        <f>IF(AE369&gt;=52800000,52800000,IF(AB350=Graph!G$1*1000,AE370+Graph!G$1*1000,AC371))</f>
        <v>52800000</v>
      </c>
      <c r="AF371" s="3">
        <f t="shared" si="50"/>
        <v>52800000</v>
      </c>
      <c r="AG371" s="3">
        <f t="shared" si="68"/>
        <v>50160000</v>
      </c>
      <c r="AH371" s="3" t="e">
        <f t="shared" si="46"/>
        <v>#N/A</v>
      </c>
    </row>
    <row r="372" spans="1:34" ht="15" x14ac:dyDescent="0.25">
      <c r="A372" s="1">
        <v>44548</v>
      </c>
      <c r="B372" s="2">
        <f t="shared" si="45"/>
        <v>304</v>
      </c>
      <c r="C372" s="7"/>
      <c r="D372" s="2" t="e">
        <f t="shared" si="51"/>
        <v>#N/A</v>
      </c>
      <c r="E372" s="2" t="e">
        <f t="shared" si="63"/>
        <v>#N/A</v>
      </c>
      <c r="F372" s="2">
        <v>2064640.8044093251</v>
      </c>
      <c r="G372" s="2">
        <f t="shared" si="67"/>
        <v>492960.42857142858</v>
      </c>
      <c r="H372" s="2">
        <f t="shared" si="72"/>
        <v>166224175.47355539</v>
      </c>
      <c r="I372" s="7"/>
      <c r="J372" s="2" t="e">
        <f t="shared" si="52"/>
        <v>#N/A</v>
      </c>
      <c r="K372" s="2" t="e">
        <f t="shared" si="64"/>
        <v>#N/A</v>
      </c>
      <c r="L372" s="2">
        <f t="array" ref="L372">IF(COUNT($C373)=0,IF(COUNT($C372)=1,I372,SUM(L371+LOOKUP(2,1/(ISNUMBER($K$1:$K$194)),$K$1:$K$194))),I372)</f>
        <v>2713753.714285702</v>
      </c>
      <c r="M372" s="8" t="e">
        <f t="shared" si="69"/>
        <v>#N/A</v>
      </c>
      <c r="N372" s="2" t="e">
        <f t="shared" si="53"/>
        <v>#N/A</v>
      </c>
      <c r="O372" s="2" t="e">
        <f t="shared" si="65"/>
        <v>#N/A</v>
      </c>
      <c r="P372" s="2">
        <v>2075148.0539380014</v>
      </c>
      <c r="Q372" s="2">
        <f t="shared" si="75"/>
        <v>500000</v>
      </c>
      <c r="R372" s="2">
        <f t="shared" si="73"/>
        <v>168922395.67034981</v>
      </c>
      <c r="S372" s="2">
        <f t="shared" si="54"/>
        <v>492960.42857143283</v>
      </c>
      <c r="T372" s="2">
        <f t="shared" si="55"/>
        <v>7039.571428571362</v>
      </c>
      <c r="U372" s="2">
        <f t="shared" si="56"/>
        <v>500000</v>
      </c>
      <c r="V372" s="2">
        <f t="shared" si="74"/>
        <v>124815499.47355504</v>
      </c>
      <c r="W372" s="2">
        <f t="shared" si="57"/>
        <v>492960.42857143283</v>
      </c>
      <c r="X372" s="2">
        <f t="shared" si="47"/>
        <v>7039.5714285671711</v>
      </c>
      <c r="Y372" s="2">
        <f t="shared" si="70"/>
        <v>44106896.196794651</v>
      </c>
      <c r="Z372" s="2" t="str">
        <f t="shared" si="48"/>
        <v>MEEP</v>
      </c>
      <c r="AA372" s="2">
        <f>IF(Z372="HERE",Y372,AA371+Graph!$G$1*1000)</f>
        <v>176531287.76822358</v>
      </c>
      <c r="AB372" s="2">
        <f t="shared" si="59"/>
        <v>800000</v>
      </c>
      <c r="AC372" s="2">
        <f t="shared" si="71"/>
        <v>41998147.473554701</v>
      </c>
      <c r="AD372" s="3">
        <f t="shared" si="49"/>
        <v>52800000</v>
      </c>
      <c r="AE372" s="2">
        <f>IF(AE370&gt;=52800000,52800000,IF(AB351=Graph!G$1*1000,AE371+Graph!G$1*1000,AC372))</f>
        <v>52800000</v>
      </c>
      <c r="AF372" s="3">
        <f t="shared" si="50"/>
        <v>52800000</v>
      </c>
      <c r="AG372" s="3">
        <f t="shared" si="68"/>
        <v>50160000</v>
      </c>
      <c r="AH372" s="3" t="e">
        <f t="shared" si="46"/>
        <v>#N/A</v>
      </c>
    </row>
    <row r="373" spans="1:34" ht="15" x14ac:dyDescent="0.25">
      <c r="A373" s="1">
        <v>44549</v>
      </c>
      <c r="B373" s="2">
        <f t="shared" si="45"/>
        <v>305</v>
      </c>
      <c r="C373" s="7"/>
      <c r="D373" s="2" t="e">
        <f t="shared" si="51"/>
        <v>#N/A</v>
      </c>
      <c r="E373" s="2" t="e">
        <f t="shared" si="63"/>
        <v>#N/A</v>
      </c>
      <c r="F373" s="2">
        <v>2069901.4547025561</v>
      </c>
      <c r="G373" s="2">
        <f t="shared" si="67"/>
        <v>492960.42857142858</v>
      </c>
      <c r="H373" s="2">
        <f t="shared" si="72"/>
        <v>166717135.90212682</v>
      </c>
      <c r="I373" s="7"/>
      <c r="J373" s="2" t="e">
        <f t="shared" si="52"/>
        <v>#N/A</v>
      </c>
      <c r="K373" s="2" t="e">
        <f t="shared" si="64"/>
        <v>#N/A</v>
      </c>
      <c r="L373" s="2">
        <f t="array" ref="L373">IF(COUNT($C374)=0,IF(COUNT($C373)=1,I373,SUM(L372+LOOKUP(2,1/(ISNUMBER($K$1:$K$194)),$K$1:$K$194))),I373)</f>
        <v>2720793.2857142733</v>
      </c>
      <c r="M373" s="8" t="e">
        <f t="shared" si="69"/>
        <v>#N/A</v>
      </c>
      <c r="N373" s="2" t="e">
        <f t="shared" si="53"/>
        <v>#N/A</v>
      </c>
      <c r="O373" s="2" t="e">
        <f t="shared" si="65"/>
        <v>#N/A</v>
      </c>
      <c r="P373" s="2">
        <v>2080430.546030581</v>
      </c>
      <c r="Q373" s="2">
        <f t="shared" si="75"/>
        <v>500000</v>
      </c>
      <c r="R373" s="2">
        <f t="shared" si="73"/>
        <v>169422395.67034981</v>
      </c>
      <c r="S373" s="2">
        <f t="shared" si="54"/>
        <v>492960.42857143283</v>
      </c>
      <c r="T373" s="2">
        <f t="shared" si="55"/>
        <v>7039.571428571362</v>
      </c>
      <c r="U373" s="2">
        <f t="shared" si="56"/>
        <v>500000</v>
      </c>
      <c r="V373" s="2">
        <f t="shared" si="74"/>
        <v>125308459.90212648</v>
      </c>
      <c r="W373" s="2">
        <f t="shared" si="57"/>
        <v>492960.42857143283</v>
      </c>
      <c r="X373" s="2">
        <f t="shared" si="47"/>
        <v>7039.5714285671711</v>
      </c>
      <c r="Y373" s="2">
        <f t="shared" si="70"/>
        <v>44113935.768223219</v>
      </c>
      <c r="Z373" s="2" t="str">
        <f t="shared" si="48"/>
        <v>MEEP</v>
      </c>
      <c r="AA373" s="2">
        <f>IF(Z373="HERE",Y373,AA372+Graph!$G$1*1000)</f>
        <v>177331287.76822358</v>
      </c>
      <c r="AB373" s="2">
        <f t="shared" si="59"/>
        <v>800000</v>
      </c>
      <c r="AC373" s="2">
        <f t="shared" si="71"/>
        <v>41998147.473554701</v>
      </c>
      <c r="AD373" s="3">
        <f t="shared" si="49"/>
        <v>52800000</v>
      </c>
      <c r="AE373" s="2">
        <f>IF(AE371&gt;=52800000,52800000,IF(AB352=Graph!G$1*1000,AE372+Graph!G$1*1000,AC373))</f>
        <v>52800000</v>
      </c>
      <c r="AF373" s="3">
        <f t="shared" si="50"/>
        <v>52800000</v>
      </c>
      <c r="AG373" s="3">
        <f t="shared" si="68"/>
        <v>50160000</v>
      </c>
      <c r="AH373" s="3" t="e">
        <f t="shared" si="46"/>
        <v>#N/A</v>
      </c>
    </row>
    <row r="374" spans="1:34" ht="15" x14ac:dyDescent="0.25">
      <c r="A374" s="1">
        <v>44550</v>
      </c>
      <c r="B374" s="2">
        <f t="shared" si="45"/>
        <v>306</v>
      </c>
      <c r="C374" s="7"/>
      <c r="D374" s="2" t="e">
        <f t="shared" si="51"/>
        <v>#N/A</v>
      </c>
      <c r="E374" s="2" t="e">
        <f t="shared" si="63"/>
        <v>#N/A</v>
      </c>
      <c r="F374" s="2">
        <v>2075162.1049958169</v>
      </c>
      <c r="G374" s="2">
        <f t="shared" si="67"/>
        <v>492960.42857142858</v>
      </c>
      <c r="H374" s="2">
        <f t="shared" si="72"/>
        <v>167210096.33069825</v>
      </c>
      <c r="I374" s="7"/>
      <c r="J374" s="2" t="e">
        <f t="shared" si="52"/>
        <v>#N/A</v>
      </c>
      <c r="K374" s="2" t="e">
        <f t="shared" si="64"/>
        <v>#N/A</v>
      </c>
      <c r="L374" s="2">
        <f t="array" ref="L374">IF(COUNT($C375)=0,IF(COUNT($C374)=1,I374,SUM(L373+LOOKUP(2,1/(ISNUMBER($K$1:$K$194)),$K$1:$K$194))),I374)</f>
        <v>2727832.8571428447</v>
      </c>
      <c r="M374" s="8" t="e">
        <f t="shared" si="69"/>
        <v>#N/A</v>
      </c>
      <c r="N374" s="2" t="e">
        <f t="shared" si="53"/>
        <v>#N/A</v>
      </c>
      <c r="O374" s="2" t="e">
        <f t="shared" si="65"/>
        <v>#N/A</v>
      </c>
      <c r="P374" s="2">
        <v>2085713.0381231606</v>
      </c>
      <c r="Q374" s="2">
        <f t="shared" si="75"/>
        <v>500000</v>
      </c>
      <c r="R374" s="2">
        <f t="shared" si="73"/>
        <v>169922395.67034981</v>
      </c>
      <c r="S374" s="2">
        <f t="shared" si="54"/>
        <v>492960.42857143283</v>
      </c>
      <c r="T374" s="2">
        <f t="shared" si="55"/>
        <v>7039.571428571362</v>
      </c>
      <c r="U374" s="2">
        <f t="shared" si="56"/>
        <v>500000</v>
      </c>
      <c r="V374" s="2">
        <f t="shared" si="74"/>
        <v>125801420.33069791</v>
      </c>
      <c r="W374" s="2">
        <f t="shared" si="57"/>
        <v>492960.42857143283</v>
      </c>
      <c r="X374" s="2">
        <f t="shared" si="47"/>
        <v>7039.5714285671711</v>
      </c>
      <c r="Y374" s="2">
        <f t="shared" si="70"/>
        <v>44120975.339651786</v>
      </c>
      <c r="Z374" s="2" t="str">
        <f t="shared" si="48"/>
        <v>MEEP</v>
      </c>
      <c r="AA374" s="2">
        <f>IF(Z374="HERE",Y374,AA373+Graph!$G$1*1000)</f>
        <v>178131287.76822358</v>
      </c>
      <c r="AB374" s="2">
        <f t="shared" si="59"/>
        <v>800000</v>
      </c>
      <c r="AC374" s="2">
        <f t="shared" si="71"/>
        <v>41998147.473554701</v>
      </c>
      <c r="AD374" s="3">
        <f t="shared" si="49"/>
        <v>52800000</v>
      </c>
      <c r="AE374" s="2">
        <f>IF(AE372&gt;=52800000,52800000,IF(AB353=Graph!G$1*1000,AE373+Graph!G$1*1000,AC374))</f>
        <v>52800000</v>
      </c>
      <c r="AF374" s="3">
        <f t="shared" si="50"/>
        <v>52800000</v>
      </c>
      <c r="AG374" s="3">
        <f t="shared" si="68"/>
        <v>50160000</v>
      </c>
      <c r="AH374" s="3" t="e">
        <f t="shared" si="46"/>
        <v>#N/A</v>
      </c>
    </row>
    <row r="375" spans="1:34" ht="15" x14ac:dyDescent="0.25">
      <c r="A375" s="1">
        <v>44551</v>
      </c>
      <c r="B375" s="2">
        <f t="shared" si="45"/>
        <v>307</v>
      </c>
      <c r="C375" s="7"/>
      <c r="D375" s="2" t="e">
        <f t="shared" si="51"/>
        <v>#N/A</v>
      </c>
      <c r="E375" s="2" t="e">
        <f t="shared" si="63"/>
        <v>#N/A</v>
      </c>
      <c r="F375" s="2">
        <v>2080422.7552890778</v>
      </c>
      <c r="G375" s="2">
        <f t="shared" si="67"/>
        <v>492960.42857142858</v>
      </c>
      <c r="H375" s="2">
        <f t="shared" si="72"/>
        <v>167703056.75926968</v>
      </c>
      <c r="I375" s="7"/>
      <c r="J375" s="2" t="e">
        <f t="shared" si="52"/>
        <v>#N/A</v>
      </c>
      <c r="K375" s="2" t="e">
        <f t="shared" si="64"/>
        <v>#N/A</v>
      </c>
      <c r="L375" s="2">
        <f t="array" ref="L375">IF(COUNT($C376)=0,IF(COUNT($C375)=1,I375,SUM(L374+LOOKUP(2,1/(ISNUMBER($K$1:$K$194)),$K$1:$K$194))),I375)</f>
        <v>2734872.4285714161</v>
      </c>
      <c r="M375" s="8" t="e">
        <f t="shared" si="69"/>
        <v>#N/A</v>
      </c>
      <c r="N375" s="2" t="e">
        <f t="shared" si="53"/>
        <v>#N/A</v>
      </c>
      <c r="O375" s="2" t="e">
        <f t="shared" si="65"/>
        <v>#N/A</v>
      </c>
      <c r="P375" s="2">
        <v>2090995.5302157402</v>
      </c>
      <c r="Q375" s="2">
        <f t="shared" si="75"/>
        <v>500000</v>
      </c>
      <c r="R375" s="2">
        <f t="shared" si="73"/>
        <v>170422395.67034981</v>
      </c>
      <c r="S375" s="2">
        <f t="shared" si="54"/>
        <v>492960.42857143283</v>
      </c>
      <c r="T375" s="2">
        <f t="shared" si="55"/>
        <v>7039.571428571362</v>
      </c>
      <c r="U375" s="2">
        <f t="shared" si="56"/>
        <v>500000</v>
      </c>
      <c r="V375" s="2">
        <f t="shared" si="74"/>
        <v>126294380.75926934</v>
      </c>
      <c r="W375" s="2">
        <f t="shared" si="57"/>
        <v>492960.42857143283</v>
      </c>
      <c r="X375" s="2">
        <f t="shared" si="47"/>
        <v>7039.5714285671711</v>
      </c>
      <c r="Y375" s="2">
        <f t="shared" si="70"/>
        <v>44128014.911080353</v>
      </c>
      <c r="Z375" s="2" t="str">
        <f t="shared" si="48"/>
        <v>MEEP</v>
      </c>
      <c r="AA375" s="2">
        <f>IF(Z375="HERE",Y375,AA374+Graph!$G$1*1000)</f>
        <v>178931287.76822358</v>
      </c>
      <c r="AB375" s="2">
        <f t="shared" si="59"/>
        <v>800000</v>
      </c>
      <c r="AC375" s="2">
        <f t="shared" si="71"/>
        <v>41998147.473554701</v>
      </c>
      <c r="AD375" s="3">
        <f t="shared" si="49"/>
        <v>52800000</v>
      </c>
      <c r="AE375" s="2">
        <f>IF(AE373&gt;=52800000,52800000,IF(AB354=Graph!G$1*1000,AE374+Graph!G$1*1000,AC375))</f>
        <v>52800000</v>
      </c>
      <c r="AF375" s="3">
        <f t="shared" si="50"/>
        <v>52800000</v>
      </c>
      <c r="AG375" s="3">
        <f t="shared" si="68"/>
        <v>50160000</v>
      </c>
      <c r="AH375" s="3" t="e">
        <f t="shared" si="46"/>
        <v>#N/A</v>
      </c>
    </row>
    <row r="376" spans="1:34" ht="15" x14ac:dyDescent="0.25">
      <c r="A376" s="1">
        <v>44552</v>
      </c>
      <c r="B376" s="2">
        <f t="shared" si="45"/>
        <v>308</v>
      </c>
      <c r="C376" s="7"/>
      <c r="D376" s="2" t="e">
        <f t="shared" si="51"/>
        <v>#N/A</v>
      </c>
      <c r="E376" s="2" t="e">
        <f t="shared" si="63"/>
        <v>#N/A</v>
      </c>
      <c r="F376" s="2">
        <v>2085683.4055823386</v>
      </c>
      <c r="G376" s="2">
        <f t="shared" si="67"/>
        <v>492960.42857142858</v>
      </c>
      <c r="H376" s="2">
        <f t="shared" si="72"/>
        <v>168196017.18784112</v>
      </c>
      <c r="I376" s="7"/>
      <c r="J376" s="2" t="e">
        <f t="shared" si="52"/>
        <v>#N/A</v>
      </c>
      <c r="K376" s="2" t="e">
        <f t="shared" si="64"/>
        <v>#N/A</v>
      </c>
      <c r="L376" s="2">
        <f t="array" ref="L376">IF(COUNT($C377)=0,IF(COUNT($C376)=1,I376,SUM(L375+LOOKUP(2,1/(ISNUMBER($K$1:$K$194)),$K$1:$K$194))),I376)</f>
        <v>2741911.9999999874</v>
      </c>
      <c r="M376" s="8" t="e">
        <f t="shared" si="69"/>
        <v>#N/A</v>
      </c>
      <c r="N376" s="2" t="e">
        <f t="shared" si="53"/>
        <v>#N/A</v>
      </c>
      <c r="O376" s="2" t="e">
        <f t="shared" si="65"/>
        <v>#N/A</v>
      </c>
      <c r="P376" s="2">
        <v>2096278.0223083198</v>
      </c>
      <c r="Q376" s="2">
        <f t="shared" si="75"/>
        <v>500000</v>
      </c>
      <c r="R376" s="2">
        <f t="shared" si="73"/>
        <v>170922395.67034981</v>
      </c>
      <c r="S376" s="2">
        <f t="shared" si="54"/>
        <v>492960.42857143283</v>
      </c>
      <c r="T376" s="2">
        <f t="shared" si="55"/>
        <v>7039.571428571362</v>
      </c>
      <c r="U376" s="2">
        <f t="shared" si="56"/>
        <v>500000</v>
      </c>
      <c r="V376" s="2">
        <f t="shared" si="74"/>
        <v>126787341.18784077</v>
      </c>
      <c r="W376" s="2">
        <f t="shared" si="57"/>
        <v>492960.42857143283</v>
      </c>
      <c r="X376" s="2">
        <f t="shared" si="47"/>
        <v>7039.5714285671711</v>
      </c>
      <c r="Y376" s="2">
        <f t="shared" si="70"/>
        <v>44135054.48250892</v>
      </c>
      <c r="Z376" s="2" t="str">
        <f t="shared" si="48"/>
        <v>MEEP</v>
      </c>
      <c r="AA376" s="2">
        <f>IF(Z376="HERE",Y376,AA375+Graph!$G$1*1000)</f>
        <v>179731287.76822358</v>
      </c>
      <c r="AB376" s="2">
        <f t="shared" si="59"/>
        <v>800000</v>
      </c>
      <c r="AC376" s="2">
        <f t="shared" si="71"/>
        <v>41998147.473554701</v>
      </c>
      <c r="AD376" s="3">
        <f t="shared" si="49"/>
        <v>52800000</v>
      </c>
      <c r="AE376" s="2">
        <f>IF(AE374&gt;=52800000,52800000,IF(AB355=Graph!G$1*1000,AE375+Graph!G$1*1000,AC376))</f>
        <v>52800000</v>
      </c>
      <c r="AF376" s="3">
        <f t="shared" si="50"/>
        <v>52800000</v>
      </c>
      <c r="AG376" s="3">
        <f t="shared" si="68"/>
        <v>50160000</v>
      </c>
      <c r="AH376" s="3" t="e">
        <f t="shared" si="46"/>
        <v>#N/A</v>
      </c>
    </row>
    <row r="377" spans="1:34" ht="15" x14ac:dyDescent="0.25">
      <c r="A377" s="1">
        <v>44553</v>
      </c>
      <c r="B377" s="2">
        <f t="shared" si="45"/>
        <v>309</v>
      </c>
      <c r="C377" s="7"/>
      <c r="D377" s="2" t="e">
        <f t="shared" si="51"/>
        <v>#N/A</v>
      </c>
      <c r="E377" s="2" t="e">
        <f t="shared" si="63"/>
        <v>#N/A</v>
      </c>
      <c r="F377" s="2">
        <v>2090944.0558755994</v>
      </c>
      <c r="G377" s="2">
        <f t="shared" si="67"/>
        <v>492960.42857142858</v>
      </c>
      <c r="H377" s="2">
        <f t="shared" si="72"/>
        <v>168688977.61641255</v>
      </c>
      <c r="I377" s="7"/>
      <c r="J377" s="2" t="e">
        <f t="shared" si="52"/>
        <v>#N/A</v>
      </c>
      <c r="K377" s="2" t="e">
        <f t="shared" si="64"/>
        <v>#N/A</v>
      </c>
      <c r="L377" s="2">
        <f t="array" ref="L377">IF(COUNT($C378)=0,IF(COUNT($C377)=1,I377,SUM(L376+LOOKUP(2,1/(ISNUMBER($K$1:$K$194)),$K$1:$K$194))),I377)</f>
        <v>2748951.5714285588</v>
      </c>
      <c r="M377" s="8" t="e">
        <f t="shared" si="69"/>
        <v>#N/A</v>
      </c>
      <c r="N377" s="2" t="e">
        <f t="shared" si="53"/>
        <v>#N/A</v>
      </c>
      <c r="O377" s="2" t="e">
        <f t="shared" si="65"/>
        <v>#N/A</v>
      </c>
      <c r="P377" s="2">
        <v>2101560.5144009292</v>
      </c>
      <c r="Q377" s="2">
        <f t="shared" si="75"/>
        <v>500000</v>
      </c>
      <c r="R377" s="2">
        <f t="shared" si="73"/>
        <v>171422395.67034981</v>
      </c>
      <c r="S377" s="2">
        <f t="shared" si="54"/>
        <v>492960.42857143283</v>
      </c>
      <c r="T377" s="2">
        <f t="shared" si="55"/>
        <v>7039.571428571362</v>
      </c>
      <c r="U377" s="2">
        <f t="shared" si="56"/>
        <v>500000</v>
      </c>
      <c r="V377" s="2">
        <f t="shared" si="74"/>
        <v>127280301.61641221</v>
      </c>
      <c r="W377" s="2">
        <f t="shared" si="57"/>
        <v>492960.42857143283</v>
      </c>
      <c r="X377" s="2">
        <f t="shared" si="47"/>
        <v>7039.5714285671711</v>
      </c>
      <c r="Y377" s="2">
        <f t="shared" si="70"/>
        <v>44142094.053937487</v>
      </c>
      <c r="Z377" s="2" t="str">
        <f t="shared" si="48"/>
        <v>MEEP</v>
      </c>
      <c r="AA377" s="2">
        <f>IF(Z377="HERE",Y377,AA376+Graph!$G$1*1000)</f>
        <v>180531287.76822358</v>
      </c>
      <c r="AB377" s="2">
        <f t="shared" si="59"/>
        <v>800000</v>
      </c>
      <c r="AC377" s="2">
        <f t="shared" si="71"/>
        <v>41998147.473554701</v>
      </c>
      <c r="AD377" s="3">
        <f t="shared" si="49"/>
        <v>52800000</v>
      </c>
      <c r="AE377" s="2">
        <f>IF(AE375&gt;=52800000,52800000,IF(AB356=Graph!G$1*1000,AE376+Graph!G$1*1000,AC377))</f>
        <v>52800000</v>
      </c>
      <c r="AF377" s="3">
        <f t="shared" si="50"/>
        <v>52800000</v>
      </c>
      <c r="AG377" s="3">
        <f t="shared" si="68"/>
        <v>50160000</v>
      </c>
      <c r="AH377" s="3" t="e">
        <f t="shared" si="46"/>
        <v>#N/A</v>
      </c>
    </row>
    <row r="378" spans="1:34" ht="15" x14ac:dyDescent="0.25">
      <c r="A378" s="1">
        <v>44554</v>
      </c>
      <c r="B378" s="2">
        <f t="shared" si="45"/>
        <v>310</v>
      </c>
      <c r="C378" s="7"/>
      <c r="D378" s="2" t="e">
        <f t="shared" si="51"/>
        <v>#N/A</v>
      </c>
      <c r="E378" s="2" t="e">
        <f t="shared" si="63"/>
        <v>#N/A</v>
      </c>
      <c r="F378" s="2">
        <v>2096204.7061688304</v>
      </c>
      <c r="G378" s="2">
        <f t="shared" si="67"/>
        <v>492960.42857142858</v>
      </c>
      <c r="H378" s="2">
        <f t="shared" si="72"/>
        <v>169181938.04498398</v>
      </c>
      <c r="I378" s="7"/>
      <c r="J378" s="2" t="e">
        <f t="shared" si="52"/>
        <v>#N/A</v>
      </c>
      <c r="K378" s="2" t="e">
        <f t="shared" si="64"/>
        <v>#N/A</v>
      </c>
      <c r="L378" s="2">
        <f t="array" ref="L378">IF(COUNT($C379)=0,IF(COUNT($C378)=1,I378,SUM(L377+LOOKUP(2,1/(ISNUMBER($K$1:$K$194)),$K$1:$K$194))),I378)</f>
        <v>2755991.1428571302</v>
      </c>
      <c r="M378" s="8" t="e">
        <f t="shared" si="69"/>
        <v>#N/A</v>
      </c>
      <c r="N378" s="2" t="e">
        <f t="shared" si="53"/>
        <v>#N/A</v>
      </c>
      <c r="O378" s="2" t="e">
        <f t="shared" si="65"/>
        <v>#N/A</v>
      </c>
      <c r="P378" s="2">
        <v>2106843.0064935088</v>
      </c>
      <c r="Q378" s="2">
        <f t="shared" si="75"/>
        <v>500000</v>
      </c>
      <c r="R378" s="2">
        <f t="shared" si="73"/>
        <v>171922395.67034981</v>
      </c>
      <c r="S378" s="2">
        <f t="shared" si="54"/>
        <v>492960.42857143283</v>
      </c>
      <c r="T378" s="2">
        <f t="shared" si="55"/>
        <v>7039.571428571362</v>
      </c>
      <c r="U378" s="2">
        <f t="shared" si="56"/>
        <v>500000</v>
      </c>
      <c r="V378" s="2">
        <f t="shared" si="74"/>
        <v>127773262.04498364</v>
      </c>
      <c r="W378" s="2">
        <f t="shared" si="57"/>
        <v>492960.42857143283</v>
      </c>
      <c r="X378" s="2">
        <f t="shared" si="47"/>
        <v>7039.5714285671711</v>
      </c>
      <c r="Y378" s="2">
        <f t="shared" si="70"/>
        <v>44149133.625366054</v>
      </c>
      <c r="Z378" s="2" t="str">
        <f t="shared" si="48"/>
        <v>MEEP</v>
      </c>
      <c r="AA378" s="2">
        <f>IF(Z378="HERE",Y378,AA377+Graph!$G$1*1000)</f>
        <v>181331287.76822358</v>
      </c>
      <c r="AB378" s="2">
        <f t="shared" si="59"/>
        <v>800000</v>
      </c>
      <c r="AC378" s="2">
        <f t="shared" si="71"/>
        <v>41998147.473554701</v>
      </c>
      <c r="AD378" s="3">
        <f t="shared" si="49"/>
        <v>52800000</v>
      </c>
      <c r="AE378" s="2">
        <f>IF(AE376&gt;=52800000,52800000,IF(AB357=Graph!G$1*1000,AE377+Graph!G$1*1000,AC378))</f>
        <v>52800000</v>
      </c>
      <c r="AF378" s="3">
        <f t="shared" si="50"/>
        <v>52800000</v>
      </c>
      <c r="AG378" s="3">
        <f t="shared" si="68"/>
        <v>50160000</v>
      </c>
      <c r="AH378" s="3" t="e">
        <f t="shared" si="46"/>
        <v>#N/A</v>
      </c>
    </row>
    <row r="379" spans="1:34" ht="15" x14ac:dyDescent="0.25">
      <c r="A379" s="1">
        <v>44555</v>
      </c>
      <c r="B379" s="2">
        <f t="shared" si="45"/>
        <v>311</v>
      </c>
      <c r="C379" s="7"/>
      <c r="D379" s="2" t="e">
        <f t="shared" si="51"/>
        <v>#N/A</v>
      </c>
      <c r="E379" s="2" t="e">
        <f t="shared" si="63"/>
        <v>#N/A</v>
      </c>
      <c r="F379" s="2">
        <v>2101465.3564620912</v>
      </c>
      <c r="G379" s="2">
        <f t="shared" si="67"/>
        <v>492960.42857142858</v>
      </c>
      <c r="H379" s="2">
        <f t="shared" si="72"/>
        <v>169674898.47355542</v>
      </c>
      <c r="I379" s="7"/>
      <c r="J379" s="2" t="e">
        <f t="shared" si="52"/>
        <v>#N/A</v>
      </c>
      <c r="K379" s="2" t="e">
        <f t="shared" si="64"/>
        <v>#N/A</v>
      </c>
      <c r="L379" s="2">
        <f t="array" ref="L379">IF(COUNT($C380)=0,IF(COUNT($C379)=1,I379,SUM(L378+LOOKUP(2,1/(ISNUMBER($K$1:$K$194)),$K$1:$K$194))),I379)</f>
        <v>2763030.7142857015</v>
      </c>
      <c r="M379" s="8" t="e">
        <f t="shared" si="69"/>
        <v>#N/A</v>
      </c>
      <c r="N379" s="2" t="e">
        <f t="shared" si="53"/>
        <v>#N/A</v>
      </c>
      <c r="O379" s="2" t="e">
        <f t="shared" si="65"/>
        <v>#N/A</v>
      </c>
      <c r="P379" s="2">
        <v>2112125.4985860884</v>
      </c>
      <c r="Q379" s="2">
        <f t="shared" si="75"/>
        <v>500000</v>
      </c>
      <c r="R379" s="2">
        <f t="shared" si="73"/>
        <v>172422395.67034981</v>
      </c>
      <c r="S379" s="2">
        <f t="shared" si="54"/>
        <v>492960.42857143283</v>
      </c>
      <c r="T379" s="2">
        <f t="shared" si="55"/>
        <v>7039.571428571362</v>
      </c>
      <c r="U379" s="2">
        <f t="shared" si="56"/>
        <v>500000</v>
      </c>
      <c r="V379" s="2">
        <f t="shared" si="74"/>
        <v>128266222.47355507</v>
      </c>
      <c r="W379" s="2">
        <f t="shared" si="57"/>
        <v>492960.42857143283</v>
      </c>
      <c r="X379" s="2">
        <f t="shared" si="47"/>
        <v>7039.5714285671711</v>
      </c>
      <c r="Y379" s="2">
        <f t="shared" si="70"/>
        <v>44156173.196794622</v>
      </c>
      <c r="Z379" s="2" t="str">
        <f t="shared" si="48"/>
        <v>MEEP</v>
      </c>
      <c r="AA379" s="2">
        <f>IF(Z379="HERE",Y379,AA378+Graph!$G$1*1000)</f>
        <v>182131287.76822358</v>
      </c>
      <c r="AB379" s="2">
        <f t="shared" si="59"/>
        <v>800000</v>
      </c>
      <c r="AC379" s="2">
        <f t="shared" si="71"/>
        <v>41998147.473554701</v>
      </c>
      <c r="AD379" s="3">
        <f t="shared" si="49"/>
        <v>52800000</v>
      </c>
      <c r="AE379" s="2">
        <f>IF(AE377&gt;=52800000,52800000,IF(AB358=Graph!G$1*1000,AE378+Graph!G$1*1000,AC379))</f>
        <v>52800000</v>
      </c>
      <c r="AF379" s="3">
        <f t="shared" si="50"/>
        <v>52800000</v>
      </c>
      <c r="AG379" s="3">
        <f t="shared" si="68"/>
        <v>50160000</v>
      </c>
      <c r="AH379" s="3" t="e">
        <f t="shared" si="46"/>
        <v>#N/A</v>
      </c>
    </row>
    <row r="380" spans="1:34" ht="15" x14ac:dyDescent="0.25">
      <c r="A380" s="1">
        <v>44556</v>
      </c>
      <c r="B380" s="2">
        <f t="shared" si="45"/>
        <v>312</v>
      </c>
      <c r="C380" s="7"/>
      <c r="D380" s="2" t="e">
        <f t="shared" si="51"/>
        <v>#N/A</v>
      </c>
      <c r="E380" s="2" t="e">
        <f t="shared" si="63"/>
        <v>#N/A</v>
      </c>
      <c r="F380" s="2">
        <v>2106726.006755352</v>
      </c>
      <c r="G380" s="2">
        <f t="shared" si="67"/>
        <v>492960.42857142858</v>
      </c>
      <c r="H380" s="2">
        <f t="shared" si="72"/>
        <v>170167858.90212685</v>
      </c>
      <c r="I380" s="7"/>
      <c r="J380" s="2" t="e">
        <f t="shared" si="52"/>
        <v>#N/A</v>
      </c>
      <c r="K380" s="2" t="e">
        <f t="shared" si="64"/>
        <v>#N/A</v>
      </c>
      <c r="L380" s="2">
        <f t="array" ref="L380">IF(COUNT($C381)=0,IF(COUNT($C380)=1,I380,SUM(L379+LOOKUP(2,1/(ISNUMBER($K$1:$K$194)),$K$1:$K$194))),I380)</f>
        <v>2770070.2857142729</v>
      </c>
      <c r="M380" s="8" t="e">
        <f t="shared" si="69"/>
        <v>#N/A</v>
      </c>
      <c r="N380" s="2" t="e">
        <f t="shared" si="53"/>
        <v>#N/A</v>
      </c>
      <c r="O380" s="2" t="e">
        <f t="shared" si="65"/>
        <v>#N/A</v>
      </c>
      <c r="P380" s="2">
        <v>2117407.990678668</v>
      </c>
      <c r="Q380" s="2">
        <f t="shared" si="75"/>
        <v>500000</v>
      </c>
      <c r="R380" s="2">
        <f t="shared" si="73"/>
        <v>172922395.67034981</v>
      </c>
      <c r="S380" s="2">
        <f t="shared" si="54"/>
        <v>492960.42857143283</v>
      </c>
      <c r="T380" s="2">
        <f t="shared" si="55"/>
        <v>7039.571428571362</v>
      </c>
      <c r="U380" s="2">
        <f t="shared" si="56"/>
        <v>500000</v>
      </c>
      <c r="V380" s="2">
        <f t="shared" si="74"/>
        <v>128759182.90212651</v>
      </c>
      <c r="W380" s="2">
        <f t="shared" si="57"/>
        <v>492960.42857143283</v>
      </c>
      <c r="X380" s="2">
        <f t="shared" si="47"/>
        <v>7039.5714285671711</v>
      </c>
      <c r="Y380" s="2">
        <f t="shared" si="70"/>
        <v>44163212.768223189</v>
      </c>
      <c r="Z380" s="2" t="str">
        <f t="shared" si="48"/>
        <v>MEEP</v>
      </c>
      <c r="AA380" s="2">
        <f>IF(Z380="HERE",Y380,AA379+Graph!$G$1*1000)</f>
        <v>182931287.76822358</v>
      </c>
      <c r="AB380" s="2">
        <f t="shared" si="59"/>
        <v>800000</v>
      </c>
      <c r="AC380" s="2">
        <f t="shared" si="71"/>
        <v>41998147.473554701</v>
      </c>
      <c r="AD380" s="3">
        <f t="shared" si="49"/>
        <v>52800000</v>
      </c>
      <c r="AE380" s="2">
        <f>IF(AE378&gt;=52800000,52800000,IF(AB359=Graph!G$1*1000,AE379+Graph!G$1*1000,AC380))</f>
        <v>52800000</v>
      </c>
      <c r="AF380" s="3">
        <f t="shared" si="50"/>
        <v>52800000</v>
      </c>
      <c r="AG380" s="3">
        <f t="shared" si="68"/>
        <v>50160000</v>
      </c>
      <c r="AH380" s="3" t="e">
        <f t="shared" si="46"/>
        <v>#N/A</v>
      </c>
    </row>
    <row r="381" spans="1:34" ht="15" x14ac:dyDescent="0.25">
      <c r="A381" s="1">
        <v>44557</v>
      </c>
      <c r="B381" s="2">
        <f t="shared" si="45"/>
        <v>313</v>
      </c>
      <c r="C381" s="7"/>
      <c r="D381" s="2" t="e">
        <f t="shared" si="51"/>
        <v>#N/A</v>
      </c>
      <c r="E381" s="2" t="e">
        <f t="shared" si="63"/>
        <v>#N/A</v>
      </c>
      <c r="F381" s="2">
        <v>2111986.6570486128</v>
      </c>
      <c r="G381" s="2">
        <f t="shared" si="67"/>
        <v>492960.42857142858</v>
      </c>
      <c r="H381" s="2">
        <f t="shared" si="72"/>
        <v>170660819.33069828</v>
      </c>
      <c r="I381" s="7"/>
      <c r="J381" s="2" t="e">
        <f t="shared" si="52"/>
        <v>#N/A</v>
      </c>
      <c r="K381" s="2" t="e">
        <f t="shared" si="64"/>
        <v>#N/A</v>
      </c>
      <c r="L381" s="2">
        <f t="array" ref="L381">IF(COUNT($C382)=0,IF(COUNT($C381)=1,I381,SUM(L380+LOOKUP(2,1/(ISNUMBER($K$1:$K$194)),$K$1:$K$194))),I381)</f>
        <v>2777109.8571428442</v>
      </c>
      <c r="M381" s="8" t="e">
        <f t="shared" si="69"/>
        <v>#N/A</v>
      </c>
      <c r="N381" s="2" t="e">
        <f t="shared" si="53"/>
        <v>#N/A</v>
      </c>
      <c r="O381" s="2" t="e">
        <f t="shared" si="65"/>
        <v>#N/A</v>
      </c>
      <c r="P381" s="2">
        <v>2122690.4827712476</v>
      </c>
      <c r="Q381" s="2">
        <f t="shared" si="75"/>
        <v>500000</v>
      </c>
      <c r="R381" s="2">
        <f t="shared" si="73"/>
        <v>173422395.67034981</v>
      </c>
      <c r="S381" s="2">
        <f t="shared" si="54"/>
        <v>492960.42857143283</v>
      </c>
      <c r="T381" s="2">
        <f t="shared" si="55"/>
        <v>7039.571428571362</v>
      </c>
      <c r="U381" s="2">
        <f t="shared" si="56"/>
        <v>500000</v>
      </c>
      <c r="V381" s="2">
        <f t="shared" si="74"/>
        <v>129252143.33069794</v>
      </c>
      <c r="W381" s="2">
        <f t="shared" si="57"/>
        <v>492960.42857143283</v>
      </c>
      <c r="X381" s="2">
        <f t="shared" si="47"/>
        <v>7039.5714285671711</v>
      </c>
      <c r="Y381" s="2">
        <f t="shared" si="70"/>
        <v>44170252.339651756</v>
      </c>
      <c r="Z381" s="2" t="str">
        <f t="shared" si="48"/>
        <v>MEEP</v>
      </c>
      <c r="AA381" s="2">
        <f>IF(Z381="HERE",Y381,AA380+Graph!$G$1*1000)</f>
        <v>183731287.76822358</v>
      </c>
      <c r="AB381" s="2">
        <f t="shared" si="59"/>
        <v>800000</v>
      </c>
      <c r="AC381" s="2">
        <f t="shared" si="71"/>
        <v>41998147.473554701</v>
      </c>
      <c r="AD381" s="3">
        <f t="shared" si="49"/>
        <v>52800000</v>
      </c>
      <c r="AE381" s="2">
        <f>IF(AE379&gt;=52800000,52800000,IF(AB360=Graph!G$1*1000,AE380+Graph!G$1*1000,AC381))</f>
        <v>52800000</v>
      </c>
      <c r="AF381" s="3">
        <f t="shared" si="50"/>
        <v>52800000</v>
      </c>
      <c r="AG381" s="3">
        <f t="shared" si="68"/>
        <v>50160000</v>
      </c>
      <c r="AH381" s="3" t="e">
        <f t="shared" si="46"/>
        <v>#N/A</v>
      </c>
    </row>
    <row r="382" spans="1:34" ht="15" x14ac:dyDescent="0.25">
      <c r="A382" s="1">
        <v>44558</v>
      </c>
      <c r="B382" s="2">
        <f t="shared" si="45"/>
        <v>314</v>
      </c>
      <c r="C382" s="7"/>
      <c r="D382" s="2" t="e">
        <f t="shared" si="51"/>
        <v>#N/A</v>
      </c>
      <c r="E382" s="2" t="e">
        <f t="shared" si="63"/>
        <v>#N/A</v>
      </c>
      <c r="F382" s="2">
        <v>2117247.3073418736</v>
      </c>
      <c r="G382" s="2">
        <f t="shared" si="67"/>
        <v>492960.42857142858</v>
      </c>
      <c r="H382" s="2">
        <f t="shared" si="72"/>
        <v>171153779.75926971</v>
      </c>
      <c r="I382" s="7"/>
      <c r="J382" s="2" t="e">
        <f t="shared" si="52"/>
        <v>#N/A</v>
      </c>
      <c r="K382" s="2" t="e">
        <f t="shared" si="64"/>
        <v>#N/A</v>
      </c>
      <c r="L382" s="2">
        <f t="array" ref="L382">IF(COUNT($C383)=0,IF(COUNT($C382)=1,I382,SUM(L381+LOOKUP(2,1/(ISNUMBER($K$1:$K$194)),$K$1:$K$194))),I382)</f>
        <v>2784149.4285714156</v>
      </c>
      <c r="M382" s="8" t="e">
        <f t="shared" si="69"/>
        <v>#N/A</v>
      </c>
      <c r="N382" s="2" t="e">
        <f t="shared" si="53"/>
        <v>#N/A</v>
      </c>
      <c r="O382" s="2" t="e">
        <f t="shared" si="65"/>
        <v>#N/A</v>
      </c>
      <c r="P382" s="2">
        <v>2127972.974863857</v>
      </c>
      <c r="Q382" s="2">
        <f t="shared" si="75"/>
        <v>500000</v>
      </c>
      <c r="R382" s="2">
        <f t="shared" si="73"/>
        <v>173922395.67034981</v>
      </c>
      <c r="S382" s="2">
        <f t="shared" si="54"/>
        <v>492960.42857143283</v>
      </c>
      <c r="T382" s="2">
        <f t="shared" si="55"/>
        <v>7039.571428571362</v>
      </c>
      <c r="U382" s="2">
        <f t="shared" si="56"/>
        <v>500000</v>
      </c>
      <c r="V382" s="2">
        <f t="shared" si="74"/>
        <v>129745103.75926937</v>
      </c>
      <c r="W382" s="2">
        <f t="shared" si="57"/>
        <v>492960.42857143283</v>
      </c>
      <c r="X382" s="2">
        <f t="shared" si="47"/>
        <v>7039.5714285671711</v>
      </c>
      <c r="Y382" s="2">
        <f t="shared" si="70"/>
        <v>44177291.911080323</v>
      </c>
      <c r="Z382" s="2" t="str">
        <f t="shared" si="48"/>
        <v>MEEP</v>
      </c>
      <c r="AA382" s="2">
        <f>IF(Z382="HERE",Y382,AA381+Graph!$G$1*1000)</f>
        <v>184531287.76822358</v>
      </c>
      <c r="AB382" s="2">
        <f t="shared" si="59"/>
        <v>800000</v>
      </c>
      <c r="AC382" s="2">
        <f t="shared" si="71"/>
        <v>41998147.473554701</v>
      </c>
      <c r="AD382" s="3">
        <f t="shared" si="49"/>
        <v>52800000</v>
      </c>
      <c r="AE382" s="2">
        <f>IF(AE380&gt;=52800000,52800000,IF(AB361=Graph!G$1*1000,AE381+Graph!G$1*1000,AC382))</f>
        <v>52800000</v>
      </c>
      <c r="AF382" s="3">
        <f t="shared" si="50"/>
        <v>52800000</v>
      </c>
      <c r="AG382" s="3">
        <f t="shared" si="68"/>
        <v>50160000</v>
      </c>
      <c r="AH382" s="3" t="e">
        <f t="shared" si="46"/>
        <v>#N/A</v>
      </c>
    </row>
    <row r="383" spans="1:34" ht="15" x14ac:dyDescent="0.25">
      <c r="A383" s="1">
        <v>44559</v>
      </c>
      <c r="B383" s="2">
        <f t="shared" si="45"/>
        <v>315</v>
      </c>
      <c r="C383" s="7"/>
      <c r="D383" s="2" t="e">
        <f t="shared" si="51"/>
        <v>#N/A</v>
      </c>
      <c r="E383" s="2" t="e">
        <f t="shared" si="63"/>
        <v>#N/A</v>
      </c>
      <c r="F383" s="2">
        <v>2122507.9576351047</v>
      </c>
      <c r="G383" s="2">
        <f t="shared" si="67"/>
        <v>492960.42857142858</v>
      </c>
      <c r="H383" s="2">
        <f t="shared" si="72"/>
        <v>171646740.18784115</v>
      </c>
      <c r="I383" s="7"/>
      <c r="J383" s="2" t="e">
        <f t="shared" si="52"/>
        <v>#N/A</v>
      </c>
      <c r="K383" s="2" t="e">
        <f t="shared" si="64"/>
        <v>#N/A</v>
      </c>
      <c r="L383" s="2">
        <f t="array" ref="L383">IF(COUNT($C384)=0,IF(COUNT($C383)=1,I383,SUM(L382+LOOKUP(2,1/(ISNUMBER($K$1:$K$194)),$K$1:$K$194))),I383)</f>
        <v>2791188.999999987</v>
      </c>
      <c r="M383" s="8" t="e">
        <f t="shared" si="69"/>
        <v>#N/A</v>
      </c>
      <c r="N383" s="2" t="e">
        <f t="shared" si="53"/>
        <v>#N/A</v>
      </c>
      <c r="O383" s="2" t="e">
        <f t="shared" si="65"/>
        <v>#N/A</v>
      </c>
      <c r="P383" s="2">
        <v>2133255.4669564366</v>
      </c>
      <c r="Q383" s="2">
        <f t="shared" si="75"/>
        <v>500000</v>
      </c>
      <c r="R383" s="2">
        <f t="shared" si="73"/>
        <v>174422395.67034981</v>
      </c>
      <c r="S383" s="2">
        <f t="shared" si="54"/>
        <v>492960.42857143283</v>
      </c>
      <c r="T383" s="2">
        <f t="shared" si="55"/>
        <v>7039.571428571362</v>
      </c>
      <c r="U383" s="2">
        <f t="shared" si="56"/>
        <v>500000</v>
      </c>
      <c r="V383" s="2">
        <f t="shared" si="74"/>
        <v>130238064.1878408</v>
      </c>
      <c r="W383" s="2">
        <f t="shared" si="57"/>
        <v>492960.42857143283</v>
      </c>
      <c r="X383" s="2">
        <f t="shared" si="47"/>
        <v>7039.5714285671711</v>
      </c>
      <c r="Y383" s="2">
        <f t="shared" si="70"/>
        <v>44184331.48250889</v>
      </c>
      <c r="Z383" s="2" t="str">
        <f t="shared" si="48"/>
        <v>MEEP</v>
      </c>
      <c r="AA383" s="2">
        <f>IF(Z383="HERE",Y383,AA382+Graph!$G$1*1000)</f>
        <v>185331287.76822358</v>
      </c>
      <c r="AB383" s="2">
        <f t="shared" si="59"/>
        <v>800000</v>
      </c>
      <c r="AC383" s="2">
        <f t="shared" si="71"/>
        <v>41998147.473554701</v>
      </c>
      <c r="AD383" s="3">
        <f t="shared" si="49"/>
        <v>52800000</v>
      </c>
      <c r="AE383" s="2">
        <f>IF(AE381&gt;=52800000,52800000,IF(AB362=Graph!G$1*1000,AE382+Graph!G$1*1000,AC383))</f>
        <v>52800000</v>
      </c>
      <c r="AF383" s="3">
        <f t="shared" si="50"/>
        <v>52800000</v>
      </c>
      <c r="AG383" s="3">
        <f t="shared" si="68"/>
        <v>50160000</v>
      </c>
      <c r="AH383" s="3" t="e">
        <f t="shared" si="46"/>
        <v>#N/A</v>
      </c>
    </row>
    <row r="384" spans="1:34" ht="15" x14ac:dyDescent="0.25">
      <c r="A384" s="1">
        <v>44560</v>
      </c>
      <c r="B384" s="2">
        <f t="shared" si="45"/>
        <v>316</v>
      </c>
      <c r="C384" s="7"/>
      <c r="D384" s="2" t="e">
        <f t="shared" si="51"/>
        <v>#N/A</v>
      </c>
      <c r="E384" s="2" t="e">
        <f t="shared" si="63"/>
        <v>#N/A</v>
      </c>
      <c r="F384" s="2">
        <v>2127768.6079283655</v>
      </c>
      <c r="G384" s="2">
        <f t="shared" si="67"/>
        <v>492960.42857142858</v>
      </c>
      <c r="H384" s="2">
        <f t="shared" si="72"/>
        <v>172139700.61641258</v>
      </c>
      <c r="I384" s="7"/>
      <c r="J384" s="2" t="e">
        <f t="shared" si="52"/>
        <v>#N/A</v>
      </c>
      <c r="K384" s="2" t="e">
        <f t="shared" si="64"/>
        <v>#N/A</v>
      </c>
      <c r="L384" s="2">
        <f t="array" ref="L384">IF(COUNT($C385)=0,IF(COUNT($C384)=1,I384,SUM(L383+LOOKUP(2,1/(ISNUMBER($K$1:$K$194)),$K$1:$K$194))),I384)</f>
        <v>2798228.5714285583</v>
      </c>
      <c r="M384" s="8" t="e">
        <f t="shared" si="69"/>
        <v>#N/A</v>
      </c>
      <c r="N384" s="2" t="e">
        <f t="shared" si="53"/>
        <v>#N/A</v>
      </c>
      <c r="O384" s="2" t="e">
        <f t="shared" si="65"/>
        <v>#N/A</v>
      </c>
      <c r="P384" s="2">
        <v>2138537.9590490162</v>
      </c>
      <c r="Q384" s="2">
        <f t="shared" si="75"/>
        <v>500000</v>
      </c>
      <c r="R384" s="2">
        <f t="shared" si="73"/>
        <v>174922395.67034981</v>
      </c>
      <c r="S384" s="2">
        <f t="shared" si="54"/>
        <v>492960.42857143283</v>
      </c>
      <c r="T384" s="2">
        <f t="shared" si="55"/>
        <v>7039.571428571362</v>
      </c>
      <c r="U384" s="2">
        <f t="shared" si="56"/>
        <v>500000</v>
      </c>
      <c r="V384" s="2">
        <f t="shared" si="74"/>
        <v>130731024.61641224</v>
      </c>
      <c r="W384" s="2">
        <f t="shared" si="57"/>
        <v>492960.42857143283</v>
      </c>
      <c r="X384" s="2">
        <f t="shared" si="47"/>
        <v>7039.5714285671711</v>
      </c>
      <c r="Y384" s="2">
        <f t="shared" si="70"/>
        <v>44191371.053937458</v>
      </c>
      <c r="Z384" s="2" t="str">
        <f t="shared" si="48"/>
        <v>MEEP</v>
      </c>
      <c r="AA384" s="2">
        <f>IF(Z384="HERE",Y384,AA383+Graph!$G$1*1000)</f>
        <v>186131287.76822358</v>
      </c>
      <c r="AB384" s="2">
        <f t="shared" si="59"/>
        <v>800000</v>
      </c>
      <c r="AC384" s="2">
        <f t="shared" si="71"/>
        <v>41998147.473554701</v>
      </c>
      <c r="AD384" s="3">
        <f t="shared" si="49"/>
        <v>52800000</v>
      </c>
      <c r="AE384" s="2">
        <f>IF(AE382&gt;=52800000,52800000,IF(AB363=Graph!G$1*1000,AE383+Graph!G$1*1000,AC384))</f>
        <v>52800000</v>
      </c>
      <c r="AF384" s="3">
        <f t="shared" si="50"/>
        <v>52800000</v>
      </c>
      <c r="AG384" s="3">
        <f t="shared" si="68"/>
        <v>50160000</v>
      </c>
      <c r="AH384" s="3" t="e">
        <f t="shared" si="46"/>
        <v>#N/A</v>
      </c>
    </row>
    <row r="385" spans="1:34" ht="15" x14ac:dyDescent="0.25">
      <c r="A385" s="1">
        <v>44561</v>
      </c>
      <c r="B385" s="2">
        <f t="shared" si="45"/>
        <v>317</v>
      </c>
      <c r="C385" s="7"/>
      <c r="D385" s="2" t="e">
        <f t="shared" si="51"/>
        <v>#N/A</v>
      </c>
      <c r="E385" s="2" t="e">
        <f t="shared" si="63"/>
        <v>#N/A</v>
      </c>
      <c r="F385" s="2">
        <v>2133029.2582216263</v>
      </c>
      <c r="G385" s="2">
        <f t="shared" si="67"/>
        <v>492960.42857142858</v>
      </c>
      <c r="H385" s="2">
        <f t="shared" si="72"/>
        <v>172632661.04498401</v>
      </c>
      <c r="I385" s="7"/>
      <c r="J385" s="2" t="e">
        <f t="shared" si="52"/>
        <v>#N/A</v>
      </c>
      <c r="K385" s="2" t="e">
        <f t="shared" si="64"/>
        <v>#N/A</v>
      </c>
      <c r="L385" s="2">
        <f t="array" ref="L385">IF(COUNT($C386)=0,IF(COUNT($C385)=1,I385,SUM(L384+LOOKUP(2,1/(ISNUMBER($K$1:$K$194)),$K$1:$K$194))),I385)</f>
        <v>2805268.1428571297</v>
      </c>
      <c r="M385" s="8" t="e">
        <f t="shared" si="69"/>
        <v>#N/A</v>
      </c>
      <c r="N385" s="2" t="e">
        <f t="shared" si="53"/>
        <v>#N/A</v>
      </c>
      <c r="O385" s="2" t="e">
        <f t="shared" si="65"/>
        <v>#N/A</v>
      </c>
      <c r="P385" s="2">
        <v>2143820.4511415958</v>
      </c>
      <c r="Q385" s="2">
        <f t="shared" si="75"/>
        <v>500000</v>
      </c>
      <c r="R385" s="2">
        <f t="shared" si="73"/>
        <v>175422395.67034981</v>
      </c>
      <c r="S385" s="2">
        <f t="shared" si="54"/>
        <v>492960.42857143283</v>
      </c>
      <c r="T385" s="2">
        <f t="shared" si="55"/>
        <v>7039.571428571362</v>
      </c>
      <c r="U385" s="2">
        <f t="shared" si="56"/>
        <v>500000</v>
      </c>
      <c r="V385" s="2">
        <f t="shared" si="74"/>
        <v>131223985.04498367</v>
      </c>
      <c r="W385" s="2">
        <f t="shared" si="57"/>
        <v>492960.42857143283</v>
      </c>
      <c r="X385" s="2">
        <f t="shared" si="47"/>
        <v>7039.5714285671711</v>
      </c>
      <c r="Y385" s="2">
        <f t="shared" si="70"/>
        <v>44198410.625366025</v>
      </c>
      <c r="Z385" s="2" t="str">
        <f t="shared" si="48"/>
        <v>MEEP</v>
      </c>
      <c r="AA385" s="2">
        <f>IF(Z385="HERE",Y385,AA384+Graph!$G$1*1000)</f>
        <v>186931287.76822358</v>
      </c>
      <c r="AB385" s="2">
        <f t="shared" si="59"/>
        <v>800000</v>
      </c>
      <c r="AC385" s="2">
        <f t="shared" si="71"/>
        <v>41998147.473554701</v>
      </c>
      <c r="AD385" s="3">
        <f t="shared" si="49"/>
        <v>52800000</v>
      </c>
      <c r="AE385" s="2">
        <f>IF(AE383&gt;=52800000,52800000,IF(AB364=Graph!G$1*1000,AE384+Graph!G$1*1000,AC385))</f>
        <v>52800000</v>
      </c>
      <c r="AF385" s="3">
        <f t="shared" si="50"/>
        <v>52800000</v>
      </c>
      <c r="AG385" s="3">
        <f t="shared" si="68"/>
        <v>50160000</v>
      </c>
      <c r="AH385" s="3" t="e">
        <f t="shared" si="46"/>
        <v>#N/A</v>
      </c>
    </row>
  </sheetData>
  <conditionalFormatting sqref="I31:I64 M31:M385 I69:I385">
    <cfRule type="cellIs" dxfId="85" priority="13" operator="greaterThan">
      <formula>0</formula>
    </cfRule>
  </conditionalFormatting>
  <conditionalFormatting sqref="C31:C64 C117:C385 C69:C114">
    <cfRule type="cellIs" dxfId="84" priority="14" operator="greaterThan">
      <formula>0</formula>
    </cfRule>
  </conditionalFormatting>
  <conditionalFormatting sqref="C31:C64 C117:C385 C69:C114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83" priority="16" operator="greaterThan">
      <formula>0</formula>
    </cfRule>
  </conditionalFormatting>
  <conditionalFormatting sqref="C115">
    <cfRule type="cellIs" dxfId="82" priority="17" operator="greaterThan">
      <formula>0</formula>
    </cfRule>
  </conditionalFormatting>
  <conditionalFormatting sqref="C65">
    <cfRule type="cellIs" dxfId="81" priority="11" operator="greaterThan">
      <formula>0</formula>
    </cfRule>
  </conditionalFormatting>
  <conditionalFormatting sqref="C65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80" priority="10" operator="greaterThan">
      <formula>0</formula>
    </cfRule>
  </conditionalFormatting>
  <conditionalFormatting sqref="C66">
    <cfRule type="cellIs" dxfId="79" priority="8" operator="greaterThan">
      <formula>0</formula>
    </cfRule>
  </conditionalFormatting>
  <conditionalFormatting sqref="C66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78" priority="7" operator="greaterThan">
      <formula>0</formula>
    </cfRule>
  </conditionalFormatting>
  <conditionalFormatting sqref="C67">
    <cfRule type="cellIs" dxfId="77" priority="5" operator="greaterThan">
      <formula>0</formula>
    </cfRule>
  </conditionalFormatting>
  <conditionalFormatting sqref="C6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76" priority="4" operator="greaterThan">
      <formula>0</formula>
    </cfRule>
  </conditionalFormatting>
  <conditionalFormatting sqref="C68">
    <cfRule type="cellIs" dxfId="14" priority="2" operator="greaterThan">
      <formula>0</formula>
    </cfRule>
  </conditionalFormatting>
  <conditionalFormatting sqref="C6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6" priority="1" operator="greater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74951-5BA9-49A5-8753-BAF1CDA576B1}">
  <dimension ref="A1:AK385"/>
  <sheetViews>
    <sheetView topLeftCell="A40" workbookViewId="0">
      <selection activeCell="I68" sqref="I68"/>
    </sheetView>
  </sheetViews>
  <sheetFormatPr defaultRowHeight="14.25" x14ac:dyDescent="0.2"/>
  <cols>
    <col min="1" max="29" width="9" customWidth="1"/>
    <col min="30" max="30" width="10.75" bestFit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1" t="s">
        <v>49</v>
      </c>
      <c r="AE1" s="2" t="s">
        <v>24</v>
      </c>
      <c r="AF1" s="21" t="s">
        <v>45</v>
      </c>
      <c r="AG1" s="21" t="s">
        <v>50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-66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-65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-64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-63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-62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-61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-60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-59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-58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-57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-56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-55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-54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-53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-52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-51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-50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-49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-48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-47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-46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-45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-44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-43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-42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-41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-40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-39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-38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-37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SUM((550000-LOOKUP(2,1/(ISNUMBER($K$1:$K$194)),$K$1:$K$194))/1000)</f>
        <v>542.96042857142857</v>
      </c>
    </row>
    <row r="32" spans="1:37" ht="15" x14ac:dyDescent="0.25">
      <c r="A32" s="1">
        <v>44208</v>
      </c>
      <c r="B32" s="2">
        <f t="shared" si="0"/>
        <v>-36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-35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-34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-33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-32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-31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TREND(E37:INDEX(firstdoses550,1-$B37),$A37:INDEX(dates550,1-$B37),$A37:$A385)</f>
        <v>302322.95616883039</v>
      </c>
      <c r="G37" s="2">
        <f>IF(F37&gt;550000,$AK$31*1000,F37)</f>
        <v>302322.95616883039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TREND(O37:INDEX(bothdoses550,1-$B37),$A37:INDEX(dates550,1-$B37),$A37:$A385)</f>
        <v>305513.20292207599</v>
      </c>
      <c r="Q37" s="2">
        <f>IF(P37&gt;550000,550000,P37)</f>
        <v>305513.20292207599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-30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307583.60646209121</v>
      </c>
      <c r="G38" s="2">
        <f t="shared" ref="G38:G101" si="25">IF(F38&gt;550000,$AK$31*1000,F38)</f>
        <v>307583.60646209121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310795.69501465559</v>
      </c>
      <c r="Q38" s="2">
        <f t="shared" ref="Q38:Q101" si="26">IF(P38&gt;550000,550000,P38)</f>
        <v>310795.69501465559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-29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312844.25675535202</v>
      </c>
      <c r="G39" s="2">
        <f t="shared" si="25"/>
        <v>312844.25675535202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316078.18710723519</v>
      </c>
      <c r="Q39" s="2">
        <f t="shared" si="26"/>
        <v>316078.18710723519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-28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318104.90704861283</v>
      </c>
      <c r="G40" s="2">
        <f t="shared" si="25"/>
        <v>318104.90704861283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321360.6791998446</v>
      </c>
      <c r="Q40" s="2">
        <f t="shared" si="26"/>
        <v>321360.6791998446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-27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323365.55734187365</v>
      </c>
      <c r="G41" s="2">
        <f t="shared" si="25"/>
        <v>323365.55734187365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326643.1712924242</v>
      </c>
      <c r="Q41" s="2">
        <f t="shared" si="26"/>
        <v>326643.1712924242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-26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328626.20763510466</v>
      </c>
      <c r="G42" s="2">
        <f t="shared" si="25"/>
        <v>328626.20763510466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331925.66338500381</v>
      </c>
      <c r="Q42" s="2">
        <f t="shared" si="26"/>
        <v>331925.66338500381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-25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333886.85792836547</v>
      </c>
      <c r="G43" s="2">
        <f t="shared" si="25"/>
        <v>333886.85792836547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337208.15547758341</v>
      </c>
      <c r="Q43" s="2">
        <f t="shared" si="26"/>
        <v>337208.15547758341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-24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339147.50822162628</v>
      </c>
      <c r="G44" s="2">
        <f t="shared" si="25"/>
        <v>339147.50822162628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342490.64757016301</v>
      </c>
      <c r="Q44" s="2">
        <f t="shared" si="26"/>
        <v>342490.64757016301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-23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344408.15851488709</v>
      </c>
      <c r="G45" s="2">
        <f t="shared" si="25"/>
        <v>344408.15851488709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347773.13966274261</v>
      </c>
      <c r="Q45" s="2">
        <f t="shared" si="26"/>
        <v>347773.13966274261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-22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349668.80880814791</v>
      </c>
      <c r="G46" s="2">
        <f t="shared" si="25"/>
        <v>349668.80880814791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353055.63175535202</v>
      </c>
      <c r="Q46" s="2">
        <f t="shared" si="26"/>
        <v>353055.63175535202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-21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354929.45910137892</v>
      </c>
      <c r="G47" s="2">
        <f t="shared" si="25"/>
        <v>354929.45910137892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358338.12384793162</v>
      </c>
      <c r="Q47" s="2">
        <f t="shared" si="26"/>
        <v>358338.12384793162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-20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360190.10939463973</v>
      </c>
      <c r="G48" s="2">
        <f t="shared" si="25"/>
        <v>360190.10939463973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363620.61594051123</v>
      </c>
      <c r="Q48" s="2">
        <f t="shared" si="26"/>
        <v>363620.61594051123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-19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365450.75968790054</v>
      </c>
      <c r="G49" s="2">
        <f t="shared" si="25"/>
        <v>365450.75968790054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368903.10803309083</v>
      </c>
      <c r="Q49" s="2">
        <f t="shared" si="26"/>
        <v>368903.10803309083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-18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370711.40998116136</v>
      </c>
      <c r="G50" s="2">
        <f t="shared" si="25"/>
        <v>370711.40998116136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374185.60012567043</v>
      </c>
      <c r="Q50" s="2">
        <f t="shared" si="26"/>
        <v>374185.60012567043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-17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375972.06027442217</v>
      </c>
      <c r="G51" s="2">
        <f t="shared" si="25"/>
        <v>375972.06027442217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379468.09221825004</v>
      </c>
      <c r="Q51" s="2">
        <f t="shared" si="26"/>
        <v>379468.09221825004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-16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381232.71056768298</v>
      </c>
      <c r="G52" s="2">
        <f t="shared" si="25"/>
        <v>381232.71056768298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384750.58431085944</v>
      </c>
      <c r="Q52" s="2">
        <f t="shared" si="26"/>
        <v>384750.58431085944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-15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386493.36086091399</v>
      </c>
      <c r="G53" s="2">
        <f t="shared" si="25"/>
        <v>386493.36086091399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390033.07640343904</v>
      </c>
      <c r="Q53" s="2">
        <f t="shared" si="26"/>
        <v>390033.07640343904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-14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391754.0111541748</v>
      </c>
      <c r="G54" s="2">
        <f t="shared" si="25"/>
        <v>391754.0111541748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395315.56849601865</v>
      </c>
      <c r="Q54" s="2">
        <f t="shared" si="26"/>
        <v>395315.56849601865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-13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397014.66144743562</v>
      </c>
      <c r="G55" s="2">
        <f t="shared" si="25"/>
        <v>397014.66144743562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400598.06058859825</v>
      </c>
      <c r="Q55" s="2">
        <f t="shared" si="26"/>
        <v>400598.06058859825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-12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402275.31174069643</v>
      </c>
      <c r="G56" s="2">
        <f t="shared" si="25"/>
        <v>402275.31174069643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405880.55268117785</v>
      </c>
      <c r="Q56" s="2">
        <f t="shared" si="26"/>
        <v>405880.55268117785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-11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407535.96203395724</v>
      </c>
      <c r="G57" s="2">
        <f t="shared" si="25"/>
        <v>407535.96203395724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411163.04477375746</v>
      </c>
      <c r="Q57" s="2">
        <f t="shared" si="26"/>
        <v>411163.04477375746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-10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412796.61232718825</v>
      </c>
      <c r="G58" s="2">
        <f t="shared" si="25"/>
        <v>412796.61232718825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416445.53686636686</v>
      </c>
      <c r="Q58" s="2">
        <f t="shared" si="26"/>
        <v>416445.53686636686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-9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418057.26262044907</v>
      </c>
      <c r="G59" s="2">
        <f t="shared" si="25"/>
        <v>418057.26262044907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421728.02895894647</v>
      </c>
      <c r="Q59" s="2">
        <f t="shared" si="26"/>
        <v>421728.02895894647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-8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423317.91291370988</v>
      </c>
      <c r="G60" s="2">
        <f t="shared" si="25"/>
        <v>423317.91291370988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427010.52105152607</v>
      </c>
      <c r="Q60" s="2">
        <f t="shared" si="26"/>
        <v>427010.52105152607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-7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428578.56320697069</v>
      </c>
      <c r="G61" s="2">
        <f t="shared" si="25"/>
        <v>428578.56320697069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432293.01314410567</v>
      </c>
      <c r="Q61" s="2">
        <f t="shared" si="26"/>
        <v>432293.01314410567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-6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433839.2135002315</v>
      </c>
      <c r="G62" s="2">
        <f t="shared" si="25"/>
        <v>433839.2135002315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437575.50523668528</v>
      </c>
      <c r="Q62" s="2">
        <f t="shared" si="26"/>
        <v>437575.50523668528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-5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439099.86379346251</v>
      </c>
      <c r="G63" s="2">
        <f t="shared" si="25"/>
        <v>439099.86379346251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442857.99732929468</v>
      </c>
      <c r="Q63" s="2">
        <f t="shared" si="26"/>
        <v>442857.99732929468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-4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444360.51408672333</v>
      </c>
      <c r="G64" s="2">
        <f t="shared" si="25"/>
        <v>444360.51408672333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448140.48942187428</v>
      </c>
      <c r="Q64" s="2">
        <f t="shared" si="26"/>
        <v>448140.48942187428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-3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449621.16437998414</v>
      </c>
      <c r="G65" s="2">
        <f t="shared" si="25"/>
        <v>449621.16437998414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453422.98151445389</v>
      </c>
      <c r="Q65" s="2">
        <f t="shared" si="26"/>
        <v>453422.98151445389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-2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454881.81467324495</v>
      </c>
      <c r="G66" s="2">
        <f t="shared" si="25"/>
        <v>454881.81467324495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458705.47360703349</v>
      </c>
      <c r="Q66" s="2">
        <f t="shared" si="26"/>
        <v>458705.47360703349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-1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460142.46496650577</v>
      </c>
      <c r="G67" s="2">
        <f t="shared" si="25"/>
        <v>460142.46496650577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463987.96569961309</v>
      </c>
      <c r="Q67" s="2">
        <f t="shared" si="26"/>
        <v>463987.96569961309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0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465403.11525973678</v>
      </c>
      <c r="G68" s="2">
        <f t="shared" si="25"/>
        <v>465403.11525973678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469270.4577921927</v>
      </c>
      <c r="Q68" s="2">
        <f t="shared" si="26"/>
        <v>469270.4577921927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1</v>
      </c>
      <c r="C69" s="7"/>
      <c r="D69" s="2" t="e">
        <f t="shared" si="12"/>
        <v>#N/A</v>
      </c>
      <c r="E69" s="2" t="e">
        <f t="shared" si="22"/>
        <v>#N/A</v>
      </c>
      <c r="F69" s="2">
        <v>470663.76555299759</v>
      </c>
      <c r="G69" s="2">
        <f t="shared" si="25"/>
        <v>470663.76555299759</v>
      </c>
      <c r="H69" s="2">
        <f t="shared" si="13"/>
        <v>16893745.765552998</v>
      </c>
      <c r="I69" s="7"/>
      <c r="J69" s="2" t="e">
        <f t="shared" si="14"/>
        <v>#N/A</v>
      </c>
      <c r="K69" s="2" t="e">
        <f t="shared" si="23"/>
        <v>#N/A</v>
      </c>
      <c r="L69" s="2">
        <f t="array" ref="L69">IF(COUNT($C70)=0,IF(COUNT($C69)=1,I69,SUM(L68+LOOKUP(2,1/(ISNUMBER($K$1:$K$194)),$K$1:$K$194))),I69)</f>
        <v>580763.57142857148</v>
      </c>
      <c r="M69" s="8" t="e">
        <f t="shared" si="28"/>
        <v>#N/A</v>
      </c>
      <c r="N69" s="2" t="e">
        <f t="shared" si="15"/>
        <v>#N/A</v>
      </c>
      <c r="O69" s="2" t="e">
        <f t="shared" si="24"/>
        <v>#N/A</v>
      </c>
      <c r="P69" s="2">
        <v>474552.9498848021</v>
      </c>
      <c r="Q69" s="2">
        <f t="shared" si="26"/>
        <v>474552.9498848021</v>
      </c>
      <c r="R69" s="2">
        <f t="shared" si="16"/>
        <v>17471358.949884802</v>
      </c>
      <c r="S69" s="2">
        <f t="shared" si="17"/>
        <v>470663.76555299759</v>
      </c>
      <c r="T69" s="2">
        <f t="shared" si="18"/>
        <v>7039.5714285714785</v>
      </c>
      <c r="U69" s="2">
        <f t="shared" si="19"/>
        <v>474552.9498848021</v>
      </c>
      <c r="V69" s="2">
        <f t="shared" si="5"/>
        <v>587136.6875</v>
      </c>
      <c r="W69" s="2">
        <f t="shared" si="20"/>
        <v>13412.6875</v>
      </c>
      <c r="X69" s="2">
        <f t="shared" si="6"/>
        <v>461140.2623848021</v>
      </c>
      <c r="Y69" s="2">
        <f t="shared" si="7"/>
        <v>16884222.262384802</v>
      </c>
      <c r="Z69" s="2" t="str">
        <f t="shared" si="8"/>
        <v>HERE</v>
      </c>
      <c r="AA69" s="2">
        <f>IF(Z69="HERE",Y69,AA68+Graph!$G$1*1000)</f>
        <v>16884222.262384802</v>
      </c>
      <c r="AB69" s="2">
        <f t="shared" si="21"/>
        <v>461140.2623848021</v>
      </c>
      <c r="AC69" s="2">
        <f t="shared" si="9"/>
        <v>587136.6875</v>
      </c>
      <c r="AD69" s="3">
        <f t="shared" si="10"/>
        <v>16884222.262384802</v>
      </c>
      <c r="AE69" s="2">
        <f>IF(AE67&gt;=52800000,52800000,IF(AB48=Graph!G$1*1000,AE68+Graph!G$1*1000,AC69))</f>
        <v>587136.6875</v>
      </c>
      <c r="AF69" s="3">
        <f t="shared" si="11"/>
        <v>587136.6875</v>
      </c>
      <c r="AG69" s="3">
        <f t="shared" si="29"/>
        <v>7125978.3000000007</v>
      </c>
      <c r="AH69" s="3" t="e">
        <f t="shared" si="3"/>
        <v>#N/A</v>
      </c>
    </row>
    <row r="70" spans="1:34" ht="15" x14ac:dyDescent="0.25">
      <c r="A70" s="1">
        <v>44246</v>
      </c>
      <c r="B70" s="2">
        <f t="shared" si="0"/>
        <v>2</v>
      </c>
      <c r="C70" s="7"/>
      <c r="D70" s="2" t="e">
        <f t="shared" si="12"/>
        <v>#N/A</v>
      </c>
      <c r="E70" s="2" t="e">
        <f t="shared" si="22"/>
        <v>#N/A</v>
      </c>
      <c r="F70" s="2">
        <v>475924.4158462584</v>
      </c>
      <c r="G70" s="2">
        <f t="shared" si="25"/>
        <v>475924.4158462584</v>
      </c>
      <c r="H70" s="2">
        <f t="shared" si="13"/>
        <v>17369670.181399256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587803.14285714296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479835.44197738171</v>
      </c>
      <c r="Q70" s="2">
        <f t="shared" si="26"/>
        <v>479835.44197738171</v>
      </c>
      <c r="R70" s="2">
        <f t="shared" si="16"/>
        <v>17951194.391862184</v>
      </c>
      <c r="S70" s="2">
        <f t="shared" si="17"/>
        <v>475924.4158462584</v>
      </c>
      <c r="T70" s="2">
        <f t="shared" si="18"/>
        <v>7039.5714285714785</v>
      </c>
      <c r="U70" s="2">
        <f t="shared" si="19"/>
        <v>479835.44197738171</v>
      </c>
      <c r="V70" s="2">
        <f t="shared" si="5"/>
        <v>600549.375</v>
      </c>
      <c r="W70" s="2">
        <f t="shared" si="20"/>
        <v>13412.6875</v>
      </c>
      <c r="X70" s="2">
        <f t="shared" si="6"/>
        <v>466422.75447738171</v>
      </c>
      <c r="Y70" s="2">
        <f t="shared" si="7"/>
        <v>17350645.016862184</v>
      </c>
      <c r="Z70" s="2" t="str">
        <f t="shared" si="8"/>
        <v>HERE</v>
      </c>
      <c r="AA70" s="2">
        <f>IF(Z70="HERE",Y70,AA69+Graph!$G$1*1000)</f>
        <v>17350645.016862184</v>
      </c>
      <c r="AB70" s="2">
        <f t="shared" si="21"/>
        <v>466422.75447738171</v>
      </c>
      <c r="AC70" s="2">
        <f t="shared" si="9"/>
        <v>600549.375</v>
      </c>
      <c r="AD70" s="3">
        <f t="shared" si="10"/>
        <v>17350645.016862184</v>
      </c>
      <c r="AE70" s="2">
        <f>IF(AE68&gt;=52800000,52800000,IF(AB49=Graph!G$1*1000,AE69+Graph!G$1*1000,AC70))</f>
        <v>600549.375</v>
      </c>
      <c r="AF70" s="3">
        <f t="shared" si="11"/>
        <v>600549.375</v>
      </c>
      <c r="AG70" s="3">
        <f t="shared" si="29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3</v>
      </c>
      <c r="C71" s="7"/>
      <c r="D71" s="2" t="e">
        <f t="shared" si="12"/>
        <v>#N/A</v>
      </c>
      <c r="E71" s="2" t="e">
        <f t="shared" si="22"/>
        <v>#N/A</v>
      </c>
      <c r="F71" s="2">
        <v>481185.06613951921</v>
      </c>
      <c r="G71" s="2">
        <f t="shared" si="25"/>
        <v>481185.06613951921</v>
      </c>
      <c r="H71" s="2">
        <f t="shared" si="13"/>
        <v>17850855.247538775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594842.71428571444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485117.93406996131</v>
      </c>
      <c r="Q71" s="2">
        <f t="shared" si="26"/>
        <v>485117.93406996131</v>
      </c>
      <c r="R71" s="2">
        <f t="shared" si="16"/>
        <v>18436312.325932145</v>
      </c>
      <c r="S71" s="2">
        <f t="shared" si="17"/>
        <v>481185.06613951921</v>
      </c>
      <c r="T71" s="2">
        <f t="shared" si="18"/>
        <v>7039.5714285714785</v>
      </c>
      <c r="U71" s="2">
        <f t="shared" si="19"/>
        <v>485117.93406996131</v>
      </c>
      <c r="V71" s="2">
        <f t="shared" si="5"/>
        <v>613962.0625</v>
      </c>
      <c r="W71" s="2">
        <f t="shared" si="20"/>
        <v>13412.6875</v>
      </c>
      <c r="X71" s="2">
        <f t="shared" si="6"/>
        <v>471705.24656996131</v>
      </c>
      <c r="Y71" s="2">
        <f t="shared" si="7"/>
        <v>17822350.263432145</v>
      </c>
      <c r="Z71" s="2" t="str">
        <f t="shared" si="8"/>
        <v>HERE</v>
      </c>
      <c r="AA71" s="2">
        <f>IF(Z71="HERE",Y71,AA70+Graph!$G$1*1000)</f>
        <v>17822350.263432145</v>
      </c>
      <c r="AB71" s="2">
        <f t="shared" si="21"/>
        <v>471705.24656996131</v>
      </c>
      <c r="AC71" s="2">
        <f t="shared" si="9"/>
        <v>613962.0625</v>
      </c>
      <c r="AD71" s="3">
        <f t="shared" si="10"/>
        <v>17822350.263432145</v>
      </c>
      <c r="AE71" s="2">
        <f>IF(AE69&gt;=52800000,52800000,IF(AB50=Graph!G$1*1000,AE70+Graph!G$1*1000,AC71))</f>
        <v>613962.0625</v>
      </c>
      <c r="AF71" s="3">
        <f t="shared" si="11"/>
        <v>613962.0625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4</v>
      </c>
      <c r="C72" s="7"/>
      <c r="D72" s="2" t="e">
        <f t="shared" si="12"/>
        <v>#N/A</v>
      </c>
      <c r="E72" s="2" t="e">
        <f t="shared" si="22"/>
        <v>#N/A</v>
      </c>
      <c r="F72" s="2">
        <v>486445.71643278003</v>
      </c>
      <c r="G72" s="2">
        <f t="shared" si="25"/>
        <v>486445.71643278003</v>
      </c>
      <c r="H72" s="2">
        <f t="shared" si="13"/>
        <v>18337300.963971555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601882.28571428591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490400.42616254091</v>
      </c>
      <c r="Q72" s="2">
        <f t="shared" si="26"/>
        <v>490400.42616254091</v>
      </c>
      <c r="R72" s="2">
        <f t="shared" si="16"/>
        <v>18926712.752094686</v>
      </c>
      <c r="S72" s="2">
        <f t="shared" si="17"/>
        <v>486445.71643278003</v>
      </c>
      <c r="T72" s="2">
        <f t="shared" si="18"/>
        <v>7039.5714285714785</v>
      </c>
      <c r="U72" s="2">
        <f t="shared" si="19"/>
        <v>490400.42616254091</v>
      </c>
      <c r="V72" s="2">
        <f t="shared" si="5"/>
        <v>627374.75</v>
      </c>
      <c r="W72" s="2">
        <f t="shared" si="20"/>
        <v>13412.6875</v>
      </c>
      <c r="X72" s="2">
        <f t="shared" si="6"/>
        <v>476987.73866254091</v>
      </c>
      <c r="Y72" s="2">
        <f t="shared" si="7"/>
        <v>18299338.002094686</v>
      </c>
      <c r="Z72" s="2" t="str">
        <f t="shared" si="8"/>
        <v>HERE</v>
      </c>
      <c r="AA72" s="2">
        <f>IF(Z72="HERE",Y72,AA71+Graph!$G$1*1000)</f>
        <v>18299338.002094686</v>
      </c>
      <c r="AB72" s="2">
        <f t="shared" si="21"/>
        <v>476987.73866254091</v>
      </c>
      <c r="AC72" s="2">
        <f t="shared" si="9"/>
        <v>627374.75</v>
      </c>
      <c r="AD72" s="3">
        <f t="shared" si="10"/>
        <v>18299338.002094686</v>
      </c>
      <c r="AE72" s="2">
        <f>IF(AE70&gt;=52800000,52800000,IF(AB51=Graph!G$1*1000,AE71+Graph!G$1*1000,AC72))</f>
        <v>627374.75</v>
      </c>
      <c r="AF72" s="3">
        <f t="shared" si="11"/>
        <v>627374.75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5</v>
      </c>
      <c r="C73" s="7"/>
      <c r="D73" s="2" t="e">
        <f t="shared" si="12"/>
        <v>#N/A</v>
      </c>
      <c r="E73" s="2" t="e">
        <f t="shared" si="22"/>
        <v>#N/A</v>
      </c>
      <c r="F73" s="2">
        <v>491706.36672604084</v>
      </c>
      <c r="G73" s="2">
        <f t="shared" si="25"/>
        <v>491706.36672604084</v>
      </c>
      <c r="H73" s="2">
        <f t="shared" si="13"/>
        <v>18829007.330697596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608921.85714285739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495682.91825512052</v>
      </c>
      <c r="Q73" s="2">
        <f t="shared" si="26"/>
        <v>495682.91825512052</v>
      </c>
      <c r="R73" s="2">
        <f t="shared" si="16"/>
        <v>19422395.670349807</v>
      </c>
      <c r="S73" s="2">
        <f t="shared" si="17"/>
        <v>491706.36672604084</v>
      </c>
      <c r="T73" s="2">
        <f t="shared" si="18"/>
        <v>7039.5714285714785</v>
      </c>
      <c r="U73" s="2">
        <f t="shared" si="19"/>
        <v>495682.91825512052</v>
      </c>
      <c r="V73" s="2">
        <f t="shared" si="5"/>
        <v>640787.4375</v>
      </c>
      <c r="W73" s="2">
        <f t="shared" si="20"/>
        <v>13412.6875</v>
      </c>
      <c r="X73" s="2">
        <f t="shared" si="6"/>
        <v>482270.23075512052</v>
      </c>
      <c r="Y73" s="2">
        <f t="shared" si="7"/>
        <v>18781608.232849807</v>
      </c>
      <c r="Z73" s="2" t="str">
        <f t="shared" si="8"/>
        <v>HERE</v>
      </c>
      <c r="AA73" s="2">
        <f>IF(Z73="HERE",Y73,AA72+Graph!$G$1*1000)</f>
        <v>18781608.232849807</v>
      </c>
      <c r="AB73" s="2">
        <f t="shared" si="21"/>
        <v>482270.23075512052</v>
      </c>
      <c r="AC73" s="2">
        <f t="shared" si="9"/>
        <v>640787.4375</v>
      </c>
      <c r="AD73" s="3">
        <f t="shared" si="10"/>
        <v>18781608.232849807</v>
      </c>
      <c r="AE73" s="2">
        <f>IF(AE71&gt;=52800000,52800000,IF(AB52=Graph!G$1*1000,AE72+Graph!G$1*1000,AC73))</f>
        <v>640787.4375</v>
      </c>
      <c r="AF73" s="3">
        <f t="shared" si="11"/>
        <v>640787.4375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6</v>
      </c>
      <c r="C74" s="7"/>
      <c r="D74" s="2" t="e">
        <f t="shared" si="12"/>
        <v>#N/A</v>
      </c>
      <c r="E74" s="2" t="e">
        <f t="shared" si="22"/>
        <v>#N/A</v>
      </c>
      <c r="F74" s="2">
        <v>496967.01701927185</v>
      </c>
      <c r="G74" s="2">
        <f t="shared" si="25"/>
        <v>496967.01701927185</v>
      </c>
      <c r="H74" s="2">
        <f t="shared" si="13"/>
        <v>19325974.347716868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615961.42857142887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500965.41034770012</v>
      </c>
      <c r="Q74" s="2">
        <f t="shared" si="26"/>
        <v>500965.41034770012</v>
      </c>
      <c r="R74" s="2">
        <f t="shared" si="16"/>
        <v>19923361.080697507</v>
      </c>
      <c r="S74" s="2">
        <f t="shared" si="17"/>
        <v>496967.01701927185</v>
      </c>
      <c r="T74" s="2">
        <f t="shared" si="18"/>
        <v>7039.5714285714785</v>
      </c>
      <c r="U74" s="2">
        <f t="shared" si="19"/>
        <v>500965.41034770012</v>
      </c>
      <c r="V74" s="2">
        <f t="shared" si="5"/>
        <v>654200.125</v>
      </c>
      <c r="W74" s="2">
        <f t="shared" si="20"/>
        <v>13412.6875</v>
      </c>
      <c r="X74" s="2">
        <f t="shared" si="6"/>
        <v>487552.72284770012</v>
      </c>
      <c r="Y74" s="2">
        <f t="shared" si="7"/>
        <v>19269160.955697507</v>
      </c>
      <c r="Z74" s="2" t="str">
        <f t="shared" si="8"/>
        <v>HERE</v>
      </c>
      <c r="AA74" s="2">
        <f>IF(Z74="HERE",Y74,AA73+Graph!$G$1*1000)</f>
        <v>19269160.955697507</v>
      </c>
      <c r="AB74" s="2">
        <f t="shared" si="21"/>
        <v>487552.72284770012</v>
      </c>
      <c r="AC74" s="2">
        <f t="shared" si="9"/>
        <v>654200.125</v>
      </c>
      <c r="AD74" s="3">
        <f t="shared" si="10"/>
        <v>19269160.955697507</v>
      </c>
      <c r="AE74" s="2">
        <f>IF(AE72&gt;=52800000,52800000,IF(AB53=Graph!G$1*1000,AE73+Graph!G$1*1000,AC74))</f>
        <v>654200.125</v>
      </c>
      <c r="AF74" s="3">
        <f t="shared" si="11"/>
        <v>654200.125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7</v>
      </c>
      <c r="C75" s="7"/>
      <c r="D75" s="2" t="e">
        <f t="shared" si="12"/>
        <v>#N/A</v>
      </c>
      <c r="E75" s="2" t="e">
        <f t="shared" si="22"/>
        <v>#N/A</v>
      </c>
      <c r="F75" s="2">
        <v>502227.66731253266</v>
      </c>
      <c r="G75" s="2">
        <f t="shared" si="25"/>
        <v>502227.66731253266</v>
      </c>
      <c r="H75" s="2">
        <f t="shared" si="13"/>
        <v>19828202.015029401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623001.00000000035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506247.90244030952</v>
      </c>
      <c r="Q75" s="2">
        <f t="shared" si="26"/>
        <v>506247.90244030952</v>
      </c>
      <c r="R75" s="2">
        <f t="shared" si="16"/>
        <v>20429608.983137816</v>
      </c>
      <c r="S75" s="2">
        <f t="shared" si="17"/>
        <v>502227.66731253266</v>
      </c>
      <c r="T75" s="2">
        <f t="shared" si="18"/>
        <v>7039.5714285714785</v>
      </c>
      <c r="U75" s="2">
        <f t="shared" si="19"/>
        <v>506247.90244030952</v>
      </c>
      <c r="V75" s="2">
        <f t="shared" si="5"/>
        <v>667612.8125</v>
      </c>
      <c r="W75" s="2">
        <f t="shared" si="20"/>
        <v>13412.6875</v>
      </c>
      <c r="X75" s="2">
        <f t="shared" si="6"/>
        <v>492835.21494030952</v>
      </c>
      <c r="Y75" s="2">
        <f t="shared" si="7"/>
        <v>19761996.170637816</v>
      </c>
      <c r="Z75" s="2" t="str">
        <f t="shared" si="8"/>
        <v>HERE</v>
      </c>
      <c r="AA75" s="2">
        <f>IF(Z75="HERE",Y75,AA74+Graph!$G$1*1000)</f>
        <v>19761996.170637816</v>
      </c>
      <c r="AB75" s="2">
        <f t="shared" si="21"/>
        <v>492835.21494030952</v>
      </c>
      <c r="AC75" s="2">
        <f t="shared" si="9"/>
        <v>667612.8125</v>
      </c>
      <c r="AD75" s="3">
        <f t="shared" si="10"/>
        <v>19761996.170637816</v>
      </c>
      <c r="AE75" s="2">
        <f>IF(AE73&gt;=52800000,52800000,IF(AB54=Graph!G$1*1000,AE74+Graph!G$1*1000,AC75))</f>
        <v>667612.8125</v>
      </c>
      <c r="AF75" s="3">
        <f t="shared" si="11"/>
        <v>667612.8125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8</v>
      </c>
      <c r="C76" s="7"/>
      <c r="D76" s="2" t="e">
        <f t="shared" si="12"/>
        <v>#N/A</v>
      </c>
      <c r="E76" s="2" t="e">
        <f t="shared" si="22"/>
        <v>#N/A</v>
      </c>
      <c r="F76" s="2">
        <v>507488.31760579348</v>
      </c>
      <c r="G76" s="2">
        <f t="shared" si="25"/>
        <v>507488.31760579348</v>
      </c>
      <c r="H76" s="2">
        <f t="shared" si="13"/>
        <v>20335690.332635194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630040.57142857183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511530.39453288913</v>
      </c>
      <c r="Q76" s="2">
        <f t="shared" si="26"/>
        <v>511530.39453288913</v>
      </c>
      <c r="R76" s="2">
        <f t="shared" si="16"/>
        <v>20941139.377670705</v>
      </c>
      <c r="S76" s="2">
        <f t="shared" si="17"/>
        <v>507488.31760579348</v>
      </c>
      <c r="T76" s="2">
        <f t="shared" si="18"/>
        <v>7039.5714285714785</v>
      </c>
      <c r="U76" s="2">
        <f t="shared" si="19"/>
        <v>511530.39453288913</v>
      </c>
      <c r="V76" s="2">
        <f t="shared" si="5"/>
        <v>681025.5</v>
      </c>
      <c r="W76" s="2">
        <f t="shared" si="20"/>
        <v>13412.6875</v>
      </c>
      <c r="X76" s="2">
        <f t="shared" si="6"/>
        <v>498117.70703288913</v>
      </c>
      <c r="Y76" s="2">
        <f t="shared" si="7"/>
        <v>20260113.877670705</v>
      </c>
      <c r="Z76" s="2" t="str">
        <f t="shared" si="8"/>
        <v>HERE</v>
      </c>
      <c r="AA76" s="2">
        <f>IF(Z76="HERE",Y76,AA75+Graph!$G$1*1000)</f>
        <v>20260113.877670705</v>
      </c>
      <c r="AB76" s="2">
        <f t="shared" si="21"/>
        <v>498117.70703288913</v>
      </c>
      <c r="AC76" s="2">
        <f t="shared" si="9"/>
        <v>681025.5</v>
      </c>
      <c r="AD76" s="3">
        <f t="shared" si="10"/>
        <v>20260113.877670705</v>
      </c>
      <c r="AE76" s="2">
        <f>IF(AE74&gt;=52800000,52800000,IF(AB55=Graph!G$1*1000,AE75+Graph!G$1*1000,AC76))</f>
        <v>681025.5</v>
      </c>
      <c r="AF76" s="3">
        <f t="shared" si="11"/>
        <v>681025.5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9</v>
      </c>
      <c r="C77" s="7"/>
      <c r="D77" s="2" t="e">
        <f t="shared" si="12"/>
        <v>#N/A</v>
      </c>
      <c r="E77" s="2" t="e">
        <f t="shared" si="22"/>
        <v>#N/A</v>
      </c>
      <c r="F77" s="2">
        <v>512748.96789905429</v>
      </c>
      <c r="G77" s="2">
        <f t="shared" si="25"/>
        <v>512748.96789905429</v>
      </c>
      <c r="H77" s="2">
        <f t="shared" si="13"/>
        <v>20848439.300534248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637080.14285714331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516812.88662546873</v>
      </c>
      <c r="Q77" s="2">
        <f t="shared" si="26"/>
        <v>516812.88662546873</v>
      </c>
      <c r="R77" s="2">
        <f t="shared" si="16"/>
        <v>21457952.264296174</v>
      </c>
      <c r="S77" s="2">
        <f t="shared" si="17"/>
        <v>512748.96789905429</v>
      </c>
      <c r="T77" s="2">
        <f t="shared" si="18"/>
        <v>7039.5714285714785</v>
      </c>
      <c r="U77" s="2">
        <f t="shared" si="19"/>
        <v>516812.88662546873</v>
      </c>
      <c r="V77" s="2">
        <f t="shared" si="5"/>
        <v>694438.1875</v>
      </c>
      <c r="W77" s="2">
        <f t="shared" si="20"/>
        <v>13412.6875</v>
      </c>
      <c r="X77" s="2">
        <f t="shared" si="6"/>
        <v>503400.19912546873</v>
      </c>
      <c r="Y77" s="2">
        <f t="shared" si="7"/>
        <v>20763514.076796174</v>
      </c>
      <c r="Z77" s="2" t="str">
        <f t="shared" si="8"/>
        <v>HERE</v>
      </c>
      <c r="AA77" s="2">
        <f>IF(Z77="HERE",Y77,AA76+Graph!$G$1*1000)</f>
        <v>20763514.076796174</v>
      </c>
      <c r="AB77" s="2">
        <f t="shared" si="21"/>
        <v>503400.19912546873</v>
      </c>
      <c r="AC77" s="2">
        <f t="shared" si="9"/>
        <v>694438.1875</v>
      </c>
      <c r="AD77" s="3">
        <f t="shared" si="10"/>
        <v>20763514.076796174</v>
      </c>
      <c r="AE77" s="2">
        <f>IF(AE75&gt;=52800000,52800000,IF(AB56=Graph!G$1*1000,AE76+Graph!G$1*1000,AC77))</f>
        <v>694438.1875</v>
      </c>
      <c r="AF77" s="3">
        <f t="shared" si="11"/>
        <v>694438.1875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10</v>
      </c>
      <c r="C78" s="7"/>
      <c r="D78" s="2" t="e">
        <f t="shared" si="12"/>
        <v>#N/A</v>
      </c>
      <c r="E78" s="2" t="e">
        <f t="shared" si="22"/>
        <v>#N/A</v>
      </c>
      <c r="F78" s="2">
        <v>518009.6181923151</v>
      </c>
      <c r="G78" s="2">
        <f t="shared" si="25"/>
        <v>518009.6181923151</v>
      </c>
      <c r="H78" s="2">
        <f t="shared" si="13"/>
        <v>21366448.918726563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644119.71428571478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522095.37871804833</v>
      </c>
      <c r="Q78" s="2">
        <f t="shared" si="26"/>
        <v>522095.37871804833</v>
      </c>
      <c r="R78" s="2">
        <f t="shared" si="16"/>
        <v>21980047.643014222</v>
      </c>
      <c r="S78" s="2">
        <f t="shared" si="17"/>
        <v>518009.6181923151</v>
      </c>
      <c r="T78" s="2">
        <f t="shared" si="18"/>
        <v>7039.5714285714785</v>
      </c>
      <c r="U78" s="2">
        <f t="shared" si="19"/>
        <v>522095.37871804833</v>
      </c>
      <c r="V78" s="2">
        <f t="shared" si="5"/>
        <v>707850.875</v>
      </c>
      <c r="W78" s="2">
        <f t="shared" si="20"/>
        <v>13412.6875</v>
      </c>
      <c r="X78" s="2">
        <f t="shared" si="6"/>
        <v>508682.69121804833</v>
      </c>
      <c r="Y78" s="2">
        <f t="shared" si="7"/>
        <v>21272196.768014222</v>
      </c>
      <c r="Z78" s="2" t="str">
        <f t="shared" si="8"/>
        <v>HERE</v>
      </c>
      <c r="AA78" s="2">
        <f>IF(Z78="HERE",Y78,AA77+Graph!$G$1*1000)</f>
        <v>21272196.768014222</v>
      </c>
      <c r="AB78" s="2">
        <f t="shared" si="21"/>
        <v>508682.69121804833</v>
      </c>
      <c r="AC78" s="2">
        <f t="shared" si="9"/>
        <v>707850.875</v>
      </c>
      <c r="AD78" s="3">
        <f t="shared" si="10"/>
        <v>21272196.768014222</v>
      </c>
      <c r="AE78" s="2">
        <f>IF(AE76&gt;=52800000,52800000,IF(AB57=Graph!G$1*1000,AE77+Graph!G$1*1000,AC78))</f>
        <v>707850.875</v>
      </c>
      <c r="AF78" s="3">
        <f t="shared" si="11"/>
        <v>707850.875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11</v>
      </c>
      <c r="C79" s="7"/>
      <c r="D79" s="2" t="e">
        <f t="shared" si="12"/>
        <v>#N/A</v>
      </c>
      <c r="E79" s="2" t="e">
        <f t="shared" si="22"/>
        <v>#N/A</v>
      </c>
      <c r="F79" s="2">
        <v>523270.26848554611</v>
      </c>
      <c r="G79" s="2">
        <f t="shared" si="25"/>
        <v>523270.26848554611</v>
      </c>
      <c r="H79" s="2">
        <f t="shared" si="13"/>
        <v>21889719.18721211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651159.28571428626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527377.87081062794</v>
      </c>
      <c r="Q79" s="2">
        <f t="shared" si="26"/>
        <v>527377.87081062794</v>
      </c>
      <c r="R79" s="2">
        <f t="shared" si="16"/>
        <v>22507425.51382485</v>
      </c>
      <c r="S79" s="2">
        <f t="shared" si="17"/>
        <v>523270.26848554611</v>
      </c>
      <c r="T79" s="2">
        <f t="shared" si="18"/>
        <v>7039.5714285714785</v>
      </c>
      <c r="U79" s="2">
        <f t="shared" si="19"/>
        <v>527377.87081062794</v>
      </c>
      <c r="V79" s="2">
        <f t="shared" si="5"/>
        <v>721263.5625</v>
      </c>
      <c r="W79" s="2">
        <f t="shared" si="20"/>
        <v>13412.6875</v>
      </c>
      <c r="X79" s="2">
        <f t="shared" si="6"/>
        <v>513965.18331062794</v>
      </c>
      <c r="Y79" s="2">
        <f t="shared" si="7"/>
        <v>21786161.95132485</v>
      </c>
      <c r="Z79" s="2" t="str">
        <f t="shared" si="8"/>
        <v>HERE</v>
      </c>
      <c r="AA79" s="2">
        <f>IF(Z79="HERE",Y79,AA78+Graph!$G$1*1000)</f>
        <v>21786161.95132485</v>
      </c>
      <c r="AB79" s="2">
        <f t="shared" si="21"/>
        <v>513965.18331062794</v>
      </c>
      <c r="AC79" s="2">
        <f t="shared" si="9"/>
        <v>721263.5625</v>
      </c>
      <c r="AD79" s="3">
        <f t="shared" si="10"/>
        <v>21786161.95132485</v>
      </c>
      <c r="AE79" s="2">
        <f>IF(AE77&gt;=52800000,52800000,IF(AB58=Graph!G$1*1000,AE78+Graph!G$1*1000,AC79))</f>
        <v>721263.5625</v>
      </c>
      <c r="AF79" s="3">
        <f t="shared" si="11"/>
        <v>721263.5625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12</v>
      </c>
      <c r="C80" s="7"/>
      <c r="D80" s="2" t="e">
        <f t="shared" si="12"/>
        <v>#N/A</v>
      </c>
      <c r="E80" s="2" t="e">
        <f t="shared" si="22"/>
        <v>#N/A</v>
      </c>
      <c r="F80" s="2">
        <v>528530.91877880692</v>
      </c>
      <c r="G80" s="2">
        <f t="shared" si="25"/>
        <v>528530.91877880692</v>
      </c>
      <c r="H80" s="2">
        <f t="shared" si="13"/>
        <v>22418250.105990916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658198.85714285774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532660.36290323734</v>
      </c>
      <c r="Q80" s="2">
        <f t="shared" si="26"/>
        <v>532660.36290323734</v>
      </c>
      <c r="R80" s="2">
        <f t="shared" si="16"/>
        <v>23040085.876728088</v>
      </c>
      <c r="S80" s="2">
        <f t="shared" si="17"/>
        <v>528530.91877880692</v>
      </c>
      <c r="T80" s="2">
        <f t="shared" si="18"/>
        <v>7039.5714285714785</v>
      </c>
      <c r="U80" s="2">
        <f t="shared" si="19"/>
        <v>532660.36290323734</v>
      </c>
      <c r="V80" s="2">
        <f t="shared" si="5"/>
        <v>734676.25</v>
      </c>
      <c r="W80" s="2">
        <f t="shared" si="20"/>
        <v>13412.6875</v>
      </c>
      <c r="X80" s="2">
        <f t="shared" si="6"/>
        <v>519247.67540323734</v>
      </c>
      <c r="Y80" s="2">
        <f t="shared" si="7"/>
        <v>22305409.626728088</v>
      </c>
      <c r="Z80" s="2" t="str">
        <f t="shared" si="8"/>
        <v>HERE</v>
      </c>
      <c r="AA80" s="2">
        <f>IF(Z80="HERE",Y80,AA79+Graph!$G$1*1000)</f>
        <v>22305409.626728088</v>
      </c>
      <c r="AB80" s="2">
        <f t="shared" si="21"/>
        <v>519247.67540323734</v>
      </c>
      <c r="AC80" s="2">
        <f t="shared" si="9"/>
        <v>734676.25</v>
      </c>
      <c r="AD80" s="3">
        <f t="shared" si="10"/>
        <v>22305409.626728088</v>
      </c>
      <c r="AE80" s="2">
        <f>IF(AE78&gt;=52800000,52800000,IF(AB59=Graph!G$1*1000,AE79+Graph!G$1*1000,AC80))</f>
        <v>734676.25</v>
      </c>
      <c r="AF80" s="3">
        <f t="shared" si="11"/>
        <v>734676.25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13</v>
      </c>
      <c r="C81" s="7"/>
      <c r="D81" s="2" t="e">
        <f t="shared" si="12"/>
        <v>#N/A</v>
      </c>
      <c r="E81" s="2" t="e">
        <f t="shared" si="22"/>
        <v>#N/A</v>
      </c>
      <c r="F81" s="2">
        <v>533791.56907206774</v>
      </c>
      <c r="G81" s="2">
        <f t="shared" si="25"/>
        <v>533791.56907206774</v>
      </c>
      <c r="H81" s="2">
        <f t="shared" si="13"/>
        <v>22952041.675062984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665238.42857142922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537942.85499581695</v>
      </c>
      <c r="Q81" s="2">
        <f t="shared" si="26"/>
        <v>537942.85499581695</v>
      </c>
      <c r="R81" s="2">
        <f t="shared" si="16"/>
        <v>23578028.731723905</v>
      </c>
      <c r="S81" s="2">
        <f t="shared" si="17"/>
        <v>533791.56907206774</v>
      </c>
      <c r="T81" s="2">
        <f t="shared" si="18"/>
        <v>7039.5714285714785</v>
      </c>
      <c r="U81" s="2">
        <f t="shared" si="19"/>
        <v>537942.85499581695</v>
      </c>
      <c r="V81" s="2">
        <f t="shared" si="5"/>
        <v>748088.9375</v>
      </c>
      <c r="W81" s="2">
        <f t="shared" si="20"/>
        <v>13412.6875</v>
      </c>
      <c r="X81" s="2">
        <f t="shared" si="6"/>
        <v>524530.16749581695</v>
      </c>
      <c r="Y81" s="2">
        <f t="shared" si="7"/>
        <v>22829939.794223905</v>
      </c>
      <c r="Z81" s="2" t="str">
        <f t="shared" si="8"/>
        <v>HERE</v>
      </c>
      <c r="AA81" s="2">
        <f>IF(Z81="HERE",Y81,AA80+Graph!$G$1*1000)</f>
        <v>22829939.794223905</v>
      </c>
      <c r="AB81" s="2">
        <f t="shared" si="21"/>
        <v>524530.16749581695</v>
      </c>
      <c r="AC81" s="2">
        <f t="shared" si="9"/>
        <v>748088.9375</v>
      </c>
      <c r="AD81" s="3">
        <f t="shared" si="10"/>
        <v>22829939.794223905</v>
      </c>
      <c r="AE81" s="2">
        <f>IF(AE79&gt;=52800000,52800000,IF(AB60=Graph!G$1*1000,AE80+Graph!G$1*1000,AC81))</f>
        <v>748088.9375</v>
      </c>
      <c r="AF81" s="3">
        <f t="shared" si="11"/>
        <v>748088.9375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14</v>
      </c>
      <c r="C82" s="7"/>
      <c r="D82" s="2" t="e">
        <f t="shared" si="12"/>
        <v>#N/A</v>
      </c>
      <c r="E82" s="2" t="e">
        <f t="shared" si="22"/>
        <v>#N/A</v>
      </c>
      <c r="F82" s="2">
        <v>539052.21936532855</v>
      </c>
      <c r="G82" s="2">
        <f t="shared" si="25"/>
        <v>539052.21936532855</v>
      </c>
      <c r="H82" s="2">
        <f t="shared" si="13"/>
        <v>23491093.894428313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672278.0000000007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543225.34708839655</v>
      </c>
      <c r="Q82" s="2">
        <f t="shared" si="26"/>
        <v>543225.34708839655</v>
      </c>
      <c r="R82" s="2">
        <f t="shared" si="16"/>
        <v>24121254.078812301</v>
      </c>
      <c r="S82" s="2">
        <f t="shared" si="17"/>
        <v>539052.21936532855</v>
      </c>
      <c r="T82" s="2">
        <f t="shared" si="18"/>
        <v>7039.5714285714785</v>
      </c>
      <c r="U82" s="2">
        <f t="shared" si="19"/>
        <v>543225.34708839655</v>
      </c>
      <c r="V82" s="2">
        <f t="shared" si="5"/>
        <v>761501.625</v>
      </c>
      <c r="W82" s="2">
        <f t="shared" si="20"/>
        <v>13412.6875</v>
      </c>
      <c r="X82" s="2">
        <f t="shared" si="6"/>
        <v>529812.65958839655</v>
      </c>
      <c r="Y82" s="2">
        <f t="shared" si="7"/>
        <v>23359752.453812301</v>
      </c>
      <c r="Z82" s="2" t="str">
        <f t="shared" si="8"/>
        <v>HERE</v>
      </c>
      <c r="AA82" s="2">
        <f>IF(Z82="HERE",Y82,AA81+Graph!$G$1*1000)</f>
        <v>23359752.453812301</v>
      </c>
      <c r="AB82" s="2">
        <f t="shared" si="21"/>
        <v>529812.65958839655</v>
      </c>
      <c r="AC82" s="2">
        <f t="shared" si="9"/>
        <v>761501.625</v>
      </c>
      <c r="AD82" s="3">
        <f t="shared" si="10"/>
        <v>23359752.453812301</v>
      </c>
      <c r="AE82" s="2">
        <f>IF(AE80&gt;=52800000,52800000,IF(AB61=Graph!G$1*1000,AE81+Graph!G$1*1000,AC82))</f>
        <v>761501.625</v>
      </c>
      <c r="AF82" s="3">
        <f t="shared" si="11"/>
        <v>761501.625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15</v>
      </c>
      <c r="C83" s="7"/>
      <c r="D83" s="2" t="e">
        <f t="shared" si="12"/>
        <v>#N/A</v>
      </c>
      <c r="E83" s="2" t="e">
        <f t="shared" si="22"/>
        <v>#N/A</v>
      </c>
      <c r="F83" s="2">
        <v>544312.86965858936</v>
      </c>
      <c r="G83" s="2">
        <f t="shared" si="25"/>
        <v>544312.86965858936</v>
      </c>
      <c r="H83" s="2">
        <f t="shared" si="13"/>
        <v>24035406.764086902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679317.57142857218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548507.83918097615</v>
      </c>
      <c r="Q83" s="2">
        <f t="shared" si="26"/>
        <v>548507.83918097615</v>
      </c>
      <c r="R83" s="2">
        <f t="shared" si="16"/>
        <v>24669761.917993277</v>
      </c>
      <c r="S83" s="2">
        <f t="shared" si="17"/>
        <v>544312.86965858936</v>
      </c>
      <c r="T83" s="2">
        <f t="shared" si="18"/>
        <v>7039.5714285714785</v>
      </c>
      <c r="U83" s="2">
        <f t="shared" si="19"/>
        <v>548507.83918097615</v>
      </c>
      <c r="V83" s="2">
        <f t="shared" si="5"/>
        <v>774914.3125</v>
      </c>
      <c r="W83" s="2">
        <f t="shared" si="20"/>
        <v>13412.6875</v>
      </c>
      <c r="X83" s="2">
        <f t="shared" si="6"/>
        <v>535095.15168097615</v>
      </c>
      <c r="Y83" s="2">
        <f t="shared" si="7"/>
        <v>23894847.605493277</v>
      </c>
      <c r="Z83" s="2" t="str">
        <f t="shared" si="8"/>
        <v>HERE</v>
      </c>
      <c r="AA83" s="2">
        <f>IF(Z83="HERE",Y83,AA82+Graph!$G$1*1000)</f>
        <v>23894847.605493277</v>
      </c>
      <c r="AB83" s="2">
        <f t="shared" si="21"/>
        <v>535095.15168097615</v>
      </c>
      <c r="AC83" s="2">
        <f t="shared" si="9"/>
        <v>774914.3125</v>
      </c>
      <c r="AD83" s="3">
        <f t="shared" si="10"/>
        <v>23894847.605493277</v>
      </c>
      <c r="AE83" s="2">
        <f>IF(AE81&gt;=52800000,52800000,IF(AB62=Graph!G$1*1000,AE82+Graph!G$1*1000,AC83))</f>
        <v>774914.3125</v>
      </c>
      <c r="AF83" s="3">
        <f t="shared" si="11"/>
        <v>774914.3125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16</v>
      </c>
      <c r="C84" s="7"/>
      <c r="D84" s="2" t="e">
        <f t="shared" si="12"/>
        <v>#N/A</v>
      </c>
      <c r="E84" s="2" t="e">
        <f t="shared" si="22"/>
        <v>#N/A</v>
      </c>
      <c r="F84" s="2">
        <v>549573.51995182037</v>
      </c>
      <c r="G84" s="2">
        <f t="shared" si="25"/>
        <v>549573.51995182037</v>
      </c>
      <c r="H84" s="2">
        <f t="shared" si="13"/>
        <v>24584980.284038723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686357.14285714366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553790.33127355576</v>
      </c>
      <c r="Q84" s="2">
        <f t="shared" si="26"/>
        <v>550000</v>
      </c>
      <c r="R84" s="2">
        <f t="shared" si="16"/>
        <v>25219761.917993277</v>
      </c>
      <c r="S84" s="2">
        <f t="shared" si="17"/>
        <v>549573.51995182037</v>
      </c>
      <c r="T84" s="2">
        <f t="shared" si="18"/>
        <v>7039.5714285714785</v>
      </c>
      <c r="U84" s="2">
        <f t="shared" si="19"/>
        <v>550000</v>
      </c>
      <c r="V84" s="2">
        <f t="shared" si="5"/>
        <v>788327</v>
      </c>
      <c r="W84" s="2">
        <f t="shared" si="20"/>
        <v>13412.6875</v>
      </c>
      <c r="X84" s="2">
        <f t="shared" si="6"/>
        <v>536587.3125</v>
      </c>
      <c r="Y84" s="2">
        <f t="shared" si="7"/>
        <v>24431434.917993277</v>
      </c>
      <c r="Z84" s="2" t="str">
        <f t="shared" si="8"/>
        <v>HERE</v>
      </c>
      <c r="AA84" s="2">
        <f>IF(Z84="HERE",Y84,AA83+Graph!$G$1*1000)</f>
        <v>24431434.917993277</v>
      </c>
      <c r="AB84" s="2">
        <f t="shared" si="21"/>
        <v>536587.3125</v>
      </c>
      <c r="AC84" s="2">
        <f t="shared" si="9"/>
        <v>788327</v>
      </c>
      <c r="AD84" s="3">
        <f t="shared" si="10"/>
        <v>24431434.917993277</v>
      </c>
      <c r="AE84" s="2">
        <f>IF(AE82&gt;=52800000,52800000,IF(AB63=Graph!G$1*1000,AE83+Graph!G$1*1000,AC84))</f>
        <v>788327</v>
      </c>
      <c r="AF84" s="3">
        <f t="shared" si="11"/>
        <v>788327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17</v>
      </c>
      <c r="C85" s="7"/>
      <c r="D85" s="2" t="e">
        <f t="shared" si="12"/>
        <v>#N/A</v>
      </c>
      <c r="E85" s="2" t="e">
        <f t="shared" si="22"/>
        <v>#N/A</v>
      </c>
      <c r="F85" s="2">
        <v>554834.17024508119</v>
      </c>
      <c r="G85" s="2">
        <f t="shared" si="25"/>
        <v>542960.42857142852</v>
      </c>
      <c r="H85" s="2">
        <f t="shared" si="13"/>
        <v>25127940.712610152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693396.71428571513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559072.82336613536</v>
      </c>
      <c r="Q85" s="2">
        <f t="shared" si="26"/>
        <v>550000</v>
      </c>
      <c r="R85" s="2">
        <f t="shared" si="16"/>
        <v>25769761.917993277</v>
      </c>
      <c r="S85" s="2">
        <f t="shared" si="17"/>
        <v>542960.4285714291</v>
      </c>
      <c r="T85" s="2">
        <f t="shared" si="18"/>
        <v>7039.5714285714785</v>
      </c>
      <c r="U85" s="2">
        <f t="shared" si="19"/>
        <v>550000</v>
      </c>
      <c r="V85" s="2">
        <f t="shared" si="5"/>
        <v>801739.6875</v>
      </c>
      <c r="W85" s="2">
        <f t="shared" si="20"/>
        <v>13412.6875</v>
      </c>
      <c r="X85" s="2">
        <f t="shared" si="6"/>
        <v>536587.3125</v>
      </c>
      <c r="Y85" s="2">
        <f t="shared" si="7"/>
        <v>24968022.230493277</v>
      </c>
      <c r="Z85" s="2" t="str">
        <f t="shared" si="8"/>
        <v>HERE</v>
      </c>
      <c r="AA85" s="2">
        <f>IF(Z85="HERE",Y85,AA84+Graph!$G$1*1000)</f>
        <v>24968022.230493277</v>
      </c>
      <c r="AB85" s="2">
        <f t="shared" si="21"/>
        <v>536587.3125</v>
      </c>
      <c r="AC85" s="2">
        <f t="shared" si="9"/>
        <v>801739.6875</v>
      </c>
      <c r="AD85" s="3">
        <f t="shared" si="10"/>
        <v>24968022.230493277</v>
      </c>
      <c r="AE85" s="2">
        <f>IF(AE83&gt;=52800000,52800000,IF(AB64=Graph!G$1*1000,AE84+Graph!G$1*1000,AC85))</f>
        <v>801739.6875</v>
      </c>
      <c r="AF85" s="3">
        <f t="shared" si="11"/>
        <v>801739.6875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18</v>
      </c>
      <c r="C86" s="7"/>
      <c r="D86" s="2" t="e">
        <f t="shared" si="12"/>
        <v>#N/A</v>
      </c>
      <c r="E86" s="2" t="e">
        <f t="shared" si="22"/>
        <v>#N/A</v>
      </c>
      <c r="F86" s="2">
        <v>560094.820538342</v>
      </c>
      <c r="G86" s="2">
        <f t="shared" si="25"/>
        <v>542960.42857142852</v>
      </c>
      <c r="H86" s="2">
        <f t="shared" si="13"/>
        <v>25670901.141181581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700436.28571428661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564355.31545874476</v>
      </c>
      <c r="Q86" s="2">
        <f t="shared" si="26"/>
        <v>550000</v>
      </c>
      <c r="R86" s="2">
        <f t="shared" si="16"/>
        <v>26319761.917993277</v>
      </c>
      <c r="S86" s="2">
        <f t="shared" si="17"/>
        <v>542960.4285714291</v>
      </c>
      <c r="T86" s="2">
        <f t="shared" si="18"/>
        <v>7039.5714285714785</v>
      </c>
      <c r="U86" s="2">
        <f t="shared" si="19"/>
        <v>550000</v>
      </c>
      <c r="V86" s="2">
        <f t="shared" si="5"/>
        <v>815152.375</v>
      </c>
      <c r="W86" s="2">
        <f t="shared" si="20"/>
        <v>13412.6875</v>
      </c>
      <c r="X86" s="2">
        <f t="shared" si="6"/>
        <v>536587.3125</v>
      </c>
      <c r="Y86" s="2">
        <f t="shared" si="7"/>
        <v>25504609.542993277</v>
      </c>
      <c r="Z86" s="2" t="str">
        <f t="shared" si="8"/>
        <v>HERE</v>
      </c>
      <c r="AA86" s="2">
        <f>IF(Z86="HERE",Y86,AA85+Graph!$G$1*1000)</f>
        <v>25504609.542993277</v>
      </c>
      <c r="AB86" s="2">
        <f t="shared" si="21"/>
        <v>536587.3125</v>
      </c>
      <c r="AC86" s="2">
        <f t="shared" si="9"/>
        <v>815152.375</v>
      </c>
      <c r="AD86" s="3">
        <f t="shared" si="10"/>
        <v>25504609.542993277</v>
      </c>
      <c r="AE86" s="2">
        <f>IF(AE84&gt;=52800000,52800000,IF(AB65=Graph!G$1*1000,AE85+Graph!G$1*1000,AC86))</f>
        <v>815152.375</v>
      </c>
      <c r="AF86" s="3">
        <f t="shared" si="11"/>
        <v>815152.375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19</v>
      </c>
      <c r="C87" s="7"/>
      <c r="D87" s="2" t="e">
        <f t="shared" si="12"/>
        <v>#N/A</v>
      </c>
      <c r="E87" s="2" t="e">
        <f t="shared" si="22"/>
        <v>#N/A</v>
      </c>
      <c r="F87" s="2">
        <v>565355.47083160281</v>
      </c>
      <c r="G87" s="2">
        <f t="shared" si="25"/>
        <v>542960.42857142852</v>
      </c>
      <c r="H87" s="2">
        <f t="shared" si="13"/>
        <v>26213861.56975301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707475.85714285809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569637.80755132437</v>
      </c>
      <c r="Q87" s="2">
        <f t="shared" si="26"/>
        <v>550000</v>
      </c>
      <c r="R87" s="2">
        <f t="shared" si="16"/>
        <v>26869761.917993277</v>
      </c>
      <c r="S87" s="2">
        <f t="shared" si="17"/>
        <v>542960.4285714291</v>
      </c>
      <c r="T87" s="2">
        <f t="shared" si="18"/>
        <v>7039.5714285714785</v>
      </c>
      <c r="U87" s="2">
        <f t="shared" si="19"/>
        <v>550000</v>
      </c>
      <c r="V87" s="2">
        <f t="shared" si="5"/>
        <v>828565.0625</v>
      </c>
      <c r="W87" s="2">
        <f t="shared" si="20"/>
        <v>13412.6875</v>
      </c>
      <c r="X87" s="2">
        <f t="shared" si="6"/>
        <v>536587.3125</v>
      </c>
      <c r="Y87" s="2">
        <f t="shared" si="7"/>
        <v>26041196.855493277</v>
      </c>
      <c r="Z87" s="2" t="str">
        <f t="shared" si="8"/>
        <v>HERE</v>
      </c>
      <c r="AA87" s="2">
        <f>IF(Z87="HERE",Y87,AA86+Graph!$G$1*1000)</f>
        <v>26041196.855493277</v>
      </c>
      <c r="AB87" s="2">
        <f t="shared" si="21"/>
        <v>536587.3125</v>
      </c>
      <c r="AC87" s="2">
        <f t="shared" si="9"/>
        <v>828565.0625</v>
      </c>
      <c r="AD87" s="3">
        <f t="shared" si="10"/>
        <v>26041196.855493277</v>
      </c>
      <c r="AE87" s="2">
        <f>IF(AE85&gt;=52800000,52800000,IF(AB66=Graph!G$1*1000,AE86+Graph!G$1*1000,AC87))</f>
        <v>828565.0625</v>
      </c>
      <c r="AF87" s="3">
        <f t="shared" si="11"/>
        <v>828565.0625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20</v>
      </c>
      <c r="C88" s="7"/>
      <c r="D88" s="2" t="e">
        <f t="shared" si="12"/>
        <v>#N/A</v>
      </c>
      <c r="E88" s="2" t="e">
        <f t="shared" si="22"/>
        <v>#N/A</v>
      </c>
      <c r="F88" s="2">
        <v>570616.12112486362</v>
      </c>
      <c r="G88" s="2">
        <f t="shared" si="25"/>
        <v>542960.42857142852</v>
      </c>
      <c r="H88" s="2">
        <f t="shared" si="13"/>
        <v>26756821.998324439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714515.42857142957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574920.29964390397</v>
      </c>
      <c r="Q88" s="2">
        <f t="shared" si="26"/>
        <v>550000</v>
      </c>
      <c r="R88" s="2">
        <f t="shared" si="16"/>
        <v>27419761.917993277</v>
      </c>
      <c r="S88" s="2">
        <f t="shared" si="17"/>
        <v>542960.4285714291</v>
      </c>
      <c r="T88" s="2">
        <f t="shared" si="18"/>
        <v>7039.5714285714785</v>
      </c>
      <c r="U88" s="2">
        <f t="shared" si="19"/>
        <v>550000</v>
      </c>
      <c r="V88" s="2">
        <f t="shared" si="5"/>
        <v>841977.75</v>
      </c>
      <c r="W88" s="2">
        <f t="shared" si="20"/>
        <v>13412.6875</v>
      </c>
      <c r="X88" s="2">
        <f t="shared" si="6"/>
        <v>536587.3125</v>
      </c>
      <c r="Y88" s="2">
        <f t="shared" si="7"/>
        <v>26577784.167993277</v>
      </c>
      <c r="Z88" s="2" t="str">
        <f t="shared" si="8"/>
        <v>HERE</v>
      </c>
      <c r="AA88" s="2">
        <f>IF(Z88="HERE",Y88,AA87+Graph!$G$1*1000)</f>
        <v>26577784.167993277</v>
      </c>
      <c r="AB88" s="2">
        <f t="shared" si="21"/>
        <v>536587.3125</v>
      </c>
      <c r="AC88" s="2">
        <f t="shared" si="9"/>
        <v>841977.75</v>
      </c>
      <c r="AD88" s="3">
        <f t="shared" si="10"/>
        <v>26577784.167993277</v>
      </c>
      <c r="AE88" s="2">
        <f>IF(AE86&gt;=52800000,52800000,IF(AB67=Graph!G$1*1000,AE87+Graph!G$1*1000,AC88))</f>
        <v>841977.75</v>
      </c>
      <c r="AF88" s="3">
        <f t="shared" si="11"/>
        <v>841977.75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21</v>
      </c>
      <c r="C89" s="7"/>
      <c r="D89" s="2" t="e">
        <f t="shared" si="12"/>
        <v>#N/A</v>
      </c>
      <c r="E89" s="2" t="e">
        <f t="shared" si="22"/>
        <v>#N/A</v>
      </c>
      <c r="F89" s="2">
        <v>575876.77141809464</v>
      </c>
      <c r="G89" s="2">
        <f t="shared" si="25"/>
        <v>542960.42857142852</v>
      </c>
      <c r="H89" s="2">
        <f t="shared" si="13"/>
        <v>27299782.426895868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721555.00000000105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580202.79173648357</v>
      </c>
      <c r="Q89" s="2">
        <f t="shared" si="26"/>
        <v>550000</v>
      </c>
      <c r="R89" s="2">
        <f t="shared" si="16"/>
        <v>27969761.917993277</v>
      </c>
      <c r="S89" s="2">
        <f t="shared" si="17"/>
        <v>542960.4285714291</v>
      </c>
      <c r="T89" s="2">
        <f t="shared" si="18"/>
        <v>7039.5714285714785</v>
      </c>
      <c r="U89" s="2">
        <f t="shared" si="19"/>
        <v>550000</v>
      </c>
      <c r="V89" s="2">
        <f t="shared" si="5"/>
        <v>855390.4375</v>
      </c>
      <c r="W89" s="2">
        <f t="shared" si="20"/>
        <v>13412.6875</v>
      </c>
      <c r="X89" s="2">
        <f t="shared" si="6"/>
        <v>536587.3125</v>
      </c>
      <c r="Y89" s="2">
        <f t="shared" si="7"/>
        <v>27114371.480493277</v>
      </c>
      <c r="Z89" s="2" t="str">
        <f t="shared" si="8"/>
        <v>HERE</v>
      </c>
      <c r="AA89" s="2">
        <f>IF(Z89="HERE",Y89,AA88+Graph!$G$1*1000)</f>
        <v>27114371.480493277</v>
      </c>
      <c r="AB89" s="2">
        <f t="shared" si="21"/>
        <v>536587.3125</v>
      </c>
      <c r="AC89" s="2">
        <f t="shared" si="9"/>
        <v>855390.4375</v>
      </c>
      <c r="AD89" s="3">
        <f t="shared" si="10"/>
        <v>27114371.480493277</v>
      </c>
      <c r="AE89" s="2">
        <f>IF(AE87&gt;=52800000,52800000,IF(AB68=Graph!G$1*1000,AE88+Graph!G$1*1000,AC89))</f>
        <v>855390.4375</v>
      </c>
      <c r="AF89" s="3">
        <f t="shared" si="11"/>
        <v>855390.4375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22</v>
      </c>
      <c r="C90" s="7"/>
      <c r="D90" s="2" t="e">
        <f t="shared" si="12"/>
        <v>#N/A</v>
      </c>
      <c r="E90" s="2" t="e">
        <f t="shared" si="22"/>
        <v>#N/A</v>
      </c>
      <c r="F90" s="2">
        <v>581137.42171135545</v>
      </c>
      <c r="G90" s="2">
        <f t="shared" si="25"/>
        <v>542960.42857142852</v>
      </c>
      <c r="H90" s="2">
        <f t="shared" si="13"/>
        <v>27842742.855467297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728594.57142857253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585485.28382906318</v>
      </c>
      <c r="Q90" s="2">
        <f t="shared" si="26"/>
        <v>550000</v>
      </c>
      <c r="R90" s="2">
        <f t="shared" si="16"/>
        <v>28519761.917993277</v>
      </c>
      <c r="S90" s="2">
        <f t="shared" si="17"/>
        <v>542960.4285714291</v>
      </c>
      <c r="T90" s="2">
        <f t="shared" si="18"/>
        <v>7039.5714285714785</v>
      </c>
      <c r="U90" s="2">
        <f t="shared" si="19"/>
        <v>550000</v>
      </c>
      <c r="V90" s="2">
        <f t="shared" si="5"/>
        <v>868803.125</v>
      </c>
      <c r="W90" s="2">
        <f t="shared" si="20"/>
        <v>13412.6875</v>
      </c>
      <c r="X90" s="2">
        <f t="shared" si="6"/>
        <v>536587.3125</v>
      </c>
      <c r="Y90" s="2">
        <f t="shared" si="7"/>
        <v>27650958.792993277</v>
      </c>
      <c r="Z90" s="2" t="str">
        <f t="shared" si="8"/>
        <v>HERE</v>
      </c>
      <c r="AA90" s="2">
        <f>IF(Z90="HERE",Y90,AA89+Graph!$G$1*1000)</f>
        <v>27650958.792993277</v>
      </c>
      <c r="AB90" s="2">
        <f t="shared" si="21"/>
        <v>536587.3125</v>
      </c>
      <c r="AC90" s="2">
        <f t="shared" si="9"/>
        <v>868803.125</v>
      </c>
      <c r="AD90" s="3">
        <f t="shared" si="10"/>
        <v>27650958.792993277</v>
      </c>
      <c r="AE90" s="2">
        <f>IF(AE88&gt;=52800000,52800000,IF(AB69=Graph!G$1*1000,AE89+Graph!G$1*1000,AC90))</f>
        <v>868803.125</v>
      </c>
      <c r="AF90" s="3">
        <f t="shared" si="11"/>
        <v>868803.125</v>
      </c>
      <c r="AG90" s="3">
        <f t="shared" si="29"/>
        <v>15225156.870521322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23</v>
      </c>
      <c r="C91" s="7"/>
      <c r="D91" s="2" t="e">
        <f t="shared" si="12"/>
        <v>#N/A</v>
      </c>
      <c r="E91" s="2" t="e">
        <f t="shared" si="22"/>
        <v>#N/A</v>
      </c>
      <c r="F91" s="2">
        <v>586398.07200461626</v>
      </c>
      <c r="G91" s="2">
        <f t="shared" si="25"/>
        <v>542960.42857142852</v>
      </c>
      <c r="H91" s="2">
        <f t="shared" si="13"/>
        <v>28385703.284038726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735634.142857144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590767.77592164278</v>
      </c>
      <c r="Q91" s="2">
        <f t="shared" si="26"/>
        <v>550000</v>
      </c>
      <c r="R91" s="2">
        <f t="shared" si="16"/>
        <v>29069761.917993277</v>
      </c>
      <c r="S91" s="2">
        <f t="shared" si="17"/>
        <v>542960.4285714291</v>
      </c>
      <c r="T91" s="2">
        <f t="shared" si="18"/>
        <v>7039.5714285714785</v>
      </c>
      <c r="U91" s="2">
        <f t="shared" si="19"/>
        <v>550000</v>
      </c>
      <c r="V91" s="2">
        <f t="shared" si="5"/>
        <v>882215.8125</v>
      </c>
      <c r="W91" s="2">
        <f t="shared" si="20"/>
        <v>13412.6875</v>
      </c>
      <c r="X91" s="2">
        <f t="shared" si="6"/>
        <v>536587.3125</v>
      </c>
      <c r="Y91" s="2">
        <f t="shared" si="7"/>
        <v>28187546.105493277</v>
      </c>
      <c r="Z91" s="2" t="str">
        <f t="shared" si="8"/>
        <v>HERE</v>
      </c>
      <c r="AA91" s="2">
        <f>IF(Z91="HERE",Y91,AA90+Graph!$G$1*1000)</f>
        <v>28187546.105493277</v>
      </c>
      <c r="AB91" s="2">
        <f t="shared" si="21"/>
        <v>536587.3125</v>
      </c>
      <c r="AC91" s="2">
        <f t="shared" si="9"/>
        <v>882215.8125</v>
      </c>
      <c r="AD91" s="3">
        <f t="shared" si="10"/>
        <v>28187546.105493277</v>
      </c>
      <c r="AE91" s="2">
        <f>IF(AE89&gt;=52800000,52800000,IF(AB70=Graph!G$1*1000,AE90+Graph!G$1*1000,AC91))</f>
        <v>882215.8125</v>
      </c>
      <c r="AF91" s="3">
        <f t="shared" si="11"/>
        <v>882215.8125</v>
      </c>
      <c r="AG91" s="3">
        <f t="shared" si="29"/>
        <v>15645607.983925967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24</v>
      </c>
      <c r="C92" s="7"/>
      <c r="D92" s="2" t="e">
        <f t="shared" si="12"/>
        <v>#N/A</v>
      </c>
      <c r="E92" s="2" t="e">
        <f t="shared" si="22"/>
        <v>#N/A</v>
      </c>
      <c r="F92" s="2">
        <v>591658.72229787707</v>
      </c>
      <c r="G92" s="2">
        <f t="shared" si="25"/>
        <v>542960.42857142852</v>
      </c>
      <c r="H92" s="2">
        <f t="shared" si="13"/>
        <v>28928663.712610155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742673.71428571548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596050.26801425219</v>
      </c>
      <c r="Q92" s="2">
        <f t="shared" si="26"/>
        <v>550000</v>
      </c>
      <c r="R92" s="2">
        <f t="shared" si="16"/>
        <v>29619761.917993277</v>
      </c>
      <c r="S92" s="2">
        <f t="shared" si="17"/>
        <v>542960.4285714291</v>
      </c>
      <c r="T92" s="2">
        <f t="shared" si="18"/>
        <v>7039.5714285714785</v>
      </c>
      <c r="U92" s="2">
        <f t="shared" si="19"/>
        <v>550000</v>
      </c>
      <c r="V92" s="2">
        <f t="shared" si="5"/>
        <v>895628.5</v>
      </c>
      <c r="W92" s="2">
        <f t="shared" si="20"/>
        <v>13412.6875</v>
      </c>
      <c r="X92" s="2">
        <f t="shared" si="6"/>
        <v>536587.3125</v>
      </c>
      <c r="Y92" s="2">
        <f t="shared" si="7"/>
        <v>28724133.417993277</v>
      </c>
      <c r="Z92" s="2" t="str">
        <f t="shared" si="8"/>
        <v>HERE</v>
      </c>
      <c r="AA92" s="2">
        <f>IF(Z92="HERE",Y92,AA91+Graph!$G$1*1000)</f>
        <v>28724133.417993277</v>
      </c>
      <c r="AB92" s="2">
        <f t="shared" si="21"/>
        <v>536587.3125</v>
      </c>
      <c r="AC92" s="2">
        <f t="shared" si="9"/>
        <v>895628.5</v>
      </c>
      <c r="AD92" s="3">
        <f t="shared" si="10"/>
        <v>28724133.417993277</v>
      </c>
      <c r="AE92" s="2">
        <f>IF(AE90&gt;=52800000,52800000,IF(AB71=Graph!G$1*1000,AE91+Graph!G$1*1000,AC92))</f>
        <v>895628.5</v>
      </c>
      <c r="AF92" s="3">
        <f t="shared" si="11"/>
        <v>895628.5</v>
      </c>
      <c r="AG92" s="3">
        <f t="shared" si="29"/>
        <v>16070813.340213932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25</v>
      </c>
      <c r="C93" s="7"/>
      <c r="D93" s="2" t="e">
        <f t="shared" si="12"/>
        <v>#N/A</v>
      </c>
      <c r="E93" s="2" t="e">
        <f t="shared" si="22"/>
        <v>#N/A</v>
      </c>
      <c r="F93" s="2">
        <v>596919.37259113789</v>
      </c>
      <c r="G93" s="2">
        <f t="shared" si="25"/>
        <v>542960.42857142852</v>
      </c>
      <c r="H93" s="2">
        <f t="shared" si="13"/>
        <v>29471624.141181584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749713.28571428696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601332.76010683179</v>
      </c>
      <c r="Q93" s="2">
        <f t="shared" si="26"/>
        <v>550000</v>
      </c>
      <c r="R93" s="2">
        <f t="shared" si="16"/>
        <v>30169761.917993277</v>
      </c>
      <c r="S93" s="2">
        <f t="shared" si="17"/>
        <v>542960.4285714291</v>
      </c>
      <c r="T93" s="2">
        <f t="shared" si="18"/>
        <v>7039.5714285714785</v>
      </c>
      <c r="U93" s="2">
        <f t="shared" si="19"/>
        <v>550000</v>
      </c>
      <c r="V93" s="2">
        <f t="shared" si="5"/>
        <v>909041.1875</v>
      </c>
      <c r="W93" s="2">
        <f t="shared" si="20"/>
        <v>13412.6875</v>
      </c>
      <c r="X93" s="2">
        <f t="shared" si="6"/>
        <v>536587.3125</v>
      </c>
      <c r="Y93" s="2">
        <f t="shared" si="7"/>
        <v>29260720.730493277</v>
      </c>
      <c r="Z93" s="2" t="str">
        <f t="shared" si="8"/>
        <v>HERE</v>
      </c>
      <c r="AA93" s="2">
        <f>IF(Z93="HERE",Y93,AA92+Graph!$G$1*1000)</f>
        <v>29260720.730493277</v>
      </c>
      <c r="AB93" s="2">
        <f t="shared" si="21"/>
        <v>536587.3125</v>
      </c>
      <c r="AC93" s="2">
        <f t="shared" si="9"/>
        <v>909041.1875</v>
      </c>
      <c r="AD93" s="3">
        <f t="shared" si="10"/>
        <v>29260720.730493277</v>
      </c>
      <c r="AE93" s="2">
        <f>IF(AE91&gt;=52800000,52800000,IF(AB72=Graph!G$1*1000,AE92+Graph!G$1*1000,AC93))</f>
        <v>909041.1875</v>
      </c>
      <c r="AF93" s="3">
        <f t="shared" si="11"/>
        <v>909041.1875</v>
      </c>
      <c r="AG93" s="3">
        <f t="shared" si="29"/>
        <v>16500772.939385219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26</v>
      </c>
      <c r="C94" s="7"/>
      <c r="D94" s="2" t="e">
        <f t="shared" si="12"/>
        <v>#N/A</v>
      </c>
      <c r="E94" s="2" t="e">
        <f t="shared" si="22"/>
        <v>#N/A</v>
      </c>
      <c r="F94" s="2">
        <v>602180.0228843987</v>
      </c>
      <c r="G94" s="2">
        <f t="shared" si="25"/>
        <v>542960.42857142852</v>
      </c>
      <c r="H94" s="2">
        <f t="shared" si="13"/>
        <v>30014584.569753014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756752.85714285844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606615.25219941139</v>
      </c>
      <c r="Q94" s="2">
        <f t="shared" si="26"/>
        <v>550000</v>
      </c>
      <c r="R94" s="2">
        <f t="shared" si="16"/>
        <v>30719761.917993277</v>
      </c>
      <c r="S94" s="2">
        <f t="shared" si="17"/>
        <v>542960.4285714291</v>
      </c>
      <c r="T94" s="2">
        <f t="shared" si="18"/>
        <v>7039.5714285714785</v>
      </c>
      <c r="U94" s="2">
        <f t="shared" si="19"/>
        <v>550000</v>
      </c>
      <c r="V94" s="2">
        <f t="shared" si="5"/>
        <v>922453.875</v>
      </c>
      <c r="W94" s="2">
        <f t="shared" si="20"/>
        <v>13412.6875</v>
      </c>
      <c r="X94" s="2">
        <f t="shared" si="6"/>
        <v>536587.3125</v>
      </c>
      <c r="Y94" s="2">
        <f t="shared" si="7"/>
        <v>29797308.042993277</v>
      </c>
      <c r="Z94" s="2" t="str">
        <f t="shared" si="8"/>
        <v>HERE</v>
      </c>
      <c r="AA94" s="2">
        <f>IF(Z94="HERE",Y94,AA93+Graph!$G$1*1000)</f>
        <v>29797308.042993277</v>
      </c>
      <c r="AB94" s="2">
        <f t="shared" si="21"/>
        <v>536587.3125</v>
      </c>
      <c r="AC94" s="2">
        <f t="shared" si="9"/>
        <v>922453.875</v>
      </c>
      <c r="AD94" s="3">
        <f t="shared" si="10"/>
        <v>29797308.042993277</v>
      </c>
      <c r="AE94" s="2">
        <f>IF(AE92&gt;=52800000,52800000,IF(AB73=Graph!G$1*1000,AE93+Graph!G$1*1000,AC94))</f>
        <v>922453.875</v>
      </c>
      <c r="AF94" s="3">
        <f t="shared" si="11"/>
        <v>922453.875</v>
      </c>
      <c r="AG94" s="3">
        <f t="shared" si="29"/>
        <v>16935486.781439826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27</v>
      </c>
      <c r="C95" s="7"/>
      <c r="D95" s="2" t="e">
        <f t="shared" si="12"/>
        <v>#N/A</v>
      </c>
      <c r="E95" s="2" t="e">
        <f t="shared" si="22"/>
        <v>#N/A</v>
      </c>
      <c r="F95" s="2">
        <v>607440.67317762971</v>
      </c>
      <c r="G95" s="2">
        <f t="shared" si="25"/>
        <v>542960.42857142852</v>
      </c>
      <c r="H95" s="2">
        <f t="shared" si="13"/>
        <v>30557544.998324443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763792.42857142992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611897.744291991</v>
      </c>
      <c r="Q95" s="2">
        <f t="shared" si="26"/>
        <v>550000</v>
      </c>
      <c r="R95" s="2">
        <f t="shared" si="16"/>
        <v>31269761.917993277</v>
      </c>
      <c r="S95" s="2">
        <f t="shared" si="17"/>
        <v>542960.4285714291</v>
      </c>
      <c r="T95" s="2">
        <f t="shared" si="18"/>
        <v>7039.5714285714785</v>
      </c>
      <c r="U95" s="2">
        <f t="shared" si="19"/>
        <v>550000</v>
      </c>
      <c r="V95" s="2">
        <f t="shared" si="5"/>
        <v>935866.5625</v>
      </c>
      <c r="W95" s="2">
        <f t="shared" si="20"/>
        <v>13412.6875</v>
      </c>
      <c r="X95" s="2">
        <f t="shared" si="6"/>
        <v>536587.3125</v>
      </c>
      <c r="Y95" s="2">
        <f t="shared" ref="Y95:Y158" si="30">IF(COUNT($C96)=0,IF(COUNT($C95)=1,C95,SUM(Y94+X95)),C95)</f>
        <v>30333895.355493277</v>
      </c>
      <c r="Z95" s="2" t="str">
        <f t="shared" si="8"/>
        <v>HERE</v>
      </c>
      <c r="AA95" s="2">
        <f>IF(Z95="HERE",Y95,AA94+Graph!$G$1*1000)</f>
        <v>30333895.355493277</v>
      </c>
      <c r="AB95" s="2">
        <f t="shared" si="21"/>
        <v>536587.3125</v>
      </c>
      <c r="AC95" s="2">
        <f t="shared" ref="AC95:AC158" si="31">IF(Z96="HERE",V95,AC94)</f>
        <v>935866.5625</v>
      </c>
      <c r="AD95" s="3">
        <f t="shared" si="10"/>
        <v>30333895.355493277</v>
      </c>
      <c r="AE95" s="2">
        <f>IF(AE93&gt;=52800000,52800000,IF(AB74=Graph!G$1*1000,AE94+Graph!G$1*1000,AC95))</f>
        <v>935866.5625</v>
      </c>
      <c r="AF95" s="3">
        <f t="shared" si="11"/>
        <v>935866.5625</v>
      </c>
      <c r="AG95" s="3">
        <f t="shared" si="29"/>
        <v>17374954.86637776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28</v>
      </c>
      <c r="C96" s="7"/>
      <c r="D96" s="2" t="e">
        <f t="shared" si="12"/>
        <v>#N/A</v>
      </c>
      <c r="E96" s="2" t="e">
        <f t="shared" si="22"/>
        <v>#N/A</v>
      </c>
      <c r="F96" s="2">
        <v>612701.32347089052</v>
      </c>
      <c r="G96" s="2">
        <f t="shared" si="25"/>
        <v>542960.42857142852</v>
      </c>
      <c r="H96" s="2">
        <f t="shared" ref="H96:H159" si="32">IF(COUNT($C97)=0,IF(COUNT($C96)=1,C96,SUM(H95+G96)),C96)</f>
        <v>31100505.426895872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770832.0000000014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617180.2363845706</v>
      </c>
      <c r="Q96" s="2">
        <f t="shared" si="26"/>
        <v>550000</v>
      </c>
      <c r="R96" s="2">
        <f t="shared" ref="R96:R159" si="33">IF(COUNT($C97)=0,IF(COUNT($C96)=1,M96,SUM(R95+Q96)),M96)</f>
        <v>31819761.917993277</v>
      </c>
      <c r="S96" s="2">
        <f t="shared" si="17"/>
        <v>542960.4285714291</v>
      </c>
      <c r="T96" s="2">
        <f t="shared" si="18"/>
        <v>7039.5714285714785</v>
      </c>
      <c r="U96" s="2">
        <f t="shared" si="19"/>
        <v>550000</v>
      </c>
      <c r="V96" s="2">
        <f t="shared" si="5"/>
        <v>949279.25</v>
      </c>
      <c r="W96" s="2">
        <f t="shared" si="20"/>
        <v>13412.6875</v>
      </c>
      <c r="X96" s="2">
        <f t="shared" si="6"/>
        <v>536587.3125</v>
      </c>
      <c r="Y96" s="2">
        <f t="shared" si="30"/>
        <v>30870482.667993277</v>
      </c>
      <c r="Z96" s="2" t="str">
        <f t="shared" si="8"/>
        <v>HERE</v>
      </c>
      <c r="AA96" s="2">
        <f>IF(Z96="HERE",Y96,AA95+Graph!$G$1*1000)</f>
        <v>30870482.667993277</v>
      </c>
      <c r="AB96" s="2">
        <f t="shared" si="21"/>
        <v>536587.3125</v>
      </c>
      <c r="AC96" s="2">
        <f t="shared" si="31"/>
        <v>949279.25</v>
      </c>
      <c r="AD96" s="3">
        <f t="shared" si="10"/>
        <v>30870482.667993277</v>
      </c>
      <c r="AE96" s="2">
        <f>IF(AE94&gt;=52800000,52800000,IF(AB75=Graph!G$1*1000,AE95+Graph!G$1*1000,AC96))</f>
        <v>949279.25</v>
      </c>
      <c r="AF96" s="3">
        <f t="shared" si="11"/>
        <v>949279.25</v>
      </c>
      <c r="AG96" s="3">
        <f t="shared" si="29"/>
        <v>17819177.194199037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29</v>
      </c>
      <c r="C97" s="7"/>
      <c r="D97" s="2" t="e">
        <f t="shared" si="12"/>
        <v>#N/A</v>
      </c>
      <c r="E97" s="2" t="e">
        <f t="shared" si="22"/>
        <v>#N/A</v>
      </c>
      <c r="F97" s="2">
        <v>617961.97376415133</v>
      </c>
      <c r="G97" s="2">
        <f t="shared" si="25"/>
        <v>542960.42857142852</v>
      </c>
      <c r="H97" s="2">
        <f t="shared" si="32"/>
        <v>31643465.855467301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777871.57142857288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622462.72847718</v>
      </c>
      <c r="Q97" s="2">
        <f t="shared" si="26"/>
        <v>550000</v>
      </c>
      <c r="R97" s="2">
        <f t="shared" si="33"/>
        <v>32369761.917993277</v>
      </c>
      <c r="S97" s="2">
        <f t="shared" si="17"/>
        <v>542960.4285714291</v>
      </c>
      <c r="T97" s="2">
        <f t="shared" si="18"/>
        <v>7039.5714285714785</v>
      </c>
      <c r="U97" s="2">
        <f t="shared" si="19"/>
        <v>550000</v>
      </c>
      <c r="V97" s="2">
        <f t="shared" si="5"/>
        <v>962691.9375</v>
      </c>
      <c r="W97" s="2">
        <f t="shared" si="20"/>
        <v>13412.6875</v>
      </c>
      <c r="X97" s="2">
        <f t="shared" si="6"/>
        <v>536587.3125</v>
      </c>
      <c r="Y97" s="2">
        <f t="shared" si="30"/>
        <v>31407069.980493277</v>
      </c>
      <c r="Z97" s="2" t="str">
        <f t="shared" si="8"/>
        <v>HERE</v>
      </c>
      <c r="AA97" s="2">
        <f>IF(Z97="HERE",Y97,AA96+Graph!$G$1*1000)</f>
        <v>31407069.980493277</v>
      </c>
      <c r="AB97" s="2">
        <f t="shared" si="21"/>
        <v>536587.3125</v>
      </c>
      <c r="AC97" s="2">
        <f t="shared" si="31"/>
        <v>962691.9375</v>
      </c>
      <c r="AD97" s="3">
        <f t="shared" si="10"/>
        <v>31407069.980493277</v>
      </c>
      <c r="AE97" s="2">
        <f>IF(AE95&gt;=52800000,52800000,IF(AB76=Graph!G$1*1000,AE96+Graph!G$1*1000,AC97))</f>
        <v>962691.9375</v>
      </c>
      <c r="AF97" s="3">
        <f t="shared" si="11"/>
        <v>962691.9375</v>
      </c>
      <c r="AG97" s="3">
        <f t="shared" si="29"/>
        <v>18268153.764903635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30</v>
      </c>
      <c r="C98" s="7"/>
      <c r="D98" s="2" t="e">
        <f t="shared" si="12"/>
        <v>#N/A</v>
      </c>
      <c r="E98" s="2" t="e">
        <f t="shared" si="22"/>
        <v>#N/A</v>
      </c>
      <c r="F98" s="2">
        <v>623222.62405741215</v>
      </c>
      <c r="G98" s="2">
        <f t="shared" si="25"/>
        <v>542960.42857142852</v>
      </c>
      <c r="H98" s="2">
        <f t="shared" si="32"/>
        <v>32186426.28403873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784911.14285714435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627745.22056975961</v>
      </c>
      <c r="Q98" s="2">
        <f t="shared" si="26"/>
        <v>550000</v>
      </c>
      <c r="R98" s="2">
        <f t="shared" si="33"/>
        <v>32919761.917993277</v>
      </c>
      <c r="S98" s="2">
        <f t="shared" si="17"/>
        <v>542960.4285714291</v>
      </c>
      <c r="T98" s="2">
        <f t="shared" si="18"/>
        <v>7039.5714285714785</v>
      </c>
      <c r="U98" s="2">
        <f t="shared" si="19"/>
        <v>550000</v>
      </c>
      <c r="V98" s="2">
        <f t="shared" si="5"/>
        <v>976104.625</v>
      </c>
      <c r="W98" s="2">
        <f t="shared" si="20"/>
        <v>13412.6875</v>
      </c>
      <c r="X98" s="2">
        <f t="shared" si="6"/>
        <v>536587.3125</v>
      </c>
      <c r="Y98" s="2">
        <f t="shared" si="30"/>
        <v>31943657.292993277</v>
      </c>
      <c r="Z98" s="2" t="str">
        <f t="shared" si="8"/>
        <v>HERE</v>
      </c>
      <c r="AA98" s="2">
        <f>IF(Z98="HERE",Y98,AA97+Graph!$G$1*1000)</f>
        <v>31943657.292993277</v>
      </c>
      <c r="AB98" s="2">
        <f t="shared" si="21"/>
        <v>536587.3125</v>
      </c>
      <c r="AC98" s="2">
        <f t="shared" si="31"/>
        <v>976104.625</v>
      </c>
      <c r="AD98" s="3">
        <f t="shared" si="10"/>
        <v>31943657.292993277</v>
      </c>
      <c r="AE98" s="2">
        <f>IF(AE96&gt;=52800000,52800000,IF(AB77=Graph!G$1*1000,AE97+Graph!G$1*1000,AC98))</f>
        <v>976104.625</v>
      </c>
      <c r="AF98" s="3">
        <f t="shared" si="11"/>
        <v>976104.625</v>
      </c>
      <c r="AG98" s="3">
        <f t="shared" si="29"/>
        <v>18721884.578491557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31</v>
      </c>
      <c r="C99" s="7"/>
      <c r="D99" s="2" t="e">
        <f t="shared" si="12"/>
        <v>#N/A</v>
      </c>
      <c r="E99" s="2" t="e">
        <f t="shared" si="22"/>
        <v>#N/A</v>
      </c>
      <c r="F99" s="2">
        <v>628483.27435067296</v>
      </c>
      <c r="G99" s="2">
        <f t="shared" si="25"/>
        <v>542960.42857142852</v>
      </c>
      <c r="H99" s="2">
        <f t="shared" si="32"/>
        <v>32729386.712610159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791950.71428571583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633027.71266233921</v>
      </c>
      <c r="Q99" s="2">
        <f t="shared" si="26"/>
        <v>550000</v>
      </c>
      <c r="R99" s="2">
        <f t="shared" si="33"/>
        <v>33469761.917993277</v>
      </c>
      <c r="S99" s="2">
        <f t="shared" si="17"/>
        <v>542960.4285714291</v>
      </c>
      <c r="T99" s="2">
        <f t="shared" si="18"/>
        <v>7039.5714285714785</v>
      </c>
      <c r="U99" s="2">
        <f t="shared" si="19"/>
        <v>550000</v>
      </c>
      <c r="V99" s="2">
        <f t="shared" si="5"/>
        <v>989517.3125</v>
      </c>
      <c r="W99" s="2">
        <f t="shared" si="20"/>
        <v>13412.6875</v>
      </c>
      <c r="X99" s="2">
        <f t="shared" si="6"/>
        <v>536587.3125</v>
      </c>
      <c r="Y99" s="2">
        <f t="shared" si="30"/>
        <v>32480244.605493277</v>
      </c>
      <c r="Z99" s="2" t="str">
        <f t="shared" si="8"/>
        <v>HERE</v>
      </c>
      <c r="AA99" s="2">
        <f>IF(Z99="HERE",Y99,AA98+Graph!$G$1*1000)</f>
        <v>32480244.605493277</v>
      </c>
      <c r="AB99" s="2">
        <f t="shared" si="21"/>
        <v>536587.3125</v>
      </c>
      <c r="AC99" s="2">
        <f t="shared" si="31"/>
        <v>989517.3125</v>
      </c>
      <c r="AD99" s="3">
        <f t="shared" si="10"/>
        <v>32480244.605493277</v>
      </c>
      <c r="AE99" s="2">
        <f>IF(AE97&gt;=52800000,52800000,IF(AB78=Graph!G$1*1000,AE98+Graph!G$1*1000,AC99))</f>
        <v>989517.3125</v>
      </c>
      <c r="AF99" s="3">
        <f t="shared" si="11"/>
        <v>989517.3125</v>
      </c>
      <c r="AG99" s="3">
        <f t="shared" si="29"/>
        <v>19180369.634962801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32</v>
      </c>
      <c r="C100" s="14"/>
      <c r="D100" s="13" t="e">
        <f t="shared" si="12"/>
        <v>#N/A</v>
      </c>
      <c r="E100" s="13" t="e">
        <f t="shared" si="22"/>
        <v>#N/A</v>
      </c>
      <c r="F100" s="13">
        <v>633743.92464390397</v>
      </c>
      <c r="G100" s="2">
        <f t="shared" si="25"/>
        <v>542960.42857142852</v>
      </c>
      <c r="H100" s="13">
        <f t="shared" si="32"/>
        <v>33272347.141181588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798990.28571428731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638310.20475491881</v>
      </c>
      <c r="Q100" s="2">
        <f t="shared" si="26"/>
        <v>550000</v>
      </c>
      <c r="R100" s="13">
        <f t="shared" si="33"/>
        <v>34019761.917993277</v>
      </c>
      <c r="S100" s="13">
        <f t="shared" si="17"/>
        <v>542960.4285714291</v>
      </c>
      <c r="T100" s="13">
        <f t="shared" si="18"/>
        <v>7039.5714285714785</v>
      </c>
      <c r="U100" s="13">
        <f t="shared" si="19"/>
        <v>550000</v>
      </c>
      <c r="V100" s="13">
        <f t="shared" si="5"/>
        <v>1002930</v>
      </c>
      <c r="W100" s="13">
        <f t="shared" si="20"/>
        <v>13412.6875</v>
      </c>
      <c r="X100" s="13">
        <f t="shared" si="6"/>
        <v>536587.3125</v>
      </c>
      <c r="Y100" s="2">
        <f t="shared" si="30"/>
        <v>33016831.917993277</v>
      </c>
      <c r="Z100" s="2" t="str">
        <f t="shared" si="8"/>
        <v>HERE</v>
      </c>
      <c r="AA100" s="2">
        <f>IF(Z100="HERE",Y100,AA99+Graph!$G$1*1000)</f>
        <v>33016831.917993277</v>
      </c>
      <c r="AB100" s="2">
        <f t="shared" si="21"/>
        <v>536587.3125</v>
      </c>
      <c r="AC100" s="2">
        <f t="shared" si="31"/>
        <v>1002930</v>
      </c>
      <c r="AD100" s="3">
        <f t="shared" si="10"/>
        <v>33016831.917993277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19643608.934317369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33</v>
      </c>
      <c r="C101" s="7"/>
      <c r="D101" s="2" t="e">
        <f t="shared" si="12"/>
        <v>#N/A</v>
      </c>
      <c r="E101" s="2" t="e">
        <f t="shared" si="22"/>
        <v>#N/A</v>
      </c>
      <c r="F101" s="2">
        <v>639004.57493716478</v>
      </c>
      <c r="G101" s="2">
        <f t="shared" si="25"/>
        <v>542960.42857142852</v>
      </c>
      <c r="H101" s="2">
        <f t="shared" si="32"/>
        <v>33815307.569753014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806029.85714285879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643592.69684749842</v>
      </c>
      <c r="Q101" s="2">
        <f t="shared" si="26"/>
        <v>550000</v>
      </c>
      <c r="R101" s="2">
        <f t="shared" si="33"/>
        <v>34569761.917993277</v>
      </c>
      <c r="S101" s="2">
        <f t="shared" si="17"/>
        <v>542960.42857142538</v>
      </c>
      <c r="T101" s="2">
        <f t="shared" si="18"/>
        <v>7039.5714285714785</v>
      </c>
      <c r="U101" s="2">
        <f t="shared" si="19"/>
        <v>550000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496562.28571428568</v>
      </c>
      <c r="Y101" s="2">
        <f t="shared" si="30"/>
        <v>33513394.203707565</v>
      </c>
      <c r="Z101" s="2" t="str">
        <f t="shared" si="8"/>
        <v>HERE</v>
      </c>
      <c r="AA101" s="2">
        <f>IF(Z101="HERE",Y101,AA100+Graph!$G$1*1000)</f>
        <v>33513394.203707565</v>
      </c>
      <c r="AB101" s="2">
        <f t="shared" si="21"/>
        <v>496562.28571428731</v>
      </c>
      <c r="AC101" s="2">
        <f t="shared" si="31"/>
        <v>1056367.7142857143</v>
      </c>
      <c r="AD101" s="3">
        <f t="shared" si="10"/>
        <v>33513394.203707565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20111602.47655528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34</v>
      </c>
      <c r="C102" s="7"/>
      <c r="D102" s="2" t="e">
        <f t="shared" si="12"/>
        <v>#N/A</v>
      </c>
      <c r="E102" s="2" t="e">
        <f t="shared" si="22"/>
        <v>#N/A</v>
      </c>
      <c r="F102" s="2">
        <v>644265.2252304256</v>
      </c>
      <c r="G102" s="2">
        <f t="shared" ref="G102:G165" si="35">IF(F102&gt;550000,$AK$31*1000,F102)</f>
        <v>542960.42857142852</v>
      </c>
      <c r="H102" s="2">
        <f t="shared" si="32"/>
        <v>34358267.998324439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813069.42857143027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648875.18894007802</v>
      </c>
      <c r="Q102" s="2">
        <f t="shared" ref="Q102:Q165" si="36">IF(P102&gt;550000,550000,P102)</f>
        <v>550000</v>
      </c>
      <c r="R102" s="2">
        <f t="shared" si="33"/>
        <v>35119761.917993277</v>
      </c>
      <c r="S102" s="2">
        <f t="shared" si="17"/>
        <v>542960.42857142538</v>
      </c>
      <c r="T102" s="2">
        <f t="shared" si="18"/>
        <v>7039.5714285714785</v>
      </c>
      <c r="U102" s="2">
        <f t="shared" si="19"/>
        <v>550000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496562.28571428568</v>
      </c>
      <c r="Y102" s="2">
        <f t="shared" si="30"/>
        <v>34009956.489421852</v>
      </c>
      <c r="Z102" s="2" t="str">
        <f t="shared" si="8"/>
        <v>HERE</v>
      </c>
      <c r="AA102" s="2">
        <f>IF(Z102="HERE",Y102,AA101+Graph!$G$1*1000)</f>
        <v>34009956.489421852</v>
      </c>
      <c r="AB102" s="2">
        <f t="shared" si="21"/>
        <v>496562.28571428731</v>
      </c>
      <c r="AC102" s="2">
        <f t="shared" si="31"/>
        <v>1109805.4285714286</v>
      </c>
      <c r="AD102" s="3">
        <f t="shared" si="10"/>
        <v>34009956.489421852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20584350.261676513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35</v>
      </c>
      <c r="C103" s="7"/>
      <c r="D103" s="2" t="e">
        <f t="shared" si="12"/>
        <v>#N/A</v>
      </c>
      <c r="E103" s="2" t="e">
        <f t="shared" si="22"/>
        <v>#N/A</v>
      </c>
      <c r="F103" s="2">
        <v>649525.87552368641</v>
      </c>
      <c r="G103" s="2">
        <f t="shared" si="35"/>
        <v>542960.42857142852</v>
      </c>
      <c r="H103" s="2">
        <f t="shared" si="32"/>
        <v>34901228.426895864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820109.00000000175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654157.68103268743</v>
      </c>
      <c r="Q103" s="2">
        <f t="shared" si="36"/>
        <v>550000</v>
      </c>
      <c r="R103" s="2">
        <f t="shared" si="33"/>
        <v>35669761.917993277</v>
      </c>
      <c r="S103" s="2">
        <f t="shared" si="17"/>
        <v>542960.42857142538</v>
      </c>
      <c r="T103" s="2">
        <f t="shared" si="18"/>
        <v>7039.5714285714785</v>
      </c>
      <c r="U103" s="2">
        <f t="shared" si="19"/>
        <v>550000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496562.28571428591</v>
      </c>
      <c r="Y103" s="2">
        <f t="shared" si="30"/>
        <v>34506518.775136136</v>
      </c>
      <c r="Z103" s="2" t="str">
        <f t="shared" si="8"/>
        <v>HERE</v>
      </c>
      <c r="AA103" s="2">
        <f>IF(Z103="HERE",Y103,AA102+Graph!$G$1*1000)</f>
        <v>34506518.775136136</v>
      </c>
      <c r="AB103" s="2">
        <f t="shared" si="21"/>
        <v>496562.28571428359</v>
      </c>
      <c r="AC103" s="2">
        <f t="shared" si="31"/>
        <v>1163243.1428571427</v>
      </c>
      <c r="AD103" s="3">
        <f t="shared" si="10"/>
        <v>34506518.775136136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21061852.289681073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36</v>
      </c>
      <c r="C104" s="7"/>
      <c r="D104" s="2" t="e">
        <f t="shared" si="12"/>
        <v>#N/A</v>
      </c>
      <c r="E104" s="2" t="e">
        <f t="shared" si="22"/>
        <v>#N/A</v>
      </c>
      <c r="F104" s="2">
        <v>654786.52581694722</v>
      </c>
      <c r="G104" s="2">
        <f t="shared" si="35"/>
        <v>542960.42857142852</v>
      </c>
      <c r="H104" s="2">
        <f t="shared" si="32"/>
        <v>35444188.85546729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827148.57142857322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659440.17312526703</v>
      </c>
      <c r="Q104" s="2">
        <f t="shared" si="36"/>
        <v>550000</v>
      </c>
      <c r="R104" s="2">
        <f t="shared" si="33"/>
        <v>36219761.917993277</v>
      </c>
      <c r="S104" s="2">
        <f t="shared" si="17"/>
        <v>542960.42857142538</v>
      </c>
      <c r="T104" s="2">
        <f t="shared" si="18"/>
        <v>7039.5714285714785</v>
      </c>
      <c r="U104" s="2">
        <f t="shared" si="19"/>
        <v>550000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496562.28571428568</v>
      </c>
      <c r="Y104" s="2">
        <f t="shared" si="30"/>
        <v>35003081.060850419</v>
      </c>
      <c r="Z104" s="2" t="str">
        <f t="shared" si="8"/>
        <v>HERE</v>
      </c>
      <c r="AA104" s="2">
        <f>IF(Z104="HERE",Y104,AA103+Graph!$G$1*1000)</f>
        <v>35003081.060850419</v>
      </c>
      <c r="AB104" s="2">
        <f t="shared" si="21"/>
        <v>496562.28571428359</v>
      </c>
      <c r="AC104" s="2">
        <f t="shared" si="31"/>
        <v>1216680.857142857</v>
      </c>
      <c r="AD104" s="3">
        <f t="shared" si="10"/>
        <v>35003081.060850419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21544108.560568951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37</v>
      </c>
      <c r="C105" s="7"/>
      <c r="D105" s="2" t="e">
        <f t="shared" si="12"/>
        <v>#N/A</v>
      </c>
      <c r="E105" s="2" t="e">
        <f t="shared" si="22"/>
        <v>#N/A</v>
      </c>
      <c r="F105" s="2">
        <v>660047.17611017823</v>
      </c>
      <c r="G105" s="2">
        <f t="shared" si="35"/>
        <v>542960.42857142852</v>
      </c>
      <c r="H105" s="2">
        <f t="shared" si="32"/>
        <v>35987149.284038715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834188.1428571447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664722.66521784663</v>
      </c>
      <c r="Q105" s="2">
        <f t="shared" si="36"/>
        <v>550000</v>
      </c>
      <c r="R105" s="2">
        <f t="shared" si="33"/>
        <v>36769761.917993277</v>
      </c>
      <c r="S105" s="2">
        <f t="shared" si="17"/>
        <v>542960.42857142538</v>
      </c>
      <c r="T105" s="2">
        <f t="shared" si="18"/>
        <v>7039.5714285714785</v>
      </c>
      <c r="U105" s="2">
        <f t="shared" si="19"/>
        <v>550000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496562.28571428568</v>
      </c>
      <c r="Y105" s="2">
        <f t="shared" si="30"/>
        <v>35499643.346564703</v>
      </c>
      <c r="Z105" s="2" t="str">
        <f t="shared" si="8"/>
        <v>HERE</v>
      </c>
      <c r="AA105" s="2">
        <f>IF(Z105="HERE",Y105,AA104+Graph!$G$1*1000)</f>
        <v>35499643.346564703</v>
      </c>
      <c r="AB105" s="2">
        <f t="shared" si="21"/>
        <v>496562.28571428359</v>
      </c>
      <c r="AC105" s="2">
        <f t="shared" si="31"/>
        <v>1270118.5714285714</v>
      </c>
      <c r="AD105" s="3">
        <f t="shared" si="10"/>
        <v>35499643.346564703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22027707.77619395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38</v>
      </c>
      <c r="C106" s="7"/>
      <c r="D106" s="2" t="e">
        <f t="shared" si="12"/>
        <v>#N/A</v>
      </c>
      <c r="E106" s="2" t="e">
        <f t="shared" si="22"/>
        <v>#N/A</v>
      </c>
      <c r="F106" s="2">
        <v>665307.82640343904</v>
      </c>
      <c r="G106" s="2">
        <f t="shared" si="35"/>
        <v>542960.42857142852</v>
      </c>
      <c r="H106" s="2">
        <f t="shared" si="32"/>
        <v>36530109.71261014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841227.71428571618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670005.15731042624</v>
      </c>
      <c r="Q106" s="2">
        <f t="shared" si="36"/>
        <v>550000</v>
      </c>
      <c r="R106" s="2">
        <f t="shared" si="33"/>
        <v>37319761.917993277</v>
      </c>
      <c r="S106" s="2">
        <f t="shared" si="17"/>
        <v>542960.42857142538</v>
      </c>
      <c r="T106" s="2">
        <f t="shared" si="18"/>
        <v>7039.5714285714785</v>
      </c>
      <c r="U106" s="2">
        <f t="shared" si="19"/>
        <v>550000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496562.28571428568</v>
      </c>
      <c r="Y106" s="2">
        <f t="shared" si="30"/>
        <v>35996205.632278986</v>
      </c>
      <c r="Z106" s="2" t="str">
        <f t="shared" si="8"/>
        <v>HERE</v>
      </c>
      <c r="AA106" s="2">
        <f>IF(Z106="HERE",Y106,AA105+Graph!$G$1*1000)</f>
        <v>35996205.632278986</v>
      </c>
      <c r="AB106" s="2">
        <f t="shared" si="21"/>
        <v>496562.28571428359</v>
      </c>
      <c r="AC106" s="2">
        <f t="shared" si="31"/>
        <v>1323556.2857142857</v>
      </c>
      <c r="AD106" s="3">
        <f t="shared" si="10"/>
        <v>35996205.632278986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22511306.99181895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39</v>
      </c>
      <c r="C107" s="7"/>
      <c r="D107" s="2" t="e">
        <f t="shared" si="12"/>
        <v>#N/A</v>
      </c>
      <c r="E107" s="2" t="e">
        <f t="shared" si="22"/>
        <v>#N/A</v>
      </c>
      <c r="F107" s="2">
        <v>670568.47669669986</v>
      </c>
      <c r="G107" s="2">
        <f t="shared" si="35"/>
        <v>542960.42857142852</v>
      </c>
      <c r="H107" s="2">
        <f t="shared" si="32"/>
        <v>37073070.141181566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848267.28571428766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675287.64940300584</v>
      </c>
      <c r="Q107" s="2">
        <f t="shared" si="36"/>
        <v>550000</v>
      </c>
      <c r="R107" s="2">
        <f t="shared" si="33"/>
        <v>37869761.917993277</v>
      </c>
      <c r="S107" s="2">
        <f t="shared" si="17"/>
        <v>542960.42857142538</v>
      </c>
      <c r="T107" s="2">
        <f t="shared" si="18"/>
        <v>7039.5714285714785</v>
      </c>
      <c r="U107" s="2">
        <f t="shared" si="19"/>
        <v>550000</v>
      </c>
      <c r="V107" s="2">
        <f t="shared" si="34"/>
        <v>1376994</v>
      </c>
      <c r="W107" s="2">
        <f t="shared" si="20"/>
        <v>53437.714285714319</v>
      </c>
      <c r="X107" s="2">
        <f t="shared" si="6"/>
        <v>496562.28571428568</v>
      </c>
      <c r="Y107" s="2">
        <f t="shared" si="30"/>
        <v>36492767.91799327</v>
      </c>
      <c r="Z107" s="2" t="str">
        <f t="shared" si="8"/>
        <v>HERE</v>
      </c>
      <c r="AA107" s="2">
        <f>IF(Z107="HERE",Y107,AA106+Graph!$G$1*1000)</f>
        <v>36492767.91799327</v>
      </c>
      <c r="AB107" s="2">
        <f t="shared" si="21"/>
        <v>496562.28571428359</v>
      </c>
      <c r="AC107" s="2">
        <f t="shared" si="31"/>
        <v>1376994</v>
      </c>
      <c r="AD107" s="3">
        <f t="shared" si="10"/>
        <v>36492767.91799327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22994906.207443949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40</v>
      </c>
      <c r="C108" s="7"/>
      <c r="D108" s="2" t="e">
        <f t="shared" si="12"/>
        <v>#N/A</v>
      </c>
      <c r="E108" s="2" t="e">
        <f t="shared" si="22"/>
        <v>#N/A</v>
      </c>
      <c r="F108" s="2">
        <v>675829.12698996067</v>
      </c>
      <c r="G108" s="2">
        <f t="shared" si="35"/>
        <v>542960.42857142852</v>
      </c>
      <c r="H108" s="2">
        <f t="shared" si="32"/>
        <v>37616030.569752991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855306.85714285914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680570.14149558544</v>
      </c>
      <c r="Q108" s="2">
        <f t="shared" si="36"/>
        <v>550000</v>
      </c>
      <c r="R108" s="2">
        <f t="shared" si="33"/>
        <v>38419761.917993277</v>
      </c>
      <c r="S108" s="2">
        <f t="shared" si="17"/>
        <v>542960.42857142538</v>
      </c>
      <c r="T108" s="2">
        <f t="shared" si="18"/>
        <v>7039.5714285714785</v>
      </c>
      <c r="U108" s="2">
        <f t="shared" si="19"/>
        <v>550000</v>
      </c>
      <c r="V108" s="2">
        <f t="shared" si="34"/>
        <v>1508825.75</v>
      </c>
      <c r="W108" s="2">
        <f t="shared" si="20"/>
        <v>131831.75</v>
      </c>
      <c r="X108" s="2">
        <f t="shared" si="6"/>
        <v>418168.25</v>
      </c>
      <c r="Y108" s="2">
        <f t="shared" si="30"/>
        <v>36910936.16799327</v>
      </c>
      <c r="Z108" s="2" t="str">
        <f t="shared" si="8"/>
        <v>HERE</v>
      </c>
      <c r="AA108" s="2">
        <f>IF(Z108="HERE",Y108,AA107+Graph!$G$1*1000)</f>
        <v>36910936.16799327</v>
      </c>
      <c r="AB108" s="2">
        <f t="shared" si="21"/>
        <v>418168.25</v>
      </c>
      <c r="AC108" s="2">
        <f t="shared" si="31"/>
        <v>1508825.75</v>
      </c>
      <c r="AD108" s="3">
        <f t="shared" si="10"/>
        <v>36910936.16799327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23478505.423068952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41</v>
      </c>
      <c r="C109" s="7"/>
      <c r="D109" s="2" t="e">
        <f t="shared" si="12"/>
        <v>#N/A</v>
      </c>
      <c r="E109" s="2" t="e">
        <f t="shared" si="22"/>
        <v>#N/A</v>
      </c>
      <c r="F109" s="2">
        <v>681089.77728322148</v>
      </c>
      <c r="G109" s="2">
        <f t="shared" si="35"/>
        <v>542960.42857142852</v>
      </c>
      <c r="H109" s="2">
        <f t="shared" si="32"/>
        <v>38158990.998324417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862346.42857143062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685852.63358819485</v>
      </c>
      <c r="Q109" s="2">
        <f t="shared" si="36"/>
        <v>550000</v>
      </c>
      <c r="R109" s="2">
        <f t="shared" si="33"/>
        <v>38969761.917993277</v>
      </c>
      <c r="S109" s="2">
        <f t="shared" si="17"/>
        <v>542960.42857142538</v>
      </c>
      <c r="T109" s="2">
        <f t="shared" si="18"/>
        <v>7039.5714285714785</v>
      </c>
      <c r="U109" s="2">
        <f t="shared" si="19"/>
        <v>550000</v>
      </c>
      <c r="V109" s="2">
        <f t="shared" si="34"/>
        <v>1640657.5</v>
      </c>
      <c r="W109" s="2">
        <f t="shared" si="20"/>
        <v>131831.75</v>
      </c>
      <c r="X109" s="2">
        <f t="shared" si="6"/>
        <v>418168.25</v>
      </c>
      <c r="Y109" s="2">
        <f t="shared" si="30"/>
        <v>37329104.41799327</v>
      </c>
      <c r="Z109" s="2" t="str">
        <f t="shared" si="8"/>
        <v>HERE</v>
      </c>
      <c r="AA109" s="2">
        <f>IF(Z109="HERE",Y109,AA108+Graph!$G$1*1000)</f>
        <v>37329104.41799327</v>
      </c>
      <c r="AB109" s="2">
        <f t="shared" si="21"/>
        <v>418168.25</v>
      </c>
      <c r="AC109" s="2">
        <f t="shared" si="31"/>
        <v>1640657.5</v>
      </c>
      <c r="AD109" s="3">
        <f t="shared" si="10"/>
        <v>37329104.41799327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23962104.638693951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42</v>
      </c>
      <c r="C110" s="7"/>
      <c r="D110" s="2" t="e">
        <f t="shared" si="12"/>
        <v>#N/A</v>
      </c>
      <c r="E110" s="2" t="e">
        <f t="shared" si="22"/>
        <v>#N/A</v>
      </c>
      <c r="F110" s="2">
        <v>686350.42757645249</v>
      </c>
      <c r="G110" s="2">
        <f t="shared" si="35"/>
        <v>542960.42857142852</v>
      </c>
      <c r="H110" s="2">
        <f t="shared" si="32"/>
        <v>38701951.426895842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869386.0000000021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691135.12568077445</v>
      </c>
      <c r="Q110" s="2">
        <f t="shared" si="36"/>
        <v>550000</v>
      </c>
      <c r="R110" s="2">
        <f t="shared" si="33"/>
        <v>39519761.917993277</v>
      </c>
      <c r="S110" s="2">
        <f t="shared" si="17"/>
        <v>542960.42857142538</v>
      </c>
      <c r="T110" s="2">
        <f t="shared" si="18"/>
        <v>7039.5714285714785</v>
      </c>
      <c r="U110" s="2">
        <f t="shared" si="19"/>
        <v>550000</v>
      </c>
      <c r="V110" s="2">
        <f t="shared" si="34"/>
        <v>1772489.25</v>
      </c>
      <c r="W110" s="2">
        <f t="shared" si="20"/>
        <v>131831.75</v>
      </c>
      <c r="X110" s="2">
        <f t="shared" si="6"/>
        <v>418168.25</v>
      </c>
      <c r="Y110" s="2">
        <f t="shared" si="30"/>
        <v>37747272.66799327</v>
      </c>
      <c r="Z110" s="2" t="str">
        <f t="shared" si="8"/>
        <v>HERE</v>
      </c>
      <c r="AA110" s="2">
        <f>IF(Z110="HERE",Y110,AA109+Graph!$G$1*1000)</f>
        <v>37747272.66799327</v>
      </c>
      <c r="AB110" s="2">
        <f t="shared" si="21"/>
        <v>418168.25</v>
      </c>
      <c r="AC110" s="2">
        <f t="shared" si="31"/>
        <v>1772489.25</v>
      </c>
      <c r="AD110" s="3">
        <f t="shared" si="10"/>
        <v>37747272.66799327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24445703.85431895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43</v>
      </c>
      <c r="C111" s="7"/>
      <c r="D111" s="2" t="e">
        <f t="shared" si="12"/>
        <v>#N/A</v>
      </c>
      <c r="E111" s="2" t="e">
        <f t="shared" si="22"/>
        <v>#N/A</v>
      </c>
      <c r="F111" s="2">
        <v>691611.07786971331</v>
      </c>
      <c r="G111" s="2">
        <f t="shared" si="35"/>
        <v>542960.42857142852</v>
      </c>
      <c r="H111" s="2">
        <f t="shared" si="32"/>
        <v>39244911.855467267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876425.57142857357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696417.61777335405</v>
      </c>
      <c r="Q111" s="2">
        <f t="shared" si="36"/>
        <v>550000</v>
      </c>
      <c r="R111" s="2">
        <f t="shared" si="33"/>
        <v>40069761.917993277</v>
      </c>
      <c r="S111" s="2">
        <f t="shared" si="17"/>
        <v>542960.42857142538</v>
      </c>
      <c r="T111" s="2">
        <f t="shared" si="18"/>
        <v>7039.5714285714785</v>
      </c>
      <c r="U111" s="2">
        <f t="shared" si="19"/>
        <v>550000</v>
      </c>
      <c r="V111" s="2">
        <f t="shared" si="34"/>
        <v>1904321</v>
      </c>
      <c r="W111" s="2">
        <f t="shared" si="20"/>
        <v>131831.75</v>
      </c>
      <c r="X111" s="2">
        <f t="shared" si="6"/>
        <v>418168.25</v>
      </c>
      <c r="Y111" s="2">
        <f t="shared" si="30"/>
        <v>38165440.91799327</v>
      </c>
      <c r="Z111" s="2" t="str">
        <f t="shared" si="8"/>
        <v>HERE</v>
      </c>
      <c r="AA111" s="2">
        <f>IF(Z111="HERE",Y111,AA110+Graph!$G$1*1000)</f>
        <v>38165440.91799327</v>
      </c>
      <c r="AB111" s="2">
        <f t="shared" si="21"/>
        <v>418168.25</v>
      </c>
      <c r="AC111" s="2">
        <f t="shared" si="31"/>
        <v>1904321</v>
      </c>
      <c r="AD111" s="3">
        <f t="shared" si="10"/>
        <v>38165440.91799327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24929303.06994395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44</v>
      </c>
      <c r="C112" s="7"/>
      <c r="D112" s="2" t="e">
        <f t="shared" si="12"/>
        <v>#N/A</v>
      </c>
      <c r="E112" s="2" t="e">
        <f t="shared" si="22"/>
        <v>#N/A</v>
      </c>
      <c r="F112" s="2">
        <v>696871.72816297412</v>
      </c>
      <c r="G112" s="2">
        <f t="shared" si="35"/>
        <v>542960.42857142852</v>
      </c>
      <c r="H112" s="2">
        <f t="shared" si="32"/>
        <v>39787872.284038693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883465.14285714505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701700.10986593366</v>
      </c>
      <c r="Q112" s="2">
        <f t="shared" si="36"/>
        <v>550000</v>
      </c>
      <c r="R112" s="2">
        <f t="shared" si="33"/>
        <v>40619761.917993277</v>
      </c>
      <c r="S112" s="2">
        <f t="shared" si="17"/>
        <v>542960.42857142538</v>
      </c>
      <c r="T112" s="2">
        <f t="shared" si="18"/>
        <v>7039.5714285714785</v>
      </c>
      <c r="U112" s="2">
        <f t="shared" si="19"/>
        <v>550000</v>
      </c>
      <c r="V112" s="2">
        <f t="shared" si="34"/>
        <v>2036152.75</v>
      </c>
      <c r="W112" s="2">
        <f t="shared" si="20"/>
        <v>131831.75</v>
      </c>
      <c r="X112" s="2">
        <f t="shared" si="6"/>
        <v>418168.25</v>
      </c>
      <c r="Y112" s="2">
        <f t="shared" si="30"/>
        <v>38583609.16799327</v>
      </c>
      <c r="Z112" s="2" t="str">
        <f t="shared" si="8"/>
        <v>HERE</v>
      </c>
      <c r="AA112" s="2">
        <f>IF(Z112="HERE",Y112,AA111+Graph!$G$1*1000)</f>
        <v>38583609.16799327</v>
      </c>
      <c r="AB112" s="2">
        <f t="shared" si="21"/>
        <v>418168.25</v>
      </c>
      <c r="AC112" s="2">
        <f t="shared" si="31"/>
        <v>2036152.75</v>
      </c>
      <c r="AD112" s="3">
        <f t="shared" si="10"/>
        <v>38583609.16799327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25412902.285568949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45</v>
      </c>
      <c r="C113" s="7"/>
      <c r="D113" s="2" t="e">
        <f t="shared" si="12"/>
        <v>#N/A</v>
      </c>
      <c r="E113" s="2" t="e">
        <f t="shared" si="22"/>
        <v>#N/A</v>
      </c>
      <c r="F113" s="2">
        <v>702132.37845623493</v>
      </c>
      <c r="G113" s="2">
        <f t="shared" si="35"/>
        <v>542960.42857142852</v>
      </c>
      <c r="H113" s="2">
        <f t="shared" si="32"/>
        <v>40330832.712610118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890504.71428571653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706982.60195851326</v>
      </c>
      <c r="Q113" s="2">
        <f t="shared" si="36"/>
        <v>550000</v>
      </c>
      <c r="R113" s="2">
        <f t="shared" si="33"/>
        <v>41169761.917993277</v>
      </c>
      <c r="S113" s="2">
        <f t="shared" si="17"/>
        <v>542960.42857142538</v>
      </c>
      <c r="T113" s="2">
        <f t="shared" si="18"/>
        <v>7039.5714285714785</v>
      </c>
      <c r="U113" s="2">
        <f t="shared" si="19"/>
        <v>550000</v>
      </c>
      <c r="V113" s="2">
        <f t="shared" si="34"/>
        <v>2167984.5</v>
      </c>
      <c r="W113" s="2">
        <f t="shared" si="20"/>
        <v>131831.75</v>
      </c>
      <c r="X113" s="2">
        <f t="shared" si="6"/>
        <v>418168.25</v>
      </c>
      <c r="Y113" s="2">
        <f t="shared" si="30"/>
        <v>39001777.41799327</v>
      </c>
      <c r="Z113" s="2" t="str">
        <f t="shared" si="8"/>
        <v>HERE</v>
      </c>
      <c r="AA113" s="2">
        <f>IF(Z113="HERE",Y113,AA112+Graph!$G$1*1000)</f>
        <v>39001777.41799327</v>
      </c>
      <c r="AB113" s="2">
        <f t="shared" si="21"/>
        <v>418168.25</v>
      </c>
      <c r="AC113" s="2">
        <f t="shared" si="31"/>
        <v>2167984.5</v>
      </c>
      <c r="AD113" s="3">
        <f t="shared" si="10"/>
        <v>39001777.41799327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25896501.501193952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46</v>
      </c>
      <c r="C114" s="7"/>
      <c r="D114" s="2" t="e">
        <f t="shared" si="12"/>
        <v>#N/A</v>
      </c>
      <c r="E114" s="2" t="e">
        <f t="shared" si="22"/>
        <v>#N/A</v>
      </c>
      <c r="F114" s="2">
        <v>707393.02874949574</v>
      </c>
      <c r="G114" s="2">
        <f t="shared" si="35"/>
        <v>542960.42857142852</v>
      </c>
      <c r="H114" s="2">
        <f t="shared" si="32"/>
        <v>40873793.141181543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897544.28571428801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712265.09405109286</v>
      </c>
      <c r="Q114" s="2">
        <f t="shared" si="36"/>
        <v>550000</v>
      </c>
      <c r="R114" s="2">
        <f t="shared" si="33"/>
        <v>41719761.917993277</v>
      </c>
      <c r="S114" s="2">
        <f t="shared" si="17"/>
        <v>542960.42857142538</v>
      </c>
      <c r="T114" s="2">
        <f t="shared" si="18"/>
        <v>7039.5714285714785</v>
      </c>
      <c r="U114" s="2">
        <f t="shared" si="19"/>
        <v>550000</v>
      </c>
      <c r="V114" s="2">
        <f t="shared" si="34"/>
        <v>2299816.25</v>
      </c>
      <c r="W114" s="2">
        <f t="shared" si="20"/>
        <v>131831.75</v>
      </c>
      <c r="X114" s="2">
        <f t="shared" si="6"/>
        <v>418168.25</v>
      </c>
      <c r="Y114" s="2">
        <f t="shared" si="30"/>
        <v>39419945.66799327</v>
      </c>
      <c r="Z114" s="2" t="str">
        <f t="shared" si="8"/>
        <v>HERE</v>
      </c>
      <c r="AA114" s="2">
        <f>IF(Z114="HERE",Y114,AA113+Graph!$G$1*1000)</f>
        <v>39419945.66799327</v>
      </c>
      <c r="AB114" s="2">
        <f t="shared" si="21"/>
        <v>418168.25</v>
      </c>
      <c r="AC114" s="2">
        <f t="shared" si="31"/>
        <v>2299816.25</v>
      </c>
      <c r="AD114" s="3">
        <f t="shared" si="10"/>
        <v>39419945.66799327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26380100.716818951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47</v>
      </c>
      <c r="C115" s="7"/>
      <c r="D115" s="2" t="e">
        <f t="shared" si="12"/>
        <v>#N/A</v>
      </c>
      <c r="E115" s="2" t="e">
        <f t="shared" si="22"/>
        <v>#N/A</v>
      </c>
      <c r="F115" s="2">
        <v>712653.67904275656</v>
      </c>
      <c r="G115" s="2">
        <f t="shared" si="35"/>
        <v>542960.42857142852</v>
      </c>
      <c r="H115" s="2">
        <f t="shared" si="32"/>
        <v>41416753.569752969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904583.85714285949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717547.58614370227</v>
      </c>
      <c r="Q115" s="2">
        <f t="shared" si="36"/>
        <v>550000</v>
      </c>
      <c r="R115" s="2">
        <f t="shared" si="33"/>
        <v>42269761.917993277</v>
      </c>
      <c r="S115" s="2">
        <f t="shared" si="17"/>
        <v>542960.42857142538</v>
      </c>
      <c r="T115" s="2">
        <f t="shared" si="18"/>
        <v>7039.5714285714785</v>
      </c>
      <c r="U115" s="2">
        <f t="shared" si="19"/>
        <v>550000</v>
      </c>
      <c r="V115" s="2">
        <f t="shared" si="34"/>
        <v>2431648</v>
      </c>
      <c r="W115" s="2">
        <f t="shared" si="20"/>
        <v>131831.75</v>
      </c>
      <c r="X115" s="2">
        <f t="shared" si="6"/>
        <v>418168.25</v>
      </c>
      <c r="Y115" s="2">
        <f t="shared" si="30"/>
        <v>39838113.91799327</v>
      </c>
      <c r="Z115" s="2" t="str">
        <f t="shared" si="8"/>
        <v>HERE</v>
      </c>
      <c r="AA115" s="2">
        <f>IF(Z115="HERE",Y115,AA114+Graph!$G$1*1000)</f>
        <v>39838113.91799327</v>
      </c>
      <c r="AB115" s="2">
        <f t="shared" si="21"/>
        <v>418168.25</v>
      </c>
      <c r="AC115" s="2">
        <f t="shared" si="31"/>
        <v>2431648</v>
      </c>
      <c r="AD115" s="3">
        <f t="shared" si="10"/>
        <v>39838113.91799327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26863699.93244395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48</v>
      </c>
      <c r="C116" s="7"/>
      <c r="D116" s="2" t="e">
        <f t="shared" si="12"/>
        <v>#N/A</v>
      </c>
      <c r="E116" s="2" t="e">
        <f t="shared" si="22"/>
        <v>#N/A</v>
      </c>
      <c r="F116" s="2">
        <v>717914.32933598757</v>
      </c>
      <c r="G116" s="2">
        <f t="shared" si="35"/>
        <v>542960.42857142852</v>
      </c>
      <c r="H116" s="2">
        <f t="shared" si="32"/>
        <v>41959713.998324394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911623.42857143097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722830.07823628187</v>
      </c>
      <c r="Q116" s="2">
        <f t="shared" si="36"/>
        <v>550000</v>
      </c>
      <c r="R116" s="2">
        <f t="shared" si="33"/>
        <v>42819761.917993277</v>
      </c>
      <c r="S116" s="2">
        <f t="shared" si="17"/>
        <v>542960.42857142538</v>
      </c>
      <c r="T116" s="2">
        <f t="shared" si="18"/>
        <v>7039.5714285714785</v>
      </c>
      <c r="U116" s="2">
        <f t="shared" si="19"/>
        <v>550000</v>
      </c>
      <c r="V116" s="2">
        <f t="shared" si="34"/>
        <v>2639309</v>
      </c>
      <c r="W116" s="2">
        <f t="shared" si="20"/>
        <v>207661</v>
      </c>
      <c r="X116" s="2">
        <f t="shared" si="6"/>
        <v>342339</v>
      </c>
      <c r="Y116" s="2">
        <f t="shared" si="30"/>
        <v>40180452.91799327</v>
      </c>
      <c r="Z116" s="2" t="str">
        <f t="shared" si="8"/>
        <v>HERE</v>
      </c>
      <c r="AA116" s="2">
        <f>IF(Z116="HERE",Y116,AA115+Graph!$G$1*1000)</f>
        <v>40180452.91799327</v>
      </c>
      <c r="AB116" s="2">
        <f t="shared" si="21"/>
        <v>342339</v>
      </c>
      <c r="AC116" s="2">
        <f t="shared" si="31"/>
        <v>2639309</v>
      </c>
      <c r="AD116" s="3">
        <f t="shared" si="10"/>
        <v>40180452.91799327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27347299.14806895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49</v>
      </c>
      <c r="C117" s="7"/>
      <c r="D117" s="2" t="e">
        <f t="shared" si="12"/>
        <v>#N/A</v>
      </c>
      <c r="E117" s="2" t="e">
        <f t="shared" si="22"/>
        <v>#N/A</v>
      </c>
      <c r="F117" s="2">
        <v>723174.97962924838</v>
      </c>
      <c r="G117" s="2">
        <f t="shared" si="35"/>
        <v>542960.42857142852</v>
      </c>
      <c r="H117" s="2">
        <f t="shared" si="32"/>
        <v>42502674.42689582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918663.00000000244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728112.57032886147</v>
      </c>
      <c r="Q117" s="2">
        <f t="shared" si="36"/>
        <v>550000</v>
      </c>
      <c r="R117" s="2">
        <f t="shared" si="33"/>
        <v>43369761.917993277</v>
      </c>
      <c r="S117" s="2">
        <f t="shared" si="17"/>
        <v>542960.42857142538</v>
      </c>
      <c r="T117" s="2">
        <f t="shared" si="18"/>
        <v>7039.5714285714785</v>
      </c>
      <c r="U117" s="2">
        <f t="shared" si="19"/>
        <v>550000</v>
      </c>
      <c r="V117" s="2">
        <f t="shared" si="34"/>
        <v>2918252</v>
      </c>
      <c r="W117" s="2">
        <f t="shared" si="20"/>
        <v>278943</v>
      </c>
      <c r="X117" s="2">
        <f t="shared" si="6"/>
        <v>271057</v>
      </c>
      <c r="Y117" s="2">
        <f t="shared" si="30"/>
        <v>40451509.91799327</v>
      </c>
      <c r="Z117" s="2" t="str">
        <f t="shared" si="8"/>
        <v>HERE</v>
      </c>
      <c r="AA117" s="2">
        <f>IF(Z117="HERE",Y117,AA116+Graph!$G$1*1000)</f>
        <v>40451509.91799327</v>
      </c>
      <c r="AB117" s="2">
        <f t="shared" si="21"/>
        <v>271057</v>
      </c>
      <c r="AC117" s="2">
        <f t="shared" si="31"/>
        <v>2918252</v>
      </c>
      <c r="AD117" s="3">
        <f t="shared" si="10"/>
        <v>40451509.91799327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27830898.363693949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50</v>
      </c>
      <c r="C118" s="7"/>
      <c r="D118" s="2" t="e">
        <f t="shared" si="12"/>
        <v>#N/A</v>
      </c>
      <c r="E118" s="2" t="e">
        <f t="shared" si="22"/>
        <v>#N/A</v>
      </c>
      <c r="F118" s="2">
        <v>728435.62992250919</v>
      </c>
      <c r="G118" s="2">
        <f t="shared" si="35"/>
        <v>542960.42857142852</v>
      </c>
      <c r="H118" s="2">
        <f t="shared" si="32"/>
        <v>43045634.855467245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925702.57142857392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733395.06242144108</v>
      </c>
      <c r="Q118" s="2">
        <f t="shared" si="36"/>
        <v>550000</v>
      </c>
      <c r="R118" s="2">
        <f t="shared" si="33"/>
        <v>43919761.917993277</v>
      </c>
      <c r="S118" s="2">
        <f t="shared" si="17"/>
        <v>542960.42857142538</v>
      </c>
      <c r="T118" s="2">
        <f t="shared" si="18"/>
        <v>7039.5714285714785</v>
      </c>
      <c r="U118" s="2">
        <f t="shared" si="19"/>
        <v>550000</v>
      </c>
      <c r="V118" s="2">
        <f t="shared" si="34"/>
        <v>3234946</v>
      </c>
      <c r="W118" s="2">
        <f t="shared" si="20"/>
        <v>316694</v>
      </c>
      <c r="X118" s="2">
        <f t="shared" si="6"/>
        <v>233306</v>
      </c>
      <c r="Y118" s="2">
        <f t="shared" si="30"/>
        <v>40684815.91799327</v>
      </c>
      <c r="Z118" s="2" t="str">
        <f t="shared" si="8"/>
        <v>HERE</v>
      </c>
      <c r="AA118" s="2">
        <f>IF(Z118="HERE",Y118,AA117+Graph!$G$1*1000)</f>
        <v>40684815.91799327</v>
      </c>
      <c r="AB118" s="2">
        <f t="shared" si="21"/>
        <v>233306</v>
      </c>
      <c r="AC118" s="2">
        <f t="shared" si="31"/>
        <v>3234946</v>
      </c>
      <c r="AD118" s="3">
        <f t="shared" si="10"/>
        <v>40684815.91799327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28314497.579318952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51</v>
      </c>
      <c r="C119" s="7"/>
      <c r="D119" s="2" t="e">
        <f t="shared" si="12"/>
        <v>#N/A</v>
      </c>
      <c r="E119" s="2" t="e">
        <f t="shared" si="22"/>
        <v>#N/A</v>
      </c>
      <c r="F119" s="2">
        <v>733696.28021577001</v>
      </c>
      <c r="G119" s="2">
        <f t="shared" si="35"/>
        <v>542960.42857142852</v>
      </c>
      <c r="H119" s="2">
        <f t="shared" si="32"/>
        <v>43588595.28403867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932742.1428571454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738677.55451402068</v>
      </c>
      <c r="Q119" s="2">
        <f t="shared" si="36"/>
        <v>550000</v>
      </c>
      <c r="R119" s="2">
        <f t="shared" si="33"/>
        <v>44469761.917993277</v>
      </c>
      <c r="S119" s="2">
        <f t="shared" si="17"/>
        <v>542960.42857142538</v>
      </c>
      <c r="T119" s="2">
        <f t="shared" si="18"/>
        <v>7039.5714285714785</v>
      </c>
      <c r="U119" s="2">
        <f t="shared" si="19"/>
        <v>550000</v>
      </c>
      <c r="V119" s="2">
        <f t="shared" si="34"/>
        <v>3559179</v>
      </c>
      <c r="W119" s="2">
        <f t="shared" si="20"/>
        <v>324233</v>
      </c>
      <c r="X119" s="2">
        <f t="shared" si="6"/>
        <v>225767</v>
      </c>
      <c r="Y119" s="2">
        <f t="shared" si="30"/>
        <v>40910582.91799327</v>
      </c>
      <c r="Z119" s="2" t="str">
        <f t="shared" si="8"/>
        <v>HERE</v>
      </c>
      <c r="AA119" s="2">
        <f>IF(Z119="HERE",Y119,AA118+Graph!$G$1*1000)</f>
        <v>40910582.91799327</v>
      </c>
      <c r="AB119" s="2">
        <f t="shared" si="21"/>
        <v>225767</v>
      </c>
      <c r="AC119" s="2">
        <f t="shared" si="31"/>
        <v>3559179</v>
      </c>
      <c r="AD119" s="3">
        <f t="shared" si="10"/>
        <v>40910582.91799327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28798096.794943951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52</v>
      </c>
      <c r="C120" s="7"/>
      <c r="D120" s="2" t="e">
        <f t="shared" si="12"/>
        <v>#N/A</v>
      </c>
      <c r="E120" s="2" t="e">
        <f t="shared" si="22"/>
        <v>#N/A</v>
      </c>
      <c r="F120" s="2">
        <v>738956.93050903082</v>
      </c>
      <c r="G120" s="2">
        <f t="shared" si="35"/>
        <v>542960.42857142852</v>
      </c>
      <c r="H120" s="2">
        <f t="shared" si="32"/>
        <v>44131555.712610096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939781.71428571688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743960.04660663009</v>
      </c>
      <c r="Q120" s="2">
        <f t="shared" si="36"/>
        <v>550000</v>
      </c>
      <c r="R120" s="2">
        <f t="shared" si="33"/>
        <v>45019761.917993277</v>
      </c>
      <c r="S120" s="2">
        <f t="shared" si="17"/>
        <v>542960.42857142538</v>
      </c>
      <c r="T120" s="2">
        <f t="shared" si="18"/>
        <v>7039.5714285714785</v>
      </c>
      <c r="U120" s="2">
        <f t="shared" si="19"/>
        <v>550000</v>
      </c>
      <c r="V120" s="2">
        <f t="shared" si="34"/>
        <v>3837094</v>
      </c>
      <c r="W120" s="2">
        <f t="shared" si="20"/>
        <v>277915</v>
      </c>
      <c r="X120" s="2">
        <f t="shared" si="6"/>
        <v>272085</v>
      </c>
      <c r="Y120" s="2">
        <f t="shared" si="30"/>
        <v>41182667.91799327</v>
      </c>
      <c r="Z120" s="2" t="str">
        <f t="shared" si="8"/>
        <v>HERE</v>
      </c>
      <c r="AA120" s="2">
        <f>IF(Z120="HERE",Y120,AA119+Graph!$G$1*1000)</f>
        <v>41182667.91799327</v>
      </c>
      <c r="AB120" s="2">
        <f t="shared" si="21"/>
        <v>272085</v>
      </c>
      <c r="AC120" s="2">
        <f t="shared" si="31"/>
        <v>3837094</v>
      </c>
      <c r="AD120" s="3">
        <f t="shared" si="10"/>
        <v>41182667.91799327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29281696.01056895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53</v>
      </c>
      <c r="C121" s="7"/>
      <c r="D121" s="2" t="e">
        <f t="shared" si="12"/>
        <v>#N/A</v>
      </c>
      <c r="E121" s="2" t="e">
        <f t="shared" si="22"/>
        <v>#N/A</v>
      </c>
      <c r="F121" s="2">
        <v>744217.58080226183</v>
      </c>
      <c r="G121" s="2">
        <f t="shared" si="35"/>
        <v>542960.42857142852</v>
      </c>
      <c r="H121" s="2">
        <f t="shared" si="32"/>
        <v>44674516.141181521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946821.28571428836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749242.53869920969</v>
      </c>
      <c r="Q121" s="2">
        <f t="shared" si="36"/>
        <v>550000</v>
      </c>
      <c r="R121" s="2">
        <f t="shared" si="33"/>
        <v>45569761.917993277</v>
      </c>
      <c r="S121" s="2">
        <f t="shared" si="17"/>
        <v>542960.42857142538</v>
      </c>
      <c r="T121" s="2">
        <f t="shared" si="18"/>
        <v>7039.5714285714785</v>
      </c>
      <c r="U121" s="2">
        <f t="shared" si="19"/>
        <v>550000</v>
      </c>
      <c r="V121" s="2">
        <f t="shared" si="34"/>
        <v>4062501</v>
      </c>
      <c r="W121" s="2">
        <f t="shared" si="20"/>
        <v>225407</v>
      </c>
      <c r="X121" s="2">
        <f t="shared" si="6"/>
        <v>324593</v>
      </c>
      <c r="Y121" s="2">
        <f t="shared" si="30"/>
        <v>41507260.91799327</v>
      </c>
      <c r="Z121" s="2" t="str">
        <f t="shared" si="8"/>
        <v>HERE</v>
      </c>
      <c r="AA121" s="2">
        <f>IF(Z121="HERE",Y121,AA120+Graph!$G$1*1000)</f>
        <v>41507260.91799327</v>
      </c>
      <c r="AB121" s="2">
        <f t="shared" si="21"/>
        <v>324593</v>
      </c>
      <c r="AC121" s="2">
        <f t="shared" si="31"/>
        <v>4062501</v>
      </c>
      <c r="AD121" s="3">
        <f t="shared" si="10"/>
        <v>41507260.91799327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29765295.22619395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54</v>
      </c>
      <c r="C122" s="7"/>
      <c r="D122" s="2" t="e">
        <f t="shared" si="12"/>
        <v>#N/A</v>
      </c>
      <c r="E122" s="2" t="e">
        <f t="shared" si="22"/>
        <v>#N/A</v>
      </c>
      <c r="F122" s="2">
        <v>749478.23109552264</v>
      </c>
      <c r="G122" s="2">
        <f t="shared" si="35"/>
        <v>542960.42857142852</v>
      </c>
      <c r="H122" s="2">
        <f t="shared" si="32"/>
        <v>45217476.569752946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953860.85714285984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754525.03079178929</v>
      </c>
      <c r="Q122" s="2">
        <f t="shared" si="36"/>
        <v>550000</v>
      </c>
      <c r="R122" s="2">
        <f t="shared" si="33"/>
        <v>46119761.917993277</v>
      </c>
      <c r="S122" s="2">
        <f t="shared" si="17"/>
        <v>542960.42857142538</v>
      </c>
      <c r="T122" s="2">
        <f t="shared" si="18"/>
        <v>7039.5714285714785</v>
      </c>
      <c r="U122" s="2">
        <f t="shared" si="19"/>
        <v>550000</v>
      </c>
      <c r="V122" s="2">
        <f t="shared" si="34"/>
        <v>4266577</v>
      </c>
      <c r="W122" s="2">
        <f t="shared" si="20"/>
        <v>204076</v>
      </c>
      <c r="X122" s="2">
        <f t="shared" si="6"/>
        <v>345924</v>
      </c>
      <c r="Y122" s="2">
        <f t="shared" si="30"/>
        <v>41853184.91799327</v>
      </c>
      <c r="Z122" s="2" t="str">
        <f t="shared" si="8"/>
        <v>HERE</v>
      </c>
      <c r="AA122" s="2">
        <f>IF(Z122="HERE",Y122,AA121+Graph!$G$1*1000)</f>
        <v>41853184.91799327</v>
      </c>
      <c r="AB122" s="2">
        <f t="shared" si="21"/>
        <v>345924</v>
      </c>
      <c r="AC122" s="2">
        <f t="shared" si="31"/>
        <v>4266577</v>
      </c>
      <c r="AD122" s="3">
        <f t="shared" si="10"/>
        <v>41853184.91799327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30214873.169051092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55</v>
      </c>
      <c r="C123" s="7"/>
      <c r="D123" s="2" t="e">
        <f t="shared" si="12"/>
        <v>#N/A</v>
      </c>
      <c r="E123" s="2" t="e">
        <f t="shared" si="22"/>
        <v>#N/A</v>
      </c>
      <c r="F123" s="2">
        <v>754738.88138878345</v>
      </c>
      <c r="G123" s="2">
        <f t="shared" si="35"/>
        <v>542960.42857142852</v>
      </c>
      <c r="H123" s="2">
        <f t="shared" si="32"/>
        <v>45760436.998324372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960900.42857143132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759807.5228843689</v>
      </c>
      <c r="Q123" s="2">
        <f t="shared" si="36"/>
        <v>550000</v>
      </c>
      <c r="R123" s="2">
        <f t="shared" si="33"/>
        <v>46669761.917993277</v>
      </c>
      <c r="S123" s="2">
        <f t="shared" si="17"/>
        <v>542960.42857142538</v>
      </c>
      <c r="T123" s="2">
        <f t="shared" si="18"/>
        <v>7039.5714285714785</v>
      </c>
      <c r="U123" s="2">
        <f t="shared" si="19"/>
        <v>550000</v>
      </c>
      <c r="V123" s="2">
        <f t="shared" si="34"/>
        <v>4609740</v>
      </c>
      <c r="W123" s="2">
        <f t="shared" si="20"/>
        <v>343163</v>
      </c>
      <c r="X123" s="2">
        <f t="shared" si="6"/>
        <v>206837</v>
      </c>
      <c r="Y123" s="2">
        <f t="shared" si="30"/>
        <v>42060021.91799327</v>
      </c>
      <c r="Z123" s="2" t="str">
        <f t="shared" si="8"/>
        <v>HERE</v>
      </c>
      <c r="AA123" s="2">
        <f>IF(Z123="HERE",Y123,AA122+Graph!$G$1*1000)</f>
        <v>42060021.91799327</v>
      </c>
      <c r="AB123" s="2">
        <f t="shared" si="21"/>
        <v>206837</v>
      </c>
      <c r="AC123" s="2">
        <f t="shared" si="31"/>
        <v>4609740</v>
      </c>
      <c r="AD123" s="3">
        <f t="shared" si="10"/>
        <v>42060021.91799327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30664451.111908238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56</v>
      </c>
      <c r="C124" s="7"/>
      <c r="D124" s="2" t="e">
        <f t="shared" si="12"/>
        <v>#N/A</v>
      </c>
      <c r="E124" s="2" t="e">
        <f t="shared" si="22"/>
        <v>#N/A</v>
      </c>
      <c r="F124" s="2">
        <v>759999.53168204427</v>
      </c>
      <c r="G124" s="2">
        <f t="shared" si="35"/>
        <v>542960.42857142852</v>
      </c>
      <c r="H124" s="2">
        <f t="shared" si="32"/>
        <v>46303397.426895797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967940.00000000279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765090.0149769485</v>
      </c>
      <c r="Q124" s="2">
        <f t="shared" si="36"/>
        <v>550000</v>
      </c>
      <c r="R124" s="2">
        <f t="shared" si="33"/>
        <v>47219761.917993277</v>
      </c>
      <c r="S124" s="2">
        <f t="shared" si="17"/>
        <v>542960.42857142538</v>
      </c>
      <c r="T124" s="2">
        <f t="shared" si="18"/>
        <v>7039.5714285714785</v>
      </c>
      <c r="U124" s="2">
        <f t="shared" si="19"/>
        <v>550000</v>
      </c>
      <c r="V124" s="2">
        <f t="shared" si="34"/>
        <v>4973248</v>
      </c>
      <c r="W124" s="2">
        <f t="shared" si="20"/>
        <v>363508</v>
      </c>
      <c r="X124" s="2">
        <f t="shared" si="6"/>
        <v>186492</v>
      </c>
      <c r="Y124" s="2">
        <f t="shared" si="30"/>
        <v>42246513.91799327</v>
      </c>
      <c r="Z124" s="2" t="str">
        <f t="shared" si="8"/>
        <v>HERE</v>
      </c>
      <c r="AA124" s="2">
        <f>IF(Z124="HERE",Y124,AA123+Graph!$G$1*1000)</f>
        <v>42246513.91799327</v>
      </c>
      <c r="AB124" s="2">
        <f t="shared" si="21"/>
        <v>186492</v>
      </c>
      <c r="AC124" s="2">
        <f t="shared" si="31"/>
        <v>4973248</v>
      </c>
      <c r="AD124" s="3">
        <f t="shared" si="10"/>
        <v>42246513.91799327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31114029.054765381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57</v>
      </c>
      <c r="C125" s="7"/>
      <c r="D125" s="2" t="e">
        <f t="shared" si="12"/>
        <v>#N/A</v>
      </c>
      <c r="E125" s="2" t="e">
        <f t="shared" si="22"/>
        <v>#N/A</v>
      </c>
      <c r="F125" s="2">
        <v>765260.18197530508</v>
      </c>
      <c r="G125" s="2">
        <f t="shared" si="35"/>
        <v>542960.42857142852</v>
      </c>
      <c r="H125" s="2">
        <f t="shared" si="32"/>
        <v>46846357.855467223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974979.57142857427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770372.5070695281</v>
      </c>
      <c r="Q125" s="2">
        <f t="shared" si="36"/>
        <v>550000</v>
      </c>
      <c r="R125" s="2">
        <f t="shared" si="33"/>
        <v>47769761.917993277</v>
      </c>
      <c r="S125" s="2">
        <f t="shared" si="17"/>
        <v>542960.42857142538</v>
      </c>
      <c r="T125" s="2">
        <f t="shared" si="18"/>
        <v>7039.5714285714785</v>
      </c>
      <c r="U125" s="2">
        <f t="shared" si="19"/>
        <v>550000</v>
      </c>
      <c r="V125" s="2">
        <f t="shared" si="34"/>
        <v>5383103</v>
      </c>
      <c r="W125" s="2">
        <f t="shared" si="20"/>
        <v>409855</v>
      </c>
      <c r="X125" s="2">
        <f t="shared" si="6"/>
        <v>140145</v>
      </c>
      <c r="Y125" s="2">
        <f t="shared" si="30"/>
        <v>42386658.91799327</v>
      </c>
      <c r="Z125" s="2" t="str">
        <f t="shared" si="8"/>
        <v>HERE</v>
      </c>
      <c r="AA125" s="2">
        <f>IF(Z125="HERE",Y125,AA124+Graph!$G$1*1000)</f>
        <v>42386658.91799327</v>
      </c>
      <c r="AB125" s="2">
        <f t="shared" si="21"/>
        <v>140145</v>
      </c>
      <c r="AC125" s="2">
        <f t="shared" si="31"/>
        <v>5383103</v>
      </c>
      <c r="AD125" s="3">
        <f t="shared" si="10"/>
        <v>42386658.91799327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31563606.997622523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58</v>
      </c>
      <c r="C126" s="7"/>
      <c r="D126" s="2" t="e">
        <f t="shared" si="12"/>
        <v>#N/A</v>
      </c>
      <c r="E126" s="2" t="e">
        <f t="shared" si="22"/>
        <v>#N/A</v>
      </c>
      <c r="F126" s="2">
        <v>770520.83226853609</v>
      </c>
      <c r="G126" s="2">
        <f t="shared" si="35"/>
        <v>542960.42857142852</v>
      </c>
      <c r="H126" s="2">
        <f t="shared" si="32"/>
        <v>47389318.284038648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982019.14285714575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775654.99916213751</v>
      </c>
      <c r="Q126" s="2">
        <f t="shared" si="36"/>
        <v>550000</v>
      </c>
      <c r="R126" s="2">
        <f t="shared" si="33"/>
        <v>48319761.917993277</v>
      </c>
      <c r="S126" s="2">
        <f t="shared" si="17"/>
        <v>542960.42857142538</v>
      </c>
      <c r="T126" s="2">
        <f t="shared" si="18"/>
        <v>7039.5714285714785</v>
      </c>
      <c r="U126" s="2">
        <f t="shared" si="19"/>
        <v>550000</v>
      </c>
      <c r="V126" s="2">
        <f t="shared" si="34"/>
        <v>5861351</v>
      </c>
      <c r="W126" s="2">
        <f t="shared" si="20"/>
        <v>478248</v>
      </c>
      <c r="X126" s="2">
        <f t="shared" si="6"/>
        <v>71752</v>
      </c>
      <c r="Y126" s="2">
        <f t="shared" si="30"/>
        <v>42458410.91799327</v>
      </c>
      <c r="Z126" s="2" t="str">
        <f t="shared" si="8"/>
        <v>HERE</v>
      </c>
      <c r="AA126" s="2">
        <f>IF(Z126="HERE",Y126,AA125+Graph!$G$1*1000)</f>
        <v>42458410.91799327</v>
      </c>
      <c r="AB126" s="2">
        <f t="shared" si="21"/>
        <v>71752</v>
      </c>
      <c r="AC126" s="2">
        <f t="shared" si="31"/>
        <v>5861351</v>
      </c>
      <c r="AD126" s="3">
        <f t="shared" si="10"/>
        <v>42458410.91799327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32013184.940479662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59</v>
      </c>
      <c r="C127" s="7"/>
      <c r="D127" s="2" t="e">
        <f t="shared" si="12"/>
        <v>#N/A</v>
      </c>
      <c r="E127" s="2" t="e">
        <f t="shared" si="22"/>
        <v>#N/A</v>
      </c>
      <c r="F127" s="2">
        <v>775781.4825617969</v>
      </c>
      <c r="G127" s="2">
        <f t="shared" si="35"/>
        <v>542960.42857142852</v>
      </c>
      <c r="H127" s="2">
        <f t="shared" si="32"/>
        <v>47932278.712610073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989058.71428571723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780937.49125471711</v>
      </c>
      <c r="Q127" s="2">
        <f t="shared" si="36"/>
        <v>550000</v>
      </c>
      <c r="R127" s="2">
        <f t="shared" si="33"/>
        <v>48869761.917993277</v>
      </c>
      <c r="S127" s="2">
        <f t="shared" si="17"/>
        <v>542960.42857142538</v>
      </c>
      <c r="T127" s="2">
        <f t="shared" si="18"/>
        <v>7039.5714285714785</v>
      </c>
      <c r="U127" s="2">
        <f t="shared" si="19"/>
        <v>550000</v>
      </c>
      <c r="V127" s="2">
        <f t="shared" si="34"/>
        <v>6353321</v>
      </c>
      <c r="W127" s="2">
        <f t="shared" si="20"/>
        <v>491970</v>
      </c>
      <c r="X127" s="2">
        <f t="shared" si="6"/>
        <v>58030</v>
      </c>
      <c r="Y127" s="2">
        <f t="shared" si="30"/>
        <v>42516440.91799327</v>
      </c>
      <c r="Z127" s="2" t="str">
        <f t="shared" si="8"/>
        <v>HERE</v>
      </c>
      <c r="AA127" s="2">
        <f>IF(Z127="HERE",Y127,AA126+Graph!$G$1*1000)</f>
        <v>42516440.91799327</v>
      </c>
      <c r="AB127" s="2">
        <f t="shared" si="21"/>
        <v>58030</v>
      </c>
      <c r="AC127" s="2">
        <f t="shared" si="31"/>
        <v>6353321</v>
      </c>
      <c r="AD127" s="3">
        <f t="shared" si="10"/>
        <v>42516440.91799327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32462762.883336801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60</v>
      </c>
      <c r="C128" s="7"/>
      <c r="D128" s="2" t="e">
        <f t="shared" si="12"/>
        <v>#N/A</v>
      </c>
      <c r="E128" s="2" t="e">
        <f t="shared" si="22"/>
        <v>#N/A</v>
      </c>
      <c r="F128" s="2">
        <v>781042.13285505772</v>
      </c>
      <c r="G128" s="2">
        <f t="shared" si="35"/>
        <v>542960.42857142852</v>
      </c>
      <c r="H128" s="2">
        <f t="shared" si="32"/>
        <v>48475239.141181499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996098.28571428871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786219.98334729671</v>
      </c>
      <c r="Q128" s="2">
        <f t="shared" si="36"/>
        <v>550000</v>
      </c>
      <c r="R128" s="2">
        <f t="shared" si="33"/>
        <v>49419761.917993277</v>
      </c>
      <c r="S128" s="2">
        <f t="shared" si="17"/>
        <v>542960.42857142538</v>
      </c>
      <c r="T128" s="2">
        <f t="shared" si="18"/>
        <v>7039.5714285714785</v>
      </c>
      <c r="U128" s="2">
        <f t="shared" si="19"/>
        <v>550000</v>
      </c>
      <c r="V128" s="2">
        <f t="shared" si="34"/>
        <v>6573570</v>
      </c>
      <c r="W128" s="2">
        <f t="shared" si="20"/>
        <v>220249</v>
      </c>
      <c r="X128" s="2">
        <f t="shared" si="6"/>
        <v>329751</v>
      </c>
      <c r="Y128" s="2">
        <f t="shared" si="30"/>
        <v>42846191.91799327</v>
      </c>
      <c r="Z128" s="2" t="str">
        <f t="shared" si="8"/>
        <v>HERE</v>
      </c>
      <c r="AA128" s="2">
        <f>IF(Z128="HERE",Y128,AA127+Graph!$G$1*1000)</f>
        <v>42846191.91799327</v>
      </c>
      <c r="AB128" s="2">
        <f t="shared" si="21"/>
        <v>329751</v>
      </c>
      <c r="AC128" s="2">
        <f t="shared" si="31"/>
        <v>6573570</v>
      </c>
      <c r="AD128" s="3">
        <f t="shared" si="10"/>
        <v>42846191.91799327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32912340.826193944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61</v>
      </c>
      <c r="C129" s="7"/>
      <c r="D129" s="2" t="e">
        <f t="shared" si="12"/>
        <v>#N/A</v>
      </c>
      <c r="E129" s="2" t="e">
        <f t="shared" si="22"/>
        <v>#N/A</v>
      </c>
      <c r="F129" s="2">
        <v>786302.78314831853</v>
      </c>
      <c r="G129" s="2">
        <f t="shared" si="35"/>
        <v>542960.42857142852</v>
      </c>
      <c r="H129" s="2">
        <f t="shared" si="32"/>
        <v>49018199.569752924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1003137.8571428602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791502.47543987632</v>
      </c>
      <c r="Q129" s="2">
        <f t="shared" si="36"/>
        <v>550000</v>
      </c>
      <c r="R129" s="2">
        <f t="shared" si="33"/>
        <v>49969761.917993277</v>
      </c>
      <c r="S129" s="2">
        <f t="shared" si="17"/>
        <v>542960.42857142538</v>
      </c>
      <c r="T129" s="2">
        <f t="shared" si="18"/>
        <v>7039.5714285714785</v>
      </c>
      <c r="U129" s="2">
        <f t="shared" si="19"/>
        <v>550000</v>
      </c>
      <c r="V129" s="2">
        <f t="shared" si="34"/>
        <v>6853372</v>
      </c>
      <c r="W129" s="2">
        <f t="shared" si="20"/>
        <v>279802</v>
      </c>
      <c r="X129" s="2">
        <f t="shared" si="6"/>
        <v>270198</v>
      </c>
      <c r="Y129" s="2">
        <f t="shared" si="30"/>
        <v>43116389.91799327</v>
      </c>
      <c r="Z129" s="2" t="str">
        <f t="shared" si="8"/>
        <v>HERE</v>
      </c>
      <c r="AA129" s="2">
        <f>IF(Z129="HERE",Y129,AA128+Graph!$G$1*1000)</f>
        <v>43116389.91799327</v>
      </c>
      <c r="AB129" s="2">
        <f t="shared" si="21"/>
        <v>270198</v>
      </c>
      <c r="AC129" s="2">
        <f t="shared" si="31"/>
        <v>6853372</v>
      </c>
      <c r="AD129" s="3">
        <f t="shared" si="10"/>
        <v>43116389.91799327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33295283.838693947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62</v>
      </c>
      <c r="C130" s="7"/>
      <c r="D130" s="2" t="e">
        <f t="shared" si="12"/>
        <v>#N/A</v>
      </c>
      <c r="E130" s="2" t="e">
        <f t="shared" si="22"/>
        <v>#N/A</v>
      </c>
      <c r="F130" s="2">
        <v>791563.43344157934</v>
      </c>
      <c r="G130" s="2">
        <f t="shared" si="35"/>
        <v>542960.42857142852</v>
      </c>
      <c r="H130" s="2">
        <f t="shared" si="32"/>
        <v>49561159.99832435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1010177.4285714317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796784.96753245592</v>
      </c>
      <c r="Q130" s="2">
        <f t="shared" si="36"/>
        <v>550000</v>
      </c>
      <c r="R130" s="2">
        <f t="shared" si="33"/>
        <v>50519761.917993277</v>
      </c>
      <c r="S130" s="2">
        <f t="shared" si="17"/>
        <v>542960.42857142538</v>
      </c>
      <c r="T130" s="2">
        <f t="shared" si="18"/>
        <v>7039.5714285714785</v>
      </c>
      <c r="U130" s="2">
        <f t="shared" si="19"/>
        <v>550000</v>
      </c>
      <c r="V130" s="2">
        <f t="shared" si="34"/>
        <v>7164387</v>
      </c>
      <c r="W130" s="2">
        <f t="shared" si="20"/>
        <v>311015</v>
      </c>
      <c r="X130" s="2">
        <f t="shared" si="6"/>
        <v>238985</v>
      </c>
      <c r="Y130" s="2">
        <f t="shared" si="30"/>
        <v>43355374.91799327</v>
      </c>
      <c r="Z130" s="2" t="str">
        <f t="shared" si="8"/>
        <v>HERE</v>
      </c>
      <c r="AA130" s="2">
        <f>IF(Z130="HERE",Y130,AA129+Graph!$G$1*1000)</f>
        <v>43355374.91799327</v>
      </c>
      <c r="AB130" s="2">
        <f t="shared" si="21"/>
        <v>238985</v>
      </c>
      <c r="AC130" s="2">
        <f t="shared" si="31"/>
        <v>7164387</v>
      </c>
      <c r="AD130" s="3">
        <f t="shared" si="10"/>
        <v>43355374.91799327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33678226.851193942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63</v>
      </c>
      <c r="C131" s="7"/>
      <c r="D131" s="2" t="e">
        <f t="shared" si="12"/>
        <v>#N/A</v>
      </c>
      <c r="E131" s="2" t="e">
        <f t="shared" si="22"/>
        <v>#N/A</v>
      </c>
      <c r="F131" s="2">
        <v>796824.08373481035</v>
      </c>
      <c r="G131" s="2">
        <f t="shared" si="35"/>
        <v>542960.42857142852</v>
      </c>
      <c r="H131" s="2">
        <f t="shared" si="32"/>
        <v>50104120.426895775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1017217.0000000031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802067.45962503552</v>
      </c>
      <c r="Q131" s="2">
        <f t="shared" si="36"/>
        <v>550000</v>
      </c>
      <c r="R131" s="2">
        <f t="shared" si="33"/>
        <v>51069761.917993277</v>
      </c>
      <c r="S131" s="2">
        <f t="shared" si="17"/>
        <v>542960.42857142538</v>
      </c>
      <c r="T131" s="2">
        <f t="shared" si="18"/>
        <v>7039.5714285714785</v>
      </c>
      <c r="U131" s="2">
        <f t="shared" si="19"/>
        <v>550000</v>
      </c>
      <c r="V131" s="2">
        <f t="shared" si="34"/>
        <v>7447199</v>
      </c>
      <c r="W131" s="2">
        <f t="shared" si="20"/>
        <v>282812</v>
      </c>
      <c r="X131" s="2">
        <f t="shared" si="6"/>
        <v>267188</v>
      </c>
      <c r="Y131" s="2">
        <f t="shared" si="30"/>
        <v>43622562.91799327</v>
      </c>
      <c r="Z131" s="2" t="str">
        <f t="shared" si="8"/>
        <v>HERE</v>
      </c>
      <c r="AA131" s="2">
        <f>IF(Z131="HERE",Y131,AA130+Graph!$G$1*1000)</f>
        <v>43622562.91799327</v>
      </c>
      <c r="AB131" s="2">
        <f t="shared" si="21"/>
        <v>267188</v>
      </c>
      <c r="AC131" s="2">
        <f t="shared" si="31"/>
        <v>7447199</v>
      </c>
      <c r="AD131" s="3">
        <f t="shared" si="10"/>
        <v>43622562.91799327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34061169.863693945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64</v>
      </c>
      <c r="C132" s="7"/>
      <c r="D132" s="2" t="e">
        <f t="shared" si="12"/>
        <v>#N/A</v>
      </c>
      <c r="E132" s="2" t="e">
        <f t="shared" si="22"/>
        <v>#N/A</v>
      </c>
      <c r="F132" s="2">
        <v>802084.73402807117</v>
      </c>
      <c r="G132" s="2">
        <f t="shared" si="35"/>
        <v>542960.42857142852</v>
      </c>
      <c r="H132" s="2">
        <f t="shared" si="32"/>
        <v>50647080.8554672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1024256.5714285746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807349.95171764493</v>
      </c>
      <c r="Q132" s="2">
        <f t="shared" si="36"/>
        <v>550000</v>
      </c>
      <c r="R132" s="2">
        <f t="shared" si="33"/>
        <v>51619761.917993277</v>
      </c>
      <c r="S132" s="2">
        <f t="shared" si="17"/>
        <v>542960.42857142538</v>
      </c>
      <c r="T132" s="2">
        <f t="shared" si="18"/>
        <v>7039.5714285714785</v>
      </c>
      <c r="U132" s="2">
        <f t="shared" si="19"/>
        <v>550000</v>
      </c>
      <c r="V132" s="2">
        <f t="shared" si="34"/>
        <v>7891184</v>
      </c>
      <c r="W132" s="2">
        <f t="shared" si="20"/>
        <v>443985</v>
      </c>
      <c r="X132" s="2">
        <f t="shared" si="6"/>
        <v>106015</v>
      </c>
      <c r="Y132" s="2">
        <f t="shared" si="30"/>
        <v>43728577.91799327</v>
      </c>
      <c r="Z132" s="2" t="str">
        <f t="shared" si="8"/>
        <v>HERE</v>
      </c>
      <c r="AA132" s="2">
        <f>IF(Z132="HERE",Y132,AA131+Graph!$G$1*1000)</f>
        <v>43728577.91799327</v>
      </c>
      <c r="AB132" s="2">
        <f t="shared" si="21"/>
        <v>106015</v>
      </c>
      <c r="AC132" s="2">
        <f t="shared" si="31"/>
        <v>7891184</v>
      </c>
      <c r="AD132" s="3">
        <f t="shared" si="10"/>
        <v>43728577.91799327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34444112.876193941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65</v>
      </c>
      <c r="C133" s="7"/>
      <c r="D133" s="2" t="e">
        <f t="shared" si="12"/>
        <v>#N/A</v>
      </c>
      <c r="E133" s="2" t="e">
        <f t="shared" si="22"/>
        <v>#N/A</v>
      </c>
      <c r="F133" s="2">
        <v>807345.38432133198</v>
      </c>
      <c r="G133" s="2">
        <f t="shared" si="35"/>
        <v>542960.42857142852</v>
      </c>
      <c r="H133" s="2">
        <f t="shared" si="32"/>
        <v>51190041.284038626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1031296.1428571461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812632.44381022453</v>
      </c>
      <c r="Q133" s="2">
        <f t="shared" si="36"/>
        <v>550000</v>
      </c>
      <c r="R133" s="2">
        <f t="shared" si="33"/>
        <v>52169761.917993277</v>
      </c>
      <c r="S133" s="2">
        <f t="shared" si="17"/>
        <v>542960.42857142538</v>
      </c>
      <c r="T133" s="2">
        <f t="shared" si="18"/>
        <v>7039.5714285714785</v>
      </c>
      <c r="U133" s="2">
        <f t="shared" si="19"/>
        <v>550000</v>
      </c>
      <c r="V133" s="2">
        <f t="shared" si="34"/>
        <v>8378940</v>
      </c>
      <c r="W133" s="2">
        <f t="shared" si="20"/>
        <v>487756</v>
      </c>
      <c r="X133" s="2">
        <f t="shared" si="6"/>
        <v>62244</v>
      </c>
      <c r="Y133" s="2">
        <f t="shared" si="30"/>
        <v>43790821.91799327</v>
      </c>
      <c r="Z133" s="2" t="str">
        <f t="shared" si="8"/>
        <v>HERE</v>
      </c>
      <c r="AA133" s="2">
        <f>IF(Z133="HERE",Y133,AA132+Graph!$G$1*1000)</f>
        <v>43790821.91799327</v>
      </c>
      <c r="AB133" s="2">
        <f t="shared" si="21"/>
        <v>62244</v>
      </c>
      <c r="AC133" s="2">
        <f t="shared" si="31"/>
        <v>8378940</v>
      </c>
      <c r="AD133" s="3">
        <f t="shared" si="10"/>
        <v>43790821.91799327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34827055.888693944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66</v>
      </c>
      <c r="C134" s="7"/>
      <c r="D134" s="2" t="e">
        <f t="shared" si="12"/>
        <v>#N/A</v>
      </c>
      <c r="E134" s="2" t="e">
        <f t="shared" si="22"/>
        <v>#N/A</v>
      </c>
      <c r="F134" s="2">
        <v>812606.03461459279</v>
      </c>
      <c r="G134" s="2">
        <f t="shared" si="35"/>
        <v>542960.42857142852</v>
      </c>
      <c r="H134" s="2">
        <f t="shared" si="32"/>
        <v>51733001.712610051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1038335.7142857176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817914.93590280414</v>
      </c>
      <c r="Q134" s="2">
        <f t="shared" si="36"/>
        <v>550000</v>
      </c>
      <c r="R134" s="2">
        <f t="shared" si="33"/>
        <v>52719761.917993277</v>
      </c>
      <c r="S134" s="2">
        <f t="shared" si="17"/>
        <v>542960.42857142538</v>
      </c>
      <c r="T134" s="2">
        <f t="shared" si="18"/>
        <v>7039.5714285714785</v>
      </c>
      <c r="U134" s="2">
        <f t="shared" si="19"/>
        <v>550000</v>
      </c>
      <c r="V134" s="2">
        <f t="shared" si="34"/>
        <v>8977329</v>
      </c>
      <c r="W134" s="2">
        <f t="shared" si="20"/>
        <v>598389</v>
      </c>
      <c r="X134" s="2">
        <f t="shared" si="6"/>
        <v>-48389</v>
      </c>
      <c r="Y134" s="2">
        <f t="shared" si="30"/>
        <v>43742432.91799327</v>
      </c>
      <c r="Z134" s="2" t="str">
        <f t="shared" si="8"/>
        <v>HERE</v>
      </c>
      <c r="AA134" s="2">
        <f>IF(Z134="HERE",Y134,AA133+Graph!$G$1*1000)</f>
        <v>43742432.91799327</v>
      </c>
      <c r="AB134" s="2">
        <f t="shared" si="21"/>
        <v>-48389</v>
      </c>
      <c r="AC134" s="2">
        <f t="shared" si="31"/>
        <v>8977329</v>
      </c>
      <c r="AD134" s="3">
        <f t="shared" si="10"/>
        <v>43742432.91799327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35209998.901193947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67</v>
      </c>
      <c r="C135" s="7"/>
      <c r="D135" s="2" t="e">
        <f t="shared" si="12"/>
        <v>#N/A</v>
      </c>
      <c r="E135" s="2" t="e">
        <f t="shared" si="22"/>
        <v>#N/A</v>
      </c>
      <c r="F135" s="2">
        <v>817866.6849078536</v>
      </c>
      <c r="G135" s="2">
        <f t="shared" si="35"/>
        <v>542960.42857142852</v>
      </c>
      <c r="H135" s="2">
        <f t="shared" si="32"/>
        <v>52275962.141181476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1045375.2857142891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823197.42799538374</v>
      </c>
      <c r="Q135" s="2">
        <f t="shared" si="36"/>
        <v>550000</v>
      </c>
      <c r="R135" s="2">
        <f t="shared" si="33"/>
        <v>53269761.917993277</v>
      </c>
      <c r="S135" s="2">
        <f t="shared" si="17"/>
        <v>542960.42857142538</v>
      </c>
      <c r="T135" s="2">
        <f t="shared" si="18"/>
        <v>7039.5714285714785</v>
      </c>
      <c r="U135" s="2">
        <f t="shared" si="19"/>
        <v>550000</v>
      </c>
      <c r="V135" s="2">
        <f t="shared" si="34"/>
        <v>9296367</v>
      </c>
      <c r="W135" s="2">
        <f t="shared" si="20"/>
        <v>319038</v>
      </c>
      <c r="X135" s="2">
        <f t="shared" si="6"/>
        <v>230962</v>
      </c>
      <c r="Y135" s="2">
        <f t="shared" si="30"/>
        <v>43973394.91799327</v>
      </c>
      <c r="Z135" s="2" t="str">
        <f t="shared" si="8"/>
        <v>HERE</v>
      </c>
      <c r="AA135" s="2">
        <f>IF(Z135="HERE",Y135,AA134+Graph!$G$1*1000)</f>
        <v>43973394.91799327</v>
      </c>
      <c r="AB135" s="2">
        <f t="shared" si="21"/>
        <v>230962</v>
      </c>
      <c r="AC135" s="2">
        <f t="shared" si="31"/>
        <v>9296367</v>
      </c>
      <c r="AD135" s="3">
        <f t="shared" si="10"/>
        <v>43973394.91799327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35592941.913693942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68</v>
      </c>
      <c r="C136" s="7"/>
      <c r="D136" s="2" t="e">
        <f t="shared" si="12"/>
        <v>#N/A</v>
      </c>
      <c r="E136" s="2" t="e">
        <f t="shared" si="22"/>
        <v>#N/A</v>
      </c>
      <c r="F136" s="2">
        <v>823127.33520111442</v>
      </c>
      <c r="G136" s="2">
        <f t="shared" si="35"/>
        <v>542960.42857142852</v>
      </c>
      <c r="H136" s="2">
        <f t="shared" si="32"/>
        <v>52818922.569752902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1052414.8571428605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828479.92008796334</v>
      </c>
      <c r="Q136" s="2">
        <f t="shared" si="36"/>
        <v>550000</v>
      </c>
      <c r="R136" s="2">
        <f t="shared" si="33"/>
        <v>53819761.917993277</v>
      </c>
      <c r="S136" s="2">
        <f t="shared" si="17"/>
        <v>542960.42857142538</v>
      </c>
      <c r="T136" s="2">
        <f t="shared" si="18"/>
        <v>7039.5714285714785</v>
      </c>
      <c r="U136" s="2">
        <f t="shared" si="19"/>
        <v>550000</v>
      </c>
      <c r="V136" s="2">
        <f t="shared" si="34"/>
        <v>9646715</v>
      </c>
      <c r="W136" s="2">
        <f t="shared" si="20"/>
        <v>350348</v>
      </c>
      <c r="X136" s="2">
        <f t="shared" si="6"/>
        <v>199652</v>
      </c>
      <c r="Y136" s="2">
        <f t="shared" si="30"/>
        <v>44173046.91799327</v>
      </c>
      <c r="Z136" s="2" t="str">
        <f t="shared" si="8"/>
        <v>HERE</v>
      </c>
      <c r="AA136" s="2">
        <f>IF(Z136="HERE",Y136,AA135+Graph!$G$1*1000)</f>
        <v>44173046.91799327</v>
      </c>
      <c r="AB136" s="2">
        <f t="shared" si="21"/>
        <v>199652</v>
      </c>
      <c r="AC136" s="2">
        <f t="shared" si="31"/>
        <v>9646715</v>
      </c>
      <c r="AD136" s="3">
        <f t="shared" si="10"/>
        <v>44173046.91799327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35975884.926193945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69</v>
      </c>
      <c r="C137" s="7"/>
      <c r="D137" s="2" t="e">
        <f t="shared" si="12"/>
        <v>#N/A</v>
      </c>
      <c r="E137" s="2" t="e">
        <f t="shared" si="22"/>
        <v>#N/A</v>
      </c>
      <c r="F137" s="2">
        <v>828387.98549434543</v>
      </c>
      <c r="G137" s="2">
        <f t="shared" si="35"/>
        <v>542960.42857142852</v>
      </c>
      <c r="H137" s="2">
        <f t="shared" si="32"/>
        <v>53361882.998324327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1059454.4285714319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833762.41218057275</v>
      </c>
      <c r="Q137" s="2">
        <f t="shared" si="36"/>
        <v>550000</v>
      </c>
      <c r="R137" s="2">
        <f t="shared" si="33"/>
        <v>54369761.917993277</v>
      </c>
      <c r="S137" s="2">
        <f t="shared" si="17"/>
        <v>542960.42857142538</v>
      </c>
      <c r="T137" s="2">
        <f t="shared" si="18"/>
        <v>7039.571428571362</v>
      </c>
      <c r="U137" s="2">
        <f t="shared" si="19"/>
        <v>550000</v>
      </c>
      <c r="V137" s="2">
        <f t="shared" si="34"/>
        <v>10021471</v>
      </c>
      <c r="W137" s="2">
        <f t="shared" si="20"/>
        <v>374756</v>
      </c>
      <c r="X137" s="2">
        <f t="shared" si="6"/>
        <v>175244</v>
      </c>
      <c r="Y137" s="2">
        <f t="shared" si="30"/>
        <v>44348290.91799327</v>
      </c>
      <c r="Z137" s="2" t="str">
        <f t="shared" si="8"/>
        <v>HERE</v>
      </c>
      <c r="AA137" s="2">
        <f>IF(Z137="HERE",Y137,AA136+Graph!$G$1*1000)</f>
        <v>44348290.91799327</v>
      </c>
      <c r="AB137" s="2">
        <f t="shared" si="21"/>
        <v>175244</v>
      </c>
      <c r="AC137" s="2">
        <f t="shared" si="31"/>
        <v>10021471</v>
      </c>
      <c r="AD137" s="3">
        <f t="shared" si="10"/>
        <v>44348290.91799327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36294373.076193944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70</v>
      </c>
      <c r="C138" s="7"/>
      <c r="D138" s="2" t="e">
        <f t="shared" si="12"/>
        <v>#N/A</v>
      </c>
      <c r="E138" s="2" t="e">
        <f t="shared" si="22"/>
        <v>#N/A</v>
      </c>
      <c r="F138" s="2">
        <v>833648.63578760624</v>
      </c>
      <c r="G138" s="2">
        <f t="shared" si="35"/>
        <v>542960.42857142852</v>
      </c>
      <c r="H138" s="2">
        <f t="shared" si="32"/>
        <v>53904843.426895753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1066494.0000000033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839044.90427315235</v>
      </c>
      <c r="Q138" s="2">
        <f t="shared" si="36"/>
        <v>550000</v>
      </c>
      <c r="R138" s="2">
        <f t="shared" si="33"/>
        <v>54919761.917993277</v>
      </c>
      <c r="S138" s="2">
        <f t="shared" si="17"/>
        <v>542960.42857142538</v>
      </c>
      <c r="T138" s="2">
        <f t="shared" si="18"/>
        <v>7039.571428571362</v>
      </c>
      <c r="U138" s="2">
        <f t="shared" si="19"/>
        <v>550000</v>
      </c>
      <c r="V138" s="2">
        <f t="shared" si="34"/>
        <v>10490487</v>
      </c>
      <c r="W138" s="2">
        <f t="shared" si="20"/>
        <v>469016</v>
      </c>
      <c r="X138" s="2">
        <f t="shared" si="6"/>
        <v>80984</v>
      </c>
      <c r="Y138" s="2">
        <f t="shared" si="30"/>
        <v>44429274.91799327</v>
      </c>
      <c r="Z138" s="2" t="str">
        <f t="shared" si="8"/>
        <v>HERE</v>
      </c>
      <c r="AA138" s="2">
        <f>IF(Z138="HERE",Y138,AA137+Graph!$G$1*1000)</f>
        <v>44429274.91799327</v>
      </c>
      <c r="AB138" s="2">
        <f t="shared" si="21"/>
        <v>80984</v>
      </c>
      <c r="AC138" s="2">
        <f t="shared" si="31"/>
        <v>10490487</v>
      </c>
      <c r="AD138" s="3">
        <f t="shared" si="10"/>
        <v>44429274.91799327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36552271.526193947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71</v>
      </c>
      <c r="C139" s="7"/>
      <c r="D139" s="2" t="e">
        <f t="shared" si="12"/>
        <v>#N/A</v>
      </c>
      <c r="E139" s="2" t="e">
        <f t="shared" si="22"/>
        <v>#N/A</v>
      </c>
      <c r="F139" s="2">
        <v>838909.28608086705</v>
      </c>
      <c r="G139" s="2">
        <f t="shared" si="35"/>
        <v>542960.42857142852</v>
      </c>
      <c r="H139" s="2">
        <f t="shared" si="32"/>
        <v>54447803.855467178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1073533.5714285746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844327.39636573195</v>
      </c>
      <c r="Q139" s="2">
        <f t="shared" si="36"/>
        <v>550000</v>
      </c>
      <c r="R139" s="2">
        <f t="shared" si="33"/>
        <v>55469761.917993277</v>
      </c>
      <c r="S139" s="2">
        <f t="shared" si="17"/>
        <v>542960.42857142538</v>
      </c>
      <c r="T139" s="2">
        <f t="shared" si="18"/>
        <v>7039.571428571362</v>
      </c>
      <c r="U139" s="2">
        <f t="shared" si="19"/>
        <v>550000</v>
      </c>
      <c r="V139" s="2">
        <f t="shared" si="34"/>
        <v>10971047</v>
      </c>
      <c r="W139" s="2">
        <f t="shared" si="20"/>
        <v>480560</v>
      </c>
      <c r="X139" s="2">
        <f t="shared" si="6"/>
        <v>69440</v>
      </c>
      <c r="Y139" s="2">
        <f t="shared" si="30"/>
        <v>44498714.91799327</v>
      </c>
      <c r="Z139" s="2" t="str">
        <f t="shared" si="8"/>
        <v>HERE</v>
      </c>
      <c r="AA139" s="2">
        <f>IF(Z139="HERE",Y139,AA138+Graph!$G$1*1000)</f>
        <v>44498714.91799327</v>
      </c>
      <c r="AB139" s="2">
        <f t="shared" si="21"/>
        <v>69440</v>
      </c>
      <c r="AC139" s="2">
        <f t="shared" si="31"/>
        <v>10971047</v>
      </c>
      <c r="AD139" s="3">
        <f t="shared" si="10"/>
        <v>44498714.91799327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36778081.626193941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72</v>
      </c>
      <c r="C140" s="7"/>
      <c r="D140" s="2" t="e">
        <f t="shared" si="12"/>
        <v>#N/A</v>
      </c>
      <c r="E140" s="2" t="e">
        <f t="shared" si="22"/>
        <v>#N/A</v>
      </c>
      <c r="F140" s="2">
        <v>844169.93637412786</v>
      </c>
      <c r="G140" s="2">
        <f t="shared" si="35"/>
        <v>542960.42857142852</v>
      </c>
      <c r="H140" s="2">
        <f t="shared" si="32"/>
        <v>54990764.284038603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1080573.142857146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849609.88845831156</v>
      </c>
      <c r="Q140" s="2">
        <f t="shared" si="36"/>
        <v>550000</v>
      </c>
      <c r="R140" s="2">
        <f t="shared" si="33"/>
        <v>56019761.917993277</v>
      </c>
      <c r="S140" s="2">
        <f t="shared" si="17"/>
        <v>542960.42857142538</v>
      </c>
      <c r="T140" s="2">
        <f t="shared" si="18"/>
        <v>7039.571428571362</v>
      </c>
      <c r="U140" s="2">
        <f t="shared" si="19"/>
        <v>550000</v>
      </c>
      <c r="V140" s="2">
        <f t="shared" si="34"/>
        <v>11465210</v>
      </c>
      <c r="W140" s="2">
        <f t="shared" si="20"/>
        <v>494163</v>
      </c>
      <c r="X140" s="2">
        <f t="shared" si="6"/>
        <v>55837</v>
      </c>
      <c r="Y140" s="2">
        <f t="shared" si="30"/>
        <v>44554551.91799327</v>
      </c>
      <c r="Z140" s="2" t="str">
        <f t="shared" si="8"/>
        <v>HERE</v>
      </c>
      <c r="AA140" s="2">
        <f>IF(Z140="HERE",Y140,AA139+Graph!$G$1*1000)</f>
        <v>44554551.91799327</v>
      </c>
      <c r="AB140" s="2">
        <f t="shared" si="21"/>
        <v>55837</v>
      </c>
      <c r="AC140" s="2">
        <f t="shared" si="31"/>
        <v>11465210</v>
      </c>
      <c r="AD140" s="3">
        <f t="shared" si="10"/>
        <v>44554551.91799327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36997483.576193944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73</v>
      </c>
      <c r="C141" s="7"/>
      <c r="D141" s="2" t="e">
        <f t="shared" si="12"/>
        <v>#N/A</v>
      </c>
      <c r="E141" s="2" t="e">
        <f t="shared" si="22"/>
        <v>#N/A</v>
      </c>
      <c r="F141" s="2">
        <v>849430.58666738868</v>
      </c>
      <c r="G141" s="2">
        <f t="shared" si="35"/>
        <v>542960.42857142852</v>
      </c>
      <c r="H141" s="2">
        <f t="shared" si="32"/>
        <v>55533724.712610029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1087612.7142857173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854892.38055089116</v>
      </c>
      <c r="Q141" s="2">
        <f t="shared" si="36"/>
        <v>550000</v>
      </c>
      <c r="R141" s="2">
        <f t="shared" si="33"/>
        <v>56569761.917993277</v>
      </c>
      <c r="S141" s="2">
        <f t="shared" si="17"/>
        <v>542960.42857142538</v>
      </c>
      <c r="T141" s="2">
        <f t="shared" si="18"/>
        <v>7039.571428571362</v>
      </c>
      <c r="U141" s="2">
        <f t="shared" si="19"/>
        <v>550000</v>
      </c>
      <c r="V141" s="2">
        <f t="shared" si="34"/>
        <v>12014288</v>
      </c>
      <c r="W141" s="2">
        <f t="shared" si="20"/>
        <v>549078</v>
      </c>
      <c r="X141" s="2">
        <f t="shared" si="6"/>
        <v>922</v>
      </c>
      <c r="Y141" s="2">
        <f t="shared" si="30"/>
        <v>44555473.91799327</v>
      </c>
      <c r="Z141" s="2" t="str">
        <f t="shared" si="8"/>
        <v>HERE</v>
      </c>
      <c r="AA141" s="2">
        <f>IF(Z141="HERE",Y141,AA140+Graph!$G$1*1000)</f>
        <v>44555473.91799327</v>
      </c>
      <c r="AB141" s="2">
        <f t="shared" si="21"/>
        <v>922</v>
      </c>
      <c r="AC141" s="2">
        <f t="shared" si="31"/>
        <v>12014288</v>
      </c>
      <c r="AD141" s="3">
        <f t="shared" si="10"/>
        <v>44555473.91799327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37256255.826193944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74</v>
      </c>
      <c r="C142" s="7"/>
      <c r="D142" s="2" t="e">
        <f t="shared" si="12"/>
        <v>#N/A</v>
      </c>
      <c r="E142" s="2" t="e">
        <f t="shared" si="22"/>
        <v>#N/A</v>
      </c>
      <c r="F142" s="2">
        <v>854691.23696061969</v>
      </c>
      <c r="G142" s="2">
        <f t="shared" si="35"/>
        <v>542960.42857142852</v>
      </c>
      <c r="H142" s="2">
        <f t="shared" si="32"/>
        <v>56076685.141181454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1094652.2857142887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860174.87264347076</v>
      </c>
      <c r="Q142" s="2">
        <f t="shared" si="36"/>
        <v>550000</v>
      </c>
      <c r="R142" s="2">
        <f t="shared" si="33"/>
        <v>57119761.917993277</v>
      </c>
      <c r="S142" s="2">
        <f t="shared" si="17"/>
        <v>542960.42857142538</v>
      </c>
      <c r="T142" s="2">
        <f t="shared" si="18"/>
        <v>7039.571428571362</v>
      </c>
      <c r="U142" s="2">
        <f t="shared" si="19"/>
        <v>550000</v>
      </c>
      <c r="V142" s="2">
        <f t="shared" si="34"/>
        <v>12294006</v>
      </c>
      <c r="W142" s="2">
        <f t="shared" si="20"/>
        <v>279718</v>
      </c>
      <c r="X142" s="2">
        <f t="shared" si="6"/>
        <v>270282</v>
      </c>
      <c r="Y142" s="2">
        <f t="shared" si="30"/>
        <v>44825755.91799327</v>
      </c>
      <c r="Z142" s="2" t="str">
        <f t="shared" si="8"/>
        <v>HERE</v>
      </c>
      <c r="AA142" s="2">
        <f>IF(Z142="HERE",Y142,AA141+Graph!$G$1*1000)</f>
        <v>44825755.91799327</v>
      </c>
      <c r="AB142" s="2">
        <f t="shared" si="21"/>
        <v>270282</v>
      </c>
      <c r="AC142" s="2">
        <f t="shared" si="31"/>
        <v>12294006</v>
      </c>
      <c r="AD142" s="3">
        <f t="shared" si="10"/>
        <v>44825755.91799327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37559659.876193941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75</v>
      </c>
      <c r="C143" s="7"/>
      <c r="D143" s="2" t="e">
        <f t="shared" si="12"/>
        <v>#N/A</v>
      </c>
      <c r="E143" s="2" t="e">
        <f t="shared" si="22"/>
        <v>#N/A</v>
      </c>
      <c r="F143" s="2">
        <v>859951.8872538805</v>
      </c>
      <c r="G143" s="2">
        <f t="shared" si="35"/>
        <v>542960.42857142852</v>
      </c>
      <c r="H143" s="2">
        <f t="shared" si="32"/>
        <v>56619645.569752879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1101691.8571428601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865457.36473608017</v>
      </c>
      <c r="Q143" s="2">
        <f t="shared" si="36"/>
        <v>550000</v>
      </c>
      <c r="R143" s="2">
        <f t="shared" si="33"/>
        <v>57669761.917993277</v>
      </c>
      <c r="S143" s="2">
        <f t="shared" si="17"/>
        <v>542960.42857142538</v>
      </c>
      <c r="T143" s="2">
        <f t="shared" si="18"/>
        <v>7039.571428571362</v>
      </c>
      <c r="U143" s="2">
        <f t="shared" si="19"/>
        <v>550000</v>
      </c>
      <c r="V143" s="2">
        <f t="shared" si="34"/>
        <v>12646486</v>
      </c>
      <c r="W143" s="2">
        <f t="shared" si="20"/>
        <v>352480</v>
      </c>
      <c r="X143" s="2">
        <f t="shared" si="6"/>
        <v>197520</v>
      </c>
      <c r="Y143" s="2">
        <f t="shared" si="30"/>
        <v>45023275.91799327</v>
      </c>
      <c r="Z143" s="2" t="str">
        <f t="shared" si="8"/>
        <v>HERE</v>
      </c>
      <c r="AA143" s="2">
        <f>IF(Z143="HERE",Y143,AA142+Graph!$G$1*1000)</f>
        <v>45023275.91799327</v>
      </c>
      <c r="AB143" s="2">
        <f t="shared" si="21"/>
        <v>197520</v>
      </c>
      <c r="AC143" s="2">
        <f t="shared" si="31"/>
        <v>12646486</v>
      </c>
      <c r="AD143" s="3">
        <f t="shared" si="10"/>
        <v>45023275.91799327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37881195.276193947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76</v>
      </c>
      <c r="C144" s="7"/>
      <c r="D144" s="2" t="e">
        <f t="shared" si="12"/>
        <v>#N/A</v>
      </c>
      <c r="E144" s="2" t="e">
        <f t="shared" si="22"/>
        <v>#N/A</v>
      </c>
      <c r="F144" s="2">
        <v>865212.53754714131</v>
      </c>
      <c r="G144" s="2">
        <f t="shared" si="35"/>
        <v>542960.42857142852</v>
      </c>
      <c r="H144" s="2">
        <f t="shared" si="32"/>
        <v>57162605.998324305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1108731.4285714314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870739.85682865977</v>
      </c>
      <c r="Q144" s="2">
        <f t="shared" si="36"/>
        <v>550000</v>
      </c>
      <c r="R144" s="2">
        <f t="shared" si="33"/>
        <v>58219761.917993277</v>
      </c>
      <c r="S144" s="2">
        <f t="shared" si="17"/>
        <v>542960.42857142538</v>
      </c>
      <c r="T144" s="2">
        <f t="shared" si="18"/>
        <v>7039.571428571362</v>
      </c>
      <c r="U144" s="2">
        <f t="shared" si="19"/>
        <v>550000</v>
      </c>
      <c r="V144" s="2">
        <f t="shared" si="34"/>
        <v>13058298</v>
      </c>
      <c r="W144" s="2">
        <f t="shared" si="20"/>
        <v>411812</v>
      </c>
      <c r="X144" s="2">
        <f t="shared" si="6"/>
        <v>138188</v>
      </c>
      <c r="Y144" s="2">
        <f t="shared" si="30"/>
        <v>45161463.91799327</v>
      </c>
      <c r="Z144" s="2" t="str">
        <f t="shared" si="8"/>
        <v>HERE</v>
      </c>
      <c r="AA144" s="2">
        <f>IF(Z144="HERE",Y144,AA143+Graph!$G$1*1000)</f>
        <v>45161463.91799327</v>
      </c>
      <c r="AB144" s="2">
        <f t="shared" si="21"/>
        <v>138188</v>
      </c>
      <c r="AC144" s="2">
        <f t="shared" si="31"/>
        <v>13058298</v>
      </c>
      <c r="AD144" s="3">
        <f t="shared" si="10"/>
        <v>45161463.91799327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38084506.726193942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77</v>
      </c>
      <c r="C145" s="7"/>
      <c r="D145" s="2" t="e">
        <f t="shared" si="12"/>
        <v>#N/A</v>
      </c>
      <c r="E145" s="2" t="e">
        <f t="shared" si="22"/>
        <v>#N/A</v>
      </c>
      <c r="F145" s="2">
        <v>870473.18784040213</v>
      </c>
      <c r="G145" s="2">
        <f t="shared" si="35"/>
        <v>542960.42857142852</v>
      </c>
      <c r="H145" s="2">
        <f t="shared" si="32"/>
        <v>57705566.42689573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1115771.0000000028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876022.34892123938</v>
      </c>
      <c r="Q145" s="2">
        <f t="shared" si="36"/>
        <v>550000</v>
      </c>
      <c r="R145" s="2">
        <f t="shared" si="33"/>
        <v>58769761.917993277</v>
      </c>
      <c r="S145" s="2">
        <f t="shared" si="17"/>
        <v>542960.42857142538</v>
      </c>
      <c r="T145" s="2">
        <f t="shared" si="18"/>
        <v>7039.571428571362</v>
      </c>
      <c r="U145" s="2">
        <f t="shared" si="19"/>
        <v>550000</v>
      </c>
      <c r="V145" s="2">
        <f t="shared" si="34"/>
        <v>13509108</v>
      </c>
      <c r="W145" s="2">
        <f t="shared" si="20"/>
        <v>450810</v>
      </c>
      <c r="X145" s="2">
        <f t="shared" si="6"/>
        <v>99190</v>
      </c>
      <c r="Y145" s="2">
        <f t="shared" si="30"/>
        <v>45260653.91799327</v>
      </c>
      <c r="Z145" s="2" t="str">
        <f t="shared" si="8"/>
        <v>HERE</v>
      </c>
      <c r="AA145" s="2">
        <f>IF(Z145="HERE",Y145,AA144+Graph!$G$1*1000)</f>
        <v>45260653.91799327</v>
      </c>
      <c r="AB145" s="2">
        <f t="shared" si="21"/>
        <v>99190</v>
      </c>
      <c r="AC145" s="2">
        <f t="shared" si="31"/>
        <v>13509108</v>
      </c>
      <c r="AD145" s="3">
        <f t="shared" si="10"/>
        <v>45260653.91799327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38270524.926193945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78</v>
      </c>
      <c r="C146" s="7"/>
      <c r="D146" s="2" t="e">
        <f t="shared" si="12"/>
        <v>#N/A</v>
      </c>
      <c r="E146" s="2" t="e">
        <f t="shared" si="22"/>
        <v>#N/A</v>
      </c>
      <c r="F146" s="2">
        <v>875733.83813366294</v>
      </c>
      <c r="G146" s="2">
        <f t="shared" si="35"/>
        <v>542960.42857142852</v>
      </c>
      <c r="H146" s="2">
        <f t="shared" si="32"/>
        <v>58248526.855467156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1122810.5714285742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881304.84101381898</v>
      </c>
      <c r="Q146" s="2">
        <f t="shared" si="36"/>
        <v>550000</v>
      </c>
      <c r="R146" s="2">
        <f t="shared" si="33"/>
        <v>59319761.917993277</v>
      </c>
      <c r="S146" s="2">
        <f t="shared" si="17"/>
        <v>542960.42857142538</v>
      </c>
      <c r="T146" s="2">
        <f t="shared" si="18"/>
        <v>7039.571428571362</v>
      </c>
      <c r="U146" s="2">
        <f t="shared" si="19"/>
        <v>550000</v>
      </c>
      <c r="V146" s="2">
        <f t="shared" si="34"/>
        <v>14012224</v>
      </c>
      <c r="W146" s="2">
        <f t="shared" si="20"/>
        <v>503116</v>
      </c>
      <c r="X146" s="2">
        <f t="shared" si="6"/>
        <v>46884</v>
      </c>
      <c r="Y146" s="2">
        <f t="shared" si="30"/>
        <v>45307537.91799327</v>
      </c>
      <c r="Z146" s="2" t="str">
        <f t="shared" si="8"/>
        <v>HERE</v>
      </c>
      <c r="AA146" s="2">
        <f>IF(Z146="HERE",Y146,AA145+Graph!$G$1*1000)</f>
        <v>45307537.91799327</v>
      </c>
      <c r="AB146" s="2">
        <f t="shared" si="21"/>
        <v>46884</v>
      </c>
      <c r="AC146" s="2">
        <f t="shared" si="31"/>
        <v>14012224</v>
      </c>
      <c r="AD146" s="3">
        <f t="shared" si="10"/>
        <v>45307537.91799327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38417148.176193945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79</v>
      </c>
      <c r="C147" s="7"/>
      <c r="D147" s="2" t="e">
        <f t="shared" si="12"/>
        <v>#N/A</v>
      </c>
      <c r="E147" s="2" t="e">
        <f t="shared" si="22"/>
        <v>#N/A</v>
      </c>
      <c r="F147" s="2">
        <v>880994.48842689395</v>
      </c>
      <c r="G147" s="2">
        <f t="shared" si="35"/>
        <v>542960.42857142852</v>
      </c>
      <c r="H147" s="2">
        <f t="shared" si="32"/>
        <v>58791487.284038581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1129850.1428571455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886587.33310639858</v>
      </c>
      <c r="Q147" s="2">
        <f t="shared" si="36"/>
        <v>550000</v>
      </c>
      <c r="R147" s="2">
        <f t="shared" si="33"/>
        <v>59869761.917993277</v>
      </c>
      <c r="S147" s="2">
        <f t="shared" si="17"/>
        <v>542960.42857142538</v>
      </c>
      <c r="T147" s="2">
        <f t="shared" si="18"/>
        <v>7039.571428571362</v>
      </c>
      <c r="U147" s="2">
        <f t="shared" si="19"/>
        <v>550000</v>
      </c>
      <c r="V147" s="2">
        <f t="shared" si="34"/>
        <v>14556827</v>
      </c>
      <c r="W147" s="2">
        <f t="shared" si="20"/>
        <v>544603</v>
      </c>
      <c r="X147" s="2">
        <f t="shared" si="6"/>
        <v>5397</v>
      </c>
      <c r="Y147" s="2">
        <f t="shared" si="30"/>
        <v>45312934.91799327</v>
      </c>
      <c r="Z147" s="2" t="str">
        <f t="shared" si="8"/>
        <v>HERE</v>
      </c>
      <c r="AA147" s="2">
        <f>IF(Z147="HERE",Y147,AA146+Graph!$G$1*1000)</f>
        <v>45312934.91799327</v>
      </c>
      <c r="AB147" s="2">
        <f t="shared" si="21"/>
        <v>5397</v>
      </c>
      <c r="AC147" s="2">
        <f t="shared" si="31"/>
        <v>14556827</v>
      </c>
      <c r="AD147" s="3">
        <f t="shared" si="10"/>
        <v>45312934.91799327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38505637.376193941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80</v>
      </c>
      <c r="C148" s="7"/>
      <c r="D148" s="2" t="e">
        <f t="shared" si="12"/>
        <v>#N/A</v>
      </c>
      <c r="E148" s="2" t="e">
        <f t="shared" si="22"/>
        <v>#N/A</v>
      </c>
      <c r="F148" s="2">
        <v>886255.13872015476</v>
      </c>
      <c r="G148" s="2">
        <f t="shared" si="35"/>
        <v>542960.42857142852</v>
      </c>
      <c r="H148" s="2">
        <f t="shared" si="32"/>
        <v>59334447.712610006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1136889.7142857169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891869.82519897819</v>
      </c>
      <c r="Q148" s="2">
        <f t="shared" si="36"/>
        <v>550000</v>
      </c>
      <c r="R148" s="2">
        <f t="shared" si="33"/>
        <v>60419761.917993277</v>
      </c>
      <c r="S148" s="2">
        <f t="shared" si="17"/>
        <v>542960.42857142538</v>
      </c>
      <c r="T148" s="2">
        <f t="shared" si="18"/>
        <v>7039.571428571362</v>
      </c>
      <c r="U148" s="2">
        <f t="shared" si="19"/>
        <v>550000</v>
      </c>
      <c r="V148" s="2">
        <f t="shared" si="34"/>
        <v>15062189</v>
      </c>
      <c r="W148" s="2">
        <f t="shared" si="20"/>
        <v>505362</v>
      </c>
      <c r="X148" s="2">
        <f t="shared" si="6"/>
        <v>44638</v>
      </c>
      <c r="Y148" s="2">
        <f t="shared" si="30"/>
        <v>45357572.91799327</v>
      </c>
      <c r="Z148" s="2" t="str">
        <f t="shared" si="8"/>
        <v>HERE</v>
      </c>
      <c r="AA148" s="2">
        <f>IF(Z148="HERE",Y148,AA147+Graph!$G$1*1000)</f>
        <v>45357572.91799327</v>
      </c>
      <c r="AB148" s="2">
        <f t="shared" si="21"/>
        <v>44638</v>
      </c>
      <c r="AC148" s="2">
        <f t="shared" si="31"/>
        <v>15062189</v>
      </c>
      <c r="AD148" s="3">
        <f t="shared" si="10"/>
        <v>45357572.91799327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38582462.876193941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81</v>
      </c>
      <c r="C149" s="7"/>
      <c r="D149" s="2" t="e">
        <f t="shared" si="12"/>
        <v>#N/A</v>
      </c>
      <c r="E149" s="2" t="e">
        <f t="shared" si="22"/>
        <v>#N/A</v>
      </c>
      <c r="F149" s="2">
        <v>891515.78901341558</v>
      </c>
      <c r="G149" s="2">
        <f t="shared" si="35"/>
        <v>542960.42857142852</v>
      </c>
      <c r="H149" s="2">
        <f t="shared" si="32"/>
        <v>59877408.141181432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1143929.2857142882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897152.31729158759</v>
      </c>
      <c r="Q149" s="2">
        <f t="shared" si="36"/>
        <v>550000</v>
      </c>
      <c r="R149" s="2">
        <f t="shared" si="33"/>
        <v>60969761.917993277</v>
      </c>
      <c r="S149" s="2">
        <f t="shared" si="17"/>
        <v>542960.42857142538</v>
      </c>
      <c r="T149" s="2">
        <f t="shared" si="18"/>
        <v>7039.571428571362</v>
      </c>
      <c r="U149" s="2">
        <f t="shared" si="19"/>
        <v>550000</v>
      </c>
      <c r="V149" s="2">
        <f t="shared" si="34"/>
        <v>15300151</v>
      </c>
      <c r="W149" s="2">
        <f t="shared" si="20"/>
        <v>237962</v>
      </c>
      <c r="X149" s="2">
        <f t="shared" si="6"/>
        <v>312038</v>
      </c>
      <c r="Y149" s="2">
        <f t="shared" si="30"/>
        <v>45669610.91799327</v>
      </c>
      <c r="Z149" s="2" t="str">
        <f t="shared" si="8"/>
        <v>HERE</v>
      </c>
      <c r="AA149" s="2">
        <f>IF(Z149="HERE",Y149,AA148+Graph!$G$1*1000)</f>
        <v>45669610.91799327</v>
      </c>
      <c r="AB149" s="2">
        <f t="shared" si="21"/>
        <v>312038</v>
      </c>
      <c r="AC149" s="2">
        <f t="shared" si="31"/>
        <v>15300151</v>
      </c>
      <c r="AD149" s="3">
        <f t="shared" si="10"/>
        <v>45669610.91799327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38890251.226193942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82</v>
      </c>
      <c r="C150" s="7"/>
      <c r="D150" s="2" t="e">
        <f t="shared" si="12"/>
        <v>#N/A</v>
      </c>
      <c r="E150" s="2" t="e">
        <f t="shared" si="22"/>
        <v>#N/A</v>
      </c>
      <c r="F150" s="2">
        <v>896776.43930667639</v>
      </c>
      <c r="G150" s="2">
        <f t="shared" si="35"/>
        <v>542960.42857142852</v>
      </c>
      <c r="H150" s="2">
        <f t="shared" si="32"/>
        <v>60420368.569752857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1150968.8571428596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902434.80938416719</v>
      </c>
      <c r="Q150" s="2">
        <f t="shared" si="36"/>
        <v>550000</v>
      </c>
      <c r="R150" s="2">
        <f t="shared" si="33"/>
        <v>61519761.917993277</v>
      </c>
      <c r="S150" s="2">
        <f t="shared" si="17"/>
        <v>542960.42857142538</v>
      </c>
      <c r="T150" s="2">
        <f t="shared" si="18"/>
        <v>7039.571428571362</v>
      </c>
      <c r="U150" s="2">
        <f t="shared" si="19"/>
        <v>550000</v>
      </c>
      <c r="V150" s="2">
        <f t="shared" si="34"/>
        <v>15576107</v>
      </c>
      <c r="W150" s="2">
        <f t="shared" si="20"/>
        <v>275956</v>
      </c>
      <c r="X150" s="2">
        <f t="shared" si="6"/>
        <v>274044</v>
      </c>
      <c r="Y150" s="2">
        <f t="shared" si="30"/>
        <v>45943654.91799327</v>
      </c>
      <c r="Z150" s="2" t="str">
        <f t="shared" si="8"/>
        <v>HERE</v>
      </c>
      <c r="AA150" s="2">
        <f>IF(Z150="HERE",Y150,AA149+Graph!$G$1*1000)</f>
        <v>45943654.91799327</v>
      </c>
      <c r="AB150" s="2">
        <f t="shared" si="21"/>
        <v>274044</v>
      </c>
      <c r="AC150" s="2">
        <f t="shared" si="31"/>
        <v>15576107</v>
      </c>
      <c r="AD150" s="3">
        <f t="shared" si="10"/>
        <v>45943654.91799327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39147419.526193947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83</v>
      </c>
      <c r="C151" s="7"/>
      <c r="D151" s="2" t="e">
        <f t="shared" si="12"/>
        <v>#N/A</v>
      </c>
      <c r="E151" s="2" t="e">
        <f t="shared" si="22"/>
        <v>#N/A</v>
      </c>
      <c r="F151" s="2">
        <v>902037.0895999372</v>
      </c>
      <c r="G151" s="2">
        <f t="shared" si="35"/>
        <v>542960.42857142852</v>
      </c>
      <c r="H151" s="2">
        <f t="shared" si="32"/>
        <v>60963328.998324282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1158008.428571431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907717.3014767468</v>
      </c>
      <c r="Q151" s="2">
        <f t="shared" si="36"/>
        <v>550000</v>
      </c>
      <c r="R151" s="2">
        <f t="shared" si="33"/>
        <v>62069761.917993277</v>
      </c>
      <c r="S151" s="2">
        <f t="shared" si="17"/>
        <v>542960.42857142538</v>
      </c>
      <c r="T151" s="2">
        <f t="shared" si="18"/>
        <v>7039.571428571362</v>
      </c>
      <c r="U151" s="2">
        <f t="shared" si="19"/>
        <v>550000</v>
      </c>
      <c r="V151" s="2">
        <f t="shared" si="34"/>
        <v>15940972</v>
      </c>
      <c r="W151" s="2">
        <f t="shared" si="20"/>
        <v>364865</v>
      </c>
      <c r="X151" s="2">
        <f t="shared" si="6"/>
        <v>185135</v>
      </c>
      <c r="Y151" s="2">
        <f t="shared" si="30"/>
        <v>46128789.91799327</v>
      </c>
      <c r="Z151" s="2" t="str">
        <f t="shared" si="8"/>
        <v>HERE</v>
      </c>
      <c r="AA151" s="2">
        <f>IF(Z151="HERE",Y151,AA150+Graph!$G$1*1000)</f>
        <v>46128789.91799327</v>
      </c>
      <c r="AB151" s="2">
        <f t="shared" si="21"/>
        <v>185135</v>
      </c>
      <c r="AC151" s="2">
        <f t="shared" si="31"/>
        <v>15940972</v>
      </c>
      <c r="AD151" s="3">
        <f t="shared" si="10"/>
        <v>46128789.91799327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39378056.776193947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84</v>
      </c>
      <c r="C152" s="7"/>
      <c r="D152" s="2" t="e">
        <f t="shared" si="12"/>
        <v>#N/A</v>
      </c>
      <c r="E152" s="2" t="e">
        <f t="shared" si="22"/>
        <v>#N/A</v>
      </c>
      <c r="F152" s="2">
        <v>907297.73989316821</v>
      </c>
      <c r="G152" s="2">
        <f t="shared" si="35"/>
        <v>542960.42857142852</v>
      </c>
      <c r="H152" s="2">
        <f t="shared" si="32"/>
        <v>61506289.426895708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1165048.0000000023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912999.7935693264</v>
      </c>
      <c r="Q152" s="2">
        <f t="shared" si="36"/>
        <v>550000</v>
      </c>
      <c r="R152" s="2">
        <f t="shared" si="33"/>
        <v>62619761.917993277</v>
      </c>
      <c r="S152" s="2">
        <f t="shared" si="17"/>
        <v>542960.42857142538</v>
      </c>
      <c r="T152" s="2">
        <f t="shared" si="18"/>
        <v>7039.571428571362</v>
      </c>
      <c r="U152" s="2">
        <f t="shared" si="19"/>
        <v>550000</v>
      </c>
      <c r="V152" s="2">
        <f t="shared" si="34"/>
        <v>16423082</v>
      </c>
      <c r="W152" s="2">
        <f t="shared" si="20"/>
        <v>482110</v>
      </c>
      <c r="X152" s="2">
        <f t="shared" si="6"/>
        <v>67890</v>
      </c>
      <c r="Y152" s="2">
        <f t="shared" si="30"/>
        <v>46196679.91799327</v>
      </c>
      <c r="Z152" s="2" t="str">
        <f t="shared" si="8"/>
        <v>HERE</v>
      </c>
      <c r="AA152" s="2">
        <f>IF(Z152="HERE",Y152,AA151+Graph!$G$1*1000)</f>
        <v>46196679.91799327</v>
      </c>
      <c r="AB152" s="2">
        <f t="shared" si="21"/>
        <v>67890</v>
      </c>
      <c r="AC152" s="2">
        <f t="shared" si="31"/>
        <v>16423082</v>
      </c>
      <c r="AD152" s="3">
        <f t="shared" si="10"/>
        <v>46196679.91799327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39632666.576193944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85</v>
      </c>
      <c r="C153" s="7"/>
      <c r="D153" s="2" t="e">
        <f t="shared" si="12"/>
        <v>#N/A</v>
      </c>
      <c r="E153" s="2" t="e">
        <f t="shared" si="22"/>
        <v>#N/A</v>
      </c>
      <c r="F153" s="2">
        <v>912558.39018642902</v>
      </c>
      <c r="G153" s="2">
        <f t="shared" si="35"/>
        <v>542960.42857142852</v>
      </c>
      <c r="H153" s="2">
        <f t="shared" si="32"/>
        <v>62049249.855467133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1172087.5714285737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918282.285661906</v>
      </c>
      <c r="Q153" s="2">
        <f t="shared" si="36"/>
        <v>550000</v>
      </c>
      <c r="R153" s="2">
        <f t="shared" si="33"/>
        <v>63169761.917993277</v>
      </c>
      <c r="S153" s="2">
        <f t="shared" si="17"/>
        <v>542960.42857142538</v>
      </c>
      <c r="T153" s="2">
        <f t="shared" si="18"/>
        <v>7039.571428571362</v>
      </c>
      <c r="U153" s="2">
        <f t="shared" si="19"/>
        <v>550000</v>
      </c>
      <c r="V153" s="2">
        <f t="shared" si="34"/>
        <v>16893745.765552998</v>
      </c>
      <c r="W153" s="2">
        <f t="shared" si="20"/>
        <v>470663.76555299759</v>
      </c>
      <c r="X153" s="2">
        <f t="shared" si="6"/>
        <v>79336.234447002411</v>
      </c>
      <c r="Y153" s="2">
        <f t="shared" si="30"/>
        <v>46276016.152440272</v>
      </c>
      <c r="Z153" s="2" t="str">
        <f t="shared" si="8"/>
        <v>HERE</v>
      </c>
      <c r="AA153" s="2">
        <f>IF(Z153="HERE",Y153,AA152+Graph!$G$1*1000)</f>
        <v>46276016.152440272</v>
      </c>
      <c r="AB153" s="2">
        <f t="shared" si="21"/>
        <v>79336.234447002411</v>
      </c>
      <c r="AC153" s="2">
        <f t="shared" si="31"/>
        <v>16893745.765552998</v>
      </c>
      <c r="AD153" s="3">
        <f t="shared" si="10"/>
        <v>46276016.152440272</v>
      </c>
      <c r="AE153" s="2">
        <f>IF(AE151&gt;=52800000,52800000,IF(AB132=Graph!G$1*1000,AE152+Graph!G$1*1000,AC153))</f>
        <v>16893745.765552998</v>
      </c>
      <c r="AF153" s="3">
        <f t="shared" si="11"/>
        <v>16893745.765552998</v>
      </c>
      <c r="AG153" s="3">
        <f t="shared" si="29"/>
        <v>39750279.326193944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86</v>
      </c>
      <c r="C154" s="7"/>
      <c r="D154" s="2" t="e">
        <f t="shared" si="12"/>
        <v>#N/A</v>
      </c>
      <c r="E154" s="2" t="e">
        <f t="shared" si="22"/>
        <v>#N/A</v>
      </c>
      <c r="F154" s="2">
        <v>917819.04047968984</v>
      </c>
      <c r="G154" s="2">
        <f t="shared" si="35"/>
        <v>542960.42857142852</v>
      </c>
      <c r="H154" s="2">
        <f t="shared" si="32"/>
        <v>62592210.284038559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1179127.1428571451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923564.77775451541</v>
      </c>
      <c r="Q154" s="2">
        <f t="shared" si="36"/>
        <v>550000</v>
      </c>
      <c r="R154" s="2">
        <f t="shared" si="33"/>
        <v>63719761.917993277</v>
      </c>
      <c r="S154" s="2">
        <f t="shared" si="17"/>
        <v>542960.42857142538</v>
      </c>
      <c r="T154" s="2">
        <f t="shared" si="18"/>
        <v>7039.571428571362</v>
      </c>
      <c r="U154" s="2">
        <f t="shared" si="19"/>
        <v>550000</v>
      </c>
      <c r="V154" s="2">
        <f t="shared" si="34"/>
        <v>17369670.181399256</v>
      </c>
      <c r="W154" s="2">
        <f t="shared" si="20"/>
        <v>475924.4158462584</v>
      </c>
      <c r="X154" s="2">
        <f t="shared" si="6"/>
        <v>74075.584153741598</v>
      </c>
      <c r="Y154" s="2">
        <f t="shared" si="30"/>
        <v>46350091.736594014</v>
      </c>
      <c r="Z154" s="2" t="str">
        <f t="shared" si="8"/>
        <v>HERE</v>
      </c>
      <c r="AA154" s="2">
        <f>IF(Z154="HERE",Y154,AA153+Graph!$G$1*1000)</f>
        <v>46350091.736594014</v>
      </c>
      <c r="AB154" s="2">
        <f t="shared" si="21"/>
        <v>74075.584153741598</v>
      </c>
      <c r="AC154" s="2">
        <f t="shared" si="31"/>
        <v>17369670.181399256</v>
      </c>
      <c r="AD154" s="3">
        <f t="shared" si="10"/>
        <v>46350091.736594014</v>
      </c>
      <c r="AE154" s="2">
        <f>IF(AE152&gt;=52800000,52800000,IF(AB133=Graph!G$1*1000,AE153+Graph!G$1*1000,AC154))</f>
        <v>17369670.181399256</v>
      </c>
      <c r="AF154" s="3">
        <f t="shared" si="11"/>
        <v>17369670.181399256</v>
      </c>
      <c r="AG154" s="3">
        <f t="shared" si="29"/>
        <v>39830686.726193942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87</v>
      </c>
      <c r="C155" s="7"/>
      <c r="D155" s="2" t="e">
        <f t="shared" si="12"/>
        <v>#N/A</v>
      </c>
      <c r="E155" s="2" t="e">
        <f t="shared" si="22"/>
        <v>#N/A</v>
      </c>
      <c r="F155" s="2">
        <v>923079.69077295065</v>
      </c>
      <c r="G155" s="2">
        <f t="shared" si="35"/>
        <v>542960.42857142852</v>
      </c>
      <c r="H155" s="2">
        <f t="shared" si="32"/>
        <v>63135170.712609984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1186166.7142857164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928847.26984709501</v>
      </c>
      <c r="Q155" s="2">
        <f t="shared" si="36"/>
        <v>550000</v>
      </c>
      <c r="R155" s="2">
        <f t="shared" si="33"/>
        <v>64269761.917993277</v>
      </c>
      <c r="S155" s="2">
        <f t="shared" si="17"/>
        <v>542960.42857142538</v>
      </c>
      <c r="T155" s="2">
        <f t="shared" si="18"/>
        <v>7039.571428571362</v>
      </c>
      <c r="U155" s="2">
        <f t="shared" si="19"/>
        <v>550000</v>
      </c>
      <c r="V155" s="2">
        <f t="shared" si="34"/>
        <v>17850855.247538775</v>
      </c>
      <c r="W155" s="2">
        <f t="shared" si="20"/>
        <v>481185.06613951921</v>
      </c>
      <c r="X155" s="2">
        <f t="shared" si="6"/>
        <v>68814.933860480785</v>
      </c>
      <c r="Y155" s="2">
        <f t="shared" si="30"/>
        <v>46418906.670454495</v>
      </c>
      <c r="Z155" s="2" t="str">
        <f t="shared" si="8"/>
        <v>HERE</v>
      </c>
      <c r="AA155" s="2">
        <f>IF(Z155="HERE",Y155,AA154+Graph!$G$1*1000)</f>
        <v>46418906.670454495</v>
      </c>
      <c r="AB155" s="2">
        <f t="shared" si="21"/>
        <v>68814.933860480785</v>
      </c>
      <c r="AC155" s="2">
        <f t="shared" si="31"/>
        <v>17850855.247538775</v>
      </c>
      <c r="AD155" s="3">
        <f t="shared" si="10"/>
        <v>46418906.670454495</v>
      </c>
      <c r="AE155" s="2">
        <f>IF(AE153&gt;=52800000,52800000,IF(AB134=Graph!G$1*1000,AE154+Graph!G$1*1000,AC155))</f>
        <v>17850855.247538775</v>
      </c>
      <c r="AF155" s="3">
        <f t="shared" si="11"/>
        <v>17850855.247538775</v>
      </c>
      <c r="AG155" s="3">
        <f t="shared" si="29"/>
        <v>39817056.076193944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88</v>
      </c>
      <c r="C156" s="7"/>
      <c r="D156" s="2" t="e">
        <f t="shared" si="12"/>
        <v>#N/A</v>
      </c>
      <c r="E156" s="2" t="e">
        <f t="shared" si="22"/>
        <v>#N/A</v>
      </c>
      <c r="F156" s="2">
        <v>928340.34106621146</v>
      </c>
      <c r="G156" s="2">
        <f t="shared" si="35"/>
        <v>542960.42857142852</v>
      </c>
      <c r="H156" s="2">
        <f t="shared" si="32"/>
        <v>63678131.141181409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1193206.2857142878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934129.76193967462</v>
      </c>
      <c r="Q156" s="2">
        <f t="shared" si="36"/>
        <v>550000</v>
      </c>
      <c r="R156" s="2">
        <f t="shared" si="33"/>
        <v>64819761.917993277</v>
      </c>
      <c r="S156" s="2">
        <f t="shared" si="17"/>
        <v>542960.42857142538</v>
      </c>
      <c r="T156" s="2">
        <f t="shared" si="18"/>
        <v>7039.571428571362</v>
      </c>
      <c r="U156" s="2">
        <f t="shared" si="19"/>
        <v>550000</v>
      </c>
      <c r="V156" s="2">
        <f t="shared" si="34"/>
        <v>18337300.963971555</v>
      </c>
      <c r="W156" s="2">
        <f t="shared" si="20"/>
        <v>486445.71643278003</v>
      </c>
      <c r="X156" s="2">
        <f t="shared" si="6"/>
        <v>63554.283567219973</v>
      </c>
      <c r="Y156" s="2">
        <f t="shared" si="30"/>
        <v>46482460.954021715</v>
      </c>
      <c r="Z156" s="2" t="str">
        <f t="shared" si="8"/>
        <v>HERE</v>
      </c>
      <c r="AA156" s="2">
        <f>IF(Z156="HERE",Y156,AA155+Graph!$G$1*1000)</f>
        <v>46482460.954021715</v>
      </c>
      <c r="AB156" s="2">
        <f t="shared" si="21"/>
        <v>63554.283567219973</v>
      </c>
      <c r="AC156" s="2">
        <f t="shared" si="31"/>
        <v>18337300.963971555</v>
      </c>
      <c r="AD156" s="3">
        <f t="shared" si="10"/>
        <v>46482460.954021715</v>
      </c>
      <c r="AE156" s="2">
        <f>IF(AE154&gt;=52800000,52800000,IF(AB135=Graph!G$1*1000,AE155+Graph!G$1*1000,AC156))</f>
        <v>18337300.963971555</v>
      </c>
      <c r="AF156" s="3">
        <f t="shared" si="11"/>
        <v>18337300.963971555</v>
      </c>
      <c r="AG156" s="3">
        <f t="shared" si="29"/>
        <v>40040873.776193947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89</v>
      </c>
      <c r="C157" s="7"/>
      <c r="D157" s="2" t="e">
        <f t="shared" si="12"/>
        <v>#N/A</v>
      </c>
      <c r="E157" s="2" t="e">
        <f t="shared" si="22"/>
        <v>#N/A</v>
      </c>
      <c r="F157" s="2">
        <v>933600.99135947227</v>
      </c>
      <c r="G157" s="2">
        <f t="shared" si="35"/>
        <v>542960.42857142852</v>
      </c>
      <c r="H157" s="2">
        <f t="shared" si="32"/>
        <v>64221091.569752835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1200245.8571428591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939412.25403225422</v>
      </c>
      <c r="Q157" s="2">
        <f t="shared" si="36"/>
        <v>550000</v>
      </c>
      <c r="R157" s="2">
        <f t="shared" si="33"/>
        <v>65369761.917993277</v>
      </c>
      <c r="S157" s="2">
        <f t="shared" si="17"/>
        <v>542960.42857142538</v>
      </c>
      <c r="T157" s="2">
        <f t="shared" si="18"/>
        <v>7039.571428571362</v>
      </c>
      <c r="U157" s="2">
        <f t="shared" si="19"/>
        <v>550000</v>
      </c>
      <c r="V157" s="2">
        <f t="shared" si="34"/>
        <v>18829007.330697596</v>
      </c>
      <c r="W157" s="2">
        <f t="shared" si="20"/>
        <v>491706.36672604084</v>
      </c>
      <c r="X157" s="2">
        <f t="shared" si="6"/>
        <v>58293.63327395916</v>
      </c>
      <c r="Y157" s="2">
        <f t="shared" si="30"/>
        <v>46540754.587295674</v>
      </c>
      <c r="Z157" s="2" t="str">
        <f t="shared" si="8"/>
        <v>HERE</v>
      </c>
      <c r="AA157" s="2">
        <f>IF(Z157="HERE",Y157,AA156+Graph!$G$1*1000)</f>
        <v>46540754.587295674</v>
      </c>
      <c r="AB157" s="2">
        <f t="shared" si="21"/>
        <v>58293.63327395916</v>
      </c>
      <c r="AC157" s="2">
        <f t="shared" si="31"/>
        <v>18829007.330697596</v>
      </c>
      <c r="AD157" s="3">
        <f t="shared" si="10"/>
        <v>46540754.587295674</v>
      </c>
      <c r="AE157" s="2">
        <f>IF(AE155&gt;=52800000,52800000,IF(AB136=Graph!G$1*1000,AE156+Graph!G$1*1000,AC157))</f>
        <v>18829007.330697596</v>
      </c>
      <c r="AF157" s="3">
        <f t="shared" si="11"/>
        <v>18829007.330697596</v>
      </c>
      <c r="AG157" s="3">
        <f t="shared" si="29"/>
        <v>40238077.976193942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90</v>
      </c>
      <c r="C158" s="7"/>
      <c r="D158" s="2" t="e">
        <f t="shared" si="12"/>
        <v>#N/A</v>
      </c>
      <c r="E158" s="2" t="e">
        <f t="shared" si="22"/>
        <v>#N/A</v>
      </c>
      <c r="F158" s="2">
        <v>938861.64165270329</v>
      </c>
      <c r="G158" s="2">
        <f t="shared" si="35"/>
        <v>542960.42857142852</v>
      </c>
      <c r="H158" s="2">
        <f t="shared" si="32"/>
        <v>64764051.99832426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1207285.4285714305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944694.74612483382</v>
      </c>
      <c r="Q158" s="2">
        <f t="shared" si="36"/>
        <v>550000</v>
      </c>
      <c r="R158" s="2">
        <f t="shared" si="33"/>
        <v>65919761.917993277</v>
      </c>
      <c r="S158" s="2">
        <f t="shared" si="17"/>
        <v>542960.42857142538</v>
      </c>
      <c r="T158" s="2">
        <f t="shared" si="18"/>
        <v>7039.571428571362</v>
      </c>
      <c r="U158" s="2">
        <f t="shared" si="19"/>
        <v>550000</v>
      </c>
      <c r="V158" s="2">
        <f t="shared" si="34"/>
        <v>19325974.347716868</v>
      </c>
      <c r="W158" s="2">
        <f t="shared" si="20"/>
        <v>496967.01701927185</v>
      </c>
      <c r="X158" s="2">
        <f t="shared" si="6"/>
        <v>53032.982980728149</v>
      </c>
      <c r="Y158" s="2">
        <f t="shared" si="30"/>
        <v>46593787.570276402</v>
      </c>
      <c r="Z158" s="2" t="str">
        <f t="shared" si="8"/>
        <v>HERE</v>
      </c>
      <c r="AA158" s="2">
        <f>IF(Z158="HERE",Y158,AA157+Graph!$G$1*1000)</f>
        <v>46593787.570276402</v>
      </c>
      <c r="AB158" s="2">
        <f t="shared" si="21"/>
        <v>53032.982980728149</v>
      </c>
      <c r="AC158" s="2">
        <f t="shared" si="31"/>
        <v>19325974.347716868</v>
      </c>
      <c r="AD158" s="3">
        <f t="shared" si="10"/>
        <v>46593787.570276402</v>
      </c>
      <c r="AE158" s="2">
        <f>IF(AE156&gt;=52800000,52800000,IF(AB137=Graph!G$1*1000,AE157+Graph!G$1*1000,AC158))</f>
        <v>19325974.347716868</v>
      </c>
      <c r="AF158" s="3">
        <f t="shared" si="11"/>
        <v>19325974.347716868</v>
      </c>
      <c r="AG158" s="3">
        <f t="shared" si="29"/>
        <v>40414535.376193941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91</v>
      </c>
      <c r="C159" s="7"/>
      <c r="D159" s="2" t="e">
        <f t="shared" si="12"/>
        <v>#N/A</v>
      </c>
      <c r="E159" s="2" t="e">
        <f t="shared" si="22"/>
        <v>#N/A</v>
      </c>
      <c r="F159" s="2">
        <v>944122.2919459641</v>
      </c>
      <c r="G159" s="2">
        <f t="shared" si="35"/>
        <v>542960.42857142852</v>
      </c>
      <c r="H159" s="2">
        <f t="shared" si="32"/>
        <v>65307012.426895685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1214325.0000000019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949977.23821741343</v>
      </c>
      <c r="Q159" s="2">
        <f t="shared" si="36"/>
        <v>550000</v>
      </c>
      <c r="R159" s="2">
        <f t="shared" si="33"/>
        <v>66469761.917993277</v>
      </c>
      <c r="S159" s="2">
        <f t="shared" si="17"/>
        <v>542960.42857142538</v>
      </c>
      <c r="T159" s="2">
        <f t="shared" si="18"/>
        <v>7039.571428571362</v>
      </c>
      <c r="U159" s="2">
        <f t="shared" si="19"/>
        <v>550000</v>
      </c>
      <c r="V159" s="2">
        <f t="shared" si="34"/>
        <v>19828202.015029401</v>
      </c>
      <c r="W159" s="2">
        <f t="shared" si="20"/>
        <v>502227.66731253266</v>
      </c>
      <c r="X159" s="2">
        <f t="shared" si="6"/>
        <v>47772.332687467337</v>
      </c>
      <c r="Y159" s="2">
        <f t="shared" ref="Y159:Y222" si="37">IF(COUNT($C160)=0,IF(COUNT($C159)=1,C159,SUM(Y158+X159)),C159)</f>
        <v>46641559.902963869</v>
      </c>
      <c r="Z159" s="2" t="str">
        <f t="shared" si="8"/>
        <v>HERE</v>
      </c>
      <c r="AA159" s="2">
        <f>IF(Z159="HERE",Y159,AA158+Graph!$G$1*1000)</f>
        <v>46641559.902963869</v>
      </c>
      <c r="AB159" s="2">
        <f t="shared" si="21"/>
        <v>47772.332687467337</v>
      </c>
      <c r="AC159" s="2">
        <f t="shared" ref="AC159:AC222" si="38">IF(Z160="HERE",V159,AC158)</f>
        <v>19828202.015029401</v>
      </c>
      <c r="AD159" s="3">
        <f t="shared" si="10"/>
        <v>46641559.902963869</v>
      </c>
      <c r="AE159" s="2">
        <f>IF(AE157&gt;=52800000,52800000,IF(AB138=Graph!G$1*1000,AE158+Graph!G$1*1000,AC159))</f>
        <v>19828202.015029401</v>
      </c>
      <c r="AF159" s="3">
        <f t="shared" si="11"/>
        <v>19828202.015029401</v>
      </c>
      <c r="AG159" s="3">
        <f t="shared" si="29"/>
        <v>40510871.776193947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92</v>
      </c>
      <c r="C160" s="7"/>
      <c r="D160" s="2" t="e">
        <f t="shared" si="12"/>
        <v>#N/A</v>
      </c>
      <c r="E160" s="2" t="e">
        <f t="shared" si="22"/>
        <v>#N/A</v>
      </c>
      <c r="F160" s="2">
        <v>949382.94223922491</v>
      </c>
      <c r="G160" s="2">
        <f t="shared" si="35"/>
        <v>542960.42857142852</v>
      </c>
      <c r="H160" s="2">
        <f t="shared" ref="H160:H223" si="39">IF(COUNT($C161)=0,IF(COUNT($C160)=1,C160,SUM(H159+G160)),C160)</f>
        <v>65849972.855467111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1221364.5714285732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955259.73031002283</v>
      </c>
      <c r="Q160" s="2">
        <f t="shared" si="36"/>
        <v>550000</v>
      </c>
      <c r="R160" s="2">
        <f t="shared" ref="R160:R223" si="40">IF(COUNT($C161)=0,IF(COUNT($C160)=1,M160,SUM(R159+Q160)),M160)</f>
        <v>67019761.917993277</v>
      </c>
      <c r="S160" s="2">
        <f t="shared" si="17"/>
        <v>542960.42857142538</v>
      </c>
      <c r="T160" s="2">
        <f t="shared" si="18"/>
        <v>7039.571428571362</v>
      </c>
      <c r="U160" s="2">
        <f t="shared" si="19"/>
        <v>550000</v>
      </c>
      <c r="V160" s="2">
        <f t="shared" si="34"/>
        <v>20335690.332635194</v>
      </c>
      <c r="W160" s="2">
        <f t="shared" si="20"/>
        <v>507488.31760579348</v>
      </c>
      <c r="X160" s="2">
        <f t="shared" si="6"/>
        <v>42511.682394206524</v>
      </c>
      <c r="Y160" s="2">
        <f t="shared" si="37"/>
        <v>46684071.585358076</v>
      </c>
      <c r="Z160" s="2" t="str">
        <f t="shared" si="8"/>
        <v>HERE</v>
      </c>
      <c r="AA160" s="2">
        <f>IF(Z160="HERE",Y160,AA159+Graph!$G$1*1000)</f>
        <v>46684071.585358076</v>
      </c>
      <c r="AB160" s="2">
        <f t="shared" si="21"/>
        <v>42511.682394206524</v>
      </c>
      <c r="AC160" s="2">
        <f t="shared" si="38"/>
        <v>20335690.332635194</v>
      </c>
      <c r="AD160" s="3">
        <f t="shared" si="10"/>
        <v>46684071.585358076</v>
      </c>
      <c r="AE160" s="2">
        <f>IF(AE158&gt;=52800000,52800000,IF(AB139=Graph!G$1*1000,AE159+Graph!G$1*1000,AC160))</f>
        <v>20335690.332635194</v>
      </c>
      <c r="AF160" s="3">
        <f t="shared" si="11"/>
        <v>20335690.332635194</v>
      </c>
      <c r="AG160" s="3">
        <f t="shared" si="29"/>
        <v>40597395.776193947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93</v>
      </c>
      <c r="C161" s="7"/>
      <c r="D161" s="2" t="e">
        <f t="shared" si="12"/>
        <v>#N/A</v>
      </c>
      <c r="E161" s="2" t="e">
        <f t="shared" si="22"/>
        <v>#N/A</v>
      </c>
      <c r="F161" s="2">
        <v>954643.59253248572</v>
      </c>
      <c r="G161" s="2">
        <f t="shared" si="35"/>
        <v>542960.42857142852</v>
      </c>
      <c r="H161" s="2">
        <f t="shared" si="39"/>
        <v>66392933.284038536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1228404.1428571446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960542.22240260243</v>
      </c>
      <c r="Q161" s="2">
        <f t="shared" si="36"/>
        <v>550000</v>
      </c>
      <c r="R161" s="2">
        <f t="shared" si="40"/>
        <v>67569761.917993277</v>
      </c>
      <c r="S161" s="2">
        <f t="shared" si="17"/>
        <v>542960.42857142538</v>
      </c>
      <c r="T161" s="2">
        <f t="shared" si="18"/>
        <v>7039.571428571362</v>
      </c>
      <c r="U161" s="2">
        <f t="shared" si="19"/>
        <v>550000</v>
      </c>
      <c r="V161" s="2">
        <f t="shared" si="34"/>
        <v>20848439.300534248</v>
      </c>
      <c r="W161" s="2">
        <f t="shared" si="20"/>
        <v>512748.96789905429</v>
      </c>
      <c r="X161" s="2">
        <f t="shared" si="6"/>
        <v>37251.032100945711</v>
      </c>
      <c r="Y161" s="2">
        <f t="shared" si="37"/>
        <v>46721322.617459022</v>
      </c>
      <c r="Z161" s="2" t="str">
        <f t="shared" si="8"/>
        <v>HERE</v>
      </c>
      <c r="AA161" s="2">
        <f>IF(Z161="HERE",Y161,AA160+Graph!$G$1*1000)</f>
        <v>46721322.617459022</v>
      </c>
      <c r="AB161" s="2">
        <f t="shared" si="21"/>
        <v>37251.032100945711</v>
      </c>
      <c r="AC161" s="2">
        <f t="shared" si="38"/>
        <v>20848439.300534248</v>
      </c>
      <c r="AD161" s="3">
        <f t="shared" si="10"/>
        <v>46721322.617459022</v>
      </c>
      <c r="AE161" s="2">
        <f>IF(AE159&gt;=52800000,52800000,IF(AB140=Graph!G$1*1000,AE160+Graph!G$1*1000,AC161))</f>
        <v>20848439.300534248</v>
      </c>
      <c r="AF161" s="3">
        <f t="shared" si="11"/>
        <v>20848439.300534248</v>
      </c>
      <c r="AG161" s="3">
        <f t="shared" si="29"/>
        <v>40672357.226193942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94</v>
      </c>
      <c r="C162" s="7"/>
      <c r="D162" s="2" t="e">
        <f t="shared" si="12"/>
        <v>#N/A</v>
      </c>
      <c r="E162" s="2" t="e">
        <f t="shared" si="22"/>
        <v>#N/A</v>
      </c>
      <c r="F162" s="2">
        <v>959904.24282574654</v>
      </c>
      <c r="G162" s="2">
        <f t="shared" si="35"/>
        <v>542960.42857142852</v>
      </c>
      <c r="H162" s="2">
        <f t="shared" si="39"/>
        <v>66935893.712609962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1235443.7142857159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965824.71449518204</v>
      </c>
      <c r="Q162" s="2">
        <f t="shared" si="36"/>
        <v>550000</v>
      </c>
      <c r="R162" s="2">
        <f t="shared" si="40"/>
        <v>68119761.917993277</v>
      </c>
      <c r="S162" s="2">
        <f t="shared" si="17"/>
        <v>542960.42857142538</v>
      </c>
      <c r="T162" s="2">
        <f t="shared" si="18"/>
        <v>7039.571428571362</v>
      </c>
      <c r="U162" s="2">
        <f t="shared" si="19"/>
        <v>550000</v>
      </c>
      <c r="V162" s="2">
        <f t="shared" si="34"/>
        <v>21366448.918726563</v>
      </c>
      <c r="W162" s="2">
        <f t="shared" si="20"/>
        <v>518009.6181923151</v>
      </c>
      <c r="X162" s="2">
        <f t="shared" si="6"/>
        <v>31990.381807684898</v>
      </c>
      <c r="Y162" s="2">
        <f t="shared" si="37"/>
        <v>46753312.999266706</v>
      </c>
      <c r="Z162" s="2" t="str">
        <f t="shared" si="8"/>
        <v>HERE</v>
      </c>
      <c r="AA162" s="2">
        <f>IF(Z162="HERE",Y162,AA161+Graph!$G$1*1000)</f>
        <v>46753312.999266706</v>
      </c>
      <c r="AB162" s="2">
        <f t="shared" si="21"/>
        <v>31990.381807684898</v>
      </c>
      <c r="AC162" s="2">
        <f t="shared" si="38"/>
        <v>21366448.918726563</v>
      </c>
      <c r="AD162" s="3">
        <f t="shared" si="10"/>
        <v>46753312.999266706</v>
      </c>
      <c r="AE162" s="2">
        <f>IF(AE160&gt;=52800000,52800000,IF(AB141=Graph!G$1*1000,AE161+Graph!G$1*1000,AC162))</f>
        <v>21366448.918726563</v>
      </c>
      <c r="AF162" s="3">
        <f t="shared" si="11"/>
        <v>21366448.918726563</v>
      </c>
      <c r="AG162" s="3">
        <f t="shared" si="29"/>
        <v>40700640.926193945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95</v>
      </c>
      <c r="C163" s="7"/>
      <c r="D163" s="2" t="e">
        <f t="shared" si="12"/>
        <v>#N/A</v>
      </c>
      <c r="E163" s="2" t="e">
        <f t="shared" si="22"/>
        <v>#N/A</v>
      </c>
      <c r="F163" s="2">
        <v>965164.89311897755</v>
      </c>
      <c r="G163" s="2">
        <f t="shared" si="35"/>
        <v>542960.42857142852</v>
      </c>
      <c r="H163" s="2">
        <f t="shared" si="39"/>
        <v>67478854.141181394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1242483.2857142873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971107.20658776164</v>
      </c>
      <c r="Q163" s="2">
        <f t="shared" si="36"/>
        <v>550000</v>
      </c>
      <c r="R163" s="2">
        <f t="shared" si="40"/>
        <v>68669761.917993277</v>
      </c>
      <c r="S163" s="2">
        <f t="shared" si="17"/>
        <v>542960.42857143283</v>
      </c>
      <c r="T163" s="2">
        <f t="shared" si="18"/>
        <v>7039.571428571362</v>
      </c>
      <c r="U163" s="2">
        <f t="shared" si="19"/>
        <v>550000</v>
      </c>
      <c r="V163" s="2">
        <f t="shared" si="34"/>
        <v>21889719.18721211</v>
      </c>
      <c r="W163" s="2">
        <f t="shared" si="20"/>
        <v>523270.26848554611</v>
      </c>
      <c r="X163" s="2">
        <f t="shared" si="6"/>
        <v>26729.731514453888</v>
      </c>
      <c r="Y163" s="2">
        <f t="shared" si="37"/>
        <v>46780042.73078116</v>
      </c>
      <c r="Z163" s="2" t="str">
        <f t="shared" si="8"/>
        <v>HERE</v>
      </c>
      <c r="AA163" s="2">
        <f>IF(Z163="HERE",Y163,AA162+Graph!$G$1*1000)</f>
        <v>46780042.73078116</v>
      </c>
      <c r="AB163" s="2">
        <f t="shared" si="21"/>
        <v>26729.731514453888</v>
      </c>
      <c r="AC163" s="2">
        <f t="shared" si="38"/>
        <v>21889719.18721211</v>
      </c>
      <c r="AD163" s="3">
        <f t="shared" si="10"/>
        <v>46780042.73078116</v>
      </c>
      <c r="AE163" s="2">
        <f>IF(AE161&gt;=52800000,52800000,IF(AB142=Graph!G$1*1000,AE162+Graph!G$1*1000,AC163))</f>
        <v>21889719.18721211</v>
      </c>
      <c r="AF163" s="3">
        <f t="shared" si="11"/>
        <v>21889719.18721211</v>
      </c>
      <c r="AG163" s="3">
        <f t="shared" si="29"/>
        <v>40957880.626193941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96</v>
      </c>
      <c r="C164" s="7"/>
      <c r="D164" s="2" t="e">
        <f t="shared" si="12"/>
        <v>#N/A</v>
      </c>
      <c r="E164" s="2" t="e">
        <f t="shared" si="22"/>
        <v>#N/A</v>
      </c>
      <c r="F164" s="2">
        <v>970425.54341223836</v>
      </c>
      <c r="G164" s="2">
        <f t="shared" si="35"/>
        <v>542960.42857142852</v>
      </c>
      <c r="H164" s="2">
        <f t="shared" si="39"/>
        <v>68021814.569752827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1249522.8571428587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976389.69868034124</v>
      </c>
      <c r="Q164" s="2">
        <f t="shared" si="36"/>
        <v>550000</v>
      </c>
      <c r="R164" s="2">
        <f t="shared" si="40"/>
        <v>69219761.917993277</v>
      </c>
      <c r="S164" s="2">
        <f t="shared" si="17"/>
        <v>542960.42857143283</v>
      </c>
      <c r="T164" s="2">
        <f t="shared" si="18"/>
        <v>7039.571428571362</v>
      </c>
      <c r="U164" s="2">
        <f t="shared" si="19"/>
        <v>550000</v>
      </c>
      <c r="V164" s="2">
        <f t="shared" si="34"/>
        <v>22418250.105990916</v>
      </c>
      <c r="W164" s="2">
        <f t="shared" si="20"/>
        <v>528530.91877880692</v>
      </c>
      <c r="X164" s="2">
        <f t="shared" si="6"/>
        <v>21469.081221193075</v>
      </c>
      <c r="Y164" s="2">
        <f t="shared" si="37"/>
        <v>46801511.812002353</v>
      </c>
      <c r="Z164" s="2" t="str">
        <f t="shared" si="8"/>
        <v>HERE</v>
      </c>
      <c r="AA164" s="2">
        <f>IF(Z164="HERE",Y164,AA163+Graph!$G$1*1000)</f>
        <v>46801511.812002353</v>
      </c>
      <c r="AB164" s="2">
        <f t="shared" si="21"/>
        <v>21469.081221193075</v>
      </c>
      <c r="AC164" s="2">
        <f t="shared" si="38"/>
        <v>22418250.105990916</v>
      </c>
      <c r="AD164" s="3">
        <f t="shared" si="10"/>
        <v>46801511.812002353</v>
      </c>
      <c r="AE164" s="2">
        <f>IF(AE162&gt;=52800000,52800000,IF(AB143=Graph!G$1*1000,AE163+Graph!G$1*1000,AC164))</f>
        <v>22418250.105990916</v>
      </c>
      <c r="AF164" s="3">
        <f t="shared" si="11"/>
        <v>22418250.105990916</v>
      </c>
      <c r="AG164" s="3">
        <f t="shared" si="29"/>
        <v>41153272.626193941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97</v>
      </c>
      <c r="C165" s="7"/>
      <c r="D165" s="2" t="e">
        <f t="shared" si="12"/>
        <v>#N/A</v>
      </c>
      <c r="E165" s="2" t="e">
        <f t="shared" si="22"/>
        <v>#N/A</v>
      </c>
      <c r="F165" s="2">
        <v>975686.19370549917</v>
      </c>
      <c r="G165" s="2">
        <f t="shared" si="35"/>
        <v>542960.42857142852</v>
      </c>
      <c r="H165" s="2">
        <f t="shared" si="39"/>
        <v>68564774.99832426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1256562.42857143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981672.19077292085</v>
      </c>
      <c r="Q165" s="2">
        <f t="shared" si="36"/>
        <v>550000</v>
      </c>
      <c r="R165" s="2">
        <f t="shared" si="40"/>
        <v>69769761.917993277</v>
      </c>
      <c r="S165" s="2">
        <f t="shared" si="17"/>
        <v>542960.42857143283</v>
      </c>
      <c r="T165" s="2">
        <f t="shared" si="18"/>
        <v>7039.571428571362</v>
      </c>
      <c r="U165" s="2">
        <f t="shared" si="19"/>
        <v>550000</v>
      </c>
      <c r="V165" s="2">
        <f t="shared" si="34"/>
        <v>22952041.675062984</v>
      </c>
      <c r="W165" s="2">
        <f t="shared" si="20"/>
        <v>533791.56907206774</v>
      </c>
      <c r="X165" s="2">
        <f t="shared" si="6"/>
        <v>16208.430927932262</v>
      </c>
      <c r="Y165" s="2">
        <f t="shared" si="37"/>
        <v>46817720.242930286</v>
      </c>
      <c r="Z165" s="2" t="str">
        <f t="shared" si="8"/>
        <v>HERE</v>
      </c>
      <c r="AA165" s="2">
        <f>IF(Z165="HERE",Y165,AA164+Graph!$G$1*1000)</f>
        <v>46817720.242930286</v>
      </c>
      <c r="AB165" s="2">
        <f t="shared" si="21"/>
        <v>16208.430927932262</v>
      </c>
      <c r="AC165" s="2">
        <f t="shared" si="38"/>
        <v>22952041.675062984</v>
      </c>
      <c r="AD165" s="3">
        <f t="shared" si="10"/>
        <v>46817720.242930286</v>
      </c>
      <c r="AE165" s="2">
        <f>IF(AE163&gt;=52800000,52800000,IF(AB144=Graph!G$1*1000,AE164+Graph!G$1*1000,AC165))</f>
        <v>22952041.675062984</v>
      </c>
      <c r="AF165" s="3">
        <f t="shared" si="11"/>
        <v>22952041.675062984</v>
      </c>
      <c r="AG165" s="3">
        <f t="shared" si="29"/>
        <v>41298232.426193945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98</v>
      </c>
      <c r="C166" s="7"/>
      <c r="D166" s="2" t="e">
        <f t="shared" si="12"/>
        <v>#N/A</v>
      </c>
      <c r="E166" s="2" t="e">
        <f t="shared" si="22"/>
        <v>#N/A</v>
      </c>
      <c r="F166" s="2">
        <v>980946.84399875998</v>
      </c>
      <c r="G166" s="2">
        <f t="shared" ref="G166:G229" si="41">IF(F166&gt;550000,$AK$31*1000,F166)</f>
        <v>542960.42857142852</v>
      </c>
      <c r="H166" s="2">
        <f t="shared" si="39"/>
        <v>69107735.426895693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1263602.0000000014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986954.68286553025</v>
      </c>
      <c r="Q166" s="2">
        <f t="shared" ref="Q166:Q229" si="42">IF(P166&gt;550000,550000,P166)</f>
        <v>550000</v>
      </c>
      <c r="R166" s="2">
        <f t="shared" si="40"/>
        <v>70319761.917993277</v>
      </c>
      <c r="S166" s="2">
        <f t="shared" si="17"/>
        <v>542960.42857143283</v>
      </c>
      <c r="T166" s="2">
        <f t="shared" si="18"/>
        <v>7039.571428571362</v>
      </c>
      <c r="U166" s="2">
        <f t="shared" si="19"/>
        <v>550000</v>
      </c>
      <c r="V166" s="2">
        <f t="shared" si="34"/>
        <v>23491093.894428313</v>
      </c>
      <c r="W166" s="2">
        <f t="shared" si="20"/>
        <v>539052.21936532855</v>
      </c>
      <c r="X166" s="2">
        <f t="shared" si="6"/>
        <v>10947.78063467145</v>
      </c>
      <c r="Y166" s="2">
        <f t="shared" si="37"/>
        <v>46828668.023564957</v>
      </c>
      <c r="Z166" s="2" t="str">
        <f t="shared" si="8"/>
        <v>HERE</v>
      </c>
      <c r="AA166" s="2">
        <f>IF(Z166="HERE",Y166,AA165+Graph!$G$1*1000)</f>
        <v>46828668.023564957</v>
      </c>
      <c r="AB166" s="2">
        <f t="shared" si="21"/>
        <v>10947.78063467145</v>
      </c>
      <c r="AC166" s="2">
        <f t="shared" si="38"/>
        <v>23491093.894428313</v>
      </c>
      <c r="AD166" s="3">
        <f t="shared" si="10"/>
        <v>46828668.023564957</v>
      </c>
      <c r="AE166" s="2">
        <f>IF(AE164&gt;=52800000,52800000,IF(AB145=Graph!G$1*1000,AE165+Graph!G$1*1000,AC166))</f>
        <v>23491093.894428313</v>
      </c>
      <c r="AF166" s="3">
        <f t="shared" si="11"/>
        <v>23491093.894428313</v>
      </c>
      <c r="AG166" s="3">
        <f t="shared" si="29"/>
        <v>41410043.926193945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99</v>
      </c>
      <c r="C167" s="7"/>
      <c r="D167" s="2" t="e">
        <f t="shared" si="12"/>
        <v>#N/A</v>
      </c>
      <c r="E167" s="2" t="e">
        <f t="shared" si="22"/>
        <v>#N/A</v>
      </c>
      <c r="F167" s="2">
        <v>986207.4942920208</v>
      </c>
      <c r="G167" s="2">
        <f t="shared" si="41"/>
        <v>542960.42857142852</v>
      </c>
      <c r="H167" s="2">
        <f t="shared" si="39"/>
        <v>69650695.855467126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1270641.5714285728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992237.17495810986</v>
      </c>
      <c r="Q167" s="2">
        <f t="shared" si="42"/>
        <v>550000</v>
      </c>
      <c r="R167" s="2">
        <f t="shared" si="40"/>
        <v>70869761.917993277</v>
      </c>
      <c r="S167" s="2">
        <f t="shared" si="17"/>
        <v>542960.42857143283</v>
      </c>
      <c r="T167" s="2">
        <f t="shared" si="18"/>
        <v>7039.571428571362</v>
      </c>
      <c r="U167" s="2">
        <f t="shared" si="19"/>
        <v>550000</v>
      </c>
      <c r="V167" s="2">
        <f t="shared" si="34"/>
        <v>24035406.764086902</v>
      </c>
      <c r="W167" s="2">
        <f t="shared" si="20"/>
        <v>544312.86965858936</v>
      </c>
      <c r="X167" s="2">
        <f t="shared" si="6"/>
        <v>5687.1303414106369</v>
      </c>
      <c r="Y167" s="2">
        <f t="shared" si="37"/>
        <v>46834355.153906368</v>
      </c>
      <c r="Z167" s="2" t="str">
        <f t="shared" si="8"/>
        <v>HERE</v>
      </c>
      <c r="AA167" s="2">
        <f>IF(Z167="HERE",Y167,AA166+Graph!$G$1*1000)</f>
        <v>46834355.153906368</v>
      </c>
      <c r="AB167" s="2">
        <f t="shared" si="21"/>
        <v>5687.1303414106369</v>
      </c>
      <c r="AC167" s="2">
        <f t="shared" si="38"/>
        <v>24035406.764086902</v>
      </c>
      <c r="AD167" s="3">
        <f t="shared" si="10"/>
        <v>46834355.153906368</v>
      </c>
      <c r="AE167" s="2">
        <f>IF(AE165&gt;=52800000,52800000,IF(AB146=Graph!G$1*1000,AE166+Graph!G$1*1000,AC167))</f>
        <v>24035406.764086902</v>
      </c>
      <c r="AF167" s="3">
        <f t="shared" si="11"/>
        <v>24035406.764086902</v>
      </c>
      <c r="AG167" s="3">
        <f t="shared" si="29"/>
        <v>41477395.326193944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100</v>
      </c>
      <c r="C168" s="7"/>
      <c r="D168" s="2" t="e">
        <f t="shared" si="12"/>
        <v>#N/A</v>
      </c>
      <c r="E168" s="2" t="e">
        <f t="shared" si="22"/>
        <v>#N/A</v>
      </c>
      <c r="F168" s="2">
        <v>991468.14458525181</v>
      </c>
      <c r="G168" s="2">
        <f t="shared" si="41"/>
        <v>542960.42857142852</v>
      </c>
      <c r="H168" s="2">
        <f t="shared" si="39"/>
        <v>70193656.284038559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1277681.1428571441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997519.66705068946</v>
      </c>
      <c r="Q168" s="2">
        <f t="shared" si="42"/>
        <v>550000</v>
      </c>
      <c r="R168" s="2">
        <f t="shared" si="40"/>
        <v>71419761.917993277</v>
      </c>
      <c r="S168" s="2">
        <f t="shared" si="17"/>
        <v>542960.42857143283</v>
      </c>
      <c r="T168" s="2">
        <f t="shared" si="18"/>
        <v>7039.571428571362</v>
      </c>
      <c r="U168" s="2">
        <f t="shared" si="19"/>
        <v>550000</v>
      </c>
      <c r="V168" s="2">
        <f t="shared" si="34"/>
        <v>24584980.284038723</v>
      </c>
      <c r="W168" s="2">
        <f t="shared" si="20"/>
        <v>549573.51995182037</v>
      </c>
      <c r="X168" s="2">
        <f t="shared" si="6"/>
        <v>426.48004817962646</v>
      </c>
      <c r="Y168" s="2">
        <f t="shared" si="37"/>
        <v>46834781.633954547</v>
      </c>
      <c r="Z168" s="2" t="str">
        <f t="shared" si="8"/>
        <v>HERE</v>
      </c>
      <c r="AA168" s="2">
        <f>IF(Z168="HERE",Y168,AA167+Graph!$G$1*1000)</f>
        <v>46834781.633954547</v>
      </c>
      <c r="AB168" s="2">
        <f t="shared" si="21"/>
        <v>426.48004817962646</v>
      </c>
      <c r="AC168" s="2">
        <f t="shared" si="38"/>
        <v>24584980.284038723</v>
      </c>
      <c r="AD168" s="3">
        <f t="shared" si="10"/>
        <v>46834781.633954547</v>
      </c>
      <c r="AE168" s="2">
        <f>IF(AE166&gt;=52800000,52800000,IF(AB147=Graph!G$1*1000,AE167+Graph!G$1*1000,AC168))</f>
        <v>24584980.284038723</v>
      </c>
      <c r="AF168" s="3">
        <f t="shared" si="11"/>
        <v>24584980.284038723</v>
      </c>
      <c r="AG168" s="3">
        <f t="shared" si="29"/>
        <v>41509482.776193947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101</v>
      </c>
      <c r="C169" s="7"/>
      <c r="D169" s="2" t="e">
        <f t="shared" si="12"/>
        <v>#N/A</v>
      </c>
      <c r="E169" s="2" t="e">
        <f t="shared" si="22"/>
        <v>#N/A</v>
      </c>
      <c r="F169" s="2">
        <v>996728.79487851262</v>
      </c>
      <c r="G169" s="2">
        <f t="shared" si="41"/>
        <v>542960.42857142852</v>
      </c>
      <c r="H169" s="2">
        <f t="shared" si="39"/>
        <v>70736616.712609991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1284720.7142857155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1002802.1591432691</v>
      </c>
      <c r="Q169" s="2">
        <f t="shared" si="42"/>
        <v>550000</v>
      </c>
      <c r="R169" s="2">
        <f t="shared" si="40"/>
        <v>71969761.917993277</v>
      </c>
      <c r="S169" s="2">
        <f t="shared" si="17"/>
        <v>542960.42857143283</v>
      </c>
      <c r="T169" s="2">
        <f t="shared" si="18"/>
        <v>7039.571428571362</v>
      </c>
      <c r="U169" s="2">
        <f t="shared" si="19"/>
        <v>550000</v>
      </c>
      <c r="V169" s="2">
        <f t="shared" si="34"/>
        <v>25127940.712610152</v>
      </c>
      <c r="W169" s="2">
        <f t="shared" si="20"/>
        <v>542960.4285714291</v>
      </c>
      <c r="X169" s="2">
        <f t="shared" si="6"/>
        <v>7039.5714285708964</v>
      </c>
      <c r="Y169" s="2">
        <f t="shared" si="37"/>
        <v>46841821.205383122</v>
      </c>
      <c r="Z169" s="2" t="str">
        <f t="shared" si="8"/>
        <v>HERE</v>
      </c>
      <c r="AA169" s="2">
        <f>IF(Z169="HERE",Y169,AA168+Graph!$G$1*1000)</f>
        <v>46841821.205383122</v>
      </c>
      <c r="AB169" s="2">
        <f t="shared" si="21"/>
        <v>7039.5714285746217</v>
      </c>
      <c r="AC169" s="2">
        <f t="shared" si="38"/>
        <v>25127940.712610152</v>
      </c>
      <c r="AD169" s="3">
        <f t="shared" si="10"/>
        <v>46841821.205383122</v>
      </c>
      <c r="AE169" s="2">
        <f>IF(AE167&gt;=52800000,52800000,IF(AB148=Graph!G$1*1000,AE168+Graph!G$1*1000,AC169))</f>
        <v>25127940.712610152</v>
      </c>
      <c r="AF169" s="3">
        <f t="shared" si="11"/>
        <v>25127940.712610152</v>
      </c>
      <c r="AG169" s="3">
        <f t="shared" si="29"/>
        <v>41574925.076193944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102</v>
      </c>
      <c r="C170" s="7"/>
      <c r="D170" s="2" t="e">
        <f t="shared" si="12"/>
        <v>#N/A</v>
      </c>
      <c r="E170" s="2" t="e">
        <f t="shared" si="22"/>
        <v>#N/A</v>
      </c>
      <c r="F170" s="2">
        <v>1001989.4451717734</v>
      </c>
      <c r="G170" s="2">
        <f t="shared" si="41"/>
        <v>542960.42857142852</v>
      </c>
      <c r="H170" s="2">
        <f t="shared" si="39"/>
        <v>71279577.141181424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1291760.2857142868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1008084.6512358487</v>
      </c>
      <c r="Q170" s="2">
        <f t="shared" si="42"/>
        <v>550000</v>
      </c>
      <c r="R170" s="2">
        <f t="shared" si="40"/>
        <v>72519761.917993277</v>
      </c>
      <c r="S170" s="2">
        <f t="shared" si="17"/>
        <v>542960.42857143283</v>
      </c>
      <c r="T170" s="2">
        <f t="shared" si="18"/>
        <v>7039.571428571362</v>
      </c>
      <c r="U170" s="2">
        <f t="shared" si="19"/>
        <v>550000</v>
      </c>
      <c r="V170" s="2">
        <f t="shared" si="34"/>
        <v>25670901.141181581</v>
      </c>
      <c r="W170" s="2">
        <f t="shared" si="20"/>
        <v>542960.4285714291</v>
      </c>
      <c r="X170" s="2">
        <f t="shared" si="6"/>
        <v>7039.5714285708964</v>
      </c>
      <c r="Y170" s="2">
        <f t="shared" si="37"/>
        <v>46848860.776811689</v>
      </c>
      <c r="Z170" s="2" t="str">
        <f t="shared" si="8"/>
        <v>HERE</v>
      </c>
      <c r="AA170" s="2">
        <f>IF(Z170="HERE",Y170,AA169+Graph!$G$1*1000)</f>
        <v>46848860.776811689</v>
      </c>
      <c r="AB170" s="2">
        <f t="shared" si="21"/>
        <v>7039.5714285671711</v>
      </c>
      <c r="AC170" s="2">
        <f t="shared" si="38"/>
        <v>25670901.141181581</v>
      </c>
      <c r="AD170" s="3">
        <f t="shared" si="10"/>
        <v>46848860.776811689</v>
      </c>
      <c r="AE170" s="2">
        <f>IF(AE168&gt;=52800000,52800000,IF(AB149=Graph!G$1*1000,AE169+Graph!G$1*1000,AC170))</f>
        <v>25670901.141181581</v>
      </c>
      <c r="AF170" s="3">
        <f t="shared" si="11"/>
        <v>25670901.141181581</v>
      </c>
      <c r="AG170" s="3">
        <f t="shared" si="29"/>
        <v>41867657.376193941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103</v>
      </c>
      <c r="C171" s="7"/>
      <c r="D171" s="2" t="e">
        <f t="shared" si="12"/>
        <v>#N/A</v>
      </c>
      <c r="E171" s="2" t="e">
        <f t="shared" si="22"/>
        <v>#N/A</v>
      </c>
      <c r="F171" s="2">
        <v>1007250.0954650342</v>
      </c>
      <c r="G171" s="2">
        <f t="shared" si="41"/>
        <v>542960.42857142852</v>
      </c>
      <c r="H171" s="2">
        <f t="shared" si="39"/>
        <v>71822537.569752857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1298799.8571428582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1013367.1433284283</v>
      </c>
      <c r="Q171" s="2">
        <f t="shared" si="42"/>
        <v>550000</v>
      </c>
      <c r="R171" s="2">
        <f t="shared" si="40"/>
        <v>73069761.917993277</v>
      </c>
      <c r="S171" s="2">
        <f t="shared" si="17"/>
        <v>542960.42857143283</v>
      </c>
      <c r="T171" s="2">
        <f t="shared" si="18"/>
        <v>7039.571428571362</v>
      </c>
      <c r="U171" s="2">
        <f t="shared" si="19"/>
        <v>550000</v>
      </c>
      <c r="V171" s="2">
        <f t="shared" si="34"/>
        <v>26213861.56975301</v>
      </c>
      <c r="W171" s="2">
        <f t="shared" si="20"/>
        <v>542960.4285714291</v>
      </c>
      <c r="X171" s="2">
        <f t="shared" si="6"/>
        <v>7039.5714285708964</v>
      </c>
      <c r="Y171" s="2">
        <f t="shared" si="37"/>
        <v>46855900.348240256</v>
      </c>
      <c r="Z171" s="2" t="str">
        <f t="shared" si="8"/>
        <v>HERE</v>
      </c>
      <c r="AA171" s="2">
        <f>IF(Z171="HERE",Y171,AA170+Graph!$G$1*1000)</f>
        <v>46855900.348240256</v>
      </c>
      <c r="AB171" s="2">
        <f t="shared" si="21"/>
        <v>7039.5714285671711</v>
      </c>
      <c r="AC171" s="2">
        <f t="shared" si="38"/>
        <v>26213861.56975301</v>
      </c>
      <c r="AD171" s="3">
        <f t="shared" si="10"/>
        <v>46855900.348240256</v>
      </c>
      <c r="AE171" s="2">
        <f>IF(AE169&gt;=52800000,52800000,IF(AB150=Graph!G$1*1000,AE170+Graph!G$1*1000,AC171))</f>
        <v>26213861.56975301</v>
      </c>
      <c r="AF171" s="3">
        <f t="shared" si="11"/>
        <v>26213861.56975301</v>
      </c>
      <c r="AG171" s="3">
        <f t="shared" si="29"/>
        <v>42128094.776193947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104</v>
      </c>
      <c r="C172" s="7"/>
      <c r="D172" s="2" t="e">
        <f t="shared" si="12"/>
        <v>#N/A</v>
      </c>
      <c r="E172" s="2" t="e">
        <f t="shared" si="22"/>
        <v>#N/A</v>
      </c>
      <c r="F172" s="2">
        <v>1012510.7457582951</v>
      </c>
      <c r="G172" s="2">
        <f t="shared" si="41"/>
        <v>542960.42857142852</v>
      </c>
      <c r="H172" s="2">
        <f t="shared" si="39"/>
        <v>72365497.99832429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1305839.4285714296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1018649.6354210377</v>
      </c>
      <c r="Q172" s="2">
        <f t="shared" si="42"/>
        <v>550000</v>
      </c>
      <c r="R172" s="2">
        <f t="shared" si="40"/>
        <v>73619761.917993277</v>
      </c>
      <c r="S172" s="2">
        <f t="shared" si="17"/>
        <v>542960.42857143283</v>
      </c>
      <c r="T172" s="2">
        <f t="shared" si="18"/>
        <v>7039.571428571362</v>
      </c>
      <c r="U172" s="2">
        <f t="shared" si="19"/>
        <v>550000</v>
      </c>
      <c r="V172" s="2">
        <f t="shared" si="34"/>
        <v>26756821.998324439</v>
      </c>
      <c r="W172" s="2">
        <f t="shared" si="20"/>
        <v>542960.4285714291</v>
      </c>
      <c r="X172" s="2">
        <f t="shared" si="6"/>
        <v>7039.5714285708964</v>
      </c>
      <c r="Y172" s="2">
        <f t="shared" si="37"/>
        <v>46862939.919668823</v>
      </c>
      <c r="Z172" s="2" t="str">
        <f t="shared" si="8"/>
        <v>HERE</v>
      </c>
      <c r="AA172" s="2">
        <f>IF(Z172="HERE",Y172,AA171+Graph!$G$1*1000)</f>
        <v>46862939.919668823</v>
      </c>
      <c r="AB172" s="2">
        <f t="shared" si="21"/>
        <v>7039.5714285671711</v>
      </c>
      <c r="AC172" s="2">
        <f t="shared" si="38"/>
        <v>26756821.998324439</v>
      </c>
      <c r="AD172" s="3">
        <f t="shared" si="10"/>
        <v>46862939.919668823</v>
      </c>
      <c r="AE172" s="2">
        <f>IF(AE170&gt;=52800000,52800000,IF(AB151=Graph!G$1*1000,AE171+Graph!G$1*1000,AC172))</f>
        <v>26756821.998324439</v>
      </c>
      <c r="AF172" s="3">
        <f t="shared" si="11"/>
        <v>26756821.998324439</v>
      </c>
      <c r="AG172" s="3">
        <f t="shared" si="29"/>
        <v>42312959.526193947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105</v>
      </c>
      <c r="C173" s="7"/>
      <c r="D173" s="2" t="e">
        <f t="shared" si="12"/>
        <v>#N/A</v>
      </c>
      <c r="E173" s="2" t="e">
        <f t="shared" si="22"/>
        <v>#N/A</v>
      </c>
      <c r="F173" s="2">
        <v>1017771.3960515261</v>
      </c>
      <c r="G173" s="2">
        <f t="shared" si="41"/>
        <v>542960.42857142852</v>
      </c>
      <c r="H173" s="2">
        <f t="shared" si="39"/>
        <v>72908458.426895723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1312879.0000000009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1023932.1275136173</v>
      </c>
      <c r="Q173" s="2">
        <f t="shared" si="42"/>
        <v>550000</v>
      </c>
      <c r="R173" s="2">
        <f t="shared" si="40"/>
        <v>74169761.917993277</v>
      </c>
      <c r="S173" s="2">
        <f t="shared" si="17"/>
        <v>542960.42857143283</v>
      </c>
      <c r="T173" s="2">
        <f t="shared" si="18"/>
        <v>7039.571428571362</v>
      </c>
      <c r="U173" s="2">
        <f t="shared" si="19"/>
        <v>550000</v>
      </c>
      <c r="V173" s="2">
        <f t="shared" si="34"/>
        <v>27299782.426895868</v>
      </c>
      <c r="W173" s="2">
        <f t="shared" si="20"/>
        <v>542960.4285714291</v>
      </c>
      <c r="X173" s="2">
        <f t="shared" si="6"/>
        <v>7039.5714285708964</v>
      </c>
      <c r="Y173" s="2">
        <f t="shared" si="37"/>
        <v>46869979.491097391</v>
      </c>
      <c r="Z173" s="2" t="str">
        <f t="shared" si="8"/>
        <v>HERE</v>
      </c>
      <c r="AA173" s="2">
        <f>IF(Z173="HERE",Y173,AA172+Graph!$G$1*1000)</f>
        <v>46869979.491097391</v>
      </c>
      <c r="AB173" s="2">
        <f t="shared" si="21"/>
        <v>7039.5714285671711</v>
      </c>
      <c r="AC173" s="2">
        <f t="shared" si="38"/>
        <v>27299782.426895868</v>
      </c>
      <c r="AD173" s="3">
        <f t="shared" si="10"/>
        <v>46869979.491097391</v>
      </c>
      <c r="AE173" s="2">
        <f>IF(AE171&gt;=52800000,52800000,IF(AB152=Graph!G$1*1000,AE172+Graph!G$1*1000,AC173))</f>
        <v>27299782.426895868</v>
      </c>
      <c r="AF173" s="3">
        <f t="shared" si="11"/>
        <v>27299782.426895868</v>
      </c>
      <c r="AG173" s="3">
        <f t="shared" si="29"/>
        <v>42398166.026193947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106</v>
      </c>
      <c r="C174" s="7"/>
      <c r="D174" s="2" t="e">
        <f t="shared" si="12"/>
        <v>#N/A</v>
      </c>
      <c r="E174" s="2" t="e">
        <f t="shared" si="22"/>
        <v>#N/A</v>
      </c>
      <c r="F174" s="2">
        <v>1023032.0463447869</v>
      </c>
      <c r="G174" s="2">
        <f t="shared" si="41"/>
        <v>542960.42857142852</v>
      </c>
      <c r="H174" s="2">
        <f t="shared" si="39"/>
        <v>73451418.855467156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1319918.5714285723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1029214.6196061969</v>
      </c>
      <c r="Q174" s="2">
        <f t="shared" si="42"/>
        <v>550000</v>
      </c>
      <c r="R174" s="2">
        <f t="shared" si="40"/>
        <v>74719761.917993277</v>
      </c>
      <c r="S174" s="2">
        <f t="shared" si="17"/>
        <v>542960.42857143283</v>
      </c>
      <c r="T174" s="2">
        <f t="shared" si="18"/>
        <v>7039.571428571362</v>
      </c>
      <c r="U174" s="2">
        <f t="shared" si="19"/>
        <v>550000</v>
      </c>
      <c r="V174" s="2">
        <f t="shared" si="34"/>
        <v>27842742.855467297</v>
      </c>
      <c r="W174" s="2">
        <f t="shared" si="20"/>
        <v>542960.4285714291</v>
      </c>
      <c r="X174" s="2">
        <f t="shared" si="6"/>
        <v>7039.5714285708964</v>
      </c>
      <c r="Y174" s="2">
        <f t="shared" si="37"/>
        <v>46877019.062525958</v>
      </c>
      <c r="Z174" s="2" t="str">
        <f t="shared" si="8"/>
        <v>HERE</v>
      </c>
      <c r="AA174" s="2">
        <f>IF(Z174="HERE",Y174,AA173+Graph!$G$1*1000)</f>
        <v>46877019.062525958</v>
      </c>
      <c r="AB174" s="2">
        <f t="shared" si="21"/>
        <v>7039.5714285671711</v>
      </c>
      <c r="AC174" s="2">
        <f t="shared" si="38"/>
        <v>27842742.855467297</v>
      </c>
      <c r="AD174" s="3">
        <f t="shared" si="10"/>
        <v>46877019.062525958</v>
      </c>
      <c r="AE174" s="2">
        <f>IF(AE172&gt;=52800000,52800000,IF(AB153=Graph!G$1*1000,AE173+Graph!G$1*1000,AC174))</f>
        <v>27842742.855467297</v>
      </c>
      <c r="AF174" s="3">
        <f t="shared" si="11"/>
        <v>27842742.855467297</v>
      </c>
      <c r="AG174" s="3">
        <f t="shared" si="29"/>
        <v>42493101.825473897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107</v>
      </c>
      <c r="C175" s="7"/>
      <c r="D175" s="2" t="e">
        <f t="shared" si="12"/>
        <v>#N/A</v>
      </c>
      <c r="E175" s="2" t="e">
        <f t="shared" si="22"/>
        <v>#N/A</v>
      </c>
      <c r="F175" s="2">
        <v>1028292.6966380477</v>
      </c>
      <c r="G175" s="2">
        <f t="shared" si="41"/>
        <v>542960.42857142852</v>
      </c>
      <c r="H175" s="2">
        <f t="shared" si="39"/>
        <v>73994379.284038588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1326958.1428571437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1034497.1116987765</v>
      </c>
      <c r="Q175" s="2">
        <f t="shared" si="42"/>
        <v>550000</v>
      </c>
      <c r="R175" s="2">
        <f t="shared" si="40"/>
        <v>75269761.917993277</v>
      </c>
      <c r="S175" s="2">
        <f t="shared" si="17"/>
        <v>542960.42857143283</v>
      </c>
      <c r="T175" s="2">
        <f t="shared" si="18"/>
        <v>7039.571428571362</v>
      </c>
      <c r="U175" s="2">
        <f t="shared" si="19"/>
        <v>550000</v>
      </c>
      <c r="V175" s="2">
        <f t="shared" si="34"/>
        <v>28385703.284038726</v>
      </c>
      <c r="W175" s="2">
        <f t="shared" si="20"/>
        <v>542960.4285714291</v>
      </c>
      <c r="X175" s="2">
        <f t="shared" si="6"/>
        <v>7039.5714285708964</v>
      </c>
      <c r="Y175" s="2">
        <f t="shared" si="37"/>
        <v>46884058.633954525</v>
      </c>
      <c r="Z175" s="2" t="str">
        <f t="shared" si="8"/>
        <v>HERE</v>
      </c>
      <c r="AA175" s="2">
        <f>IF(Z175="HERE",Y175,AA174+Graph!$G$1*1000)</f>
        <v>46884058.633954525</v>
      </c>
      <c r="AB175" s="2">
        <f t="shared" si="21"/>
        <v>7039.5714285671711</v>
      </c>
      <c r="AC175" s="2">
        <f t="shared" si="38"/>
        <v>28385703.284038726</v>
      </c>
      <c r="AD175" s="3">
        <f t="shared" si="10"/>
        <v>46884058.633954525</v>
      </c>
      <c r="AE175" s="2">
        <f>IF(AE173&gt;=52800000,52800000,IF(AB154=Graph!G$1*1000,AE174+Graph!G$1*1000,AC175))</f>
        <v>28385703.284038726</v>
      </c>
      <c r="AF175" s="3">
        <f t="shared" si="11"/>
        <v>28385703.284038726</v>
      </c>
      <c r="AG175" s="3">
        <f t="shared" si="29"/>
        <v>42583566.072004579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108</v>
      </c>
      <c r="C176" s="7"/>
      <c r="D176" s="2" t="e">
        <f t="shared" si="12"/>
        <v>#N/A</v>
      </c>
      <c r="E176" s="2" t="e">
        <f t="shared" si="22"/>
        <v>#N/A</v>
      </c>
      <c r="F176" s="2">
        <v>1033553.3469313085</v>
      </c>
      <c r="G176" s="2">
        <f t="shared" si="41"/>
        <v>542960.42857142852</v>
      </c>
      <c r="H176" s="2">
        <f t="shared" si="39"/>
        <v>74537339.712610021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1333997.714285715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1039779.6037913561</v>
      </c>
      <c r="Q176" s="2">
        <f t="shared" si="42"/>
        <v>550000</v>
      </c>
      <c r="R176" s="2">
        <f t="shared" si="40"/>
        <v>75819761.917993277</v>
      </c>
      <c r="S176" s="2">
        <f t="shared" si="17"/>
        <v>542960.42857143283</v>
      </c>
      <c r="T176" s="2">
        <f t="shared" si="18"/>
        <v>7039.571428571362</v>
      </c>
      <c r="U176" s="2">
        <f t="shared" si="19"/>
        <v>550000</v>
      </c>
      <c r="V176" s="2">
        <f t="shared" si="34"/>
        <v>28928663.712610155</v>
      </c>
      <c r="W176" s="2">
        <f t="shared" si="20"/>
        <v>542960.4285714291</v>
      </c>
      <c r="X176" s="2">
        <f t="shared" si="6"/>
        <v>7039.5714285708964</v>
      </c>
      <c r="Y176" s="2">
        <f t="shared" si="37"/>
        <v>46891098.205383092</v>
      </c>
      <c r="Z176" s="2" t="str">
        <f t="shared" si="8"/>
        <v>HERE</v>
      </c>
      <c r="AA176" s="2">
        <f>IF(Z176="HERE",Y176,AA175+Graph!$G$1*1000)</f>
        <v>46891098.205383092</v>
      </c>
      <c r="AB176" s="2">
        <f t="shared" si="21"/>
        <v>7039.5714285671711</v>
      </c>
      <c r="AC176" s="2">
        <f t="shared" si="38"/>
        <v>28928663.712610155</v>
      </c>
      <c r="AD176" s="3">
        <f t="shared" si="10"/>
        <v>46891098.205383092</v>
      </c>
      <c r="AE176" s="2">
        <f>IF(AE174&gt;=52800000,52800000,IF(AB155=Graph!G$1*1000,AE175+Graph!G$1*1000,AC176))</f>
        <v>28928663.712610155</v>
      </c>
      <c r="AF176" s="3">
        <f t="shared" si="11"/>
        <v>28928663.712610155</v>
      </c>
      <c r="AG176" s="3">
        <f t="shared" si="29"/>
        <v>42669558.765785985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109</v>
      </c>
      <c r="C177" s="7"/>
      <c r="D177" s="2" t="e">
        <f t="shared" si="12"/>
        <v>#N/A</v>
      </c>
      <c r="E177" s="2" t="e">
        <f t="shared" si="22"/>
        <v>#N/A</v>
      </c>
      <c r="F177" s="2">
        <v>1038813.9972245693</v>
      </c>
      <c r="G177" s="2">
        <f t="shared" si="41"/>
        <v>542960.42857142852</v>
      </c>
      <c r="H177" s="2">
        <f t="shared" si="39"/>
        <v>75080300.141181454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1341037.2857142864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1045062.0958839655</v>
      </c>
      <c r="Q177" s="2">
        <f t="shared" si="42"/>
        <v>550000</v>
      </c>
      <c r="R177" s="2">
        <f t="shared" si="40"/>
        <v>76369761.917993277</v>
      </c>
      <c r="S177" s="2">
        <f t="shared" si="17"/>
        <v>542960.42857143283</v>
      </c>
      <c r="T177" s="2">
        <f t="shared" si="18"/>
        <v>7039.571428571362</v>
      </c>
      <c r="U177" s="2">
        <f t="shared" si="19"/>
        <v>550000</v>
      </c>
      <c r="V177" s="2">
        <f t="shared" si="34"/>
        <v>29471624.141181584</v>
      </c>
      <c r="W177" s="2">
        <f t="shared" si="20"/>
        <v>542960.4285714291</v>
      </c>
      <c r="X177" s="2">
        <f t="shared" si="6"/>
        <v>7039.5714285708964</v>
      </c>
      <c r="Y177" s="2">
        <f t="shared" si="37"/>
        <v>46898137.776811659</v>
      </c>
      <c r="Z177" s="2" t="str">
        <f t="shared" si="8"/>
        <v>HERE</v>
      </c>
      <c r="AA177" s="2">
        <f>IF(Z177="HERE",Y177,AA176+Graph!$G$1*1000)</f>
        <v>46898137.776811659</v>
      </c>
      <c r="AB177" s="2">
        <f t="shared" si="21"/>
        <v>7039.5714285671711</v>
      </c>
      <c r="AC177" s="2">
        <f t="shared" si="38"/>
        <v>29471624.141181584</v>
      </c>
      <c r="AD177" s="3">
        <f t="shared" si="10"/>
        <v>46898137.776811659</v>
      </c>
      <c r="AE177" s="2">
        <f>IF(AE175&gt;=52800000,52800000,IF(AB156=Graph!G$1*1000,AE176+Graph!G$1*1000,AC177))</f>
        <v>29471624.141181584</v>
      </c>
      <c r="AF177" s="3">
        <f t="shared" si="11"/>
        <v>29471624.141181584</v>
      </c>
      <c r="AG177" s="3">
        <f t="shared" si="29"/>
        <v>42751079.906818122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110</v>
      </c>
      <c r="C178" s="7"/>
      <c r="D178" s="2" t="e">
        <f t="shared" si="12"/>
        <v>#N/A</v>
      </c>
      <c r="E178" s="2" t="e">
        <f t="shared" si="22"/>
        <v>#N/A</v>
      </c>
      <c r="F178" s="2">
        <v>1044074.6475178003</v>
      </c>
      <c r="G178" s="2">
        <f t="shared" si="41"/>
        <v>542960.42857142852</v>
      </c>
      <c r="H178" s="2">
        <f t="shared" si="39"/>
        <v>75623260.569752887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1348076.8571428577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1050344.5879765451</v>
      </c>
      <c r="Q178" s="2">
        <f t="shared" si="42"/>
        <v>550000</v>
      </c>
      <c r="R178" s="2">
        <f t="shared" si="40"/>
        <v>76919761.917993277</v>
      </c>
      <c r="S178" s="2">
        <f t="shared" si="17"/>
        <v>542960.42857143283</v>
      </c>
      <c r="T178" s="2">
        <f t="shared" si="18"/>
        <v>7039.571428571362</v>
      </c>
      <c r="U178" s="2">
        <f t="shared" si="19"/>
        <v>550000</v>
      </c>
      <c r="V178" s="2">
        <f t="shared" si="34"/>
        <v>30014584.569753014</v>
      </c>
      <c r="W178" s="2">
        <f t="shared" si="20"/>
        <v>542960.4285714291</v>
      </c>
      <c r="X178" s="2">
        <f t="shared" si="6"/>
        <v>7039.5714285708964</v>
      </c>
      <c r="Y178" s="2">
        <f t="shared" si="37"/>
        <v>46905177.348240227</v>
      </c>
      <c r="Z178" s="2" t="str">
        <f t="shared" si="8"/>
        <v>HERE</v>
      </c>
      <c r="AA178" s="2">
        <f>IF(Z178="HERE",Y178,AA177+Graph!$G$1*1000)</f>
        <v>46905177.348240227</v>
      </c>
      <c r="AB178" s="2">
        <f t="shared" si="21"/>
        <v>7039.5714285671711</v>
      </c>
      <c r="AC178" s="2">
        <f t="shared" si="38"/>
        <v>30014584.569753014</v>
      </c>
      <c r="AD178" s="3">
        <f t="shared" si="10"/>
        <v>46905177.348240227</v>
      </c>
      <c r="AE178" s="2">
        <f>IF(AE176&gt;=52800000,52800000,IF(AB157=Graph!G$1*1000,AE177+Graph!G$1*1000,AC178))</f>
        <v>30014584.569753014</v>
      </c>
      <c r="AF178" s="3">
        <f t="shared" si="11"/>
        <v>30014584.569753014</v>
      </c>
      <c r="AG178" s="3">
        <f t="shared" si="29"/>
        <v>42828129.49510099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111</v>
      </c>
      <c r="C179" s="7"/>
      <c r="D179" s="2" t="e">
        <f t="shared" si="12"/>
        <v>#N/A</v>
      </c>
      <c r="E179" s="2" t="e">
        <f t="shared" si="22"/>
        <v>#N/A</v>
      </c>
      <c r="F179" s="2">
        <v>1049335.2978110611</v>
      </c>
      <c r="G179" s="2">
        <f t="shared" si="41"/>
        <v>542960.42857142852</v>
      </c>
      <c r="H179" s="2">
        <f t="shared" si="39"/>
        <v>76166220.99832432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1355116.4285714291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1055627.0800691247</v>
      </c>
      <c r="Q179" s="2">
        <f t="shared" si="42"/>
        <v>550000</v>
      </c>
      <c r="R179" s="2">
        <f t="shared" si="40"/>
        <v>77469761.917993277</v>
      </c>
      <c r="S179" s="2">
        <f t="shared" si="17"/>
        <v>542960.42857143283</v>
      </c>
      <c r="T179" s="2">
        <f t="shared" si="18"/>
        <v>7039.571428571362</v>
      </c>
      <c r="U179" s="2">
        <f t="shared" si="19"/>
        <v>550000</v>
      </c>
      <c r="V179" s="2">
        <f t="shared" si="34"/>
        <v>30557544.998324443</v>
      </c>
      <c r="W179" s="2">
        <f t="shared" si="20"/>
        <v>542960.4285714291</v>
      </c>
      <c r="X179" s="2">
        <f t="shared" si="6"/>
        <v>7039.5714285708964</v>
      </c>
      <c r="Y179" s="2">
        <f t="shared" si="37"/>
        <v>46912216.919668794</v>
      </c>
      <c r="Z179" s="2" t="str">
        <f t="shared" si="8"/>
        <v>HERE</v>
      </c>
      <c r="AA179" s="2">
        <f>IF(Z179="HERE",Y179,AA178+Graph!$G$1*1000)</f>
        <v>46912216.919668794</v>
      </c>
      <c r="AB179" s="2">
        <f t="shared" si="21"/>
        <v>7039.5714285671711</v>
      </c>
      <c r="AC179" s="2">
        <f t="shared" si="38"/>
        <v>30557544.998324443</v>
      </c>
      <c r="AD179" s="3">
        <f t="shared" si="10"/>
        <v>46912216.919668794</v>
      </c>
      <c r="AE179" s="2">
        <f>IF(AE177&gt;=52800000,52800000,IF(AB158=Graph!G$1*1000,AE178+Graph!G$1*1000,AC179))</f>
        <v>30557544.998324443</v>
      </c>
      <c r="AF179" s="3">
        <f t="shared" si="11"/>
        <v>30557544.998324443</v>
      </c>
      <c r="AG179" s="3">
        <f t="shared" si="29"/>
        <v>42900707.530634604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112</v>
      </c>
      <c r="C180" s="7"/>
      <c r="D180" s="2" t="e">
        <f t="shared" si="12"/>
        <v>#N/A</v>
      </c>
      <c r="E180" s="2" t="e">
        <f t="shared" si="22"/>
        <v>#N/A</v>
      </c>
      <c r="F180" s="2">
        <v>1054595.948104322</v>
      </c>
      <c r="G180" s="2">
        <f t="shared" si="41"/>
        <v>542960.42857142852</v>
      </c>
      <c r="H180" s="2">
        <f t="shared" si="39"/>
        <v>76709181.426895753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1362156.0000000005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1060909.5721617043</v>
      </c>
      <c r="Q180" s="2">
        <f t="shared" si="42"/>
        <v>550000</v>
      </c>
      <c r="R180" s="2">
        <f t="shared" si="40"/>
        <v>78019761.917993277</v>
      </c>
      <c r="S180" s="2">
        <f t="shared" si="17"/>
        <v>542960.42857143283</v>
      </c>
      <c r="T180" s="2">
        <f t="shared" si="18"/>
        <v>7039.571428571362</v>
      </c>
      <c r="U180" s="2">
        <f t="shared" si="19"/>
        <v>550000</v>
      </c>
      <c r="V180" s="2">
        <f t="shared" si="34"/>
        <v>31100505.426895872</v>
      </c>
      <c r="W180" s="2">
        <f t="shared" si="20"/>
        <v>542960.4285714291</v>
      </c>
      <c r="X180" s="2">
        <f t="shared" si="6"/>
        <v>7039.5714285708964</v>
      </c>
      <c r="Y180" s="2">
        <f t="shared" si="37"/>
        <v>46919256.491097361</v>
      </c>
      <c r="Z180" s="2" t="str">
        <f t="shared" si="8"/>
        <v>HERE</v>
      </c>
      <c r="AA180" s="2">
        <f>IF(Z180="HERE",Y180,AA179+Graph!$G$1*1000)</f>
        <v>46919256.491097361</v>
      </c>
      <c r="AB180" s="2">
        <f t="shared" si="21"/>
        <v>7039.5714285671711</v>
      </c>
      <c r="AC180" s="2">
        <f t="shared" si="38"/>
        <v>31100505.426895872</v>
      </c>
      <c r="AD180" s="3">
        <f t="shared" si="10"/>
        <v>46919256.491097361</v>
      </c>
      <c r="AE180" s="2">
        <f>IF(AE178&gt;=52800000,52800000,IF(AB159=Graph!G$1*1000,AE179+Graph!G$1*1000,AC180))</f>
        <v>31100505.426895872</v>
      </c>
      <c r="AF180" s="3">
        <f t="shared" si="11"/>
        <v>31100505.426895872</v>
      </c>
      <c r="AG180" s="3">
        <f t="shared" si="29"/>
        <v>42968814.01341895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113</v>
      </c>
      <c r="C181" s="7"/>
      <c r="D181" s="2" t="e">
        <f t="shared" si="12"/>
        <v>#N/A</v>
      </c>
      <c r="E181" s="2" t="e">
        <f t="shared" si="22"/>
        <v>#N/A</v>
      </c>
      <c r="F181" s="2">
        <v>1059856.5983975828</v>
      </c>
      <c r="G181" s="2">
        <f t="shared" si="41"/>
        <v>542960.42857142852</v>
      </c>
      <c r="H181" s="2">
        <f t="shared" si="39"/>
        <v>77252141.855467185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1369195.5714285718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1066192.0642542839</v>
      </c>
      <c r="Q181" s="2">
        <f t="shared" si="42"/>
        <v>550000</v>
      </c>
      <c r="R181" s="2">
        <f t="shared" si="40"/>
        <v>78569761.917993277</v>
      </c>
      <c r="S181" s="2">
        <f t="shared" si="17"/>
        <v>542960.42857143283</v>
      </c>
      <c r="T181" s="2">
        <f t="shared" si="18"/>
        <v>7039.571428571362</v>
      </c>
      <c r="U181" s="2">
        <f t="shared" si="19"/>
        <v>550000</v>
      </c>
      <c r="V181" s="2">
        <f t="shared" si="34"/>
        <v>31643465.855467301</v>
      </c>
      <c r="W181" s="2">
        <f t="shared" si="20"/>
        <v>542960.4285714291</v>
      </c>
      <c r="X181" s="2">
        <f t="shared" si="6"/>
        <v>7039.5714285708964</v>
      </c>
      <c r="Y181" s="2">
        <f t="shared" si="37"/>
        <v>46926296.062525928</v>
      </c>
      <c r="Z181" s="2" t="str">
        <f t="shared" si="8"/>
        <v>HERE</v>
      </c>
      <c r="AA181" s="2">
        <f>IF(Z181="HERE",Y181,AA180+Graph!$G$1*1000)</f>
        <v>46926296.062525928</v>
      </c>
      <c r="AB181" s="2">
        <f t="shared" si="21"/>
        <v>7039.5714285671711</v>
      </c>
      <c r="AC181" s="2">
        <f t="shared" si="38"/>
        <v>31643465.855467301</v>
      </c>
      <c r="AD181" s="3">
        <f t="shared" si="10"/>
        <v>46926296.062525928</v>
      </c>
      <c r="AE181" s="2">
        <f>IF(AE179&gt;=52800000,52800000,IF(AB160=Graph!G$1*1000,AE180+Graph!G$1*1000,AC181))</f>
        <v>31643465.855467301</v>
      </c>
      <c r="AF181" s="3">
        <f t="shared" si="11"/>
        <v>31643465.855467301</v>
      </c>
      <c r="AG181" s="3">
        <f t="shared" si="29"/>
        <v>43032448.943454027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114</v>
      </c>
      <c r="C182" s="7"/>
      <c r="D182" s="2" t="e">
        <f t="shared" si="12"/>
        <v>#N/A</v>
      </c>
      <c r="E182" s="2" t="e">
        <f t="shared" si="22"/>
        <v>#N/A</v>
      </c>
      <c r="F182" s="2">
        <v>1065117.2486908436</v>
      </c>
      <c r="G182" s="2">
        <f t="shared" si="41"/>
        <v>542960.42857142852</v>
      </c>
      <c r="H182" s="2">
        <f t="shared" si="39"/>
        <v>77795102.284038618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1376235.1428571432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1071474.5563468635</v>
      </c>
      <c r="Q182" s="2">
        <f t="shared" si="42"/>
        <v>550000</v>
      </c>
      <c r="R182" s="2">
        <f t="shared" si="40"/>
        <v>79119761.917993277</v>
      </c>
      <c r="S182" s="2">
        <f t="shared" si="17"/>
        <v>542960.42857143283</v>
      </c>
      <c r="T182" s="2">
        <f t="shared" si="18"/>
        <v>7039.571428571362</v>
      </c>
      <c r="U182" s="2">
        <f t="shared" si="19"/>
        <v>550000</v>
      </c>
      <c r="V182" s="2">
        <f t="shared" si="34"/>
        <v>32186426.28403873</v>
      </c>
      <c r="W182" s="2">
        <f t="shared" si="20"/>
        <v>542960.4285714291</v>
      </c>
      <c r="X182" s="2">
        <f t="shared" si="6"/>
        <v>7039.5714285708964</v>
      </c>
      <c r="Y182" s="2">
        <f t="shared" si="37"/>
        <v>46933335.633954495</v>
      </c>
      <c r="Z182" s="2" t="str">
        <f t="shared" si="8"/>
        <v>HERE</v>
      </c>
      <c r="AA182" s="2">
        <f>IF(Z182="HERE",Y182,AA181+Graph!$G$1*1000)</f>
        <v>46933335.633954495</v>
      </c>
      <c r="AB182" s="2">
        <f t="shared" si="21"/>
        <v>7039.5714285671711</v>
      </c>
      <c r="AC182" s="2">
        <f t="shared" si="38"/>
        <v>32186426.28403873</v>
      </c>
      <c r="AD182" s="3">
        <f t="shared" si="10"/>
        <v>46933335.633954495</v>
      </c>
      <c r="AE182" s="2">
        <f>IF(AE180&gt;=52800000,52800000,IF(AB161=Graph!G$1*1000,AE181+Graph!G$1*1000,AC182))</f>
        <v>32186426.28403873</v>
      </c>
      <c r="AF182" s="3">
        <f t="shared" si="11"/>
        <v>32186426.28403873</v>
      </c>
      <c r="AG182" s="3">
        <f t="shared" si="29"/>
        <v>43091612.320739836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115</v>
      </c>
      <c r="C183" s="7"/>
      <c r="D183" s="2" t="e">
        <f t="shared" si="12"/>
        <v>#N/A</v>
      </c>
      <c r="E183" s="2" t="e">
        <f t="shared" si="22"/>
        <v>#N/A</v>
      </c>
      <c r="F183" s="2">
        <v>1070377.8989841044</v>
      </c>
      <c r="G183" s="2">
        <f t="shared" si="41"/>
        <v>542960.42857142852</v>
      </c>
      <c r="H183" s="2">
        <f t="shared" si="39"/>
        <v>78338062.712610051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1383274.7142857146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1076757.0484394729</v>
      </c>
      <c r="Q183" s="2">
        <f t="shared" si="42"/>
        <v>550000</v>
      </c>
      <c r="R183" s="2">
        <f t="shared" si="40"/>
        <v>79669761.917993277</v>
      </c>
      <c r="S183" s="2">
        <f t="shared" si="17"/>
        <v>542960.42857143283</v>
      </c>
      <c r="T183" s="2">
        <f t="shared" si="18"/>
        <v>7039.571428571362</v>
      </c>
      <c r="U183" s="2">
        <f t="shared" si="19"/>
        <v>550000</v>
      </c>
      <c r="V183" s="2">
        <f t="shared" si="34"/>
        <v>32729386.712610159</v>
      </c>
      <c r="W183" s="2">
        <f t="shared" si="20"/>
        <v>542960.4285714291</v>
      </c>
      <c r="X183" s="2">
        <f t="shared" si="6"/>
        <v>7039.5714285708964</v>
      </c>
      <c r="Y183" s="2">
        <f t="shared" si="37"/>
        <v>46940375.205383062</v>
      </c>
      <c r="Z183" s="2" t="str">
        <f t="shared" si="8"/>
        <v>HERE</v>
      </c>
      <c r="AA183" s="2">
        <f>IF(Z183="HERE",Y183,AA182+Graph!$G$1*1000)</f>
        <v>46940375.205383062</v>
      </c>
      <c r="AB183" s="2">
        <f t="shared" si="21"/>
        <v>7039.5714285671711</v>
      </c>
      <c r="AC183" s="2">
        <f t="shared" si="38"/>
        <v>32729386.712610159</v>
      </c>
      <c r="AD183" s="3">
        <f t="shared" si="10"/>
        <v>46940375.205383062</v>
      </c>
      <c r="AE183" s="2">
        <f>IF(AE181&gt;=52800000,52800000,IF(AB162=Graph!G$1*1000,AE182+Graph!G$1*1000,AC183))</f>
        <v>32729386.712610159</v>
      </c>
      <c r="AF183" s="3">
        <f t="shared" si="11"/>
        <v>32729386.712610159</v>
      </c>
      <c r="AG183" s="3">
        <f t="shared" si="29"/>
        <v>43146304.145276368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116</v>
      </c>
      <c r="C184" s="7"/>
      <c r="D184" s="2" t="e">
        <f t="shared" si="12"/>
        <v>#N/A</v>
      </c>
      <c r="E184" s="2" t="e">
        <f t="shared" si="22"/>
        <v>#N/A</v>
      </c>
      <c r="F184" s="2">
        <v>1075638.5492773354</v>
      </c>
      <c r="G184" s="2">
        <f t="shared" si="41"/>
        <v>542960.42857142852</v>
      </c>
      <c r="H184" s="2">
        <f t="shared" si="39"/>
        <v>78881023.141181484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1390314.2857142859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1082039.5405320525</v>
      </c>
      <c r="Q184" s="2">
        <f t="shared" si="42"/>
        <v>550000</v>
      </c>
      <c r="R184" s="2">
        <f t="shared" si="40"/>
        <v>80219761.917993277</v>
      </c>
      <c r="S184" s="2">
        <f t="shared" si="17"/>
        <v>542960.42857143283</v>
      </c>
      <c r="T184" s="2">
        <f t="shared" si="18"/>
        <v>7039.571428571362</v>
      </c>
      <c r="U184" s="2">
        <f t="shared" si="19"/>
        <v>550000</v>
      </c>
      <c r="V184" s="2">
        <f t="shared" si="34"/>
        <v>33272347.141181588</v>
      </c>
      <c r="W184" s="2">
        <f t="shared" si="20"/>
        <v>542960.4285714291</v>
      </c>
      <c r="X184" s="2">
        <f t="shared" si="6"/>
        <v>7039.5714285708964</v>
      </c>
      <c r="Y184" s="2">
        <f t="shared" si="37"/>
        <v>46947414.77681163</v>
      </c>
      <c r="Z184" s="2" t="str">
        <f t="shared" si="8"/>
        <v>HERE</v>
      </c>
      <c r="AA184" s="2">
        <f>IF(Z184="HERE",Y184,AA183+Graph!$G$1*1000)</f>
        <v>46947414.77681163</v>
      </c>
      <c r="AB184" s="2">
        <f t="shared" si="21"/>
        <v>7039.5714285671711</v>
      </c>
      <c r="AC184" s="2">
        <f t="shared" si="38"/>
        <v>33272347.141181588</v>
      </c>
      <c r="AD184" s="3">
        <f t="shared" si="10"/>
        <v>46947414.77681163</v>
      </c>
      <c r="AE184" s="2">
        <f>IF(AE182&gt;=52800000,52800000,IF(AB163=Graph!G$1*1000,AE183+Graph!G$1*1000,AC184))</f>
        <v>33272347.141181588</v>
      </c>
      <c r="AF184" s="3">
        <f t="shared" si="11"/>
        <v>33272347.141181588</v>
      </c>
      <c r="AG184" s="3">
        <f t="shared" si="29"/>
        <v>43196524.417063653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117</v>
      </c>
      <c r="C185" s="7"/>
      <c r="D185" s="2" t="e">
        <f t="shared" si="12"/>
        <v>#N/A</v>
      </c>
      <c r="E185" s="2" t="e">
        <f t="shared" si="22"/>
        <v>#N/A</v>
      </c>
      <c r="F185" s="2">
        <v>1080899.1995705962</v>
      </c>
      <c r="G185" s="2">
        <f t="shared" si="41"/>
        <v>542960.42857142852</v>
      </c>
      <c r="H185" s="2">
        <f t="shared" si="39"/>
        <v>79423983.569752917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1397353.8571428573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1087322.0326246321</v>
      </c>
      <c r="Q185" s="2">
        <f t="shared" si="42"/>
        <v>550000</v>
      </c>
      <c r="R185" s="2">
        <f t="shared" si="40"/>
        <v>80769761.917993277</v>
      </c>
      <c r="S185" s="2">
        <f t="shared" si="17"/>
        <v>542960.42857143283</v>
      </c>
      <c r="T185" s="2">
        <f t="shared" si="18"/>
        <v>7039.571428571362</v>
      </c>
      <c r="U185" s="2">
        <f t="shared" si="19"/>
        <v>550000</v>
      </c>
      <c r="V185" s="2">
        <f t="shared" si="34"/>
        <v>33815307.569753014</v>
      </c>
      <c r="W185" s="2">
        <f t="shared" si="20"/>
        <v>542960.42857142538</v>
      </c>
      <c r="X185" s="2">
        <f t="shared" si="6"/>
        <v>7039.5714285746217</v>
      </c>
      <c r="Y185" s="2">
        <f t="shared" si="37"/>
        <v>46954454.348240204</v>
      </c>
      <c r="Z185" s="2" t="str">
        <f t="shared" si="8"/>
        <v>HERE</v>
      </c>
      <c r="AA185" s="2">
        <f>IF(Z185="HERE",Y185,AA184+Graph!$G$1*1000)</f>
        <v>46954454.348240204</v>
      </c>
      <c r="AB185" s="2">
        <f t="shared" si="21"/>
        <v>7039.5714285746217</v>
      </c>
      <c r="AC185" s="2">
        <f t="shared" si="38"/>
        <v>33815307.569753014</v>
      </c>
      <c r="AD185" s="3">
        <f t="shared" si="10"/>
        <v>46954454.348240204</v>
      </c>
      <c r="AE185" s="2">
        <f>IF(AE183&gt;=52800000,52800000,IF(AB164=Graph!G$1*1000,AE184+Graph!G$1*1000,AC185))</f>
        <v>33815307.569753014</v>
      </c>
      <c r="AF185" s="3">
        <f t="shared" si="11"/>
        <v>33815307.569753014</v>
      </c>
      <c r="AG185" s="3">
        <f t="shared" si="29"/>
        <v>43242273.136101663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118</v>
      </c>
      <c r="C186" s="7"/>
      <c r="D186" s="2" t="e">
        <f t="shared" si="12"/>
        <v>#N/A</v>
      </c>
      <c r="E186" s="2" t="e">
        <f t="shared" si="22"/>
        <v>#N/A</v>
      </c>
      <c r="F186" s="2">
        <v>1086159.849863857</v>
      </c>
      <c r="G186" s="2">
        <f t="shared" si="41"/>
        <v>542960.42857142852</v>
      </c>
      <c r="H186" s="2">
        <f t="shared" si="39"/>
        <v>79966943.99832435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1404393.4285714286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1092604.5247172117</v>
      </c>
      <c r="Q186" s="2">
        <f t="shared" si="42"/>
        <v>550000</v>
      </c>
      <c r="R186" s="2">
        <f t="shared" si="40"/>
        <v>81319761.917993277</v>
      </c>
      <c r="S186" s="2">
        <f t="shared" si="17"/>
        <v>542960.42857143283</v>
      </c>
      <c r="T186" s="2">
        <f t="shared" si="18"/>
        <v>7039.571428571362</v>
      </c>
      <c r="U186" s="2">
        <f t="shared" si="19"/>
        <v>550000</v>
      </c>
      <c r="V186" s="2">
        <f t="shared" si="34"/>
        <v>34358267.998324439</v>
      </c>
      <c r="W186" s="2">
        <f t="shared" si="20"/>
        <v>542960.42857142538</v>
      </c>
      <c r="X186" s="2">
        <f t="shared" si="6"/>
        <v>7039.5714285746217</v>
      </c>
      <c r="Y186" s="2">
        <f t="shared" si="37"/>
        <v>46961493.919668779</v>
      </c>
      <c r="Z186" s="2" t="str">
        <f t="shared" si="8"/>
        <v>HERE</v>
      </c>
      <c r="AA186" s="2">
        <f>IF(Z186="HERE",Y186,AA185+Graph!$G$1*1000)</f>
        <v>46961493.919668779</v>
      </c>
      <c r="AB186" s="2">
        <f t="shared" si="21"/>
        <v>7039.5714285746217</v>
      </c>
      <c r="AC186" s="2">
        <f t="shared" si="38"/>
        <v>34358267.998324439</v>
      </c>
      <c r="AD186" s="3">
        <f t="shared" si="10"/>
        <v>46961493.919668779</v>
      </c>
      <c r="AE186" s="2">
        <f>IF(AE184&gt;=52800000,52800000,IF(AB165=Graph!G$1*1000,AE185+Graph!G$1*1000,AC186))</f>
        <v>34358267.998324439</v>
      </c>
      <c r="AF186" s="3">
        <f t="shared" si="11"/>
        <v>34358267.998324439</v>
      </c>
      <c r="AG186" s="3">
        <f t="shared" si="29"/>
        <v>43283550.302390404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119</v>
      </c>
      <c r="C187" s="7"/>
      <c r="D187" s="2" t="e">
        <f t="shared" si="12"/>
        <v>#N/A</v>
      </c>
      <c r="E187" s="2" t="e">
        <f t="shared" si="22"/>
        <v>#N/A</v>
      </c>
      <c r="F187" s="2">
        <v>1091420.5001571178</v>
      </c>
      <c r="G187" s="2">
        <f t="shared" si="41"/>
        <v>542960.42857142852</v>
      </c>
      <c r="H187" s="2">
        <f t="shared" si="39"/>
        <v>80509904.426895782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1411433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1097887.0168097913</v>
      </c>
      <c r="Q187" s="2">
        <f t="shared" si="42"/>
        <v>550000</v>
      </c>
      <c r="R187" s="2">
        <f t="shared" si="40"/>
        <v>81869761.917993277</v>
      </c>
      <c r="S187" s="2">
        <f t="shared" si="17"/>
        <v>542960.42857143283</v>
      </c>
      <c r="T187" s="2">
        <f t="shared" si="18"/>
        <v>7039.571428571362</v>
      </c>
      <c r="U187" s="2">
        <f t="shared" si="19"/>
        <v>550000</v>
      </c>
      <c r="V187" s="2">
        <f t="shared" si="34"/>
        <v>34901228.426895864</v>
      </c>
      <c r="W187" s="2">
        <f t="shared" si="20"/>
        <v>542960.42857142538</v>
      </c>
      <c r="X187" s="2">
        <f t="shared" si="6"/>
        <v>7039.5714285746217</v>
      </c>
      <c r="Y187" s="2">
        <f t="shared" si="37"/>
        <v>46968533.491097353</v>
      </c>
      <c r="Z187" s="2" t="str">
        <f t="shared" si="8"/>
        <v>HERE</v>
      </c>
      <c r="AA187" s="2">
        <f>IF(Z187="HERE",Y187,AA186+Graph!$G$1*1000)</f>
        <v>46968533.491097353</v>
      </c>
      <c r="AB187" s="2">
        <f t="shared" si="21"/>
        <v>7039.5714285746217</v>
      </c>
      <c r="AC187" s="2">
        <f t="shared" si="38"/>
        <v>34901228.426895864</v>
      </c>
      <c r="AD187" s="3">
        <f t="shared" si="10"/>
        <v>46968533.491097353</v>
      </c>
      <c r="AE187" s="2">
        <f>IF(AE185&gt;=52800000,52800000,IF(AB166=Graph!G$1*1000,AE186+Graph!G$1*1000,AC187))</f>
        <v>34901228.426895864</v>
      </c>
      <c r="AF187" s="3">
        <f t="shared" si="11"/>
        <v>34901228.426895864</v>
      </c>
      <c r="AG187" s="3">
        <f t="shared" si="29"/>
        <v>43320355.915929876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120</v>
      </c>
      <c r="C188" s="7"/>
      <c r="D188" s="2" t="e">
        <f t="shared" si="12"/>
        <v>#N/A</v>
      </c>
      <c r="E188" s="2" t="e">
        <f t="shared" si="22"/>
        <v>#N/A</v>
      </c>
      <c r="F188" s="2">
        <v>1096681.1504503787</v>
      </c>
      <c r="G188" s="2">
        <f t="shared" si="41"/>
        <v>542960.42857142852</v>
      </c>
      <c r="H188" s="2">
        <f t="shared" si="39"/>
        <v>81052864.855467215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1418472.5714285714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1103169.5089023709</v>
      </c>
      <c r="Q188" s="2">
        <f t="shared" si="42"/>
        <v>550000</v>
      </c>
      <c r="R188" s="2">
        <f t="shared" si="40"/>
        <v>82419761.917993277</v>
      </c>
      <c r="S188" s="2">
        <f t="shared" si="17"/>
        <v>542960.42857143283</v>
      </c>
      <c r="T188" s="2">
        <f t="shared" si="18"/>
        <v>7039.571428571362</v>
      </c>
      <c r="U188" s="2">
        <f t="shared" si="19"/>
        <v>550000</v>
      </c>
      <c r="V188" s="2">
        <f t="shared" si="34"/>
        <v>35444188.85546729</v>
      </c>
      <c r="W188" s="2">
        <f t="shared" si="20"/>
        <v>542960.42857142538</v>
      </c>
      <c r="X188" s="2">
        <f t="shared" si="6"/>
        <v>7039.5714285746217</v>
      </c>
      <c r="Y188" s="2">
        <f t="shared" si="37"/>
        <v>46975573.062525928</v>
      </c>
      <c r="Z188" s="2" t="str">
        <f t="shared" si="8"/>
        <v>HERE</v>
      </c>
      <c r="AA188" s="2">
        <f>IF(Z188="HERE",Y188,AA187+Graph!$G$1*1000)</f>
        <v>46975573.062525928</v>
      </c>
      <c r="AB188" s="2">
        <f t="shared" si="21"/>
        <v>7039.5714285746217</v>
      </c>
      <c r="AC188" s="2">
        <f t="shared" si="38"/>
        <v>35444188.85546729</v>
      </c>
      <c r="AD188" s="3">
        <f t="shared" si="10"/>
        <v>46975573.062525928</v>
      </c>
      <c r="AE188" s="2">
        <f>IF(AE186&gt;=52800000,52800000,IF(AB167=Graph!G$1*1000,AE187+Graph!G$1*1000,AC188))</f>
        <v>35444188.85546729</v>
      </c>
      <c r="AF188" s="3">
        <f t="shared" si="11"/>
        <v>35444188.85546729</v>
      </c>
      <c r="AG188" s="3">
        <f t="shared" si="29"/>
        <v>43352689.97672008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121</v>
      </c>
      <c r="C189" s="7"/>
      <c r="D189" s="2" t="e">
        <f t="shared" si="12"/>
        <v>#N/A</v>
      </c>
      <c r="E189" s="2" t="e">
        <f t="shared" si="22"/>
        <v>#N/A</v>
      </c>
      <c r="F189" s="2">
        <v>1101941.8007436097</v>
      </c>
      <c r="G189" s="2">
        <f t="shared" si="41"/>
        <v>542960.42857142852</v>
      </c>
      <c r="H189" s="2">
        <f t="shared" si="39"/>
        <v>81595825.284038648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1425512.1428571427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1108452.0009949803</v>
      </c>
      <c r="Q189" s="2">
        <f t="shared" si="42"/>
        <v>550000</v>
      </c>
      <c r="R189" s="2">
        <f t="shared" si="40"/>
        <v>82969761.917993277</v>
      </c>
      <c r="S189" s="2">
        <f t="shared" si="17"/>
        <v>542960.42857143283</v>
      </c>
      <c r="T189" s="2">
        <f t="shared" si="18"/>
        <v>7039.571428571362</v>
      </c>
      <c r="U189" s="2">
        <f t="shared" si="19"/>
        <v>550000</v>
      </c>
      <c r="V189" s="2">
        <f t="shared" si="34"/>
        <v>35987149.284038715</v>
      </c>
      <c r="W189" s="2">
        <f t="shared" si="20"/>
        <v>542960.42857142538</v>
      </c>
      <c r="X189" s="2">
        <f t="shared" si="6"/>
        <v>7039.5714285746217</v>
      </c>
      <c r="Y189" s="2">
        <f t="shared" si="37"/>
        <v>46982612.633954503</v>
      </c>
      <c r="Z189" s="2" t="str">
        <f t="shared" si="8"/>
        <v>HERE</v>
      </c>
      <c r="AA189" s="2">
        <f>IF(Z189="HERE",Y189,AA188+Graph!$G$1*1000)</f>
        <v>46982612.633954503</v>
      </c>
      <c r="AB189" s="2">
        <f t="shared" si="21"/>
        <v>7039.5714285746217</v>
      </c>
      <c r="AC189" s="2">
        <f t="shared" si="38"/>
        <v>35987149.284038715</v>
      </c>
      <c r="AD189" s="3">
        <f t="shared" si="10"/>
        <v>46982612.633954503</v>
      </c>
      <c r="AE189" s="2">
        <f>IF(AE187&gt;=52800000,52800000,IF(AB168=Graph!G$1*1000,AE188+Graph!G$1*1000,AC189))</f>
        <v>35987149.284038715</v>
      </c>
      <c r="AF189" s="3">
        <f t="shared" si="11"/>
        <v>35987149.284038715</v>
      </c>
      <c r="AG189" s="3">
        <f t="shared" si="29"/>
        <v>43380552.484761029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122</v>
      </c>
      <c r="C190" s="7"/>
      <c r="D190" s="2" t="e">
        <f t="shared" si="12"/>
        <v>#N/A</v>
      </c>
      <c r="E190" s="2" t="e">
        <f t="shared" si="22"/>
        <v>#N/A</v>
      </c>
      <c r="F190" s="2">
        <v>1107202.4510368705</v>
      </c>
      <c r="G190" s="2">
        <f t="shared" si="41"/>
        <v>542960.42857142852</v>
      </c>
      <c r="H190" s="2">
        <f t="shared" si="39"/>
        <v>82138785.712610081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1432551.7142857141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1113734.4930875599</v>
      </c>
      <c r="Q190" s="2">
        <f t="shared" si="42"/>
        <v>550000</v>
      </c>
      <c r="R190" s="2">
        <f t="shared" si="40"/>
        <v>83519761.917993277</v>
      </c>
      <c r="S190" s="2">
        <f t="shared" si="17"/>
        <v>542960.42857143283</v>
      </c>
      <c r="T190" s="2">
        <f t="shared" si="18"/>
        <v>7039.571428571362</v>
      </c>
      <c r="U190" s="2">
        <f t="shared" si="19"/>
        <v>550000</v>
      </c>
      <c r="V190" s="2">
        <f t="shared" si="34"/>
        <v>36530109.71261014</v>
      </c>
      <c r="W190" s="2">
        <f t="shared" si="20"/>
        <v>542960.42857142538</v>
      </c>
      <c r="X190" s="2">
        <f t="shared" si="6"/>
        <v>7039.5714285746217</v>
      </c>
      <c r="Y190" s="2">
        <f t="shared" si="37"/>
        <v>46989652.205383077</v>
      </c>
      <c r="Z190" s="2" t="str">
        <f t="shared" si="8"/>
        <v>HERE</v>
      </c>
      <c r="AA190" s="2">
        <f>IF(Z190="HERE",Y190,AA189+Graph!$G$1*1000)</f>
        <v>46989652.205383077</v>
      </c>
      <c r="AB190" s="2">
        <f t="shared" si="21"/>
        <v>7039.5714285746217</v>
      </c>
      <c r="AC190" s="2">
        <f t="shared" si="38"/>
        <v>36530109.71261014</v>
      </c>
      <c r="AD190" s="3">
        <f t="shared" si="10"/>
        <v>46989652.205383077</v>
      </c>
      <c r="AE190" s="2">
        <f>IF(AE188&gt;=52800000,52800000,IF(AB169=Graph!G$1*1000,AE189+Graph!G$1*1000,AC190))</f>
        <v>36530109.71261014</v>
      </c>
      <c r="AF190" s="3">
        <f t="shared" si="11"/>
        <v>36530109.71261014</v>
      </c>
      <c r="AG190" s="3">
        <f t="shared" si="29"/>
        <v>43414036.120475322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123</v>
      </c>
      <c r="C191" s="7"/>
      <c r="D191" s="2" t="e">
        <f t="shared" si="12"/>
        <v>#N/A</v>
      </c>
      <c r="E191" s="2" t="e">
        <f t="shared" si="22"/>
        <v>#N/A</v>
      </c>
      <c r="F191" s="2">
        <v>1112463.1013301313</v>
      </c>
      <c r="G191" s="2">
        <f t="shared" si="41"/>
        <v>542960.42857142852</v>
      </c>
      <c r="H191" s="2">
        <f t="shared" si="39"/>
        <v>82681746.141181514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1439591.2857142854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1119016.9851801395</v>
      </c>
      <c r="Q191" s="2">
        <f t="shared" si="42"/>
        <v>550000</v>
      </c>
      <c r="R191" s="2">
        <f t="shared" si="40"/>
        <v>84069761.917993277</v>
      </c>
      <c r="S191" s="2">
        <f t="shared" si="17"/>
        <v>542960.42857143283</v>
      </c>
      <c r="T191" s="2">
        <f t="shared" si="18"/>
        <v>7039.571428571362</v>
      </c>
      <c r="U191" s="2">
        <f t="shared" si="19"/>
        <v>550000</v>
      </c>
      <c r="V191" s="2">
        <f t="shared" si="34"/>
        <v>37073070.141181566</v>
      </c>
      <c r="W191" s="2">
        <f t="shared" si="20"/>
        <v>542960.42857142538</v>
      </c>
      <c r="X191" s="2">
        <f t="shared" si="6"/>
        <v>7039.5714285746217</v>
      </c>
      <c r="Y191" s="2">
        <f t="shared" si="37"/>
        <v>46996691.776811652</v>
      </c>
      <c r="Z191" s="2" t="str">
        <f t="shared" si="8"/>
        <v>HERE</v>
      </c>
      <c r="AA191" s="2">
        <f>IF(Z191="HERE",Y191,AA190+Graph!$G$1*1000)</f>
        <v>46996691.776811652</v>
      </c>
      <c r="AB191" s="2">
        <f t="shared" si="21"/>
        <v>7039.5714285746217</v>
      </c>
      <c r="AC191" s="2">
        <f t="shared" si="38"/>
        <v>37073070.141181566</v>
      </c>
      <c r="AD191" s="3">
        <f t="shared" si="10"/>
        <v>46996691.776811652</v>
      </c>
      <c r="AE191" s="2">
        <f>IF(AE189&gt;=52800000,52800000,IF(AB170=Graph!G$1*1000,AE190+Graph!G$1*1000,AC191))</f>
        <v>37073070.141181566</v>
      </c>
      <c r="AF191" s="3">
        <f t="shared" si="11"/>
        <v>37073070.141181566</v>
      </c>
      <c r="AG191" s="3">
        <f t="shared" si="29"/>
        <v>43447519.7561896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124</v>
      </c>
      <c r="C192" s="7"/>
      <c r="D192" s="2" t="e">
        <f t="shared" si="12"/>
        <v>#N/A</v>
      </c>
      <c r="E192" s="2" t="e">
        <f t="shared" si="22"/>
        <v>#N/A</v>
      </c>
      <c r="F192" s="2">
        <v>1117723.7516233921</v>
      </c>
      <c r="G192" s="2">
        <f t="shared" si="41"/>
        <v>542960.42857142852</v>
      </c>
      <c r="H192" s="2">
        <f t="shared" si="39"/>
        <v>83224706.569752946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1446630.8571428568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1124299.4772727191</v>
      </c>
      <c r="Q192" s="2">
        <f t="shared" si="42"/>
        <v>550000</v>
      </c>
      <c r="R192" s="2">
        <f t="shared" si="40"/>
        <v>84619761.917993277</v>
      </c>
      <c r="S192" s="2">
        <f t="shared" si="17"/>
        <v>542960.42857143283</v>
      </c>
      <c r="T192" s="2">
        <f t="shared" si="18"/>
        <v>7039.571428571362</v>
      </c>
      <c r="U192" s="2">
        <f t="shared" si="19"/>
        <v>550000</v>
      </c>
      <c r="V192" s="2">
        <f t="shared" si="34"/>
        <v>37616030.569752991</v>
      </c>
      <c r="W192" s="2">
        <f t="shared" si="20"/>
        <v>542960.42857142538</v>
      </c>
      <c r="X192" s="2">
        <f t="shared" si="6"/>
        <v>7039.5714285746217</v>
      </c>
      <c r="Y192" s="2">
        <f t="shared" si="37"/>
        <v>47003731.348240227</v>
      </c>
      <c r="Z192" s="2" t="str">
        <f t="shared" si="8"/>
        <v>HERE</v>
      </c>
      <c r="AA192" s="2">
        <f>IF(Z192="HERE",Y192,AA191+Graph!$G$1*1000)</f>
        <v>47003731.348240227</v>
      </c>
      <c r="AB192" s="2">
        <f t="shared" si="21"/>
        <v>7039.5714285746217</v>
      </c>
      <c r="AC192" s="2">
        <f t="shared" si="38"/>
        <v>37616030.569752991</v>
      </c>
      <c r="AD192" s="3">
        <f t="shared" si="10"/>
        <v>47003731.348240227</v>
      </c>
      <c r="AE192" s="2">
        <f>IF(AE190&gt;=52800000,52800000,IF(AB171=Graph!G$1*1000,AE191+Graph!G$1*1000,AC192))</f>
        <v>37616030.569752991</v>
      </c>
      <c r="AF192" s="3">
        <f t="shared" si="11"/>
        <v>37616030.569752991</v>
      </c>
      <c r="AG192" s="3">
        <f t="shared" si="29"/>
        <v>43481003.391903885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125</v>
      </c>
      <c r="C193" s="7"/>
      <c r="D193" s="2" t="e">
        <f t="shared" si="12"/>
        <v>#N/A</v>
      </c>
      <c r="E193" s="2" t="e">
        <f t="shared" si="22"/>
        <v>#N/A</v>
      </c>
      <c r="F193" s="2">
        <v>1122984.4019166529</v>
      </c>
      <c r="G193" s="2">
        <f t="shared" si="41"/>
        <v>542960.42857142852</v>
      </c>
      <c r="H193" s="2">
        <f t="shared" si="39"/>
        <v>83767666.998324379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1453670.4285714282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1129581.9693652987</v>
      </c>
      <c r="Q193" s="2">
        <f t="shared" si="42"/>
        <v>550000</v>
      </c>
      <c r="R193" s="2">
        <f t="shared" si="40"/>
        <v>85169761.917993277</v>
      </c>
      <c r="S193" s="2">
        <f t="shared" si="17"/>
        <v>542960.42857143283</v>
      </c>
      <c r="T193" s="2">
        <f t="shared" si="18"/>
        <v>7039.571428571362</v>
      </c>
      <c r="U193" s="2">
        <f t="shared" si="19"/>
        <v>550000</v>
      </c>
      <c r="V193" s="2">
        <f t="shared" si="34"/>
        <v>38158990.998324417</v>
      </c>
      <c r="W193" s="2">
        <f t="shared" si="20"/>
        <v>542960.42857142538</v>
      </c>
      <c r="X193" s="2">
        <f t="shared" si="6"/>
        <v>7039.5714285746217</v>
      </c>
      <c r="Y193" s="2">
        <f t="shared" si="37"/>
        <v>47010770.919668801</v>
      </c>
      <c r="Z193" s="2" t="str">
        <f t="shared" si="8"/>
        <v>HERE</v>
      </c>
      <c r="AA193" s="2">
        <f>IF(Z193="HERE",Y193,AA192+Graph!$G$1*1000)</f>
        <v>47010770.919668801</v>
      </c>
      <c r="AB193" s="2">
        <f t="shared" si="21"/>
        <v>7039.5714285746217</v>
      </c>
      <c r="AC193" s="2">
        <f t="shared" si="38"/>
        <v>38158990.998324417</v>
      </c>
      <c r="AD193" s="3">
        <f t="shared" si="10"/>
        <v>47010770.919668801</v>
      </c>
      <c r="AE193" s="2">
        <f>IF(AE191&gt;=52800000,52800000,IF(AB172=Graph!G$1*1000,AE192+Graph!G$1*1000,AC193))</f>
        <v>38158990.998324417</v>
      </c>
      <c r="AF193" s="3">
        <f t="shared" si="11"/>
        <v>38158990.998324417</v>
      </c>
      <c r="AG193" s="3">
        <f t="shared" si="29"/>
        <v>43514487.027618162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126</v>
      </c>
      <c r="C194" s="7"/>
      <c r="D194" s="2" t="e">
        <f t="shared" si="12"/>
        <v>#N/A</v>
      </c>
      <c r="E194" s="2" t="e">
        <f t="shared" si="22"/>
        <v>#N/A</v>
      </c>
      <c r="F194" s="2">
        <v>1128245.0522098839</v>
      </c>
      <c r="G194" s="2">
        <f t="shared" si="41"/>
        <v>542960.42857142852</v>
      </c>
      <c r="H194" s="2">
        <f t="shared" si="39"/>
        <v>84310627.426895812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1460709.9999999995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1134864.4614579082</v>
      </c>
      <c r="Q194" s="2">
        <f t="shared" si="42"/>
        <v>550000</v>
      </c>
      <c r="R194" s="2">
        <f t="shared" si="40"/>
        <v>85719761.917993277</v>
      </c>
      <c r="S194" s="2">
        <f t="shared" si="17"/>
        <v>542960.42857143283</v>
      </c>
      <c r="T194" s="2">
        <f t="shared" si="18"/>
        <v>7039.571428571362</v>
      </c>
      <c r="U194" s="2">
        <f t="shared" si="19"/>
        <v>550000</v>
      </c>
      <c r="V194" s="2">
        <f t="shared" si="34"/>
        <v>38701951.426895842</v>
      </c>
      <c r="W194" s="2">
        <f t="shared" si="20"/>
        <v>542960.42857142538</v>
      </c>
      <c r="X194" s="2">
        <f t="shared" si="6"/>
        <v>7039.5714285746217</v>
      </c>
      <c r="Y194" s="2">
        <f t="shared" si="37"/>
        <v>47017810.491097376</v>
      </c>
      <c r="Z194" s="2" t="str">
        <f t="shared" si="8"/>
        <v>HERE</v>
      </c>
      <c r="AA194" s="2">
        <f>IF(Z194="HERE",Y194,AA193+Graph!$G$1*1000)</f>
        <v>47017810.491097376</v>
      </c>
      <c r="AB194" s="2">
        <f t="shared" si="21"/>
        <v>7039.5714285746217</v>
      </c>
      <c r="AC194" s="2">
        <f t="shared" si="38"/>
        <v>38701951.426895842</v>
      </c>
      <c r="AD194" s="3">
        <f t="shared" si="10"/>
        <v>47017810.491097376</v>
      </c>
      <c r="AE194" s="2">
        <f>IF(AE192&gt;=52800000,52800000,IF(AB173=Graph!G$1*1000,AE193+Graph!G$1*1000,AC194))</f>
        <v>38701951.426895842</v>
      </c>
      <c r="AF194" s="3">
        <f t="shared" si="11"/>
        <v>38701951.426895842</v>
      </c>
      <c r="AG194" s="3">
        <f t="shared" si="29"/>
        <v>43547970.663332447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127</v>
      </c>
      <c r="C195" s="7"/>
      <c r="D195" s="2" t="e">
        <f t="shared" si="12"/>
        <v>#N/A</v>
      </c>
      <c r="E195" s="2" t="e">
        <f t="shared" si="22"/>
        <v>#N/A</v>
      </c>
      <c r="F195" s="2">
        <v>1133505.7025031447</v>
      </c>
      <c r="G195" s="2">
        <f t="shared" si="41"/>
        <v>542960.42857142852</v>
      </c>
      <c r="H195" s="2">
        <f t="shared" si="39"/>
        <v>84853587.855467245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1467749.5714285709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1140146.9535504878</v>
      </c>
      <c r="Q195" s="2">
        <f t="shared" si="42"/>
        <v>550000</v>
      </c>
      <c r="R195" s="2">
        <f t="shared" si="40"/>
        <v>86269761.917993277</v>
      </c>
      <c r="S195" s="2">
        <f t="shared" si="17"/>
        <v>542960.42857143283</v>
      </c>
      <c r="T195" s="2">
        <f t="shared" si="18"/>
        <v>7039.571428571362</v>
      </c>
      <c r="U195" s="2">
        <f t="shared" si="19"/>
        <v>550000</v>
      </c>
      <c r="V195" s="2">
        <f t="shared" si="34"/>
        <v>39244911.855467267</v>
      </c>
      <c r="W195" s="2">
        <f t="shared" si="20"/>
        <v>542960.42857142538</v>
      </c>
      <c r="X195" s="2">
        <f t="shared" si="6"/>
        <v>7039.5714285746217</v>
      </c>
      <c r="Y195" s="2">
        <f t="shared" si="37"/>
        <v>47024850.06252595</v>
      </c>
      <c r="Z195" s="2" t="str">
        <f t="shared" si="8"/>
        <v>HERE</v>
      </c>
      <c r="AA195" s="2">
        <f>IF(Z195="HERE",Y195,AA194+Graph!$G$1*1000)</f>
        <v>47024850.06252595</v>
      </c>
      <c r="AB195" s="2">
        <f t="shared" si="21"/>
        <v>7039.5714285746217</v>
      </c>
      <c r="AC195" s="2">
        <f t="shared" si="38"/>
        <v>39244911.855467267</v>
      </c>
      <c r="AD195" s="3">
        <f t="shared" si="10"/>
        <v>47024850.06252595</v>
      </c>
      <c r="AE195" s="2">
        <f>IF(AE193&gt;=52800000,52800000,IF(AB174=Graph!G$1*1000,AE194+Graph!G$1*1000,AC195))</f>
        <v>39244911.855467267</v>
      </c>
      <c r="AF195" s="3">
        <f t="shared" si="11"/>
        <v>39244911.855467267</v>
      </c>
      <c r="AG195" s="3">
        <f t="shared" si="29"/>
        <v>43581454.299046732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128</v>
      </c>
      <c r="C196" s="7"/>
      <c r="D196" s="2" t="e">
        <f t="shared" si="12"/>
        <v>#N/A</v>
      </c>
      <c r="E196" s="2" t="e">
        <f t="shared" si="22"/>
        <v>#N/A</v>
      </c>
      <c r="F196" s="2">
        <v>1138766.3527964056</v>
      </c>
      <c r="G196" s="2">
        <f t="shared" si="41"/>
        <v>542960.42857142852</v>
      </c>
      <c r="H196" s="2">
        <f t="shared" si="39"/>
        <v>85396548.284038678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1474789.1428571423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1145429.4456430674</v>
      </c>
      <c r="Q196" s="2">
        <f t="shared" si="42"/>
        <v>550000</v>
      </c>
      <c r="R196" s="2">
        <f t="shared" si="40"/>
        <v>86819761.917993277</v>
      </c>
      <c r="S196" s="2">
        <f t="shared" si="17"/>
        <v>542960.42857143283</v>
      </c>
      <c r="T196" s="2">
        <f t="shared" si="18"/>
        <v>7039.571428571362</v>
      </c>
      <c r="U196" s="2">
        <f t="shared" si="19"/>
        <v>550000</v>
      </c>
      <c r="V196" s="2">
        <f t="shared" si="34"/>
        <v>39787872.284038693</v>
      </c>
      <c r="W196" s="2">
        <f t="shared" si="20"/>
        <v>542960.42857142538</v>
      </c>
      <c r="X196" s="2">
        <f t="shared" si="6"/>
        <v>7039.5714285746217</v>
      </c>
      <c r="Y196" s="2">
        <f t="shared" si="37"/>
        <v>47031889.633954525</v>
      </c>
      <c r="Z196" s="2" t="str">
        <f t="shared" si="8"/>
        <v>HERE</v>
      </c>
      <c r="AA196" s="2">
        <f>IF(Z196="HERE",Y196,AA195+Graph!$G$1*1000)</f>
        <v>47031889.633954525</v>
      </c>
      <c r="AB196" s="2">
        <f t="shared" si="21"/>
        <v>7039.5714285746217</v>
      </c>
      <c r="AC196" s="2">
        <f t="shared" si="38"/>
        <v>39787872.284038693</v>
      </c>
      <c r="AD196" s="3">
        <f t="shared" si="10"/>
        <v>47031889.633954525</v>
      </c>
      <c r="AE196" s="2">
        <f>IF(AE194&gt;=52800000,52800000,IF(AB175=Graph!G$1*1000,AE195+Graph!G$1*1000,AC196))</f>
        <v>39787872.284038693</v>
      </c>
      <c r="AF196" s="3">
        <f t="shared" si="11"/>
        <v>39787872.284038693</v>
      </c>
      <c r="AG196" s="3">
        <f t="shared" si="29"/>
        <v>43614937.93476101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129</v>
      </c>
      <c r="C197" s="7"/>
      <c r="D197" s="2" t="e">
        <f t="shared" si="12"/>
        <v>#N/A</v>
      </c>
      <c r="E197" s="2" t="e">
        <f t="shared" si="22"/>
        <v>#N/A</v>
      </c>
      <c r="F197" s="2">
        <v>1144027.0030896664</v>
      </c>
      <c r="G197" s="2">
        <f t="shared" si="41"/>
        <v>542960.42857142852</v>
      </c>
      <c r="H197" s="2">
        <f t="shared" si="39"/>
        <v>85939508.712610111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1481828.7142857136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1150711.937735647</v>
      </c>
      <c r="Q197" s="2">
        <f t="shared" si="42"/>
        <v>550000</v>
      </c>
      <c r="R197" s="2">
        <f t="shared" si="40"/>
        <v>87369761.917993277</v>
      </c>
      <c r="S197" s="2">
        <f t="shared" si="17"/>
        <v>542960.42857143283</v>
      </c>
      <c r="T197" s="2">
        <f t="shared" si="18"/>
        <v>7039.571428571362</v>
      </c>
      <c r="U197" s="2">
        <f t="shared" si="19"/>
        <v>550000</v>
      </c>
      <c r="V197" s="2">
        <f t="shared" si="34"/>
        <v>40330832.712610118</v>
      </c>
      <c r="W197" s="2">
        <f t="shared" si="20"/>
        <v>542960.42857142538</v>
      </c>
      <c r="X197" s="2">
        <f t="shared" si="6"/>
        <v>7039.5714285746217</v>
      </c>
      <c r="Y197" s="2">
        <f t="shared" si="37"/>
        <v>47038929.2053831</v>
      </c>
      <c r="Z197" s="2" t="str">
        <f t="shared" si="8"/>
        <v>HERE</v>
      </c>
      <c r="AA197" s="2">
        <f>IF(Z197="HERE",Y197,AA196+Graph!$G$1*1000)</f>
        <v>47038929.2053831</v>
      </c>
      <c r="AB197" s="2">
        <f t="shared" si="21"/>
        <v>7039.5714285746217</v>
      </c>
      <c r="AC197" s="2">
        <f t="shared" si="38"/>
        <v>40330832.712610118</v>
      </c>
      <c r="AD197" s="3">
        <f t="shared" si="10"/>
        <v>47038929.2053831</v>
      </c>
      <c r="AE197" s="2">
        <f>IF(AE195&gt;=52800000,52800000,IF(AB176=Graph!G$1*1000,AE196+Graph!G$1*1000,AC197))</f>
        <v>40330832.712610118</v>
      </c>
      <c r="AF197" s="3">
        <f t="shared" si="11"/>
        <v>40330832.712610118</v>
      </c>
      <c r="AG197" s="3">
        <f t="shared" si="29"/>
        <v>43648421.570475295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130</v>
      </c>
      <c r="C198" s="7"/>
      <c r="D198" s="2" t="e">
        <f t="shared" si="12"/>
        <v>#N/A</v>
      </c>
      <c r="E198" s="2" t="e">
        <f t="shared" si="22"/>
        <v>#N/A</v>
      </c>
      <c r="F198" s="2">
        <v>1149287.6533829272</v>
      </c>
      <c r="G198" s="2">
        <f t="shared" si="41"/>
        <v>542960.42857142852</v>
      </c>
      <c r="H198" s="2">
        <f t="shared" si="39"/>
        <v>86482469.141181543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1488868.285714285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1155994.4298282266</v>
      </c>
      <c r="Q198" s="2">
        <f t="shared" si="42"/>
        <v>550000</v>
      </c>
      <c r="R198" s="2">
        <f t="shared" si="40"/>
        <v>87919761.917993277</v>
      </c>
      <c r="S198" s="2">
        <f t="shared" si="17"/>
        <v>542960.42857143283</v>
      </c>
      <c r="T198" s="2">
        <f t="shared" si="18"/>
        <v>7039.571428571362</v>
      </c>
      <c r="U198" s="2">
        <f t="shared" si="19"/>
        <v>550000</v>
      </c>
      <c r="V198" s="2">
        <f t="shared" si="34"/>
        <v>40873793.141181543</v>
      </c>
      <c r="W198" s="2">
        <f t="shared" si="20"/>
        <v>542960.42857142538</v>
      </c>
      <c r="X198" s="2">
        <f t="shared" si="6"/>
        <v>7039.5714285746217</v>
      </c>
      <c r="Y198" s="2">
        <f t="shared" si="37"/>
        <v>47045968.776811674</v>
      </c>
      <c r="Z198" s="2" t="str">
        <f t="shared" si="8"/>
        <v>HERE</v>
      </c>
      <c r="AA198" s="2">
        <f>IF(Z198="HERE",Y198,AA197+Graph!$G$1*1000)</f>
        <v>47045968.776811674</v>
      </c>
      <c r="AB198" s="2">
        <f t="shared" si="21"/>
        <v>7039.5714285746217</v>
      </c>
      <c r="AC198" s="2">
        <f t="shared" si="38"/>
        <v>40873793.141181543</v>
      </c>
      <c r="AD198" s="3">
        <f t="shared" si="10"/>
        <v>47045968.776811674</v>
      </c>
      <c r="AE198" s="2">
        <f>IF(AE196&gt;=52800000,52800000,IF(AB177=Graph!G$1*1000,AE197+Graph!G$1*1000,AC198))</f>
        <v>40873793.141181543</v>
      </c>
      <c r="AF198" s="3">
        <f t="shared" si="11"/>
        <v>40873793.141181543</v>
      </c>
      <c r="AG198" s="3">
        <f t="shared" si="29"/>
        <v>43681905.206189573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131</v>
      </c>
      <c r="C199" s="7"/>
      <c r="D199" s="2" t="e">
        <f t="shared" si="12"/>
        <v>#N/A</v>
      </c>
      <c r="E199" s="2" t="e">
        <f t="shared" si="22"/>
        <v>#N/A</v>
      </c>
      <c r="F199" s="2">
        <v>1154548.3036761582</v>
      </c>
      <c r="G199" s="2">
        <f t="shared" si="41"/>
        <v>542960.42857142852</v>
      </c>
      <c r="H199" s="2">
        <f t="shared" si="39"/>
        <v>87025429.569752976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1495907.8571428563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1161276.9219208062</v>
      </c>
      <c r="Q199" s="2">
        <f t="shared" si="42"/>
        <v>550000</v>
      </c>
      <c r="R199" s="2">
        <f t="shared" si="40"/>
        <v>88469761.917993277</v>
      </c>
      <c r="S199" s="2">
        <f t="shared" si="17"/>
        <v>542960.42857143283</v>
      </c>
      <c r="T199" s="2">
        <f t="shared" si="18"/>
        <v>7039.571428571362</v>
      </c>
      <c r="U199" s="2">
        <f t="shared" si="19"/>
        <v>550000</v>
      </c>
      <c r="V199" s="2">
        <f t="shared" si="34"/>
        <v>41416753.569752969</v>
      </c>
      <c r="W199" s="2">
        <f t="shared" si="20"/>
        <v>542960.42857142538</v>
      </c>
      <c r="X199" s="2">
        <f t="shared" si="6"/>
        <v>7039.5714285746217</v>
      </c>
      <c r="Y199" s="2">
        <f t="shared" si="37"/>
        <v>47053008.348240249</v>
      </c>
      <c r="Z199" s="2" t="str">
        <f t="shared" si="8"/>
        <v>HERE</v>
      </c>
      <c r="AA199" s="2">
        <f>IF(Z199="HERE",Y199,AA198+Graph!$G$1*1000)</f>
        <v>47053008.348240249</v>
      </c>
      <c r="AB199" s="2">
        <f t="shared" si="21"/>
        <v>7039.5714285746217</v>
      </c>
      <c r="AC199" s="2">
        <f t="shared" si="38"/>
        <v>41416753.569752969</v>
      </c>
      <c r="AD199" s="3">
        <f t="shared" si="10"/>
        <v>47053008.348240249</v>
      </c>
      <c r="AE199" s="2">
        <f>IF(AE197&gt;=52800000,52800000,IF(AB178=Graph!G$1*1000,AE198+Graph!G$1*1000,AC199))</f>
        <v>41416753.569752969</v>
      </c>
      <c r="AF199" s="3">
        <f t="shared" si="11"/>
        <v>41416753.569752969</v>
      </c>
      <c r="AG199" s="3">
        <f t="shared" si="29"/>
        <v>43715388.84190385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132</v>
      </c>
      <c r="C200" s="7"/>
      <c r="D200" s="2" t="e">
        <f t="shared" si="12"/>
        <v>#N/A</v>
      </c>
      <c r="E200" s="2" t="e">
        <f t="shared" si="22"/>
        <v>#N/A</v>
      </c>
      <c r="F200" s="2">
        <v>1159808.953969419</v>
      </c>
      <c r="G200" s="2">
        <f t="shared" si="41"/>
        <v>542960.42857142852</v>
      </c>
      <c r="H200" s="2">
        <f t="shared" si="39"/>
        <v>87568389.998324409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1502947.4285714277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1166559.4140134156</v>
      </c>
      <c r="Q200" s="2">
        <f t="shared" si="42"/>
        <v>550000</v>
      </c>
      <c r="R200" s="2">
        <f t="shared" si="40"/>
        <v>89019761.917993277</v>
      </c>
      <c r="S200" s="2">
        <f t="shared" si="17"/>
        <v>542960.42857143283</v>
      </c>
      <c r="T200" s="2">
        <f t="shared" si="18"/>
        <v>7039.571428571362</v>
      </c>
      <c r="U200" s="2">
        <f t="shared" si="19"/>
        <v>550000</v>
      </c>
      <c r="V200" s="2">
        <f t="shared" si="34"/>
        <v>41959713.998324394</v>
      </c>
      <c r="W200" s="2">
        <f t="shared" si="20"/>
        <v>542960.42857142538</v>
      </c>
      <c r="X200" s="2">
        <f t="shared" si="6"/>
        <v>7039.5714285746217</v>
      </c>
      <c r="Y200" s="2">
        <f t="shared" si="37"/>
        <v>47060047.919668823</v>
      </c>
      <c r="Z200" s="2" t="str">
        <f t="shared" si="8"/>
        <v>HERE</v>
      </c>
      <c r="AA200" s="2">
        <f>IF(Z200="HERE",Y200,AA199+Graph!$G$1*1000)</f>
        <v>47060047.919668823</v>
      </c>
      <c r="AB200" s="2">
        <f t="shared" si="21"/>
        <v>7039.5714285746217</v>
      </c>
      <c r="AC200" s="2">
        <f t="shared" si="38"/>
        <v>41959713.998324394</v>
      </c>
      <c r="AD200" s="3">
        <f t="shared" si="10"/>
        <v>47060047.919668823</v>
      </c>
      <c r="AE200" s="2">
        <f>IF(AE198&gt;=52800000,52800000,IF(AB179=Graph!G$1*1000,AE199+Graph!G$1*1000,AC200))</f>
        <v>41959713.998324394</v>
      </c>
      <c r="AF200" s="3">
        <f t="shared" si="11"/>
        <v>41959713.998324394</v>
      </c>
      <c r="AG200" s="3">
        <f t="shared" si="29"/>
        <v>43748872.477618143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133</v>
      </c>
      <c r="C201" s="7"/>
      <c r="D201" s="2" t="e">
        <f t="shared" si="12"/>
        <v>#N/A</v>
      </c>
      <c r="E201" s="2" t="e">
        <f t="shared" si="22"/>
        <v>#N/A</v>
      </c>
      <c r="F201" s="2">
        <v>1165069.6042626798</v>
      </c>
      <c r="G201" s="2">
        <f t="shared" si="41"/>
        <v>542960.42857142852</v>
      </c>
      <c r="H201" s="2">
        <f t="shared" si="39"/>
        <v>88111350.426895842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1509986.9999999991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1171841.9061059952</v>
      </c>
      <c r="Q201" s="2">
        <f t="shared" si="42"/>
        <v>550000</v>
      </c>
      <c r="R201" s="2">
        <f t="shared" si="40"/>
        <v>89569761.917993277</v>
      </c>
      <c r="S201" s="2">
        <f t="shared" si="17"/>
        <v>542960.42857143283</v>
      </c>
      <c r="T201" s="2">
        <f t="shared" si="18"/>
        <v>7039.571428571362</v>
      </c>
      <c r="U201" s="2">
        <f t="shared" si="19"/>
        <v>550000</v>
      </c>
      <c r="V201" s="2">
        <f t="shared" si="34"/>
        <v>42502674.42689582</v>
      </c>
      <c r="W201" s="2">
        <f t="shared" si="20"/>
        <v>542960.42857142538</v>
      </c>
      <c r="X201" s="2">
        <f t="shared" si="6"/>
        <v>7039.5714285746217</v>
      </c>
      <c r="Y201" s="2">
        <f t="shared" si="37"/>
        <v>47067087.491097398</v>
      </c>
      <c r="Z201" s="2" t="str">
        <f t="shared" si="8"/>
        <v>HERE</v>
      </c>
      <c r="AA201" s="2">
        <f>IF(Z201="HERE",Y201,AA200+Graph!$G$1*1000)</f>
        <v>47067087.491097398</v>
      </c>
      <c r="AB201" s="2">
        <f t="shared" si="21"/>
        <v>7039.5714285746217</v>
      </c>
      <c r="AC201" s="2">
        <f t="shared" si="38"/>
        <v>42502674.42689582</v>
      </c>
      <c r="AD201" s="3">
        <f t="shared" si="10"/>
        <v>47067087.491097398</v>
      </c>
      <c r="AE201" s="2">
        <f>IF(AE199&gt;=52800000,52800000,IF(AB180=Graph!G$1*1000,AE200+Graph!G$1*1000,AC201))</f>
        <v>42502674.42689582</v>
      </c>
      <c r="AF201" s="3">
        <f t="shared" si="11"/>
        <v>42502674.42689582</v>
      </c>
      <c r="AG201" s="3">
        <f t="shared" si="29"/>
        <v>43782356.113332421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134</v>
      </c>
      <c r="C202" s="7"/>
      <c r="D202" s="2" t="e">
        <f t="shared" si="12"/>
        <v>#N/A</v>
      </c>
      <c r="E202" s="2" t="e">
        <f t="shared" si="22"/>
        <v>#N/A</v>
      </c>
      <c r="F202" s="2">
        <v>1170330.2545559406</v>
      </c>
      <c r="G202" s="2">
        <f t="shared" si="41"/>
        <v>542960.42857142852</v>
      </c>
      <c r="H202" s="2">
        <f t="shared" si="39"/>
        <v>88654310.855467275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1517026.5714285704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1177124.3981985748</v>
      </c>
      <c r="Q202" s="2">
        <f t="shared" si="42"/>
        <v>550000</v>
      </c>
      <c r="R202" s="2">
        <f t="shared" si="40"/>
        <v>90119761.917993277</v>
      </c>
      <c r="S202" s="2">
        <f t="shared" si="17"/>
        <v>542960.42857143283</v>
      </c>
      <c r="T202" s="2">
        <f t="shared" si="18"/>
        <v>7039.571428571362</v>
      </c>
      <c r="U202" s="2">
        <f t="shared" si="19"/>
        <v>550000</v>
      </c>
      <c r="V202" s="2">
        <f t="shared" si="34"/>
        <v>43045634.855467245</v>
      </c>
      <c r="W202" s="2">
        <f t="shared" si="20"/>
        <v>542960.42857142538</v>
      </c>
      <c r="X202" s="2">
        <f t="shared" si="6"/>
        <v>7039.5714285746217</v>
      </c>
      <c r="Y202" s="2">
        <f t="shared" si="37"/>
        <v>47074127.062525973</v>
      </c>
      <c r="Z202" s="2" t="str">
        <f t="shared" si="8"/>
        <v>HERE</v>
      </c>
      <c r="AA202" s="2">
        <f>IF(Z202="HERE",Y202,AA201+Graph!$G$1*1000)</f>
        <v>47074127.062525973</v>
      </c>
      <c r="AB202" s="2">
        <f t="shared" si="21"/>
        <v>7039.5714285746217</v>
      </c>
      <c r="AC202" s="2">
        <f t="shared" si="38"/>
        <v>43045634.855467245</v>
      </c>
      <c r="AD202" s="3">
        <f t="shared" si="10"/>
        <v>47074127.062525973</v>
      </c>
      <c r="AE202" s="2">
        <f>IF(AE200&gt;=52800000,52800000,IF(AB181=Graph!G$1*1000,AE201+Graph!G$1*1000,AC202))</f>
        <v>43045634.855467245</v>
      </c>
      <c r="AF202" s="3">
        <f t="shared" si="11"/>
        <v>43045634.855467245</v>
      </c>
      <c r="AG202" s="3">
        <f t="shared" si="29"/>
        <v>43815839.749046706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135</v>
      </c>
      <c r="C203" s="7"/>
      <c r="D203" s="2" t="e">
        <f t="shared" si="12"/>
        <v>#N/A</v>
      </c>
      <c r="E203" s="2" t="e">
        <f t="shared" si="22"/>
        <v>#N/A</v>
      </c>
      <c r="F203" s="2">
        <v>1175590.9048492014</v>
      </c>
      <c r="G203" s="2">
        <f t="shared" si="41"/>
        <v>542960.42857142852</v>
      </c>
      <c r="H203" s="2">
        <f t="shared" si="39"/>
        <v>89197271.284038708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1524066.1428571418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1182406.8902911544</v>
      </c>
      <c r="Q203" s="2">
        <f t="shared" si="42"/>
        <v>550000</v>
      </c>
      <c r="R203" s="2">
        <f t="shared" si="40"/>
        <v>90669761.917993277</v>
      </c>
      <c r="S203" s="2">
        <f t="shared" si="17"/>
        <v>542960.42857143283</v>
      </c>
      <c r="T203" s="2">
        <f t="shared" si="18"/>
        <v>7039.571428571362</v>
      </c>
      <c r="U203" s="2">
        <f t="shared" si="19"/>
        <v>550000</v>
      </c>
      <c r="V203" s="2">
        <f t="shared" si="34"/>
        <v>43588595.28403867</v>
      </c>
      <c r="W203" s="2">
        <f t="shared" si="20"/>
        <v>542960.42857142538</v>
      </c>
      <c r="X203" s="2">
        <f t="shared" si="6"/>
        <v>7039.5714285746217</v>
      </c>
      <c r="Y203" s="2">
        <f t="shared" si="37"/>
        <v>47081166.633954547</v>
      </c>
      <c r="Z203" s="2" t="str">
        <f t="shared" si="8"/>
        <v>HERE</v>
      </c>
      <c r="AA203" s="2">
        <f>IF(Z203="HERE",Y203,AA202+Graph!$G$1*1000)</f>
        <v>47081166.633954547</v>
      </c>
      <c r="AB203" s="2">
        <f t="shared" si="21"/>
        <v>7039.5714285746217</v>
      </c>
      <c r="AC203" s="2">
        <f t="shared" si="38"/>
        <v>43588595.28403867</v>
      </c>
      <c r="AD203" s="3">
        <f t="shared" si="10"/>
        <v>47081166.633954547</v>
      </c>
      <c r="AE203" s="2">
        <f>IF(AE201&gt;=52800000,52800000,IF(AB182=Graph!G$1*1000,AE202+Graph!G$1*1000,AC203))</f>
        <v>43588595.28403867</v>
      </c>
      <c r="AF203" s="3">
        <f t="shared" si="11"/>
        <v>43588595.28403867</v>
      </c>
      <c r="AG203" s="3">
        <f t="shared" si="29"/>
        <v>43849323.384760983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136</v>
      </c>
      <c r="C204" s="7"/>
      <c r="D204" s="2" t="e">
        <f t="shared" si="12"/>
        <v>#N/A</v>
      </c>
      <c r="E204" s="2" t="e">
        <f t="shared" si="22"/>
        <v>#N/A</v>
      </c>
      <c r="F204" s="2">
        <v>1180851.5551424623</v>
      </c>
      <c r="G204" s="2">
        <f t="shared" si="41"/>
        <v>542960.42857142852</v>
      </c>
      <c r="H204" s="2">
        <f t="shared" si="39"/>
        <v>89740231.71261014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1531105.7142857132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1187689.382383734</v>
      </c>
      <c r="Q204" s="2">
        <f t="shared" si="42"/>
        <v>550000</v>
      </c>
      <c r="R204" s="2">
        <f t="shared" si="40"/>
        <v>91219761.917993277</v>
      </c>
      <c r="S204" s="2">
        <f t="shared" si="17"/>
        <v>542960.42857143283</v>
      </c>
      <c r="T204" s="2">
        <f t="shared" si="18"/>
        <v>7039.571428571362</v>
      </c>
      <c r="U204" s="2">
        <f t="shared" si="19"/>
        <v>550000</v>
      </c>
      <c r="V204" s="2">
        <f t="shared" si="34"/>
        <v>44131555.712610096</v>
      </c>
      <c r="W204" s="2">
        <f t="shared" si="20"/>
        <v>542960.42857142538</v>
      </c>
      <c r="X204" s="2">
        <f t="shared" si="6"/>
        <v>7039.5714285746217</v>
      </c>
      <c r="Y204" s="2">
        <f t="shared" si="37"/>
        <v>47088206.205383122</v>
      </c>
      <c r="Z204" s="2" t="str">
        <f t="shared" si="8"/>
        <v>HERE</v>
      </c>
      <c r="AA204" s="2">
        <f>IF(Z204="HERE",Y204,AA203+Graph!$G$1*1000)</f>
        <v>47088206.205383122</v>
      </c>
      <c r="AB204" s="2">
        <f t="shared" si="21"/>
        <v>7039.5714285746217</v>
      </c>
      <c r="AC204" s="2">
        <f t="shared" si="38"/>
        <v>44131555.712610096</v>
      </c>
      <c r="AD204" s="3">
        <f t="shared" si="10"/>
        <v>47088206.205383122</v>
      </c>
      <c r="AE204" s="2">
        <f>IF(AE202&gt;=52800000,52800000,IF(AB183=Graph!G$1*1000,AE203+Graph!G$1*1000,AC204))</f>
        <v>44131555.712610096</v>
      </c>
      <c r="AF204" s="3">
        <f t="shared" si="11"/>
        <v>44131555.712610096</v>
      </c>
      <c r="AG204" s="3">
        <f t="shared" si="29"/>
        <v>43882807.020475261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137</v>
      </c>
      <c r="C205" s="7"/>
      <c r="D205" s="2" t="e">
        <f t="shared" si="12"/>
        <v>#N/A</v>
      </c>
      <c r="E205" s="2" t="e">
        <f t="shared" si="22"/>
        <v>#N/A</v>
      </c>
      <c r="F205" s="2">
        <v>1186112.2054356933</v>
      </c>
      <c r="G205" s="2">
        <f t="shared" si="41"/>
        <v>542960.42857142852</v>
      </c>
      <c r="H205" s="2">
        <f t="shared" si="39"/>
        <v>90283192.141181573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1538145.2857142845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1192971.8744763136</v>
      </c>
      <c r="Q205" s="2">
        <f t="shared" si="42"/>
        <v>550000</v>
      </c>
      <c r="R205" s="2">
        <f t="shared" si="40"/>
        <v>91769761.917993277</v>
      </c>
      <c r="S205" s="2">
        <f t="shared" si="17"/>
        <v>542960.42857143283</v>
      </c>
      <c r="T205" s="2">
        <f t="shared" si="18"/>
        <v>7039.571428571362</v>
      </c>
      <c r="U205" s="2">
        <f t="shared" si="19"/>
        <v>550000</v>
      </c>
      <c r="V205" s="2">
        <f t="shared" si="34"/>
        <v>44674516.141181521</v>
      </c>
      <c r="W205" s="2">
        <f t="shared" si="20"/>
        <v>542960.42857142538</v>
      </c>
      <c r="X205" s="2">
        <f t="shared" si="6"/>
        <v>7039.5714285746217</v>
      </c>
      <c r="Y205" s="2">
        <f t="shared" si="37"/>
        <v>47095245.776811697</v>
      </c>
      <c r="Z205" s="2" t="str">
        <f t="shared" si="8"/>
        <v>HERE</v>
      </c>
      <c r="AA205" s="2">
        <f>IF(Z205="HERE",Y205,AA204+Graph!$G$1*1000)</f>
        <v>47095245.776811697</v>
      </c>
      <c r="AB205" s="2">
        <f t="shared" si="21"/>
        <v>7039.5714285746217</v>
      </c>
      <c r="AC205" s="2">
        <f t="shared" si="38"/>
        <v>44674516.141181521</v>
      </c>
      <c r="AD205" s="3">
        <f t="shared" si="10"/>
        <v>47095245.776811697</v>
      </c>
      <c r="AE205" s="2">
        <f>IF(AE203&gt;=52800000,52800000,IF(AB184=Graph!G$1*1000,AE204+Graph!G$1*1000,AC205))</f>
        <v>44674516.141181521</v>
      </c>
      <c r="AF205" s="3">
        <f t="shared" si="11"/>
        <v>44674516.141181521</v>
      </c>
      <c r="AG205" s="3">
        <f t="shared" si="29"/>
        <v>43916290.656189546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138</v>
      </c>
      <c r="C206" s="7"/>
      <c r="D206" s="2" t="e">
        <f t="shared" si="12"/>
        <v>#N/A</v>
      </c>
      <c r="E206" s="2" t="e">
        <f t="shared" si="22"/>
        <v>#N/A</v>
      </c>
      <c r="F206" s="2">
        <v>1191372.8557289541</v>
      </c>
      <c r="G206" s="2">
        <f t="shared" si="41"/>
        <v>542960.42857142852</v>
      </c>
      <c r="H206" s="2">
        <f t="shared" si="39"/>
        <v>90826152.569753006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1545184.8571428559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1198254.366568923</v>
      </c>
      <c r="Q206" s="2">
        <f t="shared" si="42"/>
        <v>550000</v>
      </c>
      <c r="R206" s="2">
        <f t="shared" si="40"/>
        <v>92319761.917993277</v>
      </c>
      <c r="S206" s="2">
        <f t="shared" si="17"/>
        <v>542960.42857143283</v>
      </c>
      <c r="T206" s="2">
        <f t="shared" si="18"/>
        <v>7039.571428571362</v>
      </c>
      <c r="U206" s="2">
        <f t="shared" si="19"/>
        <v>550000</v>
      </c>
      <c r="V206" s="2">
        <f t="shared" si="34"/>
        <v>45217476.569752946</v>
      </c>
      <c r="W206" s="2">
        <f t="shared" si="20"/>
        <v>542960.42857142538</v>
      </c>
      <c r="X206" s="2">
        <f t="shared" si="6"/>
        <v>7039.5714285746217</v>
      </c>
      <c r="Y206" s="2">
        <f t="shared" si="37"/>
        <v>47102285.348240271</v>
      </c>
      <c r="Z206" s="2" t="str">
        <f t="shared" si="8"/>
        <v>HERE</v>
      </c>
      <c r="AA206" s="2">
        <f>IF(Z206="HERE",Y206,AA205+Graph!$G$1*1000)</f>
        <v>47102285.348240271</v>
      </c>
      <c r="AB206" s="2">
        <f t="shared" si="21"/>
        <v>7039.5714285746217</v>
      </c>
      <c r="AC206" s="2">
        <f t="shared" si="38"/>
        <v>45217476.569752946</v>
      </c>
      <c r="AD206" s="3">
        <f t="shared" si="10"/>
        <v>47102285.348240271</v>
      </c>
      <c r="AE206" s="2">
        <f>IF(AE204&gt;=52800000,52800000,IF(AB185=Graph!G$1*1000,AE205+Graph!G$1*1000,AC206))</f>
        <v>45217476.569752946</v>
      </c>
      <c r="AF206" s="3">
        <f t="shared" si="11"/>
        <v>45217476.569752946</v>
      </c>
      <c r="AG206" s="3">
        <f t="shared" si="29"/>
        <v>43949774.291903839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139</v>
      </c>
      <c r="C207" s="7"/>
      <c r="D207" s="2" t="e">
        <f t="shared" si="12"/>
        <v>#N/A</v>
      </c>
      <c r="E207" s="2" t="e">
        <f t="shared" si="22"/>
        <v>#N/A</v>
      </c>
      <c r="F207" s="2">
        <v>1196633.5060222149</v>
      </c>
      <c r="G207" s="2">
        <f t="shared" si="41"/>
        <v>542960.42857142852</v>
      </c>
      <c r="H207" s="2">
        <f t="shared" si="39"/>
        <v>91369112.998324439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1552224.4285714272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1203536.8586615026</v>
      </c>
      <c r="Q207" s="2">
        <f t="shared" si="42"/>
        <v>550000</v>
      </c>
      <c r="R207" s="2">
        <f t="shared" si="40"/>
        <v>92869761.917993277</v>
      </c>
      <c r="S207" s="2">
        <f t="shared" si="17"/>
        <v>542960.42857143283</v>
      </c>
      <c r="T207" s="2">
        <f t="shared" si="18"/>
        <v>7039.571428571362</v>
      </c>
      <c r="U207" s="2">
        <f t="shared" si="19"/>
        <v>550000</v>
      </c>
      <c r="V207" s="2">
        <f t="shared" si="34"/>
        <v>45760436.998324372</v>
      </c>
      <c r="W207" s="2">
        <f t="shared" si="20"/>
        <v>542960.42857142538</v>
      </c>
      <c r="X207" s="2">
        <f t="shared" si="6"/>
        <v>7039.5714285746217</v>
      </c>
      <c r="Y207" s="2">
        <f t="shared" si="37"/>
        <v>47109324.919668846</v>
      </c>
      <c r="Z207" s="2" t="str">
        <f t="shared" si="8"/>
        <v>HERE</v>
      </c>
      <c r="AA207" s="2">
        <f>IF(Z207="HERE",Y207,AA206+Graph!$G$1*1000)</f>
        <v>47109324.919668846</v>
      </c>
      <c r="AB207" s="2">
        <f t="shared" si="21"/>
        <v>7039.5714285746217</v>
      </c>
      <c r="AC207" s="2">
        <f t="shared" si="38"/>
        <v>45760436.998324372</v>
      </c>
      <c r="AD207" s="3">
        <f t="shared" si="10"/>
        <v>47109324.919668846</v>
      </c>
      <c r="AE207" s="2">
        <f>IF(AE205&gt;=52800000,52800000,IF(AB186=Graph!G$1*1000,AE206+Graph!G$1*1000,AC207))</f>
        <v>45760436.998324372</v>
      </c>
      <c r="AF207" s="3">
        <f t="shared" si="11"/>
        <v>45760436.998324372</v>
      </c>
      <c r="AG207" s="3">
        <f t="shared" si="29"/>
        <v>43983257.927618124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140</v>
      </c>
      <c r="C208" s="7"/>
      <c r="D208" s="2" t="e">
        <f t="shared" si="12"/>
        <v>#N/A</v>
      </c>
      <c r="E208" s="2" t="e">
        <f t="shared" si="22"/>
        <v>#N/A</v>
      </c>
      <c r="F208" s="2">
        <v>1201894.1563154757</v>
      </c>
      <c r="G208" s="2">
        <f t="shared" si="41"/>
        <v>542960.42857142852</v>
      </c>
      <c r="H208" s="2">
        <f t="shared" si="39"/>
        <v>91912073.426895872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1559263.9999999986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1208819.3507540822</v>
      </c>
      <c r="Q208" s="2">
        <f t="shared" si="42"/>
        <v>550000</v>
      </c>
      <c r="R208" s="2">
        <f t="shared" si="40"/>
        <v>93419761.917993277</v>
      </c>
      <c r="S208" s="2">
        <f t="shared" si="17"/>
        <v>542960.42857143283</v>
      </c>
      <c r="T208" s="2">
        <f t="shared" si="18"/>
        <v>7039.571428571362</v>
      </c>
      <c r="U208" s="2">
        <f t="shared" si="19"/>
        <v>550000</v>
      </c>
      <c r="V208" s="2">
        <f t="shared" si="34"/>
        <v>46303397.426895797</v>
      </c>
      <c r="W208" s="2">
        <f t="shared" si="20"/>
        <v>542960.42857142538</v>
      </c>
      <c r="X208" s="2">
        <f t="shared" si="6"/>
        <v>7039.5714285746217</v>
      </c>
      <c r="Y208" s="2">
        <f t="shared" si="37"/>
        <v>47116364.49109742</v>
      </c>
      <c r="Z208" s="2" t="str">
        <f t="shared" si="8"/>
        <v>HERE</v>
      </c>
      <c r="AA208" s="2">
        <f>IF(Z208="HERE",Y208,AA207+Graph!$G$1*1000)</f>
        <v>47116364.49109742</v>
      </c>
      <c r="AB208" s="2">
        <f t="shared" si="21"/>
        <v>7039.5714285746217</v>
      </c>
      <c r="AC208" s="2">
        <f t="shared" si="38"/>
        <v>46303397.426895797</v>
      </c>
      <c r="AD208" s="3">
        <f t="shared" si="10"/>
        <v>47116364.49109742</v>
      </c>
      <c r="AE208" s="2">
        <f>IF(AE206&gt;=52800000,52800000,IF(AB187=Graph!G$1*1000,AE207+Graph!G$1*1000,AC208))</f>
        <v>46303397.426895797</v>
      </c>
      <c r="AF208" s="3">
        <f t="shared" si="11"/>
        <v>46303397.426895797</v>
      </c>
      <c r="AG208" s="3">
        <f t="shared" si="29"/>
        <v>44016741.563332416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141</v>
      </c>
      <c r="C209" s="7"/>
      <c r="D209" s="2" t="e">
        <f t="shared" si="12"/>
        <v>#N/A</v>
      </c>
      <c r="E209" s="2" t="e">
        <f t="shared" si="22"/>
        <v>#N/A</v>
      </c>
      <c r="F209" s="2">
        <v>1207154.8066087365</v>
      </c>
      <c r="G209" s="2">
        <f t="shared" si="41"/>
        <v>542960.42857142852</v>
      </c>
      <c r="H209" s="2">
        <f t="shared" si="39"/>
        <v>92455033.855467305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1566303.57142857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1214101.8428466618</v>
      </c>
      <c r="Q209" s="2">
        <f t="shared" si="42"/>
        <v>550000</v>
      </c>
      <c r="R209" s="2">
        <f t="shared" si="40"/>
        <v>93969761.917993277</v>
      </c>
      <c r="S209" s="2">
        <f t="shared" si="17"/>
        <v>542960.42857143283</v>
      </c>
      <c r="T209" s="2">
        <f t="shared" si="18"/>
        <v>7039.571428571362</v>
      </c>
      <c r="U209" s="2">
        <f t="shared" si="19"/>
        <v>550000</v>
      </c>
      <c r="V209" s="2">
        <f t="shared" si="34"/>
        <v>46846357.855467223</v>
      </c>
      <c r="W209" s="2">
        <f t="shared" si="20"/>
        <v>542960.42857142538</v>
      </c>
      <c r="X209" s="2">
        <f t="shared" si="6"/>
        <v>7039.5714285746217</v>
      </c>
      <c r="Y209" s="2">
        <f t="shared" si="37"/>
        <v>47123404.062525995</v>
      </c>
      <c r="Z209" s="2" t="str">
        <f t="shared" si="8"/>
        <v>HERE</v>
      </c>
      <c r="AA209" s="2">
        <f>IF(Z209="HERE",Y209,AA208+Graph!$G$1*1000)</f>
        <v>47123404.062525995</v>
      </c>
      <c r="AB209" s="2">
        <f t="shared" si="21"/>
        <v>7039.5714285746217</v>
      </c>
      <c r="AC209" s="2">
        <f t="shared" si="38"/>
        <v>46303397.426895797</v>
      </c>
      <c r="AD209" s="3">
        <f t="shared" si="10"/>
        <v>47123404.062525995</v>
      </c>
      <c r="AE209" s="2">
        <f>IF(AE207&gt;=52800000,52800000,IF(AB188=Graph!G$1*1000,AE208+Graph!G$1*1000,AC209))</f>
        <v>46303397.426895797</v>
      </c>
      <c r="AF209" s="3">
        <f t="shared" si="11"/>
        <v>46303397.426895797</v>
      </c>
      <c r="AG209" s="3">
        <f t="shared" si="29"/>
        <v>44050225.199046701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142</v>
      </c>
      <c r="C210" s="7"/>
      <c r="D210" s="2" t="e">
        <f t="shared" si="12"/>
        <v>#N/A</v>
      </c>
      <c r="E210" s="2" t="e">
        <f t="shared" si="22"/>
        <v>#N/A</v>
      </c>
      <c r="F210" s="2">
        <v>1212415.4569019675</v>
      </c>
      <c r="G210" s="2">
        <f t="shared" si="41"/>
        <v>542960.42857142852</v>
      </c>
      <c r="H210" s="2">
        <f t="shared" si="39"/>
        <v>92997994.284038737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1573343.1428571413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1219384.3349392414</v>
      </c>
      <c r="Q210" s="2">
        <f t="shared" si="42"/>
        <v>550000</v>
      </c>
      <c r="R210" s="2">
        <f t="shared" si="40"/>
        <v>94519761.917993277</v>
      </c>
      <c r="S210" s="2">
        <f t="shared" si="17"/>
        <v>542960.42857143283</v>
      </c>
      <c r="T210" s="2">
        <f t="shared" si="18"/>
        <v>7039.571428571362</v>
      </c>
      <c r="U210" s="2">
        <f t="shared" si="19"/>
        <v>550000</v>
      </c>
      <c r="V210" s="2">
        <f t="shared" si="34"/>
        <v>47389318.284038648</v>
      </c>
      <c r="W210" s="2">
        <f t="shared" si="20"/>
        <v>542960.42857142538</v>
      </c>
      <c r="X210" s="2">
        <f t="shared" si="6"/>
        <v>7039.5714285746217</v>
      </c>
      <c r="Y210" s="2">
        <f t="shared" si="37"/>
        <v>47130443.63395457</v>
      </c>
      <c r="Z210" s="2" t="str">
        <f t="shared" si="8"/>
        <v>MEEP</v>
      </c>
      <c r="AA210" s="2">
        <f>IF(Z210="HERE",Y210,AA209+Graph!$G$1*1000)</f>
        <v>47923404.062525995</v>
      </c>
      <c r="AB210" s="2">
        <f t="shared" si="21"/>
        <v>800000</v>
      </c>
      <c r="AC210" s="2">
        <f t="shared" si="38"/>
        <v>46303397.426895797</v>
      </c>
      <c r="AD210" s="3">
        <f t="shared" si="10"/>
        <v>47923404.062525995</v>
      </c>
      <c r="AE210" s="2">
        <f>IF(AE208&gt;=52800000,52800000,IF(AB189=Graph!G$1*1000,AE209+Graph!G$1*1000,AC210))</f>
        <v>46303397.426895797</v>
      </c>
      <c r="AF210" s="3">
        <f t="shared" si="11"/>
        <v>46303397.426895797</v>
      </c>
      <c r="AG210" s="3">
        <f t="shared" si="29"/>
        <v>44083708.834760986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143</v>
      </c>
      <c r="C211" s="7"/>
      <c r="D211" s="2" t="e">
        <f t="shared" si="12"/>
        <v>#N/A</v>
      </c>
      <c r="E211" s="2" t="e">
        <f t="shared" si="22"/>
        <v>#N/A</v>
      </c>
      <c r="F211" s="2">
        <v>1217676.1071952283</v>
      </c>
      <c r="G211" s="2">
        <f t="shared" si="41"/>
        <v>542960.42857142852</v>
      </c>
      <c r="H211" s="2">
        <f t="shared" si="39"/>
        <v>93540954.71261017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1580382.7142857127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1224666.8270318508</v>
      </c>
      <c r="Q211" s="2">
        <f t="shared" si="42"/>
        <v>550000</v>
      </c>
      <c r="R211" s="2">
        <f t="shared" si="40"/>
        <v>95069761.917993277</v>
      </c>
      <c r="S211" s="2">
        <f t="shared" si="17"/>
        <v>542960.42857143283</v>
      </c>
      <c r="T211" s="2">
        <f t="shared" si="18"/>
        <v>7039.571428571362</v>
      </c>
      <c r="U211" s="2">
        <f t="shared" si="19"/>
        <v>550000</v>
      </c>
      <c r="V211" s="2">
        <f t="shared" si="34"/>
        <v>47932278.712610073</v>
      </c>
      <c r="W211" s="2">
        <f t="shared" si="20"/>
        <v>542960.42857142538</v>
      </c>
      <c r="X211" s="2">
        <f t="shared" si="6"/>
        <v>7039.5714285746217</v>
      </c>
      <c r="Y211" s="2">
        <f t="shared" si="37"/>
        <v>47137483.205383144</v>
      </c>
      <c r="Z211" s="2" t="str">
        <f t="shared" si="8"/>
        <v>MEEP</v>
      </c>
      <c r="AA211" s="2">
        <f>IF(Z211="HERE",Y211,AA210+Graph!$G$1*1000)</f>
        <v>48723404.062525995</v>
      </c>
      <c r="AB211" s="2">
        <f t="shared" si="21"/>
        <v>800000</v>
      </c>
      <c r="AC211" s="2">
        <f t="shared" si="38"/>
        <v>46303397.426895797</v>
      </c>
      <c r="AD211" s="3">
        <f t="shared" si="10"/>
        <v>48723404.062525995</v>
      </c>
      <c r="AE211" s="2">
        <f>IF(AE209&gt;=52800000,52800000,IF(AB190=Graph!G$1*1000,AE210+Graph!G$1*1000,AC211))</f>
        <v>46303397.426895797</v>
      </c>
      <c r="AF211" s="3">
        <f t="shared" si="11"/>
        <v>46303397.426895797</v>
      </c>
      <c r="AG211" s="3">
        <f t="shared" si="29"/>
        <v>44117192.470475279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144</v>
      </c>
      <c r="C212" s="7"/>
      <c r="D212" s="2" t="e">
        <f t="shared" si="12"/>
        <v>#N/A</v>
      </c>
      <c r="E212" s="2" t="e">
        <f t="shared" si="22"/>
        <v>#N/A</v>
      </c>
      <c r="F212" s="2">
        <v>1222936.7574884892</v>
      </c>
      <c r="G212" s="2">
        <f t="shared" si="41"/>
        <v>542960.42857142852</v>
      </c>
      <c r="H212" s="2">
        <f t="shared" si="39"/>
        <v>94083915.141181603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1587422.2857142841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1229949.3191244304</v>
      </c>
      <c r="Q212" s="2">
        <f t="shared" si="42"/>
        <v>550000</v>
      </c>
      <c r="R212" s="2">
        <f t="shared" si="40"/>
        <v>95619761.917993277</v>
      </c>
      <c r="S212" s="2">
        <f t="shared" si="17"/>
        <v>542960.42857143283</v>
      </c>
      <c r="T212" s="2">
        <f t="shared" si="18"/>
        <v>7039.571428571362</v>
      </c>
      <c r="U212" s="2">
        <f t="shared" si="19"/>
        <v>550000</v>
      </c>
      <c r="V212" s="2">
        <f t="shared" si="34"/>
        <v>48475239.141181499</v>
      </c>
      <c r="W212" s="2">
        <f t="shared" si="20"/>
        <v>542960.42857142538</v>
      </c>
      <c r="X212" s="2">
        <f t="shared" si="6"/>
        <v>7039.5714285746217</v>
      </c>
      <c r="Y212" s="2">
        <f t="shared" si="37"/>
        <v>47144522.776811719</v>
      </c>
      <c r="Z212" s="2" t="str">
        <f t="shared" si="8"/>
        <v>MEEP</v>
      </c>
      <c r="AA212" s="2">
        <f>IF(Z212="HERE",Y212,AA211+Graph!$G$1*1000)</f>
        <v>49523404.062525995</v>
      </c>
      <c r="AB212" s="2">
        <f t="shared" si="21"/>
        <v>800000</v>
      </c>
      <c r="AC212" s="2">
        <f t="shared" si="38"/>
        <v>46303397.426895797</v>
      </c>
      <c r="AD212" s="3">
        <f t="shared" si="10"/>
        <v>49523404.062525995</v>
      </c>
      <c r="AE212" s="2">
        <f>IF(AE210&gt;=52800000,52800000,IF(AB191=Graph!G$1*1000,AE211+Graph!G$1*1000,AC212))</f>
        <v>46303397.426895797</v>
      </c>
      <c r="AF212" s="3">
        <f t="shared" si="11"/>
        <v>46303397.426895797</v>
      </c>
      <c r="AG212" s="3">
        <f t="shared" si="29"/>
        <v>44150676.106189564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145</v>
      </c>
      <c r="C213" s="7"/>
      <c r="D213" s="2" t="e">
        <f t="shared" si="12"/>
        <v>#N/A</v>
      </c>
      <c r="E213" s="2" t="e">
        <f t="shared" si="22"/>
        <v>#N/A</v>
      </c>
      <c r="F213" s="2">
        <v>1228197.40778175</v>
      </c>
      <c r="G213" s="2">
        <f t="shared" si="41"/>
        <v>542960.42857142852</v>
      </c>
      <c r="H213" s="2">
        <f t="shared" si="39"/>
        <v>94626875.569753036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1594461.8571428554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1235231.81121701</v>
      </c>
      <c r="Q213" s="2">
        <f t="shared" si="42"/>
        <v>550000</v>
      </c>
      <c r="R213" s="2">
        <f t="shared" si="40"/>
        <v>96169761.917993277</v>
      </c>
      <c r="S213" s="2">
        <f t="shared" si="17"/>
        <v>542960.42857143283</v>
      </c>
      <c r="T213" s="2">
        <f t="shared" si="18"/>
        <v>7039.571428571362</v>
      </c>
      <c r="U213" s="2">
        <f t="shared" si="19"/>
        <v>550000</v>
      </c>
      <c r="V213" s="2">
        <f t="shared" si="34"/>
        <v>49018199.569752924</v>
      </c>
      <c r="W213" s="2">
        <f t="shared" si="20"/>
        <v>542960.42857142538</v>
      </c>
      <c r="X213" s="2">
        <f t="shared" si="6"/>
        <v>7039.5714285746217</v>
      </c>
      <c r="Y213" s="2">
        <f t="shared" si="37"/>
        <v>47151562.348240294</v>
      </c>
      <c r="Z213" s="2" t="str">
        <f t="shared" si="8"/>
        <v>MEEP</v>
      </c>
      <c r="AA213" s="2">
        <f>IF(Z213="HERE",Y213,AA212+Graph!$G$1*1000)</f>
        <v>50323404.062525995</v>
      </c>
      <c r="AB213" s="2">
        <f t="shared" si="21"/>
        <v>800000</v>
      </c>
      <c r="AC213" s="2">
        <f t="shared" si="38"/>
        <v>46303397.426895797</v>
      </c>
      <c r="AD213" s="3">
        <f t="shared" si="10"/>
        <v>50323404.062525995</v>
      </c>
      <c r="AE213" s="2">
        <f>IF(AE211&gt;=52800000,52800000,IF(AB192=Graph!G$1*1000,AE212+Graph!G$1*1000,AC213))</f>
        <v>46303397.426895797</v>
      </c>
      <c r="AF213" s="3">
        <f t="shared" si="11"/>
        <v>46303397.426895797</v>
      </c>
      <c r="AG213" s="3">
        <f t="shared" si="29"/>
        <v>44184159.741903856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146</v>
      </c>
      <c r="C214" s="7"/>
      <c r="D214" s="2" t="e">
        <f t="shared" si="12"/>
        <v>#N/A</v>
      </c>
      <c r="E214" s="2" t="e">
        <f t="shared" si="22"/>
        <v>#N/A</v>
      </c>
      <c r="F214" s="2">
        <v>1233458.0580750108</v>
      </c>
      <c r="G214" s="2">
        <f t="shared" si="41"/>
        <v>542960.42857142852</v>
      </c>
      <c r="H214" s="2">
        <f t="shared" si="39"/>
        <v>95169835.998324469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1601501.4285714268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1240514.3033095896</v>
      </c>
      <c r="Q214" s="2">
        <f t="shared" si="42"/>
        <v>550000</v>
      </c>
      <c r="R214" s="2">
        <f t="shared" si="40"/>
        <v>96719761.917993277</v>
      </c>
      <c r="S214" s="2">
        <f t="shared" si="17"/>
        <v>542960.42857143283</v>
      </c>
      <c r="T214" s="2">
        <f t="shared" si="18"/>
        <v>7039.571428571362</v>
      </c>
      <c r="U214" s="2">
        <f t="shared" si="19"/>
        <v>550000</v>
      </c>
      <c r="V214" s="2">
        <f t="shared" si="34"/>
        <v>49561159.99832435</v>
      </c>
      <c r="W214" s="2">
        <f t="shared" si="20"/>
        <v>542960.42857142538</v>
      </c>
      <c r="X214" s="2">
        <f t="shared" si="6"/>
        <v>7039.5714285746217</v>
      </c>
      <c r="Y214" s="2">
        <f t="shared" si="37"/>
        <v>47158601.919668868</v>
      </c>
      <c r="Z214" s="2" t="str">
        <f t="shared" si="8"/>
        <v>MEEP</v>
      </c>
      <c r="AA214" s="2">
        <f>IF(Z214="HERE",Y214,AA213+Graph!$G$1*1000)</f>
        <v>51123404.062525995</v>
      </c>
      <c r="AB214" s="2">
        <f t="shared" si="21"/>
        <v>800000</v>
      </c>
      <c r="AC214" s="2">
        <f t="shared" si="38"/>
        <v>46303397.426895797</v>
      </c>
      <c r="AD214" s="3">
        <f t="shared" si="10"/>
        <v>51123404.062525995</v>
      </c>
      <c r="AE214" s="2">
        <f>IF(AE212&gt;=52800000,52800000,IF(AB193=Graph!G$1*1000,AE213+Graph!G$1*1000,AC214))</f>
        <v>46303397.426895797</v>
      </c>
      <c r="AF214" s="3">
        <f t="shared" si="11"/>
        <v>46303397.426895797</v>
      </c>
      <c r="AG214" s="3">
        <f t="shared" si="29"/>
        <v>44217643.377618141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147</v>
      </c>
      <c r="C215" s="7"/>
      <c r="D215" s="2" t="e">
        <f t="shared" si="12"/>
        <v>#N/A</v>
      </c>
      <c r="E215" s="2" t="e">
        <f t="shared" si="22"/>
        <v>#N/A</v>
      </c>
      <c r="F215" s="2">
        <v>1238718.7083682418</v>
      </c>
      <c r="G215" s="2">
        <f t="shared" si="41"/>
        <v>542960.42857142852</v>
      </c>
      <c r="H215" s="2">
        <f t="shared" si="39"/>
        <v>95712796.426895902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1608540.9999999981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1245796.7954021692</v>
      </c>
      <c r="Q215" s="2">
        <f t="shared" si="42"/>
        <v>550000</v>
      </c>
      <c r="R215" s="2">
        <f t="shared" si="40"/>
        <v>97269761.917993277</v>
      </c>
      <c r="S215" s="2">
        <f t="shared" si="17"/>
        <v>542960.42857143283</v>
      </c>
      <c r="T215" s="2">
        <f t="shared" si="18"/>
        <v>7039.571428571362</v>
      </c>
      <c r="U215" s="2">
        <f t="shared" si="19"/>
        <v>550000</v>
      </c>
      <c r="V215" s="2">
        <f t="shared" si="34"/>
        <v>50104120.426895775</v>
      </c>
      <c r="W215" s="2">
        <f t="shared" si="20"/>
        <v>542960.42857142538</v>
      </c>
      <c r="X215" s="2">
        <f t="shared" si="6"/>
        <v>7039.5714285746217</v>
      </c>
      <c r="Y215" s="2">
        <f t="shared" si="37"/>
        <v>47165641.491097443</v>
      </c>
      <c r="Z215" s="2" t="str">
        <f t="shared" si="8"/>
        <v>MEEP</v>
      </c>
      <c r="AA215" s="2">
        <f>IF(Z215="HERE",Y215,AA214+Graph!$G$1*1000)</f>
        <v>51923404.062525995</v>
      </c>
      <c r="AB215" s="2">
        <f t="shared" si="21"/>
        <v>800000</v>
      </c>
      <c r="AC215" s="2">
        <f t="shared" si="38"/>
        <v>46303397.426895797</v>
      </c>
      <c r="AD215" s="3">
        <f t="shared" si="10"/>
        <v>51923404.062525995</v>
      </c>
      <c r="AE215" s="2">
        <f>IF(AE213&gt;=52800000,52800000,IF(AB194=Graph!G$1*1000,AE214+Graph!G$1*1000,AC215))</f>
        <v>46303397.426895797</v>
      </c>
      <c r="AF215" s="3">
        <f t="shared" si="11"/>
        <v>46303397.426895797</v>
      </c>
      <c r="AG215" s="3">
        <f t="shared" si="29"/>
        <v>44251127.013332434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148</v>
      </c>
      <c r="C216" s="7"/>
      <c r="D216" s="2" t="e">
        <f t="shared" si="12"/>
        <v>#N/A</v>
      </c>
      <c r="E216" s="2" t="e">
        <f t="shared" si="22"/>
        <v>#N/A</v>
      </c>
      <c r="F216" s="2">
        <v>1243979.3586615026</v>
      </c>
      <c r="G216" s="2">
        <f t="shared" si="41"/>
        <v>542960.42857142852</v>
      </c>
      <c r="H216" s="2">
        <f t="shared" si="39"/>
        <v>96255756.855467334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1615580.5714285695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1251079.2874947488</v>
      </c>
      <c r="Q216" s="2">
        <f t="shared" si="42"/>
        <v>550000</v>
      </c>
      <c r="R216" s="2">
        <f t="shared" si="40"/>
        <v>97819761.917993277</v>
      </c>
      <c r="S216" s="2">
        <f t="shared" si="17"/>
        <v>542960.42857143283</v>
      </c>
      <c r="T216" s="2">
        <f t="shared" si="18"/>
        <v>7039.571428571362</v>
      </c>
      <c r="U216" s="2">
        <f t="shared" si="19"/>
        <v>550000</v>
      </c>
      <c r="V216" s="2">
        <f t="shared" si="34"/>
        <v>50647080.8554672</v>
      </c>
      <c r="W216" s="2">
        <f t="shared" si="20"/>
        <v>542960.42857142538</v>
      </c>
      <c r="X216" s="2">
        <f t="shared" si="6"/>
        <v>7039.5714285746217</v>
      </c>
      <c r="Y216" s="2">
        <f t="shared" si="37"/>
        <v>47172681.062526017</v>
      </c>
      <c r="Z216" s="2" t="str">
        <f t="shared" si="8"/>
        <v>MEEP</v>
      </c>
      <c r="AA216" s="2">
        <f>IF(Z216="HERE",Y216,AA215+Graph!$G$1*1000)</f>
        <v>52723404.062525995</v>
      </c>
      <c r="AB216" s="2">
        <f t="shared" si="21"/>
        <v>800000</v>
      </c>
      <c r="AC216" s="2">
        <f t="shared" si="38"/>
        <v>46303397.426895797</v>
      </c>
      <c r="AD216" s="3">
        <f t="shared" si="10"/>
        <v>52723404.062525995</v>
      </c>
      <c r="AE216" s="2">
        <f>IF(AE214&gt;=52800000,52800000,IF(AB195=Graph!G$1*1000,AE215+Graph!G$1*1000,AC216))</f>
        <v>46303397.426895797</v>
      </c>
      <c r="AF216" s="3">
        <f t="shared" si="11"/>
        <v>46303397.426895797</v>
      </c>
      <c r="AG216" s="3">
        <f t="shared" si="29"/>
        <v>44284610.649046719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149</v>
      </c>
      <c r="C217" s="7"/>
      <c r="D217" s="2" t="e">
        <f t="shared" si="12"/>
        <v>#N/A</v>
      </c>
      <c r="E217" s="2" t="e">
        <f t="shared" si="22"/>
        <v>#N/A</v>
      </c>
      <c r="F217" s="2">
        <v>1249240.0089547634</v>
      </c>
      <c r="G217" s="2">
        <f t="shared" si="41"/>
        <v>542960.42857142852</v>
      </c>
      <c r="H217" s="2">
        <f t="shared" si="39"/>
        <v>96798717.284038767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1622620.1428571409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1256361.7795873582</v>
      </c>
      <c r="Q217" s="2">
        <f t="shared" si="42"/>
        <v>550000</v>
      </c>
      <c r="R217" s="2">
        <f t="shared" si="40"/>
        <v>98369761.917993277</v>
      </c>
      <c r="S217" s="2">
        <f t="shared" si="17"/>
        <v>542960.42857143283</v>
      </c>
      <c r="T217" s="2">
        <f t="shared" si="18"/>
        <v>7039.571428571362</v>
      </c>
      <c r="U217" s="2">
        <f t="shared" si="19"/>
        <v>550000</v>
      </c>
      <c r="V217" s="2">
        <f t="shared" si="34"/>
        <v>51190041.284038626</v>
      </c>
      <c r="W217" s="2">
        <f t="shared" si="20"/>
        <v>542960.42857142538</v>
      </c>
      <c r="X217" s="2">
        <f t="shared" si="6"/>
        <v>7039.5714285746217</v>
      </c>
      <c r="Y217" s="2">
        <f t="shared" si="37"/>
        <v>47179720.633954592</v>
      </c>
      <c r="Z217" s="2" t="str">
        <f t="shared" si="8"/>
        <v>MEEP</v>
      </c>
      <c r="AA217" s="2">
        <f>IF(Z217="HERE",Y217,AA216+Graph!$G$1*1000)</f>
        <v>53523404.062525995</v>
      </c>
      <c r="AB217" s="2">
        <f t="shared" si="21"/>
        <v>800000</v>
      </c>
      <c r="AC217" s="2">
        <f t="shared" si="38"/>
        <v>46303397.426895797</v>
      </c>
      <c r="AD217" s="3">
        <f t="shared" si="10"/>
        <v>52800000</v>
      </c>
      <c r="AE217" s="2">
        <f>IF(AE215&gt;=52800000,52800000,IF(AB196=Graph!G$1*1000,AE216+Graph!G$1*1000,AC217))</f>
        <v>46303397.426895797</v>
      </c>
      <c r="AF217" s="3">
        <f t="shared" si="11"/>
        <v>46303397.426895797</v>
      </c>
      <c r="AG217" s="3">
        <f t="shared" si="29"/>
        <v>44318094.284761004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150</v>
      </c>
      <c r="C218" s="7"/>
      <c r="D218" s="2" t="e">
        <f t="shared" si="12"/>
        <v>#N/A</v>
      </c>
      <c r="E218" s="2" t="e">
        <f t="shared" si="22"/>
        <v>#N/A</v>
      </c>
      <c r="F218" s="2">
        <v>1254500.6592480242</v>
      </c>
      <c r="G218" s="2">
        <f t="shared" si="41"/>
        <v>542960.42857142852</v>
      </c>
      <c r="H218" s="2">
        <f t="shared" si="39"/>
        <v>97341677.7126102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1629659.7142857122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1261644.2716799378</v>
      </c>
      <c r="Q218" s="2">
        <f t="shared" si="42"/>
        <v>550000</v>
      </c>
      <c r="R218" s="2">
        <f t="shared" si="40"/>
        <v>98919761.917993277</v>
      </c>
      <c r="S218" s="2">
        <f t="shared" si="17"/>
        <v>542960.42857143283</v>
      </c>
      <c r="T218" s="2">
        <f t="shared" si="18"/>
        <v>7039.571428571362</v>
      </c>
      <c r="U218" s="2">
        <f t="shared" si="19"/>
        <v>550000</v>
      </c>
      <c r="V218" s="2">
        <f t="shared" si="34"/>
        <v>51733001.712610051</v>
      </c>
      <c r="W218" s="2">
        <f t="shared" si="20"/>
        <v>542960.42857142538</v>
      </c>
      <c r="X218" s="2">
        <f t="shared" si="6"/>
        <v>7039.5714285746217</v>
      </c>
      <c r="Y218" s="2">
        <f t="shared" si="37"/>
        <v>47186760.205383167</v>
      </c>
      <c r="Z218" s="2" t="str">
        <f t="shared" si="8"/>
        <v>MEEP</v>
      </c>
      <c r="AA218" s="2">
        <f>IF(Z218="HERE",Y218,AA217+Graph!$G$1*1000)</f>
        <v>54323404.062525995</v>
      </c>
      <c r="AB218" s="2">
        <f t="shared" si="21"/>
        <v>800000</v>
      </c>
      <c r="AC218" s="2">
        <f t="shared" si="38"/>
        <v>46303397.426895797</v>
      </c>
      <c r="AD218" s="3">
        <f t="shared" si="10"/>
        <v>52800000</v>
      </c>
      <c r="AE218" s="2">
        <f>IF(AE216&gt;=52800000,52800000,IF(AB197=Graph!G$1*1000,AE217+Graph!G$1*1000,AC218))</f>
        <v>46303397.426895797</v>
      </c>
      <c r="AF218" s="3">
        <f t="shared" si="11"/>
        <v>46303397.426895797</v>
      </c>
      <c r="AG218" s="3">
        <f t="shared" si="29"/>
        <v>44351577.920475297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151</v>
      </c>
      <c r="C219" s="7"/>
      <c r="D219" s="2" t="e">
        <f t="shared" si="12"/>
        <v>#N/A</v>
      </c>
      <c r="E219" s="2" t="e">
        <f t="shared" si="22"/>
        <v>#N/A</v>
      </c>
      <c r="F219" s="2">
        <v>1259761.309541285</v>
      </c>
      <c r="G219" s="2">
        <f t="shared" si="41"/>
        <v>542960.42857142852</v>
      </c>
      <c r="H219" s="2">
        <f t="shared" si="39"/>
        <v>97884638.141181633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1636699.2857142836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1266926.7637725174</v>
      </c>
      <c r="Q219" s="2">
        <f t="shared" si="42"/>
        <v>550000</v>
      </c>
      <c r="R219" s="2">
        <f t="shared" si="40"/>
        <v>99469761.917993277</v>
      </c>
      <c r="S219" s="2">
        <f t="shared" si="17"/>
        <v>542960.42857143283</v>
      </c>
      <c r="T219" s="2">
        <f t="shared" si="18"/>
        <v>7039.571428571362</v>
      </c>
      <c r="U219" s="2">
        <f t="shared" si="19"/>
        <v>550000</v>
      </c>
      <c r="V219" s="2">
        <f t="shared" si="34"/>
        <v>52275962.141181476</v>
      </c>
      <c r="W219" s="2">
        <f t="shared" si="20"/>
        <v>542960.42857142538</v>
      </c>
      <c r="X219" s="2">
        <f t="shared" si="6"/>
        <v>7039.5714285746217</v>
      </c>
      <c r="Y219" s="2">
        <f t="shared" si="37"/>
        <v>47193799.776811741</v>
      </c>
      <c r="Z219" s="2" t="str">
        <f t="shared" si="8"/>
        <v>MEEP</v>
      </c>
      <c r="AA219" s="2">
        <f>IF(Z219="HERE",Y219,AA218+Graph!$G$1*1000)</f>
        <v>55123404.062525995</v>
      </c>
      <c r="AB219" s="2">
        <f t="shared" si="21"/>
        <v>800000</v>
      </c>
      <c r="AC219" s="2">
        <f t="shared" si="38"/>
        <v>46303397.426895797</v>
      </c>
      <c r="AD219" s="3">
        <f t="shared" si="10"/>
        <v>52800000</v>
      </c>
      <c r="AE219" s="2">
        <f>IF(AE217&gt;=52800000,52800000,IF(AB198=Graph!G$1*1000,AE218+Graph!G$1*1000,AC219))</f>
        <v>46303397.426895797</v>
      </c>
      <c r="AF219" s="3">
        <f t="shared" si="11"/>
        <v>46303397.426895797</v>
      </c>
      <c r="AG219" s="3">
        <f t="shared" si="29"/>
        <v>44385061.556189582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152</v>
      </c>
      <c r="C220" s="7"/>
      <c r="D220" s="2" t="e">
        <f t="shared" si="12"/>
        <v>#N/A</v>
      </c>
      <c r="E220" s="2" t="e">
        <f t="shared" si="22"/>
        <v>#N/A</v>
      </c>
      <c r="F220" s="2">
        <v>1265021.959834516</v>
      </c>
      <c r="G220" s="2">
        <f t="shared" si="41"/>
        <v>542960.42857142852</v>
      </c>
      <c r="H220" s="2">
        <f t="shared" si="39"/>
        <v>98427598.569753066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1643738.8571428549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1272209.255865097</v>
      </c>
      <c r="Q220" s="2">
        <f t="shared" si="42"/>
        <v>550000</v>
      </c>
      <c r="R220" s="2">
        <f t="shared" si="40"/>
        <v>100019761.91799328</v>
      </c>
      <c r="S220" s="2">
        <f t="shared" si="17"/>
        <v>542960.42857143283</v>
      </c>
      <c r="T220" s="2">
        <f t="shared" si="18"/>
        <v>7039.571428571362</v>
      </c>
      <c r="U220" s="2">
        <f t="shared" si="19"/>
        <v>550000</v>
      </c>
      <c r="V220" s="2">
        <f t="shared" si="34"/>
        <v>52818922.569752902</v>
      </c>
      <c r="W220" s="2">
        <f t="shared" si="20"/>
        <v>542960.42857142538</v>
      </c>
      <c r="X220" s="2">
        <f t="shared" si="6"/>
        <v>7039.5714285746217</v>
      </c>
      <c r="Y220" s="2">
        <f t="shared" si="37"/>
        <v>47200839.348240316</v>
      </c>
      <c r="Z220" s="2" t="str">
        <f t="shared" si="8"/>
        <v>MEEP</v>
      </c>
      <c r="AA220" s="2">
        <f>IF(Z220="HERE",Y220,AA219+Graph!$G$1*1000)</f>
        <v>55923404.062525995</v>
      </c>
      <c r="AB220" s="2">
        <f t="shared" si="21"/>
        <v>800000</v>
      </c>
      <c r="AC220" s="2">
        <f t="shared" si="38"/>
        <v>46303397.426895797</v>
      </c>
      <c r="AD220" s="3">
        <f t="shared" si="10"/>
        <v>52800000</v>
      </c>
      <c r="AE220" s="2">
        <f>IF(AE218&gt;=52800000,52800000,IF(AB199=Graph!G$1*1000,AE219+Graph!G$1*1000,AC220))</f>
        <v>46303397.426895797</v>
      </c>
      <c r="AF220" s="3">
        <f t="shared" si="11"/>
        <v>46303397.426895797</v>
      </c>
      <c r="AG220" s="3">
        <f t="shared" si="29"/>
        <v>44418545.191903874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153</v>
      </c>
      <c r="C221" s="7"/>
      <c r="D221" s="2" t="e">
        <f t="shared" si="12"/>
        <v>#N/A</v>
      </c>
      <c r="E221" s="2" t="e">
        <f t="shared" si="22"/>
        <v>#N/A</v>
      </c>
      <c r="F221" s="2">
        <v>1270282.6101277769</v>
      </c>
      <c r="G221" s="2">
        <f t="shared" si="41"/>
        <v>542960.42857142852</v>
      </c>
      <c r="H221" s="2">
        <f t="shared" si="39"/>
        <v>98970558.998324499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1650778.4285714263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1277491.7479576766</v>
      </c>
      <c r="Q221" s="2">
        <f t="shared" si="42"/>
        <v>550000</v>
      </c>
      <c r="R221" s="2">
        <f t="shared" si="40"/>
        <v>100569761.91799328</v>
      </c>
      <c r="S221" s="2">
        <f t="shared" si="17"/>
        <v>542960.42857143283</v>
      </c>
      <c r="T221" s="2">
        <f t="shared" si="18"/>
        <v>7039.571428571362</v>
      </c>
      <c r="U221" s="2">
        <f t="shared" si="19"/>
        <v>550000</v>
      </c>
      <c r="V221" s="2">
        <f t="shared" si="34"/>
        <v>53361882.998324327</v>
      </c>
      <c r="W221" s="2">
        <f t="shared" si="20"/>
        <v>542960.42857142538</v>
      </c>
      <c r="X221" s="2">
        <f t="shared" si="6"/>
        <v>7039.5714285746217</v>
      </c>
      <c r="Y221" s="2">
        <f t="shared" si="37"/>
        <v>47207878.919668891</v>
      </c>
      <c r="Z221" s="2" t="str">
        <f t="shared" si="8"/>
        <v>MEEP</v>
      </c>
      <c r="AA221" s="2">
        <f>IF(Z221="HERE",Y221,AA220+Graph!$G$1*1000)</f>
        <v>56723404.062525995</v>
      </c>
      <c r="AB221" s="2">
        <f t="shared" si="21"/>
        <v>800000</v>
      </c>
      <c r="AC221" s="2">
        <f t="shared" si="38"/>
        <v>46303397.426895797</v>
      </c>
      <c r="AD221" s="3">
        <f t="shared" si="10"/>
        <v>52800000</v>
      </c>
      <c r="AE221" s="2">
        <f>IF(AE219&gt;=52800000,52800000,IF(AB200=Graph!G$1*1000,AE220+Graph!G$1*1000,AC221))</f>
        <v>46303397.426895797</v>
      </c>
      <c r="AF221" s="3">
        <f t="shared" si="11"/>
        <v>46303397.426895797</v>
      </c>
      <c r="AG221" s="3">
        <f t="shared" si="29"/>
        <v>44452028.827618167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154</v>
      </c>
      <c r="C222" s="7"/>
      <c r="D222" s="2" t="e">
        <f t="shared" si="12"/>
        <v>#N/A</v>
      </c>
      <c r="E222" s="2" t="e">
        <f t="shared" si="22"/>
        <v>#N/A</v>
      </c>
      <c r="F222" s="2">
        <v>1275543.2604210377</v>
      </c>
      <c r="G222" s="2">
        <f t="shared" si="41"/>
        <v>542960.42857142852</v>
      </c>
      <c r="H222" s="2">
        <f t="shared" si="39"/>
        <v>99513519.426895931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1657817.9999999977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1282774.2400502563</v>
      </c>
      <c r="Q222" s="2">
        <f t="shared" si="42"/>
        <v>550000</v>
      </c>
      <c r="R222" s="2">
        <f t="shared" si="40"/>
        <v>101119761.91799328</v>
      </c>
      <c r="S222" s="2">
        <f t="shared" si="17"/>
        <v>542960.42857143283</v>
      </c>
      <c r="T222" s="2">
        <f t="shared" si="18"/>
        <v>7039.571428571362</v>
      </c>
      <c r="U222" s="2">
        <f t="shared" si="19"/>
        <v>550000</v>
      </c>
      <c r="V222" s="2">
        <f t="shared" si="34"/>
        <v>53904843.426895753</v>
      </c>
      <c r="W222" s="2">
        <f t="shared" si="20"/>
        <v>542960.42857142538</v>
      </c>
      <c r="X222" s="2">
        <f t="shared" si="6"/>
        <v>7039.5714285746217</v>
      </c>
      <c r="Y222" s="2">
        <f t="shared" si="37"/>
        <v>47214918.491097465</v>
      </c>
      <c r="Z222" s="2" t="str">
        <f t="shared" si="8"/>
        <v>MEEP</v>
      </c>
      <c r="AA222" s="2">
        <f>IF(Z222="HERE",Y222,AA221+Graph!$G$1*1000)</f>
        <v>57523404.062525995</v>
      </c>
      <c r="AB222" s="2">
        <f t="shared" si="21"/>
        <v>800000</v>
      </c>
      <c r="AC222" s="2">
        <f t="shared" si="38"/>
        <v>46303397.426895797</v>
      </c>
      <c r="AD222" s="3">
        <f t="shared" si="10"/>
        <v>52800000</v>
      </c>
      <c r="AE222" s="2">
        <f>IF(AE220&gt;=52800000,52800000,IF(AB201=Graph!G$1*1000,AE221+Graph!G$1*1000,AC222))</f>
        <v>46303397.426895797</v>
      </c>
      <c r="AF222" s="3">
        <f t="shared" si="11"/>
        <v>46303397.426895797</v>
      </c>
      <c r="AG222" s="3">
        <f t="shared" si="29"/>
        <v>44485512.463332452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155</v>
      </c>
      <c r="C223" s="7"/>
      <c r="D223" s="2" t="e">
        <f t="shared" si="12"/>
        <v>#N/A</v>
      </c>
      <c r="E223" s="2" t="e">
        <f t="shared" si="22"/>
        <v>#N/A</v>
      </c>
      <c r="F223" s="2">
        <v>1280803.9107142985</v>
      </c>
      <c r="G223" s="2">
        <f t="shared" si="41"/>
        <v>542960.42857142852</v>
      </c>
      <c r="H223" s="2">
        <f t="shared" si="39"/>
        <v>100056479.85546736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1664857.571428569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1288056.7321428657</v>
      </c>
      <c r="Q223" s="2">
        <f t="shared" si="42"/>
        <v>550000</v>
      </c>
      <c r="R223" s="2">
        <f t="shared" si="40"/>
        <v>101669761.91799328</v>
      </c>
      <c r="S223" s="2">
        <f t="shared" si="17"/>
        <v>542960.42857143283</v>
      </c>
      <c r="T223" s="2">
        <f t="shared" si="18"/>
        <v>7039.571428571362</v>
      </c>
      <c r="U223" s="2">
        <f t="shared" si="19"/>
        <v>550000</v>
      </c>
      <c r="V223" s="2">
        <f t="shared" si="34"/>
        <v>54447803.855467178</v>
      </c>
      <c r="W223" s="2">
        <f t="shared" si="20"/>
        <v>542960.42857142538</v>
      </c>
      <c r="X223" s="2">
        <f t="shared" si="6"/>
        <v>7039.5714285746217</v>
      </c>
      <c r="Y223" s="2">
        <f t="shared" ref="Y223:Y286" si="43">IF(COUNT($C224)=0,IF(COUNT($C223)=1,C223,SUM(Y222+X223)),C223)</f>
        <v>47221958.06252604</v>
      </c>
      <c r="Z223" s="2" t="str">
        <f t="shared" si="8"/>
        <v>MEEP</v>
      </c>
      <c r="AA223" s="2">
        <f>IF(Z223="HERE",Y223,AA222+Graph!$G$1*1000)</f>
        <v>58323404.062525995</v>
      </c>
      <c r="AB223" s="2">
        <f t="shared" si="21"/>
        <v>800000</v>
      </c>
      <c r="AC223" s="2">
        <f t="shared" ref="AC223:AC286" si="44">IF(Z224="HERE",V223,AC222)</f>
        <v>46303397.426895797</v>
      </c>
      <c r="AD223" s="3">
        <f t="shared" si="10"/>
        <v>52800000</v>
      </c>
      <c r="AE223" s="2">
        <f>IF(AE221&gt;=52800000,52800000,IF(AB202=Graph!G$1*1000,AE222+Graph!G$1*1000,AC223))</f>
        <v>46303397.426895797</v>
      </c>
      <c r="AF223" s="3">
        <f t="shared" si="11"/>
        <v>46303397.426895797</v>
      </c>
      <c r="AG223" s="3">
        <f t="shared" si="29"/>
        <v>44518996.099046737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156</v>
      </c>
      <c r="C224" s="7"/>
      <c r="D224" s="2" t="e">
        <f t="shared" si="12"/>
        <v>#N/A</v>
      </c>
      <c r="E224" s="2" t="e">
        <f t="shared" si="22"/>
        <v>#N/A</v>
      </c>
      <c r="F224" s="2">
        <v>1286064.5610075593</v>
      </c>
      <c r="G224" s="2">
        <f t="shared" si="41"/>
        <v>542960.42857142852</v>
      </c>
      <c r="H224" s="2">
        <f t="shared" ref="H224:H287" si="45">IF(COUNT($C225)=0,IF(COUNT($C224)=1,C224,SUM(H223+G224)),C224)</f>
        <v>100599440.2840388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1671897.1428571404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1293339.2242354453</v>
      </c>
      <c r="Q224" s="2">
        <f t="shared" si="42"/>
        <v>550000</v>
      </c>
      <c r="R224" s="2">
        <f t="shared" ref="R224:R287" si="46">IF(COUNT($C225)=0,IF(COUNT($C224)=1,M224,SUM(R223+Q224)),M224)</f>
        <v>102219761.91799328</v>
      </c>
      <c r="S224" s="2">
        <f t="shared" si="17"/>
        <v>542960.42857143283</v>
      </c>
      <c r="T224" s="2">
        <f t="shared" si="18"/>
        <v>7039.571428571362</v>
      </c>
      <c r="U224" s="2">
        <f t="shared" si="19"/>
        <v>550000</v>
      </c>
      <c r="V224" s="2">
        <f t="shared" si="34"/>
        <v>54990764.284038603</v>
      </c>
      <c r="W224" s="2">
        <f t="shared" si="20"/>
        <v>542960.42857142538</v>
      </c>
      <c r="X224" s="2">
        <f t="shared" si="6"/>
        <v>7039.5714285746217</v>
      </c>
      <c r="Y224" s="2">
        <f t="shared" si="43"/>
        <v>47228997.633954614</v>
      </c>
      <c r="Z224" s="2" t="str">
        <f t="shared" si="8"/>
        <v>MEEP</v>
      </c>
      <c r="AA224" s="2">
        <f>IF(Z224="HERE",Y224,AA223+Graph!$G$1*1000)</f>
        <v>59123404.062525995</v>
      </c>
      <c r="AB224" s="2">
        <f t="shared" si="21"/>
        <v>800000</v>
      </c>
      <c r="AC224" s="2">
        <f t="shared" si="44"/>
        <v>46303397.426895797</v>
      </c>
      <c r="AD224" s="3">
        <f t="shared" si="10"/>
        <v>52800000</v>
      </c>
      <c r="AE224" s="2">
        <f>IF(AE222&gt;=52800000,52800000,IF(AB203=Graph!G$1*1000,AE223+Graph!G$1*1000,AC224))</f>
        <v>46303397.426895797</v>
      </c>
      <c r="AF224" s="3">
        <f t="shared" si="11"/>
        <v>46303397.426895797</v>
      </c>
      <c r="AG224" s="3">
        <f t="shared" si="29"/>
        <v>44552479.734761022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157</v>
      </c>
      <c r="C225" s="7"/>
      <c r="D225" s="2" t="e">
        <f t="shared" si="12"/>
        <v>#N/A</v>
      </c>
      <c r="E225" s="2" t="e">
        <f t="shared" si="22"/>
        <v>#N/A</v>
      </c>
      <c r="F225" s="2">
        <v>1291325.2113008201</v>
      </c>
      <c r="G225" s="2">
        <f t="shared" si="41"/>
        <v>542960.42857142852</v>
      </c>
      <c r="H225" s="2">
        <f t="shared" si="45"/>
        <v>101142400.71261023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1678936.7142857118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1298621.7163280249</v>
      </c>
      <c r="Q225" s="2">
        <f t="shared" si="42"/>
        <v>550000</v>
      </c>
      <c r="R225" s="2">
        <f t="shared" si="46"/>
        <v>102769761.91799328</v>
      </c>
      <c r="S225" s="2">
        <f t="shared" si="17"/>
        <v>542960.42857143283</v>
      </c>
      <c r="T225" s="2">
        <f t="shared" si="18"/>
        <v>7039.571428571362</v>
      </c>
      <c r="U225" s="2">
        <f t="shared" si="19"/>
        <v>550000</v>
      </c>
      <c r="V225" s="2">
        <f t="shared" si="34"/>
        <v>55533724.712610029</v>
      </c>
      <c r="W225" s="2">
        <f t="shared" si="20"/>
        <v>542960.42857142538</v>
      </c>
      <c r="X225" s="2">
        <f t="shared" si="6"/>
        <v>7039.5714285746217</v>
      </c>
      <c r="Y225" s="2">
        <f t="shared" si="43"/>
        <v>47236037.205383189</v>
      </c>
      <c r="Z225" s="2" t="str">
        <f t="shared" si="8"/>
        <v>MEEP</v>
      </c>
      <c r="AA225" s="2">
        <f>IF(Z225="HERE",Y225,AA224+Graph!$G$1*1000)</f>
        <v>59923404.062525995</v>
      </c>
      <c r="AB225" s="2">
        <f t="shared" si="21"/>
        <v>800000</v>
      </c>
      <c r="AC225" s="2">
        <f t="shared" si="44"/>
        <v>46303397.426895797</v>
      </c>
      <c r="AD225" s="3">
        <f t="shared" si="10"/>
        <v>52800000</v>
      </c>
      <c r="AE225" s="2">
        <f>IF(AE223&gt;=52800000,52800000,IF(AB204=Graph!G$1*1000,AE224+Graph!G$1*1000,AC225))</f>
        <v>46303397.426895797</v>
      </c>
      <c r="AF225" s="3">
        <f t="shared" si="11"/>
        <v>46303397.426895797</v>
      </c>
      <c r="AG225" s="3">
        <f t="shared" si="29"/>
        <v>44585963.370475315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158</v>
      </c>
      <c r="C226" s="7"/>
      <c r="D226" s="2" t="e">
        <f t="shared" si="12"/>
        <v>#N/A</v>
      </c>
      <c r="E226" s="2" t="e">
        <f t="shared" si="22"/>
        <v>#N/A</v>
      </c>
      <c r="F226" s="2">
        <v>1296585.8615940511</v>
      </c>
      <c r="G226" s="2">
        <f t="shared" si="41"/>
        <v>542960.42857142852</v>
      </c>
      <c r="H226" s="2">
        <f t="shared" si="45"/>
        <v>101685361.14118166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1685976.2857142831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1303904.2084206045</v>
      </c>
      <c r="Q226" s="2">
        <f t="shared" si="42"/>
        <v>550000</v>
      </c>
      <c r="R226" s="2">
        <f t="shared" si="46"/>
        <v>103319761.91799328</v>
      </c>
      <c r="S226" s="2">
        <f t="shared" si="17"/>
        <v>542960.42857143283</v>
      </c>
      <c r="T226" s="2">
        <f t="shared" si="18"/>
        <v>7039.571428571362</v>
      </c>
      <c r="U226" s="2">
        <f t="shared" si="19"/>
        <v>550000</v>
      </c>
      <c r="V226" s="2">
        <f t="shared" si="34"/>
        <v>56076685.141181454</v>
      </c>
      <c r="W226" s="2">
        <f t="shared" si="20"/>
        <v>542960.42857142538</v>
      </c>
      <c r="X226" s="2">
        <f t="shared" si="6"/>
        <v>7039.5714285746217</v>
      </c>
      <c r="Y226" s="2">
        <f t="shared" si="43"/>
        <v>47243076.776811764</v>
      </c>
      <c r="Z226" s="2" t="str">
        <f t="shared" si="8"/>
        <v>MEEP</v>
      </c>
      <c r="AA226" s="2">
        <f>IF(Z226="HERE",Y226,AA225+Graph!$G$1*1000)</f>
        <v>60723404.062525995</v>
      </c>
      <c r="AB226" s="2">
        <f t="shared" si="21"/>
        <v>800000</v>
      </c>
      <c r="AC226" s="2">
        <f t="shared" si="44"/>
        <v>46303397.426895797</v>
      </c>
      <c r="AD226" s="3">
        <f t="shared" si="10"/>
        <v>52800000</v>
      </c>
      <c r="AE226" s="2">
        <f>IF(AE224&gt;=52800000,52800000,IF(AB205=Graph!G$1*1000,AE225+Graph!G$1*1000,AC226))</f>
        <v>46303397.426895797</v>
      </c>
      <c r="AF226" s="3">
        <f t="shared" si="11"/>
        <v>46303397.426895797</v>
      </c>
      <c r="AG226" s="3">
        <f t="shared" si="29"/>
        <v>44619447.006189607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159</v>
      </c>
      <c r="C227" s="7"/>
      <c r="D227" s="2" t="e">
        <f t="shared" si="12"/>
        <v>#N/A</v>
      </c>
      <c r="E227" s="2" t="e">
        <f t="shared" si="22"/>
        <v>#N/A</v>
      </c>
      <c r="F227" s="2">
        <v>1301846.5118873119</v>
      </c>
      <c r="G227" s="2">
        <f t="shared" si="41"/>
        <v>542960.42857142852</v>
      </c>
      <c r="H227" s="2">
        <f t="shared" si="45"/>
        <v>102228321.5697531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1693015.8571428545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1309186.7005131841</v>
      </c>
      <c r="Q227" s="2">
        <f t="shared" si="42"/>
        <v>550000</v>
      </c>
      <c r="R227" s="2">
        <f t="shared" si="46"/>
        <v>103869761.91799328</v>
      </c>
      <c r="S227" s="2">
        <f t="shared" si="17"/>
        <v>542960.42857143283</v>
      </c>
      <c r="T227" s="2">
        <f t="shared" si="18"/>
        <v>7039.571428571362</v>
      </c>
      <c r="U227" s="2">
        <f t="shared" si="19"/>
        <v>550000</v>
      </c>
      <c r="V227" s="2">
        <f t="shared" si="34"/>
        <v>56619645.569752879</v>
      </c>
      <c r="W227" s="2">
        <f t="shared" si="20"/>
        <v>542960.42857142538</v>
      </c>
      <c r="X227" s="2">
        <f t="shared" si="6"/>
        <v>7039.5714285746217</v>
      </c>
      <c r="Y227" s="2">
        <f t="shared" si="43"/>
        <v>47250116.348240338</v>
      </c>
      <c r="Z227" s="2" t="str">
        <f t="shared" si="8"/>
        <v>MEEP</v>
      </c>
      <c r="AA227" s="2">
        <f>IF(Z227="HERE",Y227,AA226+Graph!$G$1*1000)</f>
        <v>61523404.062525995</v>
      </c>
      <c r="AB227" s="2">
        <f t="shared" si="21"/>
        <v>800000</v>
      </c>
      <c r="AC227" s="2">
        <f t="shared" si="44"/>
        <v>46303397.426895797</v>
      </c>
      <c r="AD227" s="3">
        <f t="shared" si="10"/>
        <v>52800000</v>
      </c>
      <c r="AE227" s="2">
        <f>IF(AE225&gt;=52800000,52800000,IF(AB206=Graph!G$1*1000,AE226+Graph!G$1*1000,AC227))</f>
        <v>46303397.426895797</v>
      </c>
      <c r="AF227" s="3">
        <f t="shared" si="11"/>
        <v>46303397.426895797</v>
      </c>
      <c r="AG227" s="3">
        <f t="shared" si="29"/>
        <v>44652930.641903892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160</v>
      </c>
      <c r="C228" s="7"/>
      <c r="D228" s="2" t="e">
        <f t="shared" si="12"/>
        <v>#N/A</v>
      </c>
      <c r="E228" s="2" t="e">
        <f t="shared" si="22"/>
        <v>#N/A</v>
      </c>
      <c r="F228" s="2">
        <v>1307107.1621805727</v>
      </c>
      <c r="G228" s="2">
        <f t="shared" si="41"/>
        <v>542960.42857142852</v>
      </c>
      <c r="H228" s="2">
        <f t="shared" si="45"/>
        <v>102771281.99832453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1700055.4285714258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1314469.1926057637</v>
      </c>
      <c r="Q228" s="2">
        <f t="shared" si="42"/>
        <v>550000</v>
      </c>
      <c r="R228" s="2">
        <f t="shared" si="46"/>
        <v>104419761.91799328</v>
      </c>
      <c r="S228" s="2">
        <f t="shared" si="17"/>
        <v>542960.42857143283</v>
      </c>
      <c r="T228" s="2">
        <f t="shared" si="18"/>
        <v>7039.571428571362</v>
      </c>
      <c r="U228" s="2">
        <f t="shared" si="19"/>
        <v>550000</v>
      </c>
      <c r="V228" s="2">
        <f t="shared" si="34"/>
        <v>57162605.998324305</v>
      </c>
      <c r="W228" s="2">
        <f t="shared" si="20"/>
        <v>542960.42857142538</v>
      </c>
      <c r="X228" s="2">
        <f t="shared" si="6"/>
        <v>7039.5714285746217</v>
      </c>
      <c r="Y228" s="2">
        <f t="shared" si="43"/>
        <v>47257155.919668913</v>
      </c>
      <c r="Z228" s="2" t="str">
        <f t="shared" si="8"/>
        <v>MEEP</v>
      </c>
      <c r="AA228" s="2">
        <f>IF(Z228="HERE",Y228,AA227+Graph!$G$1*1000)</f>
        <v>62323404.062525995</v>
      </c>
      <c r="AB228" s="2">
        <f t="shared" si="21"/>
        <v>800000</v>
      </c>
      <c r="AC228" s="2">
        <f t="shared" si="44"/>
        <v>46303397.426895797</v>
      </c>
      <c r="AD228" s="3">
        <f t="shared" si="10"/>
        <v>52800000</v>
      </c>
      <c r="AE228" s="2">
        <f>IF(AE226&gt;=52800000,52800000,IF(AB207=Graph!G$1*1000,AE227+Graph!G$1*1000,AC228))</f>
        <v>46303397.426895797</v>
      </c>
      <c r="AF228" s="3">
        <f t="shared" si="11"/>
        <v>46303397.426895797</v>
      </c>
      <c r="AG228" s="3">
        <f t="shared" si="29"/>
        <v>44686414.277618185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161</v>
      </c>
      <c r="C229" s="7"/>
      <c r="D229" s="2" t="e">
        <f t="shared" si="12"/>
        <v>#N/A</v>
      </c>
      <c r="E229" s="2" t="e">
        <f t="shared" si="22"/>
        <v>#N/A</v>
      </c>
      <c r="F229" s="2">
        <v>1312367.8124738336</v>
      </c>
      <c r="G229" s="2">
        <f t="shared" si="41"/>
        <v>542960.42857142852</v>
      </c>
      <c r="H229" s="2">
        <f t="shared" si="45"/>
        <v>103314242.42689596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1707094.9999999972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1319751.6846983731</v>
      </c>
      <c r="Q229" s="2">
        <f t="shared" si="42"/>
        <v>550000</v>
      </c>
      <c r="R229" s="2">
        <f t="shared" si="46"/>
        <v>104969761.91799328</v>
      </c>
      <c r="S229" s="2">
        <f t="shared" si="17"/>
        <v>542960.42857143283</v>
      </c>
      <c r="T229" s="2">
        <f t="shared" si="18"/>
        <v>7039.571428571362</v>
      </c>
      <c r="U229" s="2">
        <f t="shared" si="19"/>
        <v>550000</v>
      </c>
      <c r="V229" s="2">
        <f t="shared" si="34"/>
        <v>57705566.42689573</v>
      </c>
      <c r="W229" s="2">
        <f t="shared" si="20"/>
        <v>542960.42857142538</v>
      </c>
      <c r="X229" s="2">
        <f t="shared" si="6"/>
        <v>7039.5714285746217</v>
      </c>
      <c r="Y229" s="2">
        <f t="shared" si="43"/>
        <v>47264195.491097488</v>
      </c>
      <c r="Z229" s="2" t="str">
        <f t="shared" si="8"/>
        <v>MEEP</v>
      </c>
      <c r="AA229" s="2">
        <f>IF(Z229="HERE",Y229,AA228+Graph!$G$1*1000)</f>
        <v>63123404.062525995</v>
      </c>
      <c r="AB229" s="2">
        <f t="shared" si="21"/>
        <v>800000</v>
      </c>
      <c r="AC229" s="2">
        <f t="shared" si="44"/>
        <v>46303397.426895797</v>
      </c>
      <c r="AD229" s="3">
        <f t="shared" si="10"/>
        <v>52800000</v>
      </c>
      <c r="AE229" s="2">
        <f>IF(AE227&gt;=52800000,52800000,IF(AB208=Graph!G$1*1000,AE228+Graph!G$1*1000,AC229))</f>
        <v>46303397.426895797</v>
      </c>
      <c r="AF229" s="3">
        <f t="shared" si="11"/>
        <v>46303397.426895797</v>
      </c>
      <c r="AG229" s="3">
        <f t="shared" si="29"/>
        <v>44719897.91333247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162</v>
      </c>
      <c r="C230" s="7"/>
      <c r="D230" s="2" t="e">
        <f t="shared" si="12"/>
        <v>#N/A</v>
      </c>
      <c r="E230" s="2" t="e">
        <f t="shared" si="22"/>
        <v>#N/A</v>
      </c>
      <c r="F230" s="2">
        <v>1317628.4627670944</v>
      </c>
      <c r="G230" s="2">
        <f t="shared" ref="G230:G293" si="47">IF(F230&gt;550000,$AK$31*1000,F230)</f>
        <v>542960.42857142852</v>
      </c>
      <c r="H230" s="2">
        <f t="shared" si="45"/>
        <v>103857202.85546739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1714134.5714285686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1325034.1767909527</v>
      </c>
      <c r="Q230" s="2">
        <f t="shared" ref="Q230:Q293" si="48">IF(P230&gt;550000,550000,P230)</f>
        <v>550000</v>
      </c>
      <c r="R230" s="2">
        <f t="shared" si="46"/>
        <v>105519761.91799328</v>
      </c>
      <c r="S230" s="2">
        <f t="shared" si="17"/>
        <v>542960.42857143283</v>
      </c>
      <c r="T230" s="2">
        <f t="shared" si="18"/>
        <v>7039.571428571362</v>
      </c>
      <c r="U230" s="2">
        <f t="shared" si="19"/>
        <v>550000</v>
      </c>
      <c r="V230" s="2">
        <f t="shared" si="34"/>
        <v>58248526.855467156</v>
      </c>
      <c r="W230" s="2">
        <f t="shared" si="20"/>
        <v>542960.42857142538</v>
      </c>
      <c r="X230" s="2">
        <f t="shared" si="6"/>
        <v>7039.5714285746217</v>
      </c>
      <c r="Y230" s="2">
        <f t="shared" si="43"/>
        <v>47271235.062526062</v>
      </c>
      <c r="Z230" s="2" t="str">
        <f t="shared" si="8"/>
        <v>MEEP</v>
      </c>
      <c r="AA230" s="2">
        <f>IF(Z230="HERE",Y230,AA229+Graph!$G$1*1000)</f>
        <v>63923404.062525995</v>
      </c>
      <c r="AB230" s="2">
        <f t="shared" si="21"/>
        <v>800000</v>
      </c>
      <c r="AC230" s="2">
        <f t="shared" si="44"/>
        <v>46303397.426895797</v>
      </c>
      <c r="AD230" s="3">
        <f t="shared" si="10"/>
        <v>52800000</v>
      </c>
      <c r="AE230" s="2">
        <f>IF(AE228&gt;=52800000,52800000,IF(AB209=Graph!G$1*1000,AE229+Graph!G$1*1000,AC230))</f>
        <v>46303397.426895797</v>
      </c>
      <c r="AF230" s="3">
        <f t="shared" si="11"/>
        <v>46303397.426895797</v>
      </c>
      <c r="AG230" s="3">
        <f t="shared" si="29"/>
        <v>44726233.527618185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163</v>
      </c>
      <c r="C231" s="7"/>
      <c r="D231" s="2" t="e">
        <f t="shared" si="12"/>
        <v>#N/A</v>
      </c>
      <c r="E231" s="2" t="e">
        <f t="shared" si="22"/>
        <v>#N/A</v>
      </c>
      <c r="F231" s="2">
        <v>1322889.1130603254</v>
      </c>
      <c r="G231" s="2">
        <f t="shared" si="47"/>
        <v>542960.42857142852</v>
      </c>
      <c r="H231" s="2">
        <f t="shared" si="45"/>
        <v>104400163.28403883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1721174.1428571399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1330316.6688835323</v>
      </c>
      <c r="Q231" s="2">
        <f t="shared" si="48"/>
        <v>550000</v>
      </c>
      <c r="R231" s="2">
        <f t="shared" si="46"/>
        <v>106069761.91799328</v>
      </c>
      <c r="S231" s="2">
        <f t="shared" si="17"/>
        <v>542960.42857143283</v>
      </c>
      <c r="T231" s="2">
        <f t="shared" si="18"/>
        <v>7039.571428571362</v>
      </c>
      <c r="U231" s="2">
        <f t="shared" si="19"/>
        <v>550000</v>
      </c>
      <c r="V231" s="2">
        <f t="shared" si="34"/>
        <v>58791487.284038581</v>
      </c>
      <c r="W231" s="2">
        <f t="shared" si="20"/>
        <v>542960.42857142538</v>
      </c>
      <c r="X231" s="2">
        <f t="shared" si="6"/>
        <v>7039.5714285746217</v>
      </c>
      <c r="Y231" s="2">
        <f t="shared" si="43"/>
        <v>47278274.633954637</v>
      </c>
      <c r="Z231" s="2" t="str">
        <f t="shared" si="8"/>
        <v>MEEP</v>
      </c>
      <c r="AA231" s="2">
        <f>IF(Z231="HERE",Y231,AA230+Graph!$G$1*1000)</f>
        <v>64723404.062525995</v>
      </c>
      <c r="AB231" s="2">
        <f t="shared" si="21"/>
        <v>800000</v>
      </c>
      <c r="AC231" s="2">
        <f t="shared" si="44"/>
        <v>46303397.426895797</v>
      </c>
      <c r="AD231" s="3">
        <f t="shared" si="10"/>
        <v>52800000</v>
      </c>
      <c r="AE231" s="2">
        <f>IF(AE229&gt;=52800000,52800000,IF(AB210=Graph!G$1*1000,AE230+Graph!G$1*1000,AC231))</f>
        <v>47103397.426895797</v>
      </c>
      <c r="AF231" s="3">
        <f t="shared" si="11"/>
        <v>47103397.426895797</v>
      </c>
      <c r="AG231" s="3">
        <f t="shared" si="29"/>
        <v>45446233.527618185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164</v>
      </c>
      <c r="C232" s="7"/>
      <c r="D232" s="2" t="e">
        <f t="shared" si="12"/>
        <v>#N/A</v>
      </c>
      <c r="E232" s="2" t="e">
        <f t="shared" si="22"/>
        <v>#N/A</v>
      </c>
      <c r="F232" s="2">
        <v>1328149.7633535862</v>
      </c>
      <c r="G232" s="2">
        <f t="shared" si="47"/>
        <v>542960.42857142852</v>
      </c>
      <c r="H232" s="2">
        <f t="shared" si="45"/>
        <v>104943123.71261026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1728213.7142857113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1335599.1609761119</v>
      </c>
      <c r="Q232" s="2">
        <f t="shared" si="48"/>
        <v>550000</v>
      </c>
      <c r="R232" s="2">
        <f t="shared" si="46"/>
        <v>106619761.91799328</v>
      </c>
      <c r="S232" s="2">
        <f t="shared" si="17"/>
        <v>542960.42857143283</v>
      </c>
      <c r="T232" s="2">
        <f t="shared" si="18"/>
        <v>7039.571428571362</v>
      </c>
      <c r="U232" s="2">
        <f t="shared" si="19"/>
        <v>550000</v>
      </c>
      <c r="V232" s="2">
        <f t="shared" si="34"/>
        <v>59334447.712610006</v>
      </c>
      <c r="W232" s="2">
        <f t="shared" si="20"/>
        <v>542960.42857142538</v>
      </c>
      <c r="X232" s="2">
        <f t="shared" si="6"/>
        <v>7039.5714285746217</v>
      </c>
      <c r="Y232" s="2">
        <f t="shared" si="43"/>
        <v>47285314.205383211</v>
      </c>
      <c r="Z232" s="2" t="str">
        <f t="shared" si="8"/>
        <v>MEEP</v>
      </c>
      <c r="AA232" s="2">
        <f>IF(Z232="HERE",Y232,AA231+Graph!$G$1*1000)</f>
        <v>65523404.062525995</v>
      </c>
      <c r="AB232" s="2">
        <f t="shared" si="21"/>
        <v>800000</v>
      </c>
      <c r="AC232" s="2">
        <f t="shared" si="44"/>
        <v>46303397.426895797</v>
      </c>
      <c r="AD232" s="3">
        <f t="shared" si="10"/>
        <v>52800000</v>
      </c>
      <c r="AE232" s="2">
        <f>IF(AE230&gt;=52800000,52800000,IF(AB211=Graph!G$1*1000,AE231+Graph!G$1*1000,AC232))</f>
        <v>47903397.426895797</v>
      </c>
      <c r="AF232" s="3">
        <f t="shared" si="11"/>
        <v>47903397.426895797</v>
      </c>
      <c r="AG232" s="3">
        <f t="shared" si="29"/>
        <v>46166233.527618185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165</v>
      </c>
      <c r="C233" s="7"/>
      <c r="D233" s="2" t="e">
        <f t="shared" si="12"/>
        <v>#N/A</v>
      </c>
      <c r="E233" s="2" t="e">
        <f t="shared" si="22"/>
        <v>#N/A</v>
      </c>
      <c r="F233" s="2">
        <v>1333410.413646847</v>
      </c>
      <c r="G233" s="2">
        <f t="shared" si="47"/>
        <v>542960.42857142852</v>
      </c>
      <c r="H233" s="2">
        <f t="shared" si="45"/>
        <v>105486084.14118169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1735253.2857142827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1340881.6530686915</v>
      </c>
      <c r="Q233" s="2">
        <f t="shared" si="48"/>
        <v>550000</v>
      </c>
      <c r="R233" s="2">
        <f t="shared" si="46"/>
        <v>107169761.91799328</v>
      </c>
      <c r="S233" s="2">
        <f t="shared" si="17"/>
        <v>542960.42857143283</v>
      </c>
      <c r="T233" s="2">
        <f t="shared" si="18"/>
        <v>7039.571428571362</v>
      </c>
      <c r="U233" s="2">
        <f t="shared" si="19"/>
        <v>550000</v>
      </c>
      <c r="V233" s="2">
        <f t="shared" si="34"/>
        <v>59877408.141181432</v>
      </c>
      <c r="W233" s="2">
        <f t="shared" si="20"/>
        <v>542960.42857142538</v>
      </c>
      <c r="X233" s="2">
        <f t="shared" si="6"/>
        <v>7039.5714285746217</v>
      </c>
      <c r="Y233" s="2">
        <f t="shared" si="43"/>
        <v>47292353.776811786</v>
      </c>
      <c r="Z233" s="2" t="str">
        <f t="shared" si="8"/>
        <v>MEEP</v>
      </c>
      <c r="AA233" s="2">
        <f>IF(Z233="HERE",Y233,AA232+Graph!$G$1*1000)</f>
        <v>66323404.062525995</v>
      </c>
      <c r="AB233" s="2">
        <f t="shared" si="21"/>
        <v>800000</v>
      </c>
      <c r="AC233" s="2">
        <f t="shared" si="44"/>
        <v>46303397.426895797</v>
      </c>
      <c r="AD233" s="3">
        <f t="shared" si="10"/>
        <v>52800000</v>
      </c>
      <c r="AE233" s="2">
        <f>IF(AE231&gt;=52800000,52800000,IF(AB212=Graph!G$1*1000,AE232+Graph!G$1*1000,AC233))</f>
        <v>48703397.426895797</v>
      </c>
      <c r="AF233" s="3">
        <f t="shared" si="11"/>
        <v>48703397.426895797</v>
      </c>
      <c r="AG233" s="3">
        <f t="shared" si="29"/>
        <v>46886233.527618185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166</v>
      </c>
      <c r="C234" s="7"/>
      <c r="D234" s="2" t="e">
        <f t="shared" si="12"/>
        <v>#N/A</v>
      </c>
      <c r="E234" s="2" t="e">
        <f t="shared" si="22"/>
        <v>#N/A</v>
      </c>
      <c r="F234" s="2">
        <v>1338671.0639401078</v>
      </c>
      <c r="G234" s="2">
        <f t="shared" si="47"/>
        <v>542960.42857142852</v>
      </c>
      <c r="H234" s="2">
        <f t="shared" si="45"/>
        <v>106029044.56975313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1742292.857142854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1346164.1451613009</v>
      </c>
      <c r="Q234" s="2">
        <f t="shared" si="48"/>
        <v>550000</v>
      </c>
      <c r="R234" s="2">
        <f t="shared" si="46"/>
        <v>107719761.91799328</v>
      </c>
      <c r="S234" s="2">
        <f t="shared" si="17"/>
        <v>542960.42857143283</v>
      </c>
      <c r="T234" s="2">
        <f t="shared" si="18"/>
        <v>7039.571428571362</v>
      </c>
      <c r="U234" s="2">
        <f t="shared" si="19"/>
        <v>550000</v>
      </c>
      <c r="V234" s="2">
        <f t="shared" si="34"/>
        <v>60420368.569752857</v>
      </c>
      <c r="W234" s="2">
        <f t="shared" si="20"/>
        <v>542960.42857142538</v>
      </c>
      <c r="X234" s="2">
        <f t="shared" si="6"/>
        <v>7039.5714285746217</v>
      </c>
      <c r="Y234" s="2">
        <f t="shared" si="43"/>
        <v>47299393.348240361</v>
      </c>
      <c r="Z234" s="2" t="str">
        <f t="shared" si="8"/>
        <v>MEEP</v>
      </c>
      <c r="AA234" s="2">
        <f>IF(Z234="HERE",Y234,AA233+Graph!$G$1*1000)</f>
        <v>67123404.062525988</v>
      </c>
      <c r="AB234" s="2">
        <f t="shared" si="21"/>
        <v>799999.99999999255</v>
      </c>
      <c r="AC234" s="2">
        <f t="shared" si="44"/>
        <v>46303397.426895797</v>
      </c>
      <c r="AD234" s="3">
        <f t="shared" si="10"/>
        <v>52800000</v>
      </c>
      <c r="AE234" s="2">
        <f>IF(AE232&gt;=52800000,52800000,IF(AB213=Graph!G$1*1000,AE233+Graph!G$1*1000,AC234))</f>
        <v>49503397.426895797</v>
      </c>
      <c r="AF234" s="3">
        <f t="shared" si="11"/>
        <v>49503397.426895797</v>
      </c>
      <c r="AG234" s="3">
        <f t="shared" si="29"/>
        <v>47606233.527618185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167</v>
      </c>
      <c r="C235" s="7"/>
      <c r="D235" s="2" t="e">
        <f t="shared" si="12"/>
        <v>#N/A</v>
      </c>
      <c r="E235" s="2" t="e">
        <f t="shared" si="22"/>
        <v>#N/A</v>
      </c>
      <c r="F235" s="2">
        <v>1343931.7142333686</v>
      </c>
      <c r="G235" s="2">
        <f t="shared" si="47"/>
        <v>542960.42857142852</v>
      </c>
      <c r="H235" s="2">
        <f t="shared" si="45"/>
        <v>106572004.99832456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1749332.4285714254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1351446.6372538805</v>
      </c>
      <c r="Q235" s="2">
        <f t="shared" si="48"/>
        <v>550000</v>
      </c>
      <c r="R235" s="2">
        <f t="shared" si="46"/>
        <v>108269761.91799328</v>
      </c>
      <c r="S235" s="2">
        <f t="shared" si="17"/>
        <v>542960.42857143283</v>
      </c>
      <c r="T235" s="2">
        <f t="shared" si="18"/>
        <v>7039.571428571362</v>
      </c>
      <c r="U235" s="2">
        <f t="shared" si="19"/>
        <v>550000</v>
      </c>
      <c r="V235" s="2">
        <f t="shared" si="34"/>
        <v>60963328.998324282</v>
      </c>
      <c r="W235" s="2">
        <f t="shared" si="20"/>
        <v>542960.42857142538</v>
      </c>
      <c r="X235" s="2">
        <f t="shared" si="6"/>
        <v>7039.5714285746217</v>
      </c>
      <c r="Y235" s="2">
        <f t="shared" si="43"/>
        <v>47306432.919668935</v>
      </c>
      <c r="Z235" s="2" t="str">
        <f t="shared" si="8"/>
        <v>MEEP</v>
      </c>
      <c r="AA235" s="2">
        <f>IF(Z235="HERE",Y235,AA234+Graph!$G$1*1000)</f>
        <v>67923404.062525988</v>
      </c>
      <c r="AB235" s="2">
        <f t="shared" si="21"/>
        <v>800000</v>
      </c>
      <c r="AC235" s="2">
        <f t="shared" si="44"/>
        <v>46303397.426895797</v>
      </c>
      <c r="AD235" s="3">
        <f t="shared" si="10"/>
        <v>52800000</v>
      </c>
      <c r="AE235" s="2">
        <f>IF(AE233&gt;=52800000,52800000,IF(AB214=Graph!G$1*1000,AE234+Graph!G$1*1000,AC235))</f>
        <v>50303397.426895797</v>
      </c>
      <c r="AF235" s="3">
        <f t="shared" si="11"/>
        <v>50303397.426895797</v>
      </c>
      <c r="AG235" s="3">
        <f t="shared" si="29"/>
        <v>48326233.527618185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168</v>
      </c>
      <c r="C236" s="7"/>
      <c r="D236" s="2" t="e">
        <f t="shared" si="12"/>
        <v>#N/A</v>
      </c>
      <c r="E236" s="2" t="e">
        <f t="shared" si="22"/>
        <v>#N/A</v>
      </c>
      <c r="F236" s="2">
        <v>1349192.3645265996</v>
      </c>
      <c r="G236" s="2">
        <f t="shared" si="47"/>
        <v>542960.42857142852</v>
      </c>
      <c r="H236" s="2">
        <f t="shared" si="45"/>
        <v>107114965.42689599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1756371.9999999967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1356729.1293464601</v>
      </c>
      <c r="Q236" s="2">
        <f t="shared" si="48"/>
        <v>550000</v>
      </c>
      <c r="R236" s="2">
        <f t="shared" si="46"/>
        <v>108819761.91799328</v>
      </c>
      <c r="S236" s="2">
        <f t="shared" si="17"/>
        <v>542960.42857143283</v>
      </c>
      <c r="T236" s="2">
        <f t="shared" si="18"/>
        <v>7039.571428571362</v>
      </c>
      <c r="U236" s="2">
        <f t="shared" si="19"/>
        <v>550000</v>
      </c>
      <c r="V236" s="2">
        <f t="shared" si="34"/>
        <v>61506289.426895708</v>
      </c>
      <c r="W236" s="2">
        <f t="shared" si="20"/>
        <v>542960.42857142538</v>
      </c>
      <c r="X236" s="2">
        <f t="shared" si="6"/>
        <v>7039.5714285746217</v>
      </c>
      <c r="Y236" s="2">
        <f t="shared" si="43"/>
        <v>47313472.49109751</v>
      </c>
      <c r="Z236" s="2" t="str">
        <f t="shared" si="8"/>
        <v>MEEP</v>
      </c>
      <c r="AA236" s="2">
        <f>IF(Z236="HERE",Y236,AA235+Graph!$G$1*1000)</f>
        <v>68723404.062525988</v>
      </c>
      <c r="AB236" s="2">
        <f t="shared" si="21"/>
        <v>800000</v>
      </c>
      <c r="AC236" s="2">
        <f t="shared" si="44"/>
        <v>46303397.426895797</v>
      </c>
      <c r="AD236" s="3">
        <f t="shared" si="10"/>
        <v>52800000</v>
      </c>
      <c r="AE236" s="2">
        <f>IF(AE234&gt;=52800000,52800000,IF(AB215=Graph!G$1*1000,AE235+Graph!G$1*1000,AC236))</f>
        <v>51103397.426895797</v>
      </c>
      <c r="AF236" s="3">
        <f t="shared" si="11"/>
        <v>51103397.426895797</v>
      </c>
      <c r="AG236" s="3">
        <f t="shared" si="29"/>
        <v>49046233.527618185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169</v>
      </c>
      <c r="C237" s="7"/>
      <c r="D237" s="2" t="e">
        <f t="shared" si="12"/>
        <v>#N/A</v>
      </c>
      <c r="E237" s="2" t="e">
        <f t="shared" si="22"/>
        <v>#N/A</v>
      </c>
      <c r="F237" s="2">
        <v>1354453.0148198605</v>
      </c>
      <c r="G237" s="2">
        <f t="shared" si="47"/>
        <v>542960.42857142852</v>
      </c>
      <c r="H237" s="2">
        <f t="shared" si="45"/>
        <v>107657925.85546742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1763411.5714285681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1362011.6214390397</v>
      </c>
      <c r="Q237" s="2">
        <f t="shared" si="48"/>
        <v>550000</v>
      </c>
      <c r="R237" s="2">
        <f t="shared" si="46"/>
        <v>109369761.91799328</v>
      </c>
      <c r="S237" s="2">
        <f t="shared" si="17"/>
        <v>542960.42857143283</v>
      </c>
      <c r="T237" s="2">
        <f t="shared" si="18"/>
        <v>7039.571428571362</v>
      </c>
      <c r="U237" s="2">
        <f t="shared" si="19"/>
        <v>550000</v>
      </c>
      <c r="V237" s="2">
        <f t="shared" si="34"/>
        <v>62049249.855467133</v>
      </c>
      <c r="W237" s="2">
        <f t="shared" si="20"/>
        <v>542960.42857142538</v>
      </c>
      <c r="X237" s="2">
        <f t="shared" si="6"/>
        <v>7039.5714285746217</v>
      </c>
      <c r="Y237" s="2">
        <f t="shared" si="43"/>
        <v>47320512.062526084</v>
      </c>
      <c r="Z237" s="2" t="str">
        <f t="shared" si="8"/>
        <v>MEEP</v>
      </c>
      <c r="AA237" s="2">
        <f>IF(Z237="HERE",Y237,AA236+Graph!$G$1*1000)</f>
        <v>69523404.062525988</v>
      </c>
      <c r="AB237" s="2">
        <f t="shared" si="21"/>
        <v>800000</v>
      </c>
      <c r="AC237" s="2">
        <f t="shared" si="44"/>
        <v>46303397.426895797</v>
      </c>
      <c r="AD237" s="3">
        <f t="shared" si="10"/>
        <v>52800000</v>
      </c>
      <c r="AE237" s="2">
        <f>IF(AE235&gt;=52800000,52800000,IF(AB216=Graph!G$1*1000,AE236+Graph!G$1*1000,AC237))</f>
        <v>51903397.426895797</v>
      </c>
      <c r="AF237" s="3">
        <f t="shared" si="11"/>
        <v>51903397.426895797</v>
      </c>
      <c r="AG237" s="3">
        <f t="shared" si="29"/>
        <v>49766233.527618185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170</v>
      </c>
      <c r="C238" s="7"/>
      <c r="D238" s="2" t="e">
        <f t="shared" si="12"/>
        <v>#N/A</v>
      </c>
      <c r="E238" s="2" t="e">
        <f t="shared" si="22"/>
        <v>#N/A</v>
      </c>
      <c r="F238" s="2">
        <v>1359713.6651131213</v>
      </c>
      <c r="G238" s="2">
        <f t="shared" si="47"/>
        <v>542960.42857142852</v>
      </c>
      <c r="H238" s="2">
        <f t="shared" si="45"/>
        <v>108200886.28403886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1770451.1428571395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1367294.1135316193</v>
      </c>
      <c r="Q238" s="2">
        <f t="shared" si="48"/>
        <v>550000</v>
      </c>
      <c r="R238" s="2">
        <f t="shared" si="46"/>
        <v>109919761.91799328</v>
      </c>
      <c r="S238" s="2">
        <f t="shared" si="17"/>
        <v>542960.42857143283</v>
      </c>
      <c r="T238" s="2">
        <f t="shared" si="18"/>
        <v>7039.571428571362</v>
      </c>
      <c r="U238" s="2">
        <f t="shared" si="19"/>
        <v>550000</v>
      </c>
      <c r="V238" s="2">
        <f t="shared" si="34"/>
        <v>62592210.284038559</v>
      </c>
      <c r="W238" s="2">
        <f t="shared" si="20"/>
        <v>542960.42857142538</v>
      </c>
      <c r="X238" s="2">
        <f t="shared" si="6"/>
        <v>7039.5714285746217</v>
      </c>
      <c r="Y238" s="2">
        <f t="shared" si="43"/>
        <v>47327551.633954659</v>
      </c>
      <c r="Z238" s="2" t="str">
        <f t="shared" si="8"/>
        <v>MEEP</v>
      </c>
      <c r="AA238" s="2">
        <f>IF(Z238="HERE",Y238,AA237+Graph!$G$1*1000)</f>
        <v>70323404.062525988</v>
      </c>
      <c r="AB238" s="2">
        <f t="shared" si="21"/>
        <v>800000</v>
      </c>
      <c r="AC238" s="2">
        <f t="shared" si="44"/>
        <v>46303397.426895797</v>
      </c>
      <c r="AD238" s="3">
        <f t="shared" si="10"/>
        <v>52800000</v>
      </c>
      <c r="AE238" s="2">
        <f>IF(AE236&gt;=52800000,52800000,IF(AB217=Graph!G$1*1000,AE237+Graph!G$1*1000,AC238))</f>
        <v>52703397.426895797</v>
      </c>
      <c r="AF238" s="3">
        <f t="shared" si="11"/>
        <v>52703397.426895797</v>
      </c>
      <c r="AG238" s="3">
        <f t="shared" si="29"/>
        <v>49835169.87134479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171</v>
      </c>
      <c r="C239" s="7"/>
      <c r="D239" s="2" t="e">
        <f t="shared" si="12"/>
        <v>#N/A</v>
      </c>
      <c r="E239" s="2" t="e">
        <f t="shared" si="22"/>
        <v>#N/A</v>
      </c>
      <c r="F239" s="2">
        <v>1364974.3154063821</v>
      </c>
      <c r="G239" s="2">
        <f t="shared" si="47"/>
        <v>542960.42857142852</v>
      </c>
      <c r="H239" s="2">
        <f t="shared" si="45"/>
        <v>108743846.71261029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1777490.7142857108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1372576.6056241989</v>
      </c>
      <c r="Q239" s="2">
        <f t="shared" si="48"/>
        <v>550000</v>
      </c>
      <c r="R239" s="2">
        <f t="shared" si="46"/>
        <v>110469761.91799328</v>
      </c>
      <c r="S239" s="2">
        <f t="shared" si="17"/>
        <v>542960.42857143283</v>
      </c>
      <c r="T239" s="2">
        <f t="shared" si="18"/>
        <v>7039.571428571362</v>
      </c>
      <c r="U239" s="2">
        <f t="shared" si="19"/>
        <v>550000</v>
      </c>
      <c r="V239" s="2">
        <f t="shared" si="34"/>
        <v>63135170.712609984</v>
      </c>
      <c r="W239" s="2">
        <f t="shared" si="20"/>
        <v>542960.42857142538</v>
      </c>
      <c r="X239" s="2">
        <f t="shared" si="6"/>
        <v>7039.5714285746217</v>
      </c>
      <c r="Y239" s="2">
        <f t="shared" si="43"/>
        <v>47334591.205383234</v>
      </c>
      <c r="Z239" s="2" t="str">
        <f t="shared" si="8"/>
        <v>MEEP</v>
      </c>
      <c r="AA239" s="2">
        <f>IF(Z239="HERE",Y239,AA238+Graph!$G$1*1000)</f>
        <v>71123404.062525988</v>
      </c>
      <c r="AB239" s="2">
        <f t="shared" si="21"/>
        <v>800000</v>
      </c>
      <c r="AC239" s="2">
        <f t="shared" si="44"/>
        <v>46303397.426895797</v>
      </c>
      <c r="AD239" s="3">
        <f t="shared" si="10"/>
        <v>52800000</v>
      </c>
      <c r="AE239" s="2">
        <f>IF(AE237&gt;=52800000,52800000,IF(AB218=Graph!G$1*1000,AE238+Graph!G$1*1000,AC239))</f>
        <v>53503397.426895797</v>
      </c>
      <c r="AF239" s="3">
        <f t="shared" si="11"/>
        <v>52800000</v>
      </c>
      <c r="AG239" s="3">
        <f t="shared" si="29"/>
        <v>49835169.87134479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172</v>
      </c>
      <c r="C240" s="7"/>
      <c r="D240" s="2" t="e">
        <f t="shared" si="12"/>
        <v>#N/A</v>
      </c>
      <c r="E240" s="2" t="e">
        <f t="shared" si="22"/>
        <v>#N/A</v>
      </c>
      <c r="F240" s="2">
        <v>1370234.9656996429</v>
      </c>
      <c r="G240" s="2">
        <f t="shared" si="47"/>
        <v>542960.42857142852</v>
      </c>
      <c r="H240" s="2">
        <f t="shared" si="45"/>
        <v>109286807.14118172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1784530.2857142822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1377859.0977168083</v>
      </c>
      <c r="Q240" s="2">
        <f t="shared" si="48"/>
        <v>550000</v>
      </c>
      <c r="R240" s="2">
        <f t="shared" si="46"/>
        <v>111019761.91799328</v>
      </c>
      <c r="S240" s="2">
        <f t="shared" si="17"/>
        <v>542960.42857143283</v>
      </c>
      <c r="T240" s="2">
        <f t="shared" si="18"/>
        <v>7039.571428571362</v>
      </c>
      <c r="U240" s="2">
        <f t="shared" si="19"/>
        <v>550000</v>
      </c>
      <c r="V240" s="2">
        <f t="shared" si="34"/>
        <v>63678131.141181409</v>
      </c>
      <c r="W240" s="2">
        <f t="shared" si="20"/>
        <v>542960.42857142538</v>
      </c>
      <c r="X240" s="2">
        <f t="shared" si="6"/>
        <v>7039.5714285746217</v>
      </c>
      <c r="Y240" s="2">
        <f t="shared" si="43"/>
        <v>47341630.776811808</v>
      </c>
      <c r="Z240" s="2" t="str">
        <f t="shared" si="8"/>
        <v>MEEP</v>
      </c>
      <c r="AA240" s="2">
        <f>IF(Z240="HERE",Y240,AA239+Graph!$G$1*1000)</f>
        <v>71923404.062525988</v>
      </c>
      <c r="AB240" s="2">
        <f t="shared" si="21"/>
        <v>800000</v>
      </c>
      <c r="AC240" s="2">
        <f t="shared" si="44"/>
        <v>46303397.426895797</v>
      </c>
      <c r="AD240" s="3">
        <f t="shared" si="10"/>
        <v>52800000</v>
      </c>
      <c r="AE240" s="2">
        <f>IF(AE238&gt;=52800000,52800000,IF(AB219=Graph!G$1*1000,AE239+Graph!G$1*1000,AC240))</f>
        <v>54303397.426895797</v>
      </c>
      <c r="AF240" s="3">
        <f t="shared" si="11"/>
        <v>52800000</v>
      </c>
      <c r="AG240" s="3">
        <f t="shared" si="29"/>
        <v>49835169.87134479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173</v>
      </c>
      <c r="C241" s="7"/>
      <c r="D241" s="2" t="e">
        <f t="shared" si="12"/>
        <v>#N/A</v>
      </c>
      <c r="E241" s="2" t="e">
        <f t="shared" si="22"/>
        <v>#N/A</v>
      </c>
      <c r="F241" s="2">
        <v>1375495.6159928739</v>
      </c>
      <c r="G241" s="2">
        <f t="shared" si="47"/>
        <v>542960.42857142852</v>
      </c>
      <c r="H241" s="2">
        <f t="shared" si="45"/>
        <v>109829767.56975316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1791569.8571428536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1383141.5898093879</v>
      </c>
      <c r="Q241" s="2">
        <f t="shared" si="48"/>
        <v>550000</v>
      </c>
      <c r="R241" s="2">
        <f t="shared" si="46"/>
        <v>111569761.91799328</v>
      </c>
      <c r="S241" s="2">
        <f t="shared" si="17"/>
        <v>542960.42857143283</v>
      </c>
      <c r="T241" s="2">
        <f t="shared" si="18"/>
        <v>7039.571428571362</v>
      </c>
      <c r="U241" s="2">
        <f t="shared" si="19"/>
        <v>550000</v>
      </c>
      <c r="V241" s="2">
        <f t="shared" si="34"/>
        <v>64221091.569752835</v>
      </c>
      <c r="W241" s="2">
        <f t="shared" si="20"/>
        <v>542960.42857142538</v>
      </c>
      <c r="X241" s="2">
        <f t="shared" si="6"/>
        <v>7039.5714285746217</v>
      </c>
      <c r="Y241" s="2">
        <f t="shared" si="43"/>
        <v>47348670.348240383</v>
      </c>
      <c r="Z241" s="2" t="str">
        <f t="shared" si="8"/>
        <v>MEEP</v>
      </c>
      <c r="AA241" s="2">
        <f>IF(Z241="HERE",Y241,AA240+Graph!$G$1*1000)</f>
        <v>72723404.062525988</v>
      </c>
      <c r="AB241" s="2">
        <f t="shared" si="21"/>
        <v>800000</v>
      </c>
      <c r="AC241" s="2">
        <f t="shared" si="44"/>
        <v>46303397.426895797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49835169.87134479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174</v>
      </c>
      <c r="C242" s="7"/>
      <c r="D242" s="2" t="e">
        <f t="shared" si="12"/>
        <v>#N/A</v>
      </c>
      <c r="E242" s="2" t="e">
        <f t="shared" si="22"/>
        <v>#N/A</v>
      </c>
      <c r="F242" s="2">
        <v>1380756.2662861347</v>
      </c>
      <c r="G242" s="2">
        <f t="shared" si="47"/>
        <v>542960.42857142852</v>
      </c>
      <c r="H242" s="2">
        <f t="shared" si="45"/>
        <v>110372727.99832459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1798609.4285714249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1388424.0819019675</v>
      </c>
      <c r="Q242" s="2">
        <f t="shared" si="48"/>
        <v>550000</v>
      </c>
      <c r="R242" s="2">
        <f t="shared" si="46"/>
        <v>112119761.91799328</v>
      </c>
      <c r="S242" s="2">
        <f t="shared" si="17"/>
        <v>542960.42857143283</v>
      </c>
      <c r="T242" s="2">
        <f t="shared" si="18"/>
        <v>7039.571428571362</v>
      </c>
      <c r="U242" s="2">
        <f t="shared" si="19"/>
        <v>550000</v>
      </c>
      <c r="V242" s="2">
        <f t="shared" si="34"/>
        <v>64764051.99832426</v>
      </c>
      <c r="W242" s="2">
        <f t="shared" si="20"/>
        <v>542960.42857142538</v>
      </c>
      <c r="X242" s="2">
        <f t="shared" si="6"/>
        <v>7039.5714285746217</v>
      </c>
      <c r="Y242" s="2">
        <f t="shared" si="43"/>
        <v>47355709.919668958</v>
      </c>
      <c r="Z242" s="2" t="str">
        <f t="shared" si="8"/>
        <v>MEEP</v>
      </c>
      <c r="AA242" s="2">
        <f>IF(Z242="HERE",Y242,AA241+Graph!$G$1*1000)</f>
        <v>73523404.062525988</v>
      </c>
      <c r="AB242" s="2">
        <f t="shared" si="21"/>
        <v>800000</v>
      </c>
      <c r="AC242" s="2">
        <f t="shared" si="44"/>
        <v>46303397.426895797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49835169.87134479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175</v>
      </c>
      <c r="C243" s="7"/>
      <c r="D243" s="2" t="e">
        <f t="shared" si="12"/>
        <v>#N/A</v>
      </c>
      <c r="E243" s="2" t="e">
        <f t="shared" si="22"/>
        <v>#N/A</v>
      </c>
      <c r="F243" s="2">
        <v>1386016.9165793955</v>
      </c>
      <c r="G243" s="2">
        <f t="shared" si="47"/>
        <v>542960.42857142852</v>
      </c>
      <c r="H243" s="2">
        <f t="shared" si="45"/>
        <v>110915688.42689602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1805648.9999999963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1393706.5739945471</v>
      </c>
      <c r="Q243" s="2">
        <f t="shared" si="48"/>
        <v>550000</v>
      </c>
      <c r="R243" s="2">
        <f t="shared" si="46"/>
        <v>112669761.91799328</v>
      </c>
      <c r="S243" s="2">
        <f t="shared" si="17"/>
        <v>542960.42857143283</v>
      </c>
      <c r="T243" s="2">
        <f t="shared" si="18"/>
        <v>7039.571428571362</v>
      </c>
      <c r="U243" s="2">
        <f t="shared" si="19"/>
        <v>550000</v>
      </c>
      <c r="V243" s="2">
        <f t="shared" si="34"/>
        <v>65307012.426895685</v>
      </c>
      <c r="W243" s="2">
        <f t="shared" si="20"/>
        <v>542960.42857142538</v>
      </c>
      <c r="X243" s="2">
        <f t="shared" si="6"/>
        <v>7039.5714285746217</v>
      </c>
      <c r="Y243" s="2">
        <f t="shared" si="43"/>
        <v>47362749.491097532</v>
      </c>
      <c r="Z243" s="2" t="str">
        <f t="shared" si="8"/>
        <v>MEEP</v>
      </c>
      <c r="AA243" s="2">
        <f>IF(Z243="HERE",Y243,AA242+Graph!$G$1*1000)</f>
        <v>74323404.062525988</v>
      </c>
      <c r="AB243" s="2">
        <f t="shared" si="21"/>
        <v>800000</v>
      </c>
      <c r="AC243" s="2">
        <f t="shared" si="44"/>
        <v>46303397.426895797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49835169.87134479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176</v>
      </c>
      <c r="C244" s="7"/>
      <c r="D244" s="2" t="e">
        <f t="shared" si="12"/>
        <v>#N/A</v>
      </c>
      <c r="E244" s="2" t="e">
        <f t="shared" si="22"/>
        <v>#N/A</v>
      </c>
      <c r="F244" s="2">
        <v>1391277.5668726563</v>
      </c>
      <c r="G244" s="2">
        <f t="shared" si="47"/>
        <v>542960.42857142852</v>
      </c>
      <c r="H244" s="2">
        <f t="shared" si="45"/>
        <v>111458648.85546745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1812688.5714285676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1398989.0660871267</v>
      </c>
      <c r="Q244" s="2">
        <f t="shared" si="48"/>
        <v>550000</v>
      </c>
      <c r="R244" s="2">
        <f t="shared" si="46"/>
        <v>113219761.91799328</v>
      </c>
      <c r="S244" s="2">
        <f t="shared" si="17"/>
        <v>542960.42857143283</v>
      </c>
      <c r="T244" s="2">
        <f t="shared" si="18"/>
        <v>7039.571428571362</v>
      </c>
      <c r="U244" s="2">
        <f t="shared" si="19"/>
        <v>550000</v>
      </c>
      <c r="V244" s="2">
        <f t="shared" si="34"/>
        <v>65849972.855467111</v>
      </c>
      <c r="W244" s="2">
        <f t="shared" si="20"/>
        <v>542960.42857142538</v>
      </c>
      <c r="X244" s="2">
        <f t="shared" si="6"/>
        <v>7039.5714285746217</v>
      </c>
      <c r="Y244" s="2">
        <f t="shared" si="43"/>
        <v>47369789.062526107</v>
      </c>
      <c r="Z244" s="2" t="str">
        <f t="shared" si="8"/>
        <v>MEEP</v>
      </c>
      <c r="AA244" s="2">
        <f>IF(Z244="HERE",Y244,AA243+Graph!$G$1*1000)</f>
        <v>75123404.062525988</v>
      </c>
      <c r="AB244" s="2">
        <f t="shared" si="21"/>
        <v>800000</v>
      </c>
      <c r="AC244" s="2">
        <f t="shared" si="44"/>
        <v>46303397.426895797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49835169.87134479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177</v>
      </c>
      <c r="C245" s="7"/>
      <c r="D245" s="2" t="e">
        <f t="shared" si="12"/>
        <v>#N/A</v>
      </c>
      <c r="E245" s="2" t="e">
        <f t="shared" si="22"/>
        <v>#N/A</v>
      </c>
      <c r="F245" s="2">
        <v>1396538.2171659172</v>
      </c>
      <c r="G245" s="2">
        <f t="shared" si="47"/>
        <v>542960.42857142852</v>
      </c>
      <c r="H245" s="2">
        <f t="shared" si="45"/>
        <v>112001609.28403889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1819728.142857139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1404271.5581797063</v>
      </c>
      <c r="Q245" s="2">
        <f t="shared" si="48"/>
        <v>550000</v>
      </c>
      <c r="R245" s="2">
        <f t="shared" si="46"/>
        <v>113769761.91799328</v>
      </c>
      <c r="S245" s="2">
        <f t="shared" si="17"/>
        <v>542960.42857143283</v>
      </c>
      <c r="T245" s="2">
        <f t="shared" si="18"/>
        <v>7039.571428571362</v>
      </c>
      <c r="U245" s="2">
        <f t="shared" si="19"/>
        <v>550000</v>
      </c>
      <c r="V245" s="2">
        <f t="shared" si="34"/>
        <v>66392933.284038536</v>
      </c>
      <c r="W245" s="2">
        <f t="shared" si="20"/>
        <v>542960.42857142538</v>
      </c>
      <c r="X245" s="2">
        <f t="shared" si="6"/>
        <v>7039.5714285746217</v>
      </c>
      <c r="Y245" s="2">
        <f t="shared" si="43"/>
        <v>47376828.633954681</v>
      </c>
      <c r="Z245" s="2" t="str">
        <f t="shared" si="8"/>
        <v>MEEP</v>
      </c>
      <c r="AA245" s="2">
        <f>IF(Z245="HERE",Y245,AA244+Graph!$G$1*1000)</f>
        <v>75923404.062525988</v>
      </c>
      <c r="AB245" s="2">
        <f t="shared" si="21"/>
        <v>800000</v>
      </c>
      <c r="AC245" s="2">
        <f t="shared" si="44"/>
        <v>46303397.426895797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49835169.87134479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178</v>
      </c>
      <c r="C246" s="7"/>
      <c r="D246" s="2" t="e">
        <f t="shared" si="12"/>
        <v>#N/A</v>
      </c>
      <c r="E246" s="2" t="e">
        <f t="shared" si="22"/>
        <v>#N/A</v>
      </c>
      <c r="F246" s="2">
        <v>1401798.867459178</v>
      </c>
      <c r="G246" s="2">
        <f t="shared" si="47"/>
        <v>542960.42857142852</v>
      </c>
      <c r="H246" s="2">
        <f t="shared" si="45"/>
        <v>112544569.71261032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1826767.7142857104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1409554.0502723157</v>
      </c>
      <c r="Q246" s="2">
        <f t="shared" si="48"/>
        <v>550000</v>
      </c>
      <c r="R246" s="2">
        <f t="shared" si="46"/>
        <v>114319761.91799328</v>
      </c>
      <c r="S246" s="2">
        <f t="shared" si="17"/>
        <v>542960.42857143283</v>
      </c>
      <c r="T246" s="2">
        <f t="shared" si="18"/>
        <v>7039.571428571362</v>
      </c>
      <c r="U246" s="2">
        <f t="shared" si="19"/>
        <v>550000</v>
      </c>
      <c r="V246" s="2">
        <f t="shared" si="34"/>
        <v>66935893.712609962</v>
      </c>
      <c r="W246" s="2">
        <f t="shared" si="20"/>
        <v>542960.42857142538</v>
      </c>
      <c r="X246" s="2">
        <f t="shared" si="6"/>
        <v>7039.5714285746217</v>
      </c>
      <c r="Y246" s="2">
        <f t="shared" si="43"/>
        <v>47383868.205383256</v>
      </c>
      <c r="Z246" s="2" t="str">
        <f t="shared" si="8"/>
        <v>MEEP</v>
      </c>
      <c r="AA246" s="2">
        <f>IF(Z246="HERE",Y246,AA245+Graph!$G$1*1000)</f>
        <v>76723404.062525988</v>
      </c>
      <c r="AB246" s="2">
        <f t="shared" si="21"/>
        <v>800000</v>
      </c>
      <c r="AC246" s="2">
        <f t="shared" si="44"/>
        <v>46303397.426895797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49835169.87134479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179</v>
      </c>
      <c r="C247" s="7"/>
      <c r="D247" s="2" t="e">
        <f t="shared" si="12"/>
        <v>#N/A</v>
      </c>
      <c r="E247" s="2" t="e">
        <f t="shared" si="22"/>
        <v>#N/A</v>
      </c>
      <c r="F247" s="2">
        <v>1407059.517752409</v>
      </c>
      <c r="G247" s="2">
        <f t="shared" si="47"/>
        <v>542960.42857142852</v>
      </c>
      <c r="H247" s="2">
        <f t="shared" si="45"/>
        <v>113087530.14118175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1833807.2857142817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1414836.5423648953</v>
      </c>
      <c r="Q247" s="2">
        <f t="shared" si="48"/>
        <v>550000</v>
      </c>
      <c r="R247" s="2">
        <f t="shared" si="46"/>
        <v>114869761.91799328</v>
      </c>
      <c r="S247" s="2">
        <f t="shared" si="17"/>
        <v>542960.42857143283</v>
      </c>
      <c r="T247" s="2">
        <f t="shared" si="18"/>
        <v>7039.571428571362</v>
      </c>
      <c r="U247" s="2">
        <f t="shared" si="19"/>
        <v>550000</v>
      </c>
      <c r="V247" s="2">
        <f t="shared" si="34"/>
        <v>67478854.141181394</v>
      </c>
      <c r="W247" s="2">
        <f t="shared" si="20"/>
        <v>542960.42857143283</v>
      </c>
      <c r="X247" s="2">
        <f t="shared" si="6"/>
        <v>7039.5714285671711</v>
      </c>
      <c r="Y247" s="2">
        <f t="shared" si="43"/>
        <v>47390907.776811823</v>
      </c>
      <c r="Z247" s="2" t="str">
        <f t="shared" si="8"/>
        <v>MEEP</v>
      </c>
      <c r="AA247" s="2">
        <f>IF(Z247="HERE",Y247,AA246+Graph!$G$1*1000)</f>
        <v>77523404.062525988</v>
      </c>
      <c r="AB247" s="2">
        <f t="shared" si="21"/>
        <v>800000</v>
      </c>
      <c r="AC247" s="2">
        <f t="shared" si="44"/>
        <v>46303397.426895797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49835169.87134479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180</v>
      </c>
      <c r="C248" s="7"/>
      <c r="D248" s="2" t="e">
        <f t="shared" si="12"/>
        <v>#N/A</v>
      </c>
      <c r="E248" s="2" t="e">
        <f t="shared" si="22"/>
        <v>#N/A</v>
      </c>
      <c r="F248" s="2">
        <v>1412320.1680456698</v>
      </c>
      <c r="G248" s="2">
        <f t="shared" si="47"/>
        <v>542960.42857142852</v>
      </c>
      <c r="H248" s="2">
        <f t="shared" si="45"/>
        <v>113630490.56975318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1840846.8571428531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1420119.0344574749</v>
      </c>
      <c r="Q248" s="2">
        <f t="shared" si="48"/>
        <v>550000</v>
      </c>
      <c r="R248" s="2">
        <f t="shared" si="46"/>
        <v>115419761.91799328</v>
      </c>
      <c r="S248" s="2">
        <f t="shared" si="17"/>
        <v>542960.42857143283</v>
      </c>
      <c r="T248" s="2">
        <f t="shared" si="18"/>
        <v>7039.571428571362</v>
      </c>
      <c r="U248" s="2">
        <f t="shared" si="19"/>
        <v>550000</v>
      </c>
      <c r="V248" s="2">
        <f t="shared" si="34"/>
        <v>68021814.569752827</v>
      </c>
      <c r="W248" s="2">
        <f t="shared" si="20"/>
        <v>542960.42857143283</v>
      </c>
      <c r="X248" s="2">
        <f t="shared" si="6"/>
        <v>7039.5714285671711</v>
      </c>
      <c r="Y248" s="2">
        <f t="shared" si="43"/>
        <v>47397947.34824039</v>
      </c>
      <c r="Z248" s="2" t="str">
        <f t="shared" si="8"/>
        <v>MEEP</v>
      </c>
      <c r="AA248" s="2">
        <f>IF(Z248="HERE",Y248,AA247+Graph!$G$1*1000)</f>
        <v>78323404.062525988</v>
      </c>
      <c r="AB248" s="2">
        <f t="shared" si="21"/>
        <v>800000</v>
      </c>
      <c r="AC248" s="2">
        <f t="shared" si="44"/>
        <v>46303397.426895797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49835169.87134479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181</v>
      </c>
      <c r="C249" s="7"/>
      <c r="D249" s="2" t="e">
        <f t="shared" si="12"/>
        <v>#N/A</v>
      </c>
      <c r="E249" s="2" t="e">
        <f t="shared" si="22"/>
        <v>#N/A</v>
      </c>
      <c r="F249" s="2">
        <v>1417580.8183389306</v>
      </c>
      <c r="G249" s="2">
        <f t="shared" si="47"/>
        <v>542960.42857142852</v>
      </c>
      <c r="H249" s="2">
        <f t="shared" si="45"/>
        <v>114173450.99832462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1847886.4285714244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1425401.5265500546</v>
      </c>
      <c r="Q249" s="2">
        <f t="shared" si="48"/>
        <v>550000</v>
      </c>
      <c r="R249" s="2">
        <f t="shared" si="46"/>
        <v>115969761.91799328</v>
      </c>
      <c r="S249" s="2">
        <f t="shared" si="17"/>
        <v>542960.42857143283</v>
      </c>
      <c r="T249" s="2">
        <f t="shared" si="18"/>
        <v>7039.571428571362</v>
      </c>
      <c r="U249" s="2">
        <f t="shared" si="19"/>
        <v>550000</v>
      </c>
      <c r="V249" s="2">
        <f t="shared" si="34"/>
        <v>68564774.99832426</v>
      </c>
      <c r="W249" s="2">
        <f t="shared" si="20"/>
        <v>542960.42857143283</v>
      </c>
      <c r="X249" s="2">
        <f t="shared" si="6"/>
        <v>7039.5714285671711</v>
      </c>
      <c r="Y249" s="2">
        <f t="shared" si="43"/>
        <v>47404986.919668958</v>
      </c>
      <c r="Z249" s="2" t="str">
        <f t="shared" si="8"/>
        <v>MEEP</v>
      </c>
      <c r="AA249" s="2">
        <f>IF(Z249="HERE",Y249,AA248+Graph!$G$1*1000)</f>
        <v>79123404.062525988</v>
      </c>
      <c r="AB249" s="2">
        <f t="shared" si="21"/>
        <v>800000</v>
      </c>
      <c r="AC249" s="2">
        <f t="shared" si="44"/>
        <v>46303397.426895797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49835169.87134479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182</v>
      </c>
      <c r="C250" s="7"/>
      <c r="D250" s="2" t="e">
        <f t="shared" si="12"/>
        <v>#N/A</v>
      </c>
      <c r="E250" s="2" t="e">
        <f t="shared" si="22"/>
        <v>#N/A</v>
      </c>
      <c r="F250" s="2">
        <v>1422841.4686321914</v>
      </c>
      <c r="G250" s="2">
        <f t="shared" si="47"/>
        <v>542960.42857142852</v>
      </c>
      <c r="H250" s="2">
        <f t="shared" si="45"/>
        <v>114716411.42689605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1854925.9999999958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1430684.0186426342</v>
      </c>
      <c r="Q250" s="2">
        <f t="shared" si="48"/>
        <v>550000</v>
      </c>
      <c r="R250" s="2">
        <f t="shared" si="46"/>
        <v>116519761.91799328</v>
      </c>
      <c r="S250" s="2">
        <f t="shared" si="17"/>
        <v>542960.42857143283</v>
      </c>
      <c r="T250" s="2">
        <f t="shared" si="18"/>
        <v>7039.571428571362</v>
      </c>
      <c r="U250" s="2">
        <f t="shared" si="19"/>
        <v>550000</v>
      </c>
      <c r="V250" s="2">
        <f t="shared" si="34"/>
        <v>69107735.426895693</v>
      </c>
      <c r="W250" s="2">
        <f t="shared" si="20"/>
        <v>542960.42857143283</v>
      </c>
      <c r="X250" s="2">
        <f t="shared" si="6"/>
        <v>7039.5714285671711</v>
      </c>
      <c r="Y250" s="2">
        <f t="shared" si="43"/>
        <v>47412026.491097525</v>
      </c>
      <c r="Z250" s="2" t="str">
        <f t="shared" si="8"/>
        <v>MEEP</v>
      </c>
      <c r="AA250" s="2">
        <f>IF(Z250="HERE",Y250,AA249+Graph!$G$1*1000)</f>
        <v>79923404.062525988</v>
      </c>
      <c r="AB250" s="2">
        <f t="shared" si="21"/>
        <v>800000</v>
      </c>
      <c r="AC250" s="2">
        <f t="shared" si="44"/>
        <v>46303397.426895797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49835169.87134479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183</v>
      </c>
      <c r="C251" s="7"/>
      <c r="D251" s="2" t="e">
        <f t="shared" si="12"/>
        <v>#N/A</v>
      </c>
      <c r="E251" s="2" t="e">
        <f t="shared" si="22"/>
        <v>#N/A</v>
      </c>
      <c r="F251" s="2">
        <v>1428102.1189254522</v>
      </c>
      <c r="G251" s="2">
        <f t="shared" si="47"/>
        <v>542960.42857142852</v>
      </c>
      <c r="H251" s="2">
        <f t="shared" si="45"/>
        <v>115259371.85546748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1861965.5714285672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1435966.5107352436</v>
      </c>
      <c r="Q251" s="2">
        <f t="shared" si="48"/>
        <v>550000</v>
      </c>
      <c r="R251" s="2">
        <f t="shared" si="46"/>
        <v>117069761.91799328</v>
      </c>
      <c r="S251" s="2">
        <f t="shared" si="17"/>
        <v>542960.42857143283</v>
      </c>
      <c r="T251" s="2">
        <f t="shared" si="18"/>
        <v>7039.571428571362</v>
      </c>
      <c r="U251" s="2">
        <f t="shared" si="19"/>
        <v>550000</v>
      </c>
      <c r="V251" s="2">
        <f t="shared" si="34"/>
        <v>69650695.855467126</v>
      </c>
      <c r="W251" s="2">
        <f t="shared" si="20"/>
        <v>542960.42857143283</v>
      </c>
      <c r="X251" s="2">
        <f t="shared" si="6"/>
        <v>7039.5714285671711</v>
      </c>
      <c r="Y251" s="2">
        <f t="shared" si="43"/>
        <v>47419066.062526092</v>
      </c>
      <c r="Z251" s="2" t="str">
        <f t="shared" si="8"/>
        <v>MEEP</v>
      </c>
      <c r="AA251" s="2">
        <f>IF(Z251="HERE",Y251,AA250+Graph!$G$1*1000)</f>
        <v>80723404.062525988</v>
      </c>
      <c r="AB251" s="2">
        <f t="shared" si="21"/>
        <v>800000</v>
      </c>
      <c r="AC251" s="2">
        <f t="shared" si="44"/>
        <v>46303397.426895797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49835169.87134479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184</v>
      </c>
      <c r="C252" s="7"/>
      <c r="D252" s="2" t="e">
        <f t="shared" si="12"/>
        <v>#N/A</v>
      </c>
      <c r="E252" s="2" t="e">
        <f t="shared" si="22"/>
        <v>#N/A</v>
      </c>
      <c r="F252" s="2">
        <v>1433362.7692186832</v>
      </c>
      <c r="G252" s="2">
        <f t="shared" si="47"/>
        <v>542960.42857142852</v>
      </c>
      <c r="H252" s="2">
        <f t="shared" si="45"/>
        <v>115802332.28403892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1869005.1428571385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1441249.0028278232</v>
      </c>
      <c r="Q252" s="2">
        <f t="shared" si="48"/>
        <v>550000</v>
      </c>
      <c r="R252" s="2">
        <f t="shared" si="46"/>
        <v>117619761.91799328</v>
      </c>
      <c r="S252" s="2">
        <f t="shared" si="17"/>
        <v>542960.42857143283</v>
      </c>
      <c r="T252" s="2">
        <f t="shared" si="18"/>
        <v>7039.571428571362</v>
      </c>
      <c r="U252" s="2">
        <f t="shared" si="19"/>
        <v>550000</v>
      </c>
      <c r="V252" s="2">
        <f t="shared" si="34"/>
        <v>70193656.284038559</v>
      </c>
      <c r="W252" s="2">
        <f t="shared" si="20"/>
        <v>542960.42857143283</v>
      </c>
      <c r="X252" s="2">
        <f t="shared" si="6"/>
        <v>7039.5714285671711</v>
      </c>
      <c r="Y252" s="2">
        <f t="shared" si="43"/>
        <v>47426105.633954659</v>
      </c>
      <c r="Z252" s="2" t="str">
        <f t="shared" si="8"/>
        <v>MEEP</v>
      </c>
      <c r="AA252" s="2">
        <f>IF(Z252="HERE",Y252,AA251+Graph!$G$1*1000)</f>
        <v>81523404.062525988</v>
      </c>
      <c r="AB252" s="2">
        <f t="shared" si="21"/>
        <v>800000</v>
      </c>
      <c r="AC252" s="2">
        <f t="shared" si="44"/>
        <v>46303397.426895797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49875169.87134479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185</v>
      </c>
      <c r="C253" s="7"/>
      <c r="D253" s="2" t="e">
        <f t="shared" si="12"/>
        <v>#N/A</v>
      </c>
      <c r="E253" s="2" t="e">
        <f t="shared" si="22"/>
        <v>#N/A</v>
      </c>
      <c r="F253" s="2">
        <v>1438623.4195119441</v>
      </c>
      <c r="G253" s="2">
        <f t="shared" si="47"/>
        <v>542960.42857142852</v>
      </c>
      <c r="H253" s="2">
        <f t="shared" si="45"/>
        <v>116345292.71261035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1876044.7142857099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1446531.4949204028</v>
      </c>
      <c r="Q253" s="2">
        <f t="shared" si="48"/>
        <v>550000</v>
      </c>
      <c r="R253" s="2">
        <f t="shared" si="46"/>
        <v>118169761.91799328</v>
      </c>
      <c r="S253" s="2">
        <f t="shared" si="17"/>
        <v>542960.42857143283</v>
      </c>
      <c r="T253" s="2">
        <f t="shared" si="18"/>
        <v>7039.571428571362</v>
      </c>
      <c r="U253" s="2">
        <f t="shared" si="19"/>
        <v>550000</v>
      </c>
      <c r="V253" s="2">
        <f t="shared" si="34"/>
        <v>70736616.712609991</v>
      </c>
      <c r="W253" s="2">
        <f t="shared" si="20"/>
        <v>542960.42857143283</v>
      </c>
      <c r="X253" s="2">
        <f t="shared" si="6"/>
        <v>7039.5714285671711</v>
      </c>
      <c r="Y253" s="2">
        <f t="shared" si="43"/>
        <v>47433145.205383226</v>
      </c>
      <c r="Z253" s="2" t="str">
        <f t="shared" si="8"/>
        <v>MEEP</v>
      </c>
      <c r="AA253" s="2">
        <f>IF(Z253="HERE",Y253,AA252+Graph!$G$1*1000)</f>
        <v>82323404.062525988</v>
      </c>
      <c r="AB253" s="2">
        <f t="shared" si="21"/>
        <v>800000</v>
      </c>
      <c r="AC253" s="2">
        <f t="shared" si="44"/>
        <v>46303397.426895797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49915169.87134479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186</v>
      </c>
      <c r="C254" s="7"/>
      <c r="D254" s="2" t="e">
        <f t="shared" si="12"/>
        <v>#N/A</v>
      </c>
      <c r="E254" s="2" t="e">
        <f t="shared" si="22"/>
        <v>#N/A</v>
      </c>
      <c r="F254" s="2">
        <v>1443884.0698052049</v>
      </c>
      <c r="G254" s="2">
        <f t="shared" si="47"/>
        <v>542960.42857142852</v>
      </c>
      <c r="H254" s="2">
        <f t="shared" si="45"/>
        <v>116888253.14118178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1883084.2857142813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1451813.9870129824</v>
      </c>
      <c r="Q254" s="2">
        <f t="shared" si="48"/>
        <v>550000</v>
      </c>
      <c r="R254" s="2">
        <f t="shared" si="46"/>
        <v>118719761.91799328</v>
      </c>
      <c r="S254" s="2">
        <f t="shared" si="17"/>
        <v>542960.42857143283</v>
      </c>
      <c r="T254" s="2">
        <f t="shared" si="18"/>
        <v>7039.571428571362</v>
      </c>
      <c r="U254" s="2">
        <f t="shared" si="19"/>
        <v>550000</v>
      </c>
      <c r="V254" s="2">
        <f t="shared" si="34"/>
        <v>71279577.141181424</v>
      </c>
      <c r="W254" s="2">
        <f t="shared" si="20"/>
        <v>542960.42857143283</v>
      </c>
      <c r="X254" s="2">
        <f t="shared" si="6"/>
        <v>7039.5714285671711</v>
      </c>
      <c r="Y254" s="2">
        <f t="shared" si="43"/>
        <v>47440184.776811793</v>
      </c>
      <c r="Z254" s="2" t="str">
        <f t="shared" si="8"/>
        <v>MEEP</v>
      </c>
      <c r="AA254" s="2">
        <f>IF(Z254="HERE",Y254,AA253+Graph!$G$1*1000)</f>
        <v>83123404.062525988</v>
      </c>
      <c r="AB254" s="2">
        <f t="shared" si="21"/>
        <v>800000</v>
      </c>
      <c r="AC254" s="2">
        <f t="shared" si="44"/>
        <v>46303397.426895797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49955169.87134479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187</v>
      </c>
      <c r="C255" s="7"/>
      <c r="D255" s="2" t="e">
        <f t="shared" si="12"/>
        <v>#N/A</v>
      </c>
      <c r="E255" s="2" t="e">
        <f t="shared" si="22"/>
        <v>#N/A</v>
      </c>
      <c r="F255" s="2">
        <v>1449144.7200984657</v>
      </c>
      <c r="G255" s="2">
        <f t="shared" si="47"/>
        <v>542960.42857142852</v>
      </c>
      <c r="H255" s="2">
        <f t="shared" si="45"/>
        <v>117431213.56975321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1890123.8571428526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1457096.479105562</v>
      </c>
      <c r="Q255" s="2">
        <f t="shared" si="48"/>
        <v>550000</v>
      </c>
      <c r="R255" s="2">
        <f t="shared" si="46"/>
        <v>119269761.91799328</v>
      </c>
      <c r="S255" s="2">
        <f t="shared" si="17"/>
        <v>542960.42857143283</v>
      </c>
      <c r="T255" s="2">
        <f t="shared" si="18"/>
        <v>7039.571428571362</v>
      </c>
      <c r="U255" s="2">
        <f t="shared" si="19"/>
        <v>550000</v>
      </c>
      <c r="V255" s="2">
        <f t="shared" si="34"/>
        <v>71822537.569752857</v>
      </c>
      <c r="W255" s="2">
        <f t="shared" si="20"/>
        <v>542960.42857143283</v>
      </c>
      <c r="X255" s="2">
        <f t="shared" si="6"/>
        <v>7039.5714285671711</v>
      </c>
      <c r="Y255" s="2">
        <f t="shared" si="43"/>
        <v>47447224.348240361</v>
      </c>
      <c r="Z255" s="2" t="str">
        <f t="shared" si="8"/>
        <v>MEEP</v>
      </c>
      <c r="AA255" s="2">
        <f>IF(Z255="HERE",Y255,AA254+Graph!$G$1*1000)</f>
        <v>83923404.062525988</v>
      </c>
      <c r="AB255" s="2">
        <f t="shared" si="21"/>
        <v>800000</v>
      </c>
      <c r="AC255" s="2">
        <f t="shared" si="44"/>
        <v>46303397.426895797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49995169.87134479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188</v>
      </c>
      <c r="C256" s="7"/>
      <c r="D256" s="2" t="e">
        <f t="shared" si="12"/>
        <v>#N/A</v>
      </c>
      <c r="E256" s="2" t="e">
        <f t="shared" si="22"/>
        <v>#N/A</v>
      </c>
      <c r="F256" s="2">
        <v>1454405.3703917265</v>
      </c>
      <c r="G256" s="2">
        <f t="shared" si="47"/>
        <v>542960.42857142852</v>
      </c>
      <c r="H256" s="2">
        <f t="shared" si="45"/>
        <v>117974173.99832465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1897163.428571424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1462378.9711981416</v>
      </c>
      <c r="Q256" s="2">
        <f t="shared" si="48"/>
        <v>550000</v>
      </c>
      <c r="R256" s="2">
        <f t="shared" si="46"/>
        <v>119819761.91799328</v>
      </c>
      <c r="S256" s="2">
        <f t="shared" si="17"/>
        <v>542960.42857143283</v>
      </c>
      <c r="T256" s="2">
        <f t="shared" si="18"/>
        <v>7039.571428571362</v>
      </c>
      <c r="U256" s="2">
        <f t="shared" si="19"/>
        <v>550000</v>
      </c>
      <c r="V256" s="2">
        <f t="shared" si="34"/>
        <v>72365497.99832429</v>
      </c>
      <c r="W256" s="2">
        <f t="shared" si="20"/>
        <v>542960.42857143283</v>
      </c>
      <c r="X256" s="2">
        <f t="shared" si="6"/>
        <v>7039.5714285671711</v>
      </c>
      <c r="Y256" s="2">
        <f t="shared" si="43"/>
        <v>47454263.919668928</v>
      </c>
      <c r="Z256" s="2" t="str">
        <f t="shared" si="8"/>
        <v>MEEP</v>
      </c>
      <c r="AA256" s="2">
        <f>IF(Z256="HERE",Y256,AA255+Graph!$G$1*1000)</f>
        <v>84723404.062525988</v>
      </c>
      <c r="AB256" s="2">
        <f t="shared" si="21"/>
        <v>800000</v>
      </c>
      <c r="AC256" s="2">
        <f t="shared" si="44"/>
        <v>46303397.426895797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50035169.87134479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189</v>
      </c>
      <c r="C257" s="7"/>
      <c r="D257" s="2" t="e">
        <f t="shared" si="12"/>
        <v>#N/A</v>
      </c>
      <c r="E257" s="2" t="e">
        <f t="shared" si="22"/>
        <v>#N/A</v>
      </c>
      <c r="F257" s="2">
        <v>1459666.0206849575</v>
      </c>
      <c r="G257" s="2">
        <f t="shared" si="47"/>
        <v>542960.42857142852</v>
      </c>
      <c r="H257" s="2">
        <f t="shared" si="45"/>
        <v>118517134.42689608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1904202.9999999953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1467661.463290751</v>
      </c>
      <c r="Q257" s="2">
        <f t="shared" si="48"/>
        <v>550000</v>
      </c>
      <c r="R257" s="2">
        <f t="shared" si="46"/>
        <v>120369761.91799328</v>
      </c>
      <c r="S257" s="2">
        <f t="shared" si="17"/>
        <v>542960.42857143283</v>
      </c>
      <c r="T257" s="2">
        <f t="shared" si="18"/>
        <v>7039.571428571362</v>
      </c>
      <c r="U257" s="2">
        <f t="shared" si="19"/>
        <v>550000</v>
      </c>
      <c r="V257" s="2">
        <f t="shared" si="34"/>
        <v>72908458.426895723</v>
      </c>
      <c r="W257" s="2">
        <f t="shared" si="20"/>
        <v>542960.42857143283</v>
      </c>
      <c r="X257" s="2">
        <f t="shared" si="6"/>
        <v>7039.5714285671711</v>
      </c>
      <c r="Y257" s="2">
        <f t="shared" si="43"/>
        <v>47461303.491097495</v>
      </c>
      <c r="Z257" s="2" t="str">
        <f t="shared" si="8"/>
        <v>MEEP</v>
      </c>
      <c r="AA257" s="2">
        <f>IF(Z257="HERE",Y257,AA256+Graph!$G$1*1000)</f>
        <v>85523404.062525988</v>
      </c>
      <c r="AB257" s="2">
        <f t="shared" si="21"/>
        <v>800000</v>
      </c>
      <c r="AC257" s="2">
        <f t="shared" si="44"/>
        <v>46303397.426895797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50075169.87134479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190</v>
      </c>
      <c r="C258" s="7"/>
      <c r="D258" s="2" t="e">
        <f t="shared" si="12"/>
        <v>#N/A</v>
      </c>
      <c r="E258" s="2" t="e">
        <f t="shared" si="22"/>
        <v>#N/A</v>
      </c>
      <c r="F258" s="2">
        <v>1464926.6709782183</v>
      </c>
      <c r="G258" s="2">
        <f t="shared" si="47"/>
        <v>542960.42857142852</v>
      </c>
      <c r="H258" s="2">
        <f t="shared" si="45"/>
        <v>119060094.85546751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1911242.5714285667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1472943.9553833306</v>
      </c>
      <c r="Q258" s="2">
        <f t="shared" si="48"/>
        <v>550000</v>
      </c>
      <c r="R258" s="2">
        <f t="shared" si="46"/>
        <v>120919761.91799328</v>
      </c>
      <c r="S258" s="2">
        <f t="shared" si="17"/>
        <v>542960.42857143283</v>
      </c>
      <c r="T258" s="2">
        <f t="shared" si="18"/>
        <v>7039.571428571362</v>
      </c>
      <c r="U258" s="2">
        <f t="shared" si="19"/>
        <v>550000</v>
      </c>
      <c r="V258" s="2">
        <f t="shared" si="34"/>
        <v>73451418.855467156</v>
      </c>
      <c r="W258" s="2">
        <f t="shared" si="20"/>
        <v>542960.42857143283</v>
      </c>
      <c r="X258" s="2">
        <f t="shared" si="6"/>
        <v>7039.5714285671711</v>
      </c>
      <c r="Y258" s="2">
        <f t="shared" si="43"/>
        <v>47468343.062526062</v>
      </c>
      <c r="Z258" s="2" t="str">
        <f t="shared" si="8"/>
        <v>MEEP</v>
      </c>
      <c r="AA258" s="2">
        <f>IF(Z258="HERE",Y258,AA257+Graph!$G$1*1000)</f>
        <v>86323404.062525988</v>
      </c>
      <c r="AB258" s="2">
        <f t="shared" si="21"/>
        <v>800000</v>
      </c>
      <c r="AC258" s="2">
        <f t="shared" si="44"/>
        <v>46303397.426895797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50115169.87134479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191</v>
      </c>
      <c r="C259" s="7"/>
      <c r="D259" s="2" t="e">
        <f t="shared" si="12"/>
        <v>#N/A</v>
      </c>
      <c r="E259" s="2" t="e">
        <f t="shared" si="22"/>
        <v>#N/A</v>
      </c>
      <c r="F259" s="2">
        <v>1470187.3212714791</v>
      </c>
      <c r="G259" s="2">
        <f t="shared" si="47"/>
        <v>542960.42857142852</v>
      </c>
      <c r="H259" s="2">
        <f t="shared" si="45"/>
        <v>119603055.28403895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1918282.1428571381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1478226.4474759102</v>
      </c>
      <c r="Q259" s="2">
        <f t="shared" si="48"/>
        <v>550000</v>
      </c>
      <c r="R259" s="2">
        <f t="shared" si="46"/>
        <v>121469761.91799328</v>
      </c>
      <c r="S259" s="2">
        <f t="shared" si="17"/>
        <v>542960.42857143283</v>
      </c>
      <c r="T259" s="2">
        <f t="shared" si="18"/>
        <v>7039.571428571362</v>
      </c>
      <c r="U259" s="2">
        <f t="shared" si="19"/>
        <v>550000</v>
      </c>
      <c r="V259" s="2">
        <f t="shared" si="34"/>
        <v>73994379.284038588</v>
      </c>
      <c r="W259" s="2">
        <f t="shared" si="20"/>
        <v>542960.42857143283</v>
      </c>
      <c r="X259" s="2">
        <f t="shared" si="6"/>
        <v>7039.5714285671711</v>
      </c>
      <c r="Y259" s="2">
        <f t="shared" si="43"/>
        <v>47475382.633954629</v>
      </c>
      <c r="Z259" s="2" t="str">
        <f t="shared" si="8"/>
        <v>MEEP</v>
      </c>
      <c r="AA259" s="2">
        <f>IF(Z259="HERE",Y259,AA258+Graph!$G$1*1000)</f>
        <v>87123404.062525988</v>
      </c>
      <c r="AB259" s="2">
        <f t="shared" si="21"/>
        <v>800000</v>
      </c>
      <c r="AC259" s="2">
        <f t="shared" si="44"/>
        <v>46303397.426895797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50155169.87134479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192</v>
      </c>
      <c r="C260" s="7"/>
      <c r="D260" s="2" t="e">
        <f t="shared" si="12"/>
        <v>#N/A</v>
      </c>
      <c r="E260" s="2" t="e">
        <f t="shared" si="22"/>
        <v>#N/A</v>
      </c>
      <c r="F260" s="2">
        <v>1475447.9715647399</v>
      </c>
      <c r="G260" s="2">
        <f t="shared" si="47"/>
        <v>542960.42857142852</v>
      </c>
      <c r="H260" s="2">
        <f t="shared" si="45"/>
        <v>120146015.71261038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1925321.7142857094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1483508.9395684898</v>
      </c>
      <c r="Q260" s="2">
        <f t="shared" si="48"/>
        <v>550000</v>
      </c>
      <c r="R260" s="2">
        <f t="shared" si="46"/>
        <v>122019761.91799328</v>
      </c>
      <c r="S260" s="2">
        <f t="shared" si="17"/>
        <v>542960.42857143283</v>
      </c>
      <c r="T260" s="2">
        <f t="shared" si="18"/>
        <v>7039.571428571362</v>
      </c>
      <c r="U260" s="2">
        <f t="shared" si="19"/>
        <v>550000</v>
      </c>
      <c r="V260" s="2">
        <f t="shared" si="34"/>
        <v>74537339.712610021</v>
      </c>
      <c r="W260" s="2">
        <f t="shared" si="20"/>
        <v>542960.42857143283</v>
      </c>
      <c r="X260" s="2">
        <f t="shared" si="6"/>
        <v>7039.5714285671711</v>
      </c>
      <c r="Y260" s="2">
        <f t="shared" si="43"/>
        <v>47482422.205383196</v>
      </c>
      <c r="Z260" s="2" t="str">
        <f t="shared" si="8"/>
        <v>MEEP</v>
      </c>
      <c r="AA260" s="2">
        <f>IF(Z260="HERE",Y260,AA259+Graph!$G$1*1000)</f>
        <v>87923404.062525988</v>
      </c>
      <c r="AB260" s="2">
        <f t="shared" si="21"/>
        <v>800000</v>
      </c>
      <c r="AC260" s="2">
        <f t="shared" si="44"/>
        <v>46303397.426895797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193</v>
      </c>
      <c r="C261" s="7"/>
      <c r="D261" s="2" t="e">
        <f t="shared" si="12"/>
        <v>#N/A</v>
      </c>
      <c r="E261" s="2" t="e">
        <f t="shared" si="22"/>
        <v>#N/A</v>
      </c>
      <c r="F261" s="2">
        <v>1480708.6218580008</v>
      </c>
      <c r="G261" s="2">
        <f t="shared" si="47"/>
        <v>542960.42857142852</v>
      </c>
      <c r="H261" s="2">
        <f t="shared" si="45"/>
        <v>120688976.14118181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1932361.2857142808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1488791.4316610694</v>
      </c>
      <c r="Q261" s="2">
        <f t="shared" si="48"/>
        <v>550000</v>
      </c>
      <c r="R261" s="2">
        <f t="shared" si="46"/>
        <v>122569761.91799328</v>
      </c>
      <c r="S261" s="2">
        <f t="shared" si="17"/>
        <v>542960.42857143283</v>
      </c>
      <c r="T261" s="2">
        <f t="shared" si="18"/>
        <v>7039.571428571362</v>
      </c>
      <c r="U261" s="2">
        <f t="shared" si="19"/>
        <v>550000</v>
      </c>
      <c r="V261" s="2">
        <f t="shared" si="34"/>
        <v>75080300.141181454</v>
      </c>
      <c r="W261" s="2">
        <f t="shared" si="20"/>
        <v>542960.42857143283</v>
      </c>
      <c r="X261" s="2">
        <f t="shared" si="6"/>
        <v>7039.5714285671711</v>
      </c>
      <c r="Y261" s="2">
        <f t="shared" si="43"/>
        <v>47489461.776811764</v>
      </c>
      <c r="Z261" s="2" t="str">
        <f t="shared" si="8"/>
        <v>MEEP</v>
      </c>
      <c r="AA261" s="2">
        <f>IF(Z261="HERE",Y261,AA260+Graph!$G$1*1000)</f>
        <v>88723404.062525988</v>
      </c>
      <c r="AB261" s="2">
        <f t="shared" si="21"/>
        <v>800000</v>
      </c>
      <c r="AC261" s="2">
        <f t="shared" si="44"/>
        <v>46303397.426895797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194</v>
      </c>
      <c r="C262" s="7"/>
      <c r="D262" s="2" t="e">
        <f t="shared" si="12"/>
        <v>#N/A</v>
      </c>
      <c r="E262" s="2" t="e">
        <f t="shared" si="22"/>
        <v>#N/A</v>
      </c>
      <c r="F262" s="2">
        <v>1485969.2721512318</v>
      </c>
      <c r="G262" s="2">
        <f t="shared" si="47"/>
        <v>542960.42857142852</v>
      </c>
      <c r="H262" s="2">
        <f t="shared" si="45"/>
        <v>121231936.56975324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1939400.8571428522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1494073.923753649</v>
      </c>
      <c r="Q262" s="2">
        <f t="shared" si="48"/>
        <v>550000</v>
      </c>
      <c r="R262" s="2">
        <f t="shared" si="46"/>
        <v>123119761.91799328</v>
      </c>
      <c r="S262" s="2">
        <f t="shared" si="17"/>
        <v>542960.42857143283</v>
      </c>
      <c r="T262" s="2">
        <f t="shared" si="18"/>
        <v>7039.571428571362</v>
      </c>
      <c r="U262" s="2">
        <f t="shared" si="19"/>
        <v>550000</v>
      </c>
      <c r="V262" s="2">
        <f t="shared" si="34"/>
        <v>75623260.569752887</v>
      </c>
      <c r="W262" s="2">
        <f t="shared" si="20"/>
        <v>542960.42857143283</v>
      </c>
      <c r="X262" s="2">
        <f t="shared" si="6"/>
        <v>7039.5714285671711</v>
      </c>
      <c r="Y262" s="2">
        <f t="shared" si="43"/>
        <v>47496501.348240331</v>
      </c>
      <c r="Z262" s="2" t="str">
        <f t="shared" si="8"/>
        <v>MEEP</v>
      </c>
      <c r="AA262" s="2">
        <f>IF(Z262="HERE",Y262,AA261+Graph!$G$1*1000)</f>
        <v>89523404.062525988</v>
      </c>
      <c r="AB262" s="2">
        <f t="shared" si="21"/>
        <v>800000</v>
      </c>
      <c r="AC262" s="2">
        <f t="shared" si="44"/>
        <v>46303397.426895797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195</v>
      </c>
      <c r="C263" s="7"/>
      <c r="D263" s="2" t="e">
        <f t="shared" si="12"/>
        <v>#N/A</v>
      </c>
      <c r="E263" s="2" t="e">
        <f t="shared" si="22"/>
        <v>#N/A</v>
      </c>
      <c r="F263" s="2">
        <v>1491229.9224444926</v>
      </c>
      <c r="G263" s="2">
        <f t="shared" si="47"/>
        <v>542960.42857142852</v>
      </c>
      <c r="H263" s="2">
        <f t="shared" si="45"/>
        <v>121774896.99832468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1946440.4285714235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1499356.4158462584</v>
      </c>
      <c r="Q263" s="2">
        <f t="shared" si="48"/>
        <v>550000</v>
      </c>
      <c r="R263" s="2">
        <f t="shared" si="46"/>
        <v>123669761.91799328</v>
      </c>
      <c r="S263" s="2">
        <f t="shared" si="17"/>
        <v>542960.42857143283</v>
      </c>
      <c r="T263" s="2">
        <f t="shared" si="18"/>
        <v>7039.571428571362</v>
      </c>
      <c r="U263" s="2">
        <f t="shared" si="19"/>
        <v>550000</v>
      </c>
      <c r="V263" s="2">
        <f t="shared" si="34"/>
        <v>76166220.99832432</v>
      </c>
      <c r="W263" s="2">
        <f t="shared" si="20"/>
        <v>542960.42857143283</v>
      </c>
      <c r="X263" s="2">
        <f t="shared" si="6"/>
        <v>7039.5714285671711</v>
      </c>
      <c r="Y263" s="2">
        <f t="shared" si="43"/>
        <v>47503540.919668898</v>
      </c>
      <c r="Z263" s="2" t="str">
        <f t="shared" si="8"/>
        <v>MEEP</v>
      </c>
      <c r="AA263" s="2">
        <f>IF(Z263="HERE",Y263,AA262+Graph!$G$1*1000)</f>
        <v>90323404.062525988</v>
      </c>
      <c r="AB263" s="2">
        <f t="shared" si="21"/>
        <v>800000</v>
      </c>
      <c r="AC263" s="2">
        <f t="shared" si="44"/>
        <v>46303397.426895797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196</v>
      </c>
      <c r="C264" s="7"/>
      <c r="D264" s="2" t="e">
        <f t="shared" si="12"/>
        <v>#N/A</v>
      </c>
      <c r="E264" s="2" t="e">
        <f t="shared" si="22"/>
        <v>#N/A</v>
      </c>
      <c r="F264" s="2">
        <v>1496490.5727377534</v>
      </c>
      <c r="G264" s="2">
        <f t="shared" si="47"/>
        <v>542960.42857142852</v>
      </c>
      <c r="H264" s="2">
        <f t="shared" si="45"/>
        <v>122317857.42689611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1953479.9999999949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1504638.907938838</v>
      </c>
      <c r="Q264" s="2">
        <f t="shared" si="48"/>
        <v>550000</v>
      </c>
      <c r="R264" s="2">
        <f t="shared" si="46"/>
        <v>124219761.91799328</v>
      </c>
      <c r="S264" s="2">
        <f t="shared" si="17"/>
        <v>542960.42857143283</v>
      </c>
      <c r="T264" s="2">
        <f t="shared" si="18"/>
        <v>7039.571428571362</v>
      </c>
      <c r="U264" s="2">
        <f t="shared" si="19"/>
        <v>550000</v>
      </c>
      <c r="V264" s="2">
        <f t="shared" si="34"/>
        <v>76709181.426895753</v>
      </c>
      <c r="W264" s="2">
        <f t="shared" si="20"/>
        <v>542960.42857143283</v>
      </c>
      <c r="X264" s="2">
        <f t="shared" si="6"/>
        <v>7039.5714285671711</v>
      </c>
      <c r="Y264" s="2">
        <f t="shared" si="43"/>
        <v>47510580.491097465</v>
      </c>
      <c r="Z264" s="2" t="str">
        <f t="shared" si="8"/>
        <v>MEEP</v>
      </c>
      <c r="AA264" s="2">
        <f>IF(Z264="HERE",Y264,AA263+Graph!$G$1*1000)</f>
        <v>91123404.062525988</v>
      </c>
      <c r="AB264" s="2">
        <f t="shared" si="21"/>
        <v>800000</v>
      </c>
      <c r="AC264" s="2">
        <f t="shared" si="44"/>
        <v>46303397.426895797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197</v>
      </c>
      <c r="C265" s="7"/>
      <c r="D265" s="2" t="e">
        <f t="shared" si="12"/>
        <v>#N/A</v>
      </c>
      <c r="E265" s="2" t="e">
        <f t="shared" si="22"/>
        <v>#N/A</v>
      </c>
      <c r="F265" s="2">
        <v>1501751.2230310142</v>
      </c>
      <c r="G265" s="2">
        <f t="shared" si="47"/>
        <v>542960.42857142852</v>
      </c>
      <c r="H265" s="2">
        <f t="shared" si="45"/>
        <v>122860817.85546754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1960519.5714285662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1509921.4000314176</v>
      </c>
      <c r="Q265" s="2">
        <f t="shared" si="48"/>
        <v>550000</v>
      </c>
      <c r="R265" s="2">
        <f t="shared" si="46"/>
        <v>124769761.91799328</v>
      </c>
      <c r="S265" s="2">
        <f t="shared" si="17"/>
        <v>542960.42857143283</v>
      </c>
      <c r="T265" s="2">
        <f t="shared" si="18"/>
        <v>7039.571428571362</v>
      </c>
      <c r="U265" s="2">
        <f t="shared" si="19"/>
        <v>550000</v>
      </c>
      <c r="V265" s="2">
        <f t="shared" si="34"/>
        <v>77252141.855467185</v>
      </c>
      <c r="W265" s="2">
        <f t="shared" si="20"/>
        <v>542960.42857143283</v>
      </c>
      <c r="X265" s="2">
        <f t="shared" si="6"/>
        <v>7039.5714285671711</v>
      </c>
      <c r="Y265" s="2">
        <f t="shared" si="43"/>
        <v>47517620.062526032</v>
      </c>
      <c r="Z265" s="2" t="str">
        <f t="shared" si="8"/>
        <v>MEEP</v>
      </c>
      <c r="AA265" s="2">
        <f>IF(Z265="HERE",Y265,AA264+Graph!$G$1*1000)</f>
        <v>91923404.062525988</v>
      </c>
      <c r="AB265" s="2">
        <f t="shared" si="21"/>
        <v>800000</v>
      </c>
      <c r="AC265" s="2">
        <f t="shared" si="44"/>
        <v>46303397.426895797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198</v>
      </c>
      <c r="C266" s="7"/>
      <c r="D266" s="2" t="e">
        <f t="shared" si="12"/>
        <v>#N/A</v>
      </c>
      <c r="E266" s="2" t="e">
        <f t="shared" si="22"/>
        <v>#N/A</v>
      </c>
      <c r="F266" s="2">
        <v>1507011.873324275</v>
      </c>
      <c r="G266" s="2">
        <f t="shared" si="47"/>
        <v>542960.42857142852</v>
      </c>
      <c r="H266" s="2">
        <f t="shared" si="45"/>
        <v>123403778.28403898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1967559.1428571376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1515203.8921239972</v>
      </c>
      <c r="Q266" s="2">
        <f t="shared" si="48"/>
        <v>550000</v>
      </c>
      <c r="R266" s="2">
        <f t="shared" si="46"/>
        <v>125319761.91799328</v>
      </c>
      <c r="S266" s="2">
        <f t="shared" si="17"/>
        <v>542960.42857143283</v>
      </c>
      <c r="T266" s="2">
        <f t="shared" si="18"/>
        <v>7039.571428571362</v>
      </c>
      <c r="U266" s="2">
        <f t="shared" si="19"/>
        <v>550000</v>
      </c>
      <c r="V266" s="2">
        <f t="shared" si="34"/>
        <v>77795102.284038618</v>
      </c>
      <c r="W266" s="2">
        <f t="shared" si="20"/>
        <v>542960.42857143283</v>
      </c>
      <c r="X266" s="2">
        <f t="shared" si="6"/>
        <v>7039.5714285671711</v>
      </c>
      <c r="Y266" s="2">
        <f t="shared" si="43"/>
        <v>47524659.633954599</v>
      </c>
      <c r="Z266" s="2" t="str">
        <f t="shared" si="8"/>
        <v>MEEP</v>
      </c>
      <c r="AA266" s="2">
        <f>IF(Z266="HERE",Y266,AA265+Graph!$G$1*1000)</f>
        <v>92723404.062525988</v>
      </c>
      <c r="AB266" s="2">
        <f t="shared" si="21"/>
        <v>800000</v>
      </c>
      <c r="AC266" s="2">
        <f t="shared" si="44"/>
        <v>46303397.426895797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199</v>
      </c>
      <c r="C267" s="7"/>
      <c r="D267" s="2" t="e">
        <f t="shared" si="12"/>
        <v>#N/A</v>
      </c>
      <c r="E267" s="2" t="e">
        <f t="shared" si="22"/>
        <v>#N/A</v>
      </c>
      <c r="F267" s="2">
        <v>1512272.5236175358</v>
      </c>
      <c r="G267" s="2">
        <f t="shared" si="47"/>
        <v>542960.42857142852</v>
      </c>
      <c r="H267" s="2">
        <f t="shared" si="45"/>
        <v>123946738.71261041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1974598.714285709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1520486.3842165768</v>
      </c>
      <c r="Q267" s="2">
        <f t="shared" si="48"/>
        <v>550000</v>
      </c>
      <c r="R267" s="2">
        <f t="shared" si="46"/>
        <v>125869761.91799328</v>
      </c>
      <c r="S267" s="2">
        <f t="shared" si="17"/>
        <v>542960.42857143283</v>
      </c>
      <c r="T267" s="2">
        <f t="shared" si="18"/>
        <v>7039.571428571362</v>
      </c>
      <c r="U267" s="2">
        <f t="shared" si="19"/>
        <v>550000</v>
      </c>
      <c r="V267" s="2">
        <f t="shared" si="34"/>
        <v>78338062.712610051</v>
      </c>
      <c r="W267" s="2">
        <f t="shared" si="20"/>
        <v>542960.42857143283</v>
      </c>
      <c r="X267" s="2">
        <f t="shared" si="6"/>
        <v>7039.5714285671711</v>
      </c>
      <c r="Y267" s="2">
        <f t="shared" si="43"/>
        <v>47531699.205383167</v>
      </c>
      <c r="Z267" s="2" t="str">
        <f t="shared" si="8"/>
        <v>MEEP</v>
      </c>
      <c r="AA267" s="2">
        <f>IF(Z267="HERE",Y267,AA266+Graph!$G$1*1000)</f>
        <v>93523404.062525988</v>
      </c>
      <c r="AB267" s="2">
        <f t="shared" si="21"/>
        <v>800000</v>
      </c>
      <c r="AC267" s="2">
        <f t="shared" si="44"/>
        <v>46303397.426895797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200</v>
      </c>
      <c r="C268" s="7"/>
      <c r="D268" s="2" t="e">
        <f t="shared" si="12"/>
        <v>#N/A</v>
      </c>
      <c r="E268" s="2" t="e">
        <f t="shared" si="22"/>
        <v>#N/A</v>
      </c>
      <c r="F268" s="2">
        <v>1517533.1739107668</v>
      </c>
      <c r="G268" s="2">
        <f t="shared" si="47"/>
        <v>542960.42857142852</v>
      </c>
      <c r="H268" s="2">
        <f t="shared" si="45"/>
        <v>124489699.14118184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1981638.2857142803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1525768.8763091862</v>
      </c>
      <c r="Q268" s="2">
        <f t="shared" si="48"/>
        <v>550000</v>
      </c>
      <c r="R268" s="2">
        <f t="shared" si="46"/>
        <v>126419761.91799328</v>
      </c>
      <c r="S268" s="2">
        <f t="shared" si="17"/>
        <v>542960.42857143283</v>
      </c>
      <c r="T268" s="2">
        <f t="shared" si="18"/>
        <v>7039.571428571362</v>
      </c>
      <c r="U268" s="2">
        <f t="shared" si="19"/>
        <v>550000</v>
      </c>
      <c r="V268" s="2">
        <f t="shared" si="34"/>
        <v>78881023.141181484</v>
      </c>
      <c r="W268" s="2">
        <f t="shared" si="20"/>
        <v>542960.42857143283</v>
      </c>
      <c r="X268" s="2">
        <f t="shared" si="6"/>
        <v>7039.5714285671711</v>
      </c>
      <c r="Y268" s="2">
        <f t="shared" si="43"/>
        <v>47538738.776811734</v>
      </c>
      <c r="Z268" s="2" t="str">
        <f t="shared" si="8"/>
        <v>MEEP</v>
      </c>
      <c r="AA268" s="2">
        <f>IF(Z268="HERE",Y268,AA267+Graph!$G$1*1000)</f>
        <v>94323404.062525988</v>
      </c>
      <c r="AB268" s="2">
        <f t="shared" si="21"/>
        <v>800000</v>
      </c>
      <c r="AC268" s="2">
        <f t="shared" si="44"/>
        <v>46303397.426895797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201</v>
      </c>
      <c r="C269" s="7"/>
      <c r="D269" s="2" t="e">
        <f t="shared" si="12"/>
        <v>#N/A</v>
      </c>
      <c r="E269" s="2" t="e">
        <f t="shared" si="22"/>
        <v>#N/A</v>
      </c>
      <c r="F269" s="2">
        <v>1522793.8242040277</v>
      </c>
      <c r="G269" s="2">
        <f t="shared" si="47"/>
        <v>542960.42857142852</v>
      </c>
      <c r="H269" s="2">
        <f t="shared" si="45"/>
        <v>125032659.56975327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1988677.8571428517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1531051.3684017658</v>
      </c>
      <c r="Q269" s="2">
        <f t="shared" si="48"/>
        <v>550000</v>
      </c>
      <c r="R269" s="2">
        <f t="shared" si="46"/>
        <v>126969761.91799328</v>
      </c>
      <c r="S269" s="2">
        <f t="shared" si="17"/>
        <v>542960.42857143283</v>
      </c>
      <c r="T269" s="2">
        <f t="shared" si="18"/>
        <v>7039.571428571362</v>
      </c>
      <c r="U269" s="2">
        <f t="shared" si="19"/>
        <v>550000</v>
      </c>
      <c r="V269" s="2">
        <f t="shared" si="34"/>
        <v>79423983.569752917</v>
      </c>
      <c r="W269" s="2">
        <f t="shared" si="20"/>
        <v>542960.42857143283</v>
      </c>
      <c r="X269" s="2">
        <f t="shared" si="6"/>
        <v>7039.5714285671711</v>
      </c>
      <c r="Y269" s="2">
        <f t="shared" si="43"/>
        <v>47545778.348240301</v>
      </c>
      <c r="Z269" s="2" t="str">
        <f t="shared" si="8"/>
        <v>MEEP</v>
      </c>
      <c r="AA269" s="2">
        <f>IF(Z269="HERE",Y269,AA268+Graph!$G$1*1000)</f>
        <v>95123404.062525988</v>
      </c>
      <c r="AB269" s="2">
        <f t="shared" si="21"/>
        <v>800000</v>
      </c>
      <c r="AC269" s="2">
        <f t="shared" si="44"/>
        <v>46303397.426895797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202</v>
      </c>
      <c r="C270" s="7"/>
      <c r="D270" s="2" t="e">
        <f t="shared" si="12"/>
        <v>#N/A</v>
      </c>
      <c r="E270" s="2" t="e">
        <f t="shared" si="22"/>
        <v>#N/A</v>
      </c>
      <c r="F270" s="2">
        <v>1528054.4744972885</v>
      </c>
      <c r="G270" s="2">
        <f t="shared" si="47"/>
        <v>542960.42857142852</v>
      </c>
      <c r="H270" s="2">
        <f t="shared" si="45"/>
        <v>125575619.99832471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1995717.4285714231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1536333.8604943454</v>
      </c>
      <c r="Q270" s="2">
        <f t="shared" si="48"/>
        <v>550000</v>
      </c>
      <c r="R270" s="2">
        <f t="shared" si="46"/>
        <v>127519761.91799328</v>
      </c>
      <c r="S270" s="2">
        <f t="shared" si="17"/>
        <v>542960.42857143283</v>
      </c>
      <c r="T270" s="2">
        <f t="shared" si="18"/>
        <v>7039.571428571362</v>
      </c>
      <c r="U270" s="2">
        <f t="shared" si="19"/>
        <v>550000</v>
      </c>
      <c r="V270" s="2">
        <f t="shared" si="34"/>
        <v>79966943.99832435</v>
      </c>
      <c r="W270" s="2">
        <f t="shared" si="20"/>
        <v>542960.42857143283</v>
      </c>
      <c r="X270" s="2">
        <f t="shared" si="6"/>
        <v>7039.5714285671711</v>
      </c>
      <c r="Y270" s="2">
        <f t="shared" si="43"/>
        <v>47552817.919668868</v>
      </c>
      <c r="Z270" s="2" t="str">
        <f t="shared" si="8"/>
        <v>MEEP</v>
      </c>
      <c r="AA270" s="2">
        <f>IF(Z270="HERE",Y270,AA269+Graph!$G$1*1000)</f>
        <v>95923404.062525988</v>
      </c>
      <c r="AB270" s="2">
        <f t="shared" si="21"/>
        <v>800000</v>
      </c>
      <c r="AC270" s="2">
        <f t="shared" si="44"/>
        <v>46303397.426895797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203</v>
      </c>
      <c r="C271" s="7"/>
      <c r="D271" s="2" t="e">
        <f t="shared" si="12"/>
        <v>#N/A</v>
      </c>
      <c r="E271" s="2" t="e">
        <f t="shared" si="22"/>
        <v>#N/A</v>
      </c>
      <c r="F271" s="2">
        <v>1533315.1247905493</v>
      </c>
      <c r="G271" s="2">
        <f t="shared" si="47"/>
        <v>542960.42857142852</v>
      </c>
      <c r="H271" s="2">
        <f t="shared" si="45"/>
        <v>126118580.42689614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2002756.9999999944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1541616.352586925</v>
      </c>
      <c r="Q271" s="2">
        <f t="shared" si="48"/>
        <v>550000</v>
      </c>
      <c r="R271" s="2">
        <f t="shared" si="46"/>
        <v>128069761.91799328</v>
      </c>
      <c r="S271" s="2">
        <f t="shared" si="17"/>
        <v>542960.42857143283</v>
      </c>
      <c r="T271" s="2">
        <f t="shared" si="18"/>
        <v>7039.571428571362</v>
      </c>
      <c r="U271" s="2">
        <f t="shared" si="19"/>
        <v>550000</v>
      </c>
      <c r="V271" s="2">
        <f t="shared" si="34"/>
        <v>80509904.426895782</v>
      </c>
      <c r="W271" s="2">
        <f t="shared" si="20"/>
        <v>542960.42857143283</v>
      </c>
      <c r="X271" s="2">
        <f t="shared" si="6"/>
        <v>7039.5714285671711</v>
      </c>
      <c r="Y271" s="2">
        <f t="shared" si="43"/>
        <v>47559857.491097435</v>
      </c>
      <c r="Z271" s="2" t="str">
        <f t="shared" si="8"/>
        <v>MEEP</v>
      </c>
      <c r="AA271" s="2">
        <f>IF(Z271="HERE",Y271,AA270+Graph!$G$1*1000)</f>
        <v>96723404.062525988</v>
      </c>
      <c r="AB271" s="2">
        <f t="shared" si="21"/>
        <v>800000</v>
      </c>
      <c r="AC271" s="2">
        <f t="shared" si="44"/>
        <v>46303397.426895797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204</v>
      </c>
      <c r="C272" s="7"/>
      <c r="D272" s="2" t="e">
        <f t="shared" si="12"/>
        <v>#N/A</v>
      </c>
      <c r="E272" s="2" t="e">
        <f t="shared" si="22"/>
        <v>#N/A</v>
      </c>
      <c r="F272" s="2">
        <v>1538575.7750838101</v>
      </c>
      <c r="G272" s="2">
        <f t="shared" si="47"/>
        <v>542960.42857142852</v>
      </c>
      <c r="H272" s="2">
        <f t="shared" si="45"/>
        <v>126661540.85546757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2009796.5714285658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1546898.8446795046</v>
      </c>
      <c r="Q272" s="2">
        <f t="shared" si="48"/>
        <v>550000</v>
      </c>
      <c r="R272" s="2">
        <f t="shared" si="46"/>
        <v>128619761.91799328</v>
      </c>
      <c r="S272" s="2">
        <f t="shared" si="17"/>
        <v>542960.42857143283</v>
      </c>
      <c r="T272" s="2">
        <f t="shared" si="18"/>
        <v>7039.571428571362</v>
      </c>
      <c r="U272" s="2">
        <f t="shared" si="19"/>
        <v>550000</v>
      </c>
      <c r="V272" s="2">
        <f t="shared" si="34"/>
        <v>81052864.855467215</v>
      </c>
      <c r="W272" s="2">
        <f t="shared" si="20"/>
        <v>542960.42857143283</v>
      </c>
      <c r="X272" s="2">
        <f t="shared" si="6"/>
        <v>7039.5714285671711</v>
      </c>
      <c r="Y272" s="2">
        <f t="shared" si="43"/>
        <v>47566897.062526003</v>
      </c>
      <c r="Z272" s="2" t="str">
        <f t="shared" si="8"/>
        <v>MEEP</v>
      </c>
      <c r="AA272" s="2">
        <f>IF(Z272="HERE",Y272,AA271+Graph!$G$1*1000)</f>
        <v>97523404.062525988</v>
      </c>
      <c r="AB272" s="2">
        <f t="shared" si="21"/>
        <v>800000</v>
      </c>
      <c r="AC272" s="2">
        <f t="shared" si="44"/>
        <v>46303397.426895797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205</v>
      </c>
      <c r="C273" s="7"/>
      <c r="D273" s="2" t="e">
        <f t="shared" si="12"/>
        <v>#N/A</v>
      </c>
      <c r="E273" s="2" t="e">
        <f t="shared" si="22"/>
        <v>#N/A</v>
      </c>
      <c r="F273" s="2">
        <v>1543836.4253770411</v>
      </c>
      <c r="G273" s="2">
        <f t="shared" si="47"/>
        <v>542960.42857142852</v>
      </c>
      <c r="H273" s="2">
        <f t="shared" si="45"/>
        <v>127204501.28403901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2016836.1428571371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1552181.3367720842</v>
      </c>
      <c r="Q273" s="2">
        <f t="shared" si="48"/>
        <v>550000</v>
      </c>
      <c r="R273" s="2">
        <f t="shared" si="46"/>
        <v>129169761.91799328</v>
      </c>
      <c r="S273" s="2">
        <f t="shared" si="17"/>
        <v>542960.42857143283</v>
      </c>
      <c r="T273" s="2">
        <f t="shared" si="18"/>
        <v>7039.571428571362</v>
      </c>
      <c r="U273" s="2">
        <f t="shared" si="19"/>
        <v>550000</v>
      </c>
      <c r="V273" s="2">
        <f t="shared" si="34"/>
        <v>81595825.284038648</v>
      </c>
      <c r="W273" s="2">
        <f t="shared" si="20"/>
        <v>542960.42857143283</v>
      </c>
      <c r="X273" s="2">
        <f t="shared" si="6"/>
        <v>7039.5714285671711</v>
      </c>
      <c r="Y273" s="2">
        <f t="shared" si="43"/>
        <v>47573936.63395457</v>
      </c>
      <c r="Z273" s="2" t="str">
        <f t="shared" si="8"/>
        <v>MEEP</v>
      </c>
      <c r="AA273" s="2">
        <f>IF(Z273="HERE",Y273,AA272+Graph!$G$1*1000)</f>
        <v>98323404.062525988</v>
      </c>
      <c r="AB273" s="2">
        <f t="shared" si="21"/>
        <v>800000</v>
      </c>
      <c r="AC273" s="2">
        <f t="shared" si="44"/>
        <v>46303397.426895797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206</v>
      </c>
      <c r="C274" s="7"/>
      <c r="D274" s="2" t="e">
        <f t="shared" si="12"/>
        <v>#N/A</v>
      </c>
      <c r="E274" s="2" t="e">
        <f t="shared" si="22"/>
        <v>#N/A</v>
      </c>
      <c r="F274" s="2">
        <v>1549097.0756703019</v>
      </c>
      <c r="G274" s="2">
        <f t="shared" si="47"/>
        <v>542960.42857142852</v>
      </c>
      <c r="H274" s="2">
        <f t="shared" si="45"/>
        <v>127747461.71261044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2023875.7142857085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1557463.8288646936</v>
      </c>
      <c r="Q274" s="2">
        <f t="shared" si="48"/>
        <v>550000</v>
      </c>
      <c r="R274" s="2">
        <f t="shared" si="46"/>
        <v>129719761.91799328</v>
      </c>
      <c r="S274" s="2">
        <f t="shared" si="17"/>
        <v>542960.42857143283</v>
      </c>
      <c r="T274" s="2">
        <f t="shared" si="18"/>
        <v>7039.571428571362</v>
      </c>
      <c r="U274" s="2">
        <f t="shared" si="19"/>
        <v>550000</v>
      </c>
      <c r="V274" s="2">
        <f t="shared" si="34"/>
        <v>82138785.712610081</v>
      </c>
      <c r="W274" s="2">
        <f t="shared" si="20"/>
        <v>542960.42857143283</v>
      </c>
      <c r="X274" s="2">
        <f t="shared" si="6"/>
        <v>7039.5714285671711</v>
      </c>
      <c r="Y274" s="2">
        <f t="shared" si="43"/>
        <v>47580976.205383137</v>
      </c>
      <c r="Z274" s="2" t="str">
        <f t="shared" si="8"/>
        <v>MEEP</v>
      </c>
      <c r="AA274" s="2">
        <f>IF(Z274="HERE",Y274,AA273+Graph!$G$1*1000)</f>
        <v>99123404.062525988</v>
      </c>
      <c r="AB274" s="2">
        <f t="shared" si="21"/>
        <v>800000</v>
      </c>
      <c r="AC274" s="2">
        <f t="shared" si="44"/>
        <v>46303397.426895797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207</v>
      </c>
      <c r="C275" s="7"/>
      <c r="D275" s="2" t="e">
        <f t="shared" si="12"/>
        <v>#N/A</v>
      </c>
      <c r="E275" s="2" t="e">
        <f t="shared" si="22"/>
        <v>#N/A</v>
      </c>
      <c r="F275" s="2">
        <v>1554357.7259635627</v>
      </c>
      <c r="G275" s="2">
        <f t="shared" si="47"/>
        <v>542960.42857142852</v>
      </c>
      <c r="H275" s="2">
        <f t="shared" si="45"/>
        <v>128290422.14118187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2030915.2857142799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1562746.3209572732</v>
      </c>
      <c r="Q275" s="2">
        <f t="shared" si="48"/>
        <v>550000</v>
      </c>
      <c r="R275" s="2">
        <f t="shared" si="46"/>
        <v>130269761.91799328</v>
      </c>
      <c r="S275" s="2">
        <f t="shared" si="17"/>
        <v>542960.42857143283</v>
      </c>
      <c r="T275" s="2">
        <f t="shared" si="18"/>
        <v>7039.571428571362</v>
      </c>
      <c r="U275" s="2">
        <f t="shared" si="19"/>
        <v>550000</v>
      </c>
      <c r="V275" s="2">
        <f t="shared" si="34"/>
        <v>82681746.141181514</v>
      </c>
      <c r="W275" s="2">
        <f t="shared" si="20"/>
        <v>542960.42857143283</v>
      </c>
      <c r="X275" s="2">
        <f t="shared" si="6"/>
        <v>7039.5714285671711</v>
      </c>
      <c r="Y275" s="2">
        <f t="shared" si="43"/>
        <v>47588015.776811704</v>
      </c>
      <c r="Z275" s="2" t="str">
        <f t="shared" si="8"/>
        <v>MEEP</v>
      </c>
      <c r="AA275" s="2">
        <f>IF(Z275="HERE",Y275,AA274+Graph!$G$1*1000)</f>
        <v>99923404.062525988</v>
      </c>
      <c r="AB275" s="2">
        <f t="shared" si="21"/>
        <v>800000</v>
      </c>
      <c r="AC275" s="2">
        <f t="shared" si="44"/>
        <v>46303397.426895797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208</v>
      </c>
      <c r="C276" s="7"/>
      <c r="D276" s="2" t="e">
        <f t="shared" si="12"/>
        <v>#N/A</v>
      </c>
      <c r="E276" s="2" t="e">
        <f t="shared" si="22"/>
        <v>#N/A</v>
      </c>
      <c r="F276" s="2">
        <v>1559618.3762568235</v>
      </c>
      <c r="G276" s="2">
        <f t="shared" si="47"/>
        <v>542960.42857142852</v>
      </c>
      <c r="H276" s="2">
        <f t="shared" si="45"/>
        <v>128833382.5697533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2037954.8571428512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1568028.8130498528</v>
      </c>
      <c r="Q276" s="2">
        <f t="shared" si="48"/>
        <v>550000</v>
      </c>
      <c r="R276" s="2">
        <f t="shared" si="46"/>
        <v>130819761.91799328</v>
      </c>
      <c r="S276" s="2">
        <f t="shared" si="17"/>
        <v>542960.42857143283</v>
      </c>
      <c r="T276" s="2">
        <f t="shared" si="18"/>
        <v>7039.571428571362</v>
      </c>
      <c r="U276" s="2">
        <f t="shared" si="19"/>
        <v>550000</v>
      </c>
      <c r="V276" s="2">
        <f t="shared" si="34"/>
        <v>83224706.569752946</v>
      </c>
      <c r="W276" s="2">
        <f t="shared" si="20"/>
        <v>542960.42857143283</v>
      </c>
      <c r="X276" s="2">
        <f t="shared" si="6"/>
        <v>7039.5714285671711</v>
      </c>
      <c r="Y276" s="2">
        <f t="shared" si="43"/>
        <v>47595055.348240271</v>
      </c>
      <c r="Z276" s="2" t="str">
        <f t="shared" si="8"/>
        <v>MEEP</v>
      </c>
      <c r="AA276" s="2">
        <f>IF(Z276="HERE",Y276,AA275+Graph!$G$1*1000)</f>
        <v>100723404.06252599</v>
      </c>
      <c r="AB276" s="2">
        <f t="shared" si="21"/>
        <v>800000</v>
      </c>
      <c r="AC276" s="2">
        <f t="shared" si="44"/>
        <v>46303397.426895797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209</v>
      </c>
      <c r="C277" s="7"/>
      <c r="D277" s="2" t="e">
        <f t="shared" si="12"/>
        <v>#N/A</v>
      </c>
      <c r="E277" s="2" t="e">
        <f t="shared" si="22"/>
        <v>#N/A</v>
      </c>
      <c r="F277" s="2">
        <v>1564879.0265500844</v>
      </c>
      <c r="G277" s="2">
        <f t="shared" si="47"/>
        <v>542960.42857142852</v>
      </c>
      <c r="H277" s="2">
        <f t="shared" si="45"/>
        <v>129376342.99832474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2044994.4285714226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1573311.3051424325</v>
      </c>
      <c r="Q277" s="2">
        <f t="shared" si="48"/>
        <v>550000</v>
      </c>
      <c r="R277" s="2">
        <f t="shared" si="46"/>
        <v>131369761.91799328</v>
      </c>
      <c r="S277" s="2">
        <f t="shared" si="17"/>
        <v>542960.42857143283</v>
      </c>
      <c r="T277" s="2">
        <f t="shared" si="18"/>
        <v>7039.571428571362</v>
      </c>
      <c r="U277" s="2">
        <f t="shared" si="19"/>
        <v>550000</v>
      </c>
      <c r="V277" s="2">
        <f t="shared" si="34"/>
        <v>83767666.998324379</v>
      </c>
      <c r="W277" s="2">
        <f t="shared" si="20"/>
        <v>542960.42857143283</v>
      </c>
      <c r="X277" s="2">
        <f t="shared" si="6"/>
        <v>7039.5714285671711</v>
      </c>
      <c r="Y277" s="2">
        <f t="shared" si="43"/>
        <v>47602094.919668838</v>
      </c>
      <c r="Z277" s="2" t="str">
        <f t="shared" si="8"/>
        <v>MEEP</v>
      </c>
      <c r="AA277" s="2">
        <f>IF(Z277="HERE",Y277,AA276+Graph!$G$1*1000)</f>
        <v>101523404.06252599</v>
      </c>
      <c r="AB277" s="2">
        <f t="shared" si="21"/>
        <v>800000</v>
      </c>
      <c r="AC277" s="2">
        <f t="shared" si="44"/>
        <v>46303397.426895797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210</v>
      </c>
      <c r="C278" s="7"/>
      <c r="D278" s="2" t="e">
        <f t="shared" si="12"/>
        <v>#N/A</v>
      </c>
      <c r="E278" s="2" t="e">
        <f t="shared" si="22"/>
        <v>#N/A</v>
      </c>
      <c r="F278" s="2">
        <v>1570139.6768433154</v>
      </c>
      <c r="G278" s="2">
        <f t="shared" si="47"/>
        <v>542960.42857142852</v>
      </c>
      <c r="H278" s="2">
        <f t="shared" si="45"/>
        <v>129919303.42689617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2052033.9999999939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1578593.7972350121</v>
      </c>
      <c r="Q278" s="2">
        <f t="shared" si="48"/>
        <v>550000</v>
      </c>
      <c r="R278" s="2">
        <f t="shared" si="46"/>
        <v>131919761.91799328</v>
      </c>
      <c r="S278" s="2">
        <f t="shared" si="17"/>
        <v>542960.42857143283</v>
      </c>
      <c r="T278" s="2">
        <f t="shared" si="18"/>
        <v>7039.571428571362</v>
      </c>
      <c r="U278" s="2">
        <f t="shared" si="19"/>
        <v>550000</v>
      </c>
      <c r="V278" s="2">
        <f t="shared" si="34"/>
        <v>84310627.426895812</v>
      </c>
      <c r="W278" s="2">
        <f t="shared" si="20"/>
        <v>542960.42857143283</v>
      </c>
      <c r="X278" s="2">
        <f t="shared" si="6"/>
        <v>7039.5714285671711</v>
      </c>
      <c r="Y278" s="2">
        <f t="shared" si="43"/>
        <v>47609134.491097406</v>
      </c>
      <c r="Z278" s="2" t="str">
        <f t="shared" si="8"/>
        <v>MEEP</v>
      </c>
      <c r="AA278" s="2">
        <f>IF(Z278="HERE",Y278,AA277+Graph!$G$1*1000)</f>
        <v>102323404.06252599</v>
      </c>
      <c r="AB278" s="2">
        <f t="shared" si="21"/>
        <v>800000</v>
      </c>
      <c r="AC278" s="2">
        <f t="shared" si="44"/>
        <v>46303397.426895797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211</v>
      </c>
      <c r="C279" s="7"/>
      <c r="D279" s="2" t="e">
        <f t="shared" si="12"/>
        <v>#N/A</v>
      </c>
      <c r="E279" s="2" t="e">
        <f t="shared" si="22"/>
        <v>#N/A</v>
      </c>
      <c r="F279" s="2">
        <v>1575400.3271365762</v>
      </c>
      <c r="G279" s="2">
        <f t="shared" si="47"/>
        <v>542960.42857142852</v>
      </c>
      <c r="H279" s="2">
        <f t="shared" si="45"/>
        <v>130462263.8554676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2059073.5714285653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1583876.2893275917</v>
      </c>
      <c r="Q279" s="2">
        <f t="shared" si="48"/>
        <v>550000</v>
      </c>
      <c r="R279" s="2">
        <f t="shared" si="46"/>
        <v>132469761.91799328</v>
      </c>
      <c r="S279" s="2">
        <f t="shared" si="17"/>
        <v>542960.42857143283</v>
      </c>
      <c r="T279" s="2">
        <f t="shared" si="18"/>
        <v>7039.571428571362</v>
      </c>
      <c r="U279" s="2">
        <f t="shared" si="19"/>
        <v>550000</v>
      </c>
      <c r="V279" s="2">
        <f t="shared" si="34"/>
        <v>84853587.855467245</v>
      </c>
      <c r="W279" s="2">
        <f t="shared" si="20"/>
        <v>542960.42857143283</v>
      </c>
      <c r="X279" s="2">
        <f t="shared" si="6"/>
        <v>7039.5714285671711</v>
      </c>
      <c r="Y279" s="2">
        <f t="shared" si="43"/>
        <v>47616174.062525973</v>
      </c>
      <c r="Z279" s="2" t="str">
        <f t="shared" si="8"/>
        <v>MEEP</v>
      </c>
      <c r="AA279" s="2">
        <f>IF(Z279="HERE",Y279,AA278+Graph!$G$1*1000)</f>
        <v>103123404.06252599</v>
      </c>
      <c r="AB279" s="2">
        <f t="shared" si="21"/>
        <v>800000</v>
      </c>
      <c r="AC279" s="2">
        <f t="shared" si="44"/>
        <v>46303397.426895797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212</v>
      </c>
      <c r="C280" s="7"/>
      <c r="D280" s="2" t="e">
        <f t="shared" si="12"/>
        <v>#N/A</v>
      </c>
      <c r="E280" s="2" t="e">
        <f t="shared" si="22"/>
        <v>#N/A</v>
      </c>
      <c r="F280" s="2">
        <v>1580660.977429837</v>
      </c>
      <c r="G280" s="2">
        <f t="shared" si="47"/>
        <v>542960.42857142852</v>
      </c>
      <c r="H280" s="2">
        <f t="shared" si="45"/>
        <v>131005224.28403904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2066113.1428571367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1589158.7814202011</v>
      </c>
      <c r="Q280" s="2">
        <f t="shared" si="48"/>
        <v>550000</v>
      </c>
      <c r="R280" s="2">
        <f t="shared" si="46"/>
        <v>133019761.91799328</v>
      </c>
      <c r="S280" s="2">
        <f t="shared" si="17"/>
        <v>542960.42857143283</v>
      </c>
      <c r="T280" s="2">
        <f t="shared" si="18"/>
        <v>7039.571428571362</v>
      </c>
      <c r="U280" s="2">
        <f t="shared" si="19"/>
        <v>550000</v>
      </c>
      <c r="V280" s="2">
        <f t="shared" si="34"/>
        <v>85396548.284038678</v>
      </c>
      <c r="W280" s="2">
        <f t="shared" si="20"/>
        <v>542960.42857143283</v>
      </c>
      <c r="X280" s="2">
        <f t="shared" si="6"/>
        <v>7039.5714285671711</v>
      </c>
      <c r="Y280" s="2">
        <f t="shared" si="43"/>
        <v>47623213.63395454</v>
      </c>
      <c r="Z280" s="2" t="str">
        <f t="shared" si="8"/>
        <v>MEEP</v>
      </c>
      <c r="AA280" s="2">
        <f>IF(Z280="HERE",Y280,AA279+Graph!$G$1*1000)</f>
        <v>103923404.06252599</v>
      </c>
      <c r="AB280" s="2">
        <f t="shared" si="21"/>
        <v>800000</v>
      </c>
      <c r="AC280" s="2">
        <f t="shared" si="44"/>
        <v>46303397.426895797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213</v>
      </c>
      <c r="C281" s="7"/>
      <c r="D281" s="2" t="e">
        <f t="shared" si="12"/>
        <v>#N/A</v>
      </c>
      <c r="E281" s="2" t="e">
        <f t="shared" si="22"/>
        <v>#N/A</v>
      </c>
      <c r="F281" s="2">
        <v>1585921.6277230978</v>
      </c>
      <c r="G281" s="2">
        <f t="shared" si="47"/>
        <v>542960.42857142852</v>
      </c>
      <c r="H281" s="2">
        <f t="shared" si="45"/>
        <v>131548184.71261047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2073152.714285708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1594441.2735127807</v>
      </c>
      <c r="Q281" s="2">
        <f t="shared" si="48"/>
        <v>550000</v>
      </c>
      <c r="R281" s="2">
        <f t="shared" si="46"/>
        <v>133569761.91799328</v>
      </c>
      <c r="S281" s="2">
        <f t="shared" si="17"/>
        <v>542960.42857143283</v>
      </c>
      <c r="T281" s="2">
        <f t="shared" si="18"/>
        <v>7039.571428571362</v>
      </c>
      <c r="U281" s="2">
        <f t="shared" si="19"/>
        <v>550000</v>
      </c>
      <c r="V281" s="2">
        <f t="shared" si="34"/>
        <v>85939508.712610111</v>
      </c>
      <c r="W281" s="2">
        <f t="shared" si="20"/>
        <v>542960.42857143283</v>
      </c>
      <c r="X281" s="2">
        <f t="shared" si="6"/>
        <v>7039.5714285671711</v>
      </c>
      <c r="Y281" s="2">
        <f t="shared" si="43"/>
        <v>47630253.205383107</v>
      </c>
      <c r="Z281" s="2" t="str">
        <f t="shared" si="8"/>
        <v>MEEP</v>
      </c>
      <c r="AA281" s="2">
        <f>IF(Z281="HERE",Y281,AA280+Graph!$G$1*1000)</f>
        <v>104723404.06252599</v>
      </c>
      <c r="AB281" s="2">
        <f t="shared" si="21"/>
        <v>800000</v>
      </c>
      <c r="AC281" s="2">
        <f t="shared" si="44"/>
        <v>46303397.426895797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214</v>
      </c>
      <c r="C282" s="7"/>
      <c r="D282" s="2" t="e">
        <f t="shared" si="12"/>
        <v>#N/A</v>
      </c>
      <c r="E282" s="2" t="e">
        <f t="shared" si="22"/>
        <v>#N/A</v>
      </c>
      <c r="F282" s="2">
        <v>1591182.2780163586</v>
      </c>
      <c r="G282" s="2">
        <f t="shared" si="47"/>
        <v>542960.42857142852</v>
      </c>
      <c r="H282" s="2">
        <f t="shared" si="45"/>
        <v>132091145.1411819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2080192.2857142794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1599723.7656053603</v>
      </c>
      <c r="Q282" s="2">
        <f t="shared" si="48"/>
        <v>550000</v>
      </c>
      <c r="R282" s="2">
        <f t="shared" si="46"/>
        <v>134119761.91799328</v>
      </c>
      <c r="S282" s="2">
        <f t="shared" si="17"/>
        <v>542960.42857143283</v>
      </c>
      <c r="T282" s="2">
        <f t="shared" si="18"/>
        <v>7039.571428571362</v>
      </c>
      <c r="U282" s="2">
        <f t="shared" si="19"/>
        <v>550000</v>
      </c>
      <c r="V282" s="2">
        <f t="shared" si="34"/>
        <v>86482469.141181543</v>
      </c>
      <c r="W282" s="2">
        <f t="shared" si="20"/>
        <v>542960.42857143283</v>
      </c>
      <c r="X282" s="2">
        <f t="shared" si="6"/>
        <v>7039.5714285671711</v>
      </c>
      <c r="Y282" s="2">
        <f t="shared" si="43"/>
        <v>47637292.776811674</v>
      </c>
      <c r="Z282" s="2" t="str">
        <f t="shared" si="8"/>
        <v>MEEP</v>
      </c>
      <c r="AA282" s="2">
        <f>IF(Z282="HERE",Y282,AA281+Graph!$G$1*1000)</f>
        <v>105523404.06252599</v>
      </c>
      <c r="AB282" s="2">
        <f t="shared" si="21"/>
        <v>800000</v>
      </c>
      <c r="AC282" s="2">
        <f t="shared" si="44"/>
        <v>46303397.426895797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215</v>
      </c>
      <c r="C283" s="7"/>
      <c r="D283" s="2" t="e">
        <f t="shared" si="12"/>
        <v>#N/A</v>
      </c>
      <c r="E283" s="2" t="e">
        <f t="shared" si="22"/>
        <v>#N/A</v>
      </c>
      <c r="F283" s="2">
        <v>1596442.9283095896</v>
      </c>
      <c r="G283" s="2">
        <f t="shared" si="47"/>
        <v>542960.42857142852</v>
      </c>
      <c r="H283" s="2">
        <f t="shared" si="45"/>
        <v>132634105.56975333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2087231.8571428508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1605006.2576979399</v>
      </c>
      <c r="Q283" s="2">
        <f t="shared" si="48"/>
        <v>550000</v>
      </c>
      <c r="R283" s="2">
        <f t="shared" si="46"/>
        <v>134669761.91799328</v>
      </c>
      <c r="S283" s="2">
        <f t="shared" si="17"/>
        <v>542960.42857143283</v>
      </c>
      <c r="T283" s="2">
        <f t="shared" si="18"/>
        <v>7039.571428571362</v>
      </c>
      <c r="U283" s="2">
        <f t="shared" si="19"/>
        <v>550000</v>
      </c>
      <c r="V283" s="2">
        <f t="shared" si="34"/>
        <v>87025429.569752976</v>
      </c>
      <c r="W283" s="2">
        <f t="shared" si="20"/>
        <v>542960.42857143283</v>
      </c>
      <c r="X283" s="2">
        <f t="shared" si="6"/>
        <v>7039.5714285671711</v>
      </c>
      <c r="Y283" s="2">
        <f t="shared" si="43"/>
        <v>47644332.348240241</v>
      </c>
      <c r="Z283" s="2" t="str">
        <f t="shared" si="8"/>
        <v>MEEP</v>
      </c>
      <c r="AA283" s="2">
        <f>IF(Z283="HERE",Y283,AA282+Graph!$G$1*1000)</f>
        <v>106323404.06252599</v>
      </c>
      <c r="AB283" s="2">
        <f t="shared" si="21"/>
        <v>800000</v>
      </c>
      <c r="AC283" s="2">
        <f t="shared" si="44"/>
        <v>46303397.426895797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216</v>
      </c>
      <c r="C284" s="7"/>
      <c r="D284" s="2" t="e">
        <f t="shared" si="12"/>
        <v>#N/A</v>
      </c>
      <c r="E284" s="2" t="e">
        <f t="shared" si="22"/>
        <v>#N/A</v>
      </c>
      <c r="F284" s="2">
        <v>1601703.5786028504</v>
      </c>
      <c r="G284" s="2">
        <f t="shared" si="47"/>
        <v>542960.42857142852</v>
      </c>
      <c r="H284" s="2">
        <f t="shared" si="45"/>
        <v>133177065.99832477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2094271.4285714221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1610288.7497905195</v>
      </c>
      <c r="Q284" s="2">
        <f t="shared" si="48"/>
        <v>550000</v>
      </c>
      <c r="R284" s="2">
        <f t="shared" si="46"/>
        <v>135219761.91799328</v>
      </c>
      <c r="S284" s="2">
        <f t="shared" si="17"/>
        <v>542960.42857143283</v>
      </c>
      <c r="T284" s="2">
        <f t="shared" si="18"/>
        <v>7039.571428571362</v>
      </c>
      <c r="U284" s="2">
        <f t="shared" si="19"/>
        <v>550000</v>
      </c>
      <c r="V284" s="2">
        <f t="shared" si="34"/>
        <v>87568389.998324409</v>
      </c>
      <c r="W284" s="2">
        <f t="shared" si="20"/>
        <v>542960.42857143283</v>
      </c>
      <c r="X284" s="2">
        <f t="shared" si="6"/>
        <v>7039.5714285671711</v>
      </c>
      <c r="Y284" s="2">
        <f t="shared" si="43"/>
        <v>47651371.919668809</v>
      </c>
      <c r="Z284" s="2" t="str">
        <f t="shared" si="8"/>
        <v>MEEP</v>
      </c>
      <c r="AA284" s="2">
        <f>IF(Z284="HERE",Y284,AA283+Graph!$G$1*1000)</f>
        <v>107123404.06252599</v>
      </c>
      <c r="AB284" s="2">
        <f t="shared" si="21"/>
        <v>800000</v>
      </c>
      <c r="AC284" s="2">
        <f t="shared" si="44"/>
        <v>46303397.426895797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217</v>
      </c>
      <c r="C285" s="7"/>
      <c r="D285" s="2" t="e">
        <f t="shared" si="12"/>
        <v>#N/A</v>
      </c>
      <c r="E285" s="2" t="e">
        <f t="shared" si="22"/>
        <v>#N/A</v>
      </c>
      <c r="F285" s="2">
        <v>1606964.2288961112</v>
      </c>
      <c r="G285" s="2">
        <f t="shared" si="47"/>
        <v>542960.42857142852</v>
      </c>
      <c r="H285" s="2">
        <f t="shared" si="45"/>
        <v>133720026.4268962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2101310.9999999935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1615571.2418830991</v>
      </c>
      <c r="Q285" s="2">
        <f t="shared" si="48"/>
        <v>550000</v>
      </c>
      <c r="R285" s="2">
        <f t="shared" si="46"/>
        <v>135769761.91799328</v>
      </c>
      <c r="S285" s="2">
        <f t="shared" si="17"/>
        <v>542960.42857143283</v>
      </c>
      <c r="T285" s="2">
        <f t="shared" si="18"/>
        <v>7039.571428571362</v>
      </c>
      <c r="U285" s="2">
        <f t="shared" si="19"/>
        <v>550000</v>
      </c>
      <c r="V285" s="2">
        <f t="shared" si="34"/>
        <v>88111350.426895842</v>
      </c>
      <c r="W285" s="2">
        <f t="shared" si="20"/>
        <v>542960.42857143283</v>
      </c>
      <c r="X285" s="2">
        <f t="shared" si="6"/>
        <v>7039.5714285671711</v>
      </c>
      <c r="Y285" s="2">
        <f t="shared" si="43"/>
        <v>47658411.491097376</v>
      </c>
      <c r="Z285" s="2" t="str">
        <f t="shared" si="8"/>
        <v>MEEP</v>
      </c>
      <c r="AA285" s="2">
        <f>IF(Z285="HERE",Y285,AA284+Graph!$G$1*1000)</f>
        <v>107923404.06252599</v>
      </c>
      <c r="AB285" s="2">
        <f t="shared" si="21"/>
        <v>800000</v>
      </c>
      <c r="AC285" s="2">
        <f t="shared" si="44"/>
        <v>46303397.426895797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218</v>
      </c>
      <c r="C286" s="7"/>
      <c r="D286" s="2" t="e">
        <f t="shared" si="12"/>
        <v>#N/A</v>
      </c>
      <c r="E286" s="2" t="e">
        <f t="shared" si="22"/>
        <v>#N/A</v>
      </c>
      <c r="F286" s="2">
        <v>1612224.8791893721</v>
      </c>
      <c r="G286" s="2">
        <f t="shared" si="47"/>
        <v>542960.42857142852</v>
      </c>
      <c r="H286" s="2">
        <f t="shared" si="45"/>
        <v>134262986.85546762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2108350.5714285648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1620853.7339757085</v>
      </c>
      <c r="Q286" s="2">
        <f t="shared" si="48"/>
        <v>550000</v>
      </c>
      <c r="R286" s="2">
        <f t="shared" si="46"/>
        <v>136319761.91799328</v>
      </c>
      <c r="S286" s="2">
        <f t="shared" si="17"/>
        <v>542960.42857141793</v>
      </c>
      <c r="T286" s="2">
        <f t="shared" si="18"/>
        <v>7039.571428571362</v>
      </c>
      <c r="U286" s="2">
        <f t="shared" si="19"/>
        <v>550000</v>
      </c>
      <c r="V286" s="2">
        <f t="shared" si="34"/>
        <v>88654310.855467275</v>
      </c>
      <c r="W286" s="2">
        <f t="shared" si="20"/>
        <v>542960.42857143283</v>
      </c>
      <c r="X286" s="2">
        <f t="shared" ref="X286:X385" si="51">SUM(U286-W286)</f>
        <v>7039.5714285671711</v>
      </c>
      <c r="Y286" s="2">
        <f t="shared" si="43"/>
        <v>47665451.062525943</v>
      </c>
      <c r="Z286" s="2" t="str">
        <f t="shared" ref="Z286:Z385" si="52">IF(V286&lt;Y286,"HERE","MEEP")</f>
        <v>MEEP</v>
      </c>
      <c r="AA286" s="2">
        <f>IF(Z286="HERE",Y286,AA285+Graph!$G$1*1000)</f>
        <v>108723404.06252599</v>
      </c>
      <c r="AB286" s="2">
        <f t="shared" si="21"/>
        <v>800000</v>
      </c>
      <c r="AC286" s="2">
        <f t="shared" si="44"/>
        <v>46303397.426895797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219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1617485.5294826329</v>
      </c>
      <c r="G287" s="2">
        <f t="shared" si="47"/>
        <v>542960.42857142852</v>
      </c>
      <c r="H287" s="2">
        <f t="shared" si="45"/>
        <v>134805947.28403905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2115390.1428571362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1626136.2260682881</v>
      </c>
      <c r="Q287" s="2">
        <f t="shared" si="48"/>
        <v>550000</v>
      </c>
      <c r="R287" s="2">
        <f t="shared" si="46"/>
        <v>136869761.91799328</v>
      </c>
      <c r="S287" s="2">
        <f t="shared" ref="S287:S385" si="58">SUM(H287-H286)</f>
        <v>542960.42857143283</v>
      </c>
      <c r="T287" s="2">
        <f t="shared" ref="T287:T385" si="59">SUM(L287-L286)</f>
        <v>7039.571428571362</v>
      </c>
      <c r="U287" s="2">
        <f t="shared" ref="U287:U385" si="60">SUM(R287-R286)</f>
        <v>550000</v>
      </c>
      <c r="V287" s="2">
        <f t="shared" si="34"/>
        <v>89197271.284038708</v>
      </c>
      <c r="W287" s="2">
        <f t="shared" ref="W287:W385" si="61">SUM(V287-V286)</f>
        <v>542960.42857143283</v>
      </c>
      <c r="X287" s="2">
        <f t="shared" si="51"/>
        <v>7039.5714285671711</v>
      </c>
      <c r="Y287" s="2">
        <f t="shared" ref="Y287:Y350" si="62">IF(COUNT($C288)=0,IF(COUNT($C287)=1,C287,SUM(Y286+X287)),C287)</f>
        <v>47672490.63395451</v>
      </c>
      <c r="Z287" s="2" t="str">
        <f t="shared" si="52"/>
        <v>MEEP</v>
      </c>
      <c r="AA287" s="2">
        <f>IF(Z287="HERE",Y287,AA286+Graph!$G$1*1000)</f>
        <v>109523404.06252599</v>
      </c>
      <c r="AB287" s="2">
        <f t="shared" ref="AB287:AB385" si="63">SUM(AA287-AA286)</f>
        <v>800000</v>
      </c>
      <c r="AC287" s="2">
        <f t="shared" ref="AC287:AC350" si="64">IF(Z288="HERE",V287,AC286)</f>
        <v>46303397.426895797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220</v>
      </c>
      <c r="C288" s="7"/>
      <c r="D288" s="2" t="e">
        <f t="shared" si="55"/>
        <v>#N/A</v>
      </c>
      <c r="E288" s="2" t="e">
        <f t="shared" si="22"/>
        <v>#N/A</v>
      </c>
      <c r="F288" s="2">
        <v>1622746.1797758937</v>
      </c>
      <c r="G288" s="2">
        <f t="shared" si="47"/>
        <v>542960.42857142852</v>
      </c>
      <c r="H288" s="2">
        <f t="shared" ref="H288:H351" si="65">IF(COUNT($C289)=0,IF(COUNT($C288)=1,C288,SUM(H287+G288)),C288)</f>
        <v>135348907.71261048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2122429.7142857076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1631418.7181608677</v>
      </c>
      <c r="Q288" s="2">
        <f t="shared" si="48"/>
        <v>550000</v>
      </c>
      <c r="R288" s="2">
        <f t="shared" ref="R288:R351" si="66">IF(COUNT($C289)=0,IF(COUNT($C288)=1,M288,SUM(R287+Q288)),M288)</f>
        <v>137419761.91799328</v>
      </c>
      <c r="S288" s="2">
        <f t="shared" si="58"/>
        <v>542960.42857143283</v>
      </c>
      <c r="T288" s="2">
        <f t="shared" si="59"/>
        <v>7039.571428571362</v>
      </c>
      <c r="U288" s="2">
        <f t="shared" si="60"/>
        <v>550000</v>
      </c>
      <c r="V288" s="2">
        <f t="shared" si="34"/>
        <v>89740231.71261014</v>
      </c>
      <c r="W288" s="2">
        <f t="shared" si="61"/>
        <v>542960.42857143283</v>
      </c>
      <c r="X288" s="2">
        <f t="shared" si="51"/>
        <v>7039.5714285671711</v>
      </c>
      <c r="Y288" s="2">
        <f t="shared" si="62"/>
        <v>47679530.205383077</v>
      </c>
      <c r="Z288" s="2" t="str">
        <f t="shared" si="52"/>
        <v>MEEP</v>
      </c>
      <c r="AA288" s="2">
        <f>IF(Z288="HERE",Y288,AA287+Graph!$G$1*1000)</f>
        <v>110323404.06252599</v>
      </c>
      <c r="AB288" s="2">
        <f t="shared" si="63"/>
        <v>800000</v>
      </c>
      <c r="AC288" s="2">
        <f t="shared" si="64"/>
        <v>46303397.426895797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221</v>
      </c>
      <c r="C289" s="7"/>
      <c r="D289" s="2" t="e">
        <f t="shared" si="55"/>
        <v>#N/A</v>
      </c>
      <c r="E289" s="2" t="e">
        <f t="shared" si="22"/>
        <v>#N/A</v>
      </c>
      <c r="F289" s="2">
        <v>1628006.8300691247</v>
      </c>
      <c r="G289" s="2">
        <f t="shared" si="47"/>
        <v>542960.42857142852</v>
      </c>
      <c r="H289" s="2">
        <f t="shared" si="65"/>
        <v>135891868.14118192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2129469.2857142789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1636701.2102534473</v>
      </c>
      <c r="Q289" s="2">
        <f t="shared" si="48"/>
        <v>550000</v>
      </c>
      <c r="R289" s="2">
        <f t="shared" si="66"/>
        <v>137969761.91799328</v>
      </c>
      <c r="S289" s="2">
        <f t="shared" si="58"/>
        <v>542960.42857143283</v>
      </c>
      <c r="T289" s="2">
        <f t="shared" si="59"/>
        <v>7039.571428571362</v>
      </c>
      <c r="U289" s="2">
        <f t="shared" si="60"/>
        <v>550000</v>
      </c>
      <c r="V289" s="2">
        <f t="shared" si="34"/>
        <v>90283192.141181573</v>
      </c>
      <c r="W289" s="2">
        <f t="shared" si="61"/>
        <v>542960.42857143283</v>
      </c>
      <c r="X289" s="2">
        <f t="shared" si="51"/>
        <v>7039.5714285671711</v>
      </c>
      <c r="Y289" s="2">
        <f t="shared" si="62"/>
        <v>47686569.776811644</v>
      </c>
      <c r="Z289" s="2" t="str">
        <f t="shared" si="52"/>
        <v>MEEP</v>
      </c>
      <c r="AA289" s="2">
        <f>IF(Z289="HERE",Y289,AA288+Graph!$G$1*1000)</f>
        <v>111123404.06252599</v>
      </c>
      <c r="AB289" s="2">
        <f t="shared" si="63"/>
        <v>800000</v>
      </c>
      <c r="AC289" s="2">
        <f t="shared" si="64"/>
        <v>46303397.426895797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222</v>
      </c>
      <c r="C290" s="7"/>
      <c r="D290" s="2" t="e">
        <f t="shared" si="55"/>
        <v>#N/A</v>
      </c>
      <c r="E290" s="2" t="e">
        <f t="shared" si="22"/>
        <v>#N/A</v>
      </c>
      <c r="F290" s="2">
        <v>1633267.4803623855</v>
      </c>
      <c r="G290" s="2">
        <f t="shared" si="47"/>
        <v>542960.42857142852</v>
      </c>
      <c r="H290" s="2">
        <f t="shared" si="65"/>
        <v>136434828.56975335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2136508.8571428503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1641983.7023460269</v>
      </c>
      <c r="Q290" s="2">
        <f t="shared" si="48"/>
        <v>550000</v>
      </c>
      <c r="R290" s="2">
        <f t="shared" si="66"/>
        <v>138519761.91799328</v>
      </c>
      <c r="S290" s="2">
        <f t="shared" si="58"/>
        <v>542960.42857143283</v>
      </c>
      <c r="T290" s="2">
        <f t="shared" si="59"/>
        <v>7039.571428571362</v>
      </c>
      <c r="U290" s="2">
        <f t="shared" si="60"/>
        <v>550000</v>
      </c>
      <c r="V290" s="2">
        <f t="shared" si="34"/>
        <v>90826152.569753006</v>
      </c>
      <c r="W290" s="2">
        <f t="shared" si="61"/>
        <v>542960.42857143283</v>
      </c>
      <c r="X290" s="2">
        <f t="shared" si="51"/>
        <v>7039.5714285671711</v>
      </c>
      <c r="Y290" s="2">
        <f t="shared" si="62"/>
        <v>47693609.348240212</v>
      </c>
      <c r="Z290" s="2" t="str">
        <f t="shared" si="52"/>
        <v>MEEP</v>
      </c>
      <c r="AA290" s="2">
        <f>IF(Z290="HERE",Y290,AA289+Graph!$G$1*1000)</f>
        <v>111923404.06252599</v>
      </c>
      <c r="AB290" s="2">
        <f t="shared" si="63"/>
        <v>800000</v>
      </c>
      <c r="AC290" s="2">
        <f t="shared" si="64"/>
        <v>46303397.426895797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223</v>
      </c>
      <c r="C291" s="7"/>
      <c r="D291" s="2" t="e">
        <f t="shared" si="55"/>
        <v>#N/A</v>
      </c>
      <c r="E291" s="2" t="e">
        <f t="shared" si="22"/>
        <v>#N/A</v>
      </c>
      <c r="F291" s="2">
        <v>1638528.1306556463</v>
      </c>
      <c r="G291" s="2">
        <f t="shared" si="47"/>
        <v>542960.42857142852</v>
      </c>
      <c r="H291" s="2">
        <f t="shared" si="65"/>
        <v>136977788.99832478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2143548.4285714217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1647266.1944386363</v>
      </c>
      <c r="Q291" s="2">
        <f t="shared" si="48"/>
        <v>550000</v>
      </c>
      <c r="R291" s="2">
        <f t="shared" si="66"/>
        <v>139069761.91799328</v>
      </c>
      <c r="S291" s="2">
        <f t="shared" si="58"/>
        <v>542960.42857143283</v>
      </c>
      <c r="T291" s="2">
        <f t="shared" si="59"/>
        <v>7039.571428571362</v>
      </c>
      <c r="U291" s="2">
        <f t="shared" si="60"/>
        <v>550000</v>
      </c>
      <c r="V291" s="2">
        <f t="shared" si="34"/>
        <v>91369112.998324439</v>
      </c>
      <c r="W291" s="2">
        <f t="shared" si="61"/>
        <v>542960.42857143283</v>
      </c>
      <c r="X291" s="2">
        <f t="shared" si="51"/>
        <v>7039.5714285671711</v>
      </c>
      <c r="Y291" s="2">
        <f t="shared" si="62"/>
        <v>47700648.919668779</v>
      </c>
      <c r="Z291" s="2" t="str">
        <f t="shared" si="52"/>
        <v>MEEP</v>
      </c>
      <c r="AA291" s="2">
        <f>IF(Z291="HERE",Y291,AA290+Graph!$G$1*1000)</f>
        <v>112723404.06252599</v>
      </c>
      <c r="AB291" s="2">
        <f t="shared" si="63"/>
        <v>800000</v>
      </c>
      <c r="AC291" s="2">
        <f t="shared" si="64"/>
        <v>46303397.426895797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224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1643788.7809489071</v>
      </c>
      <c r="G292" s="2">
        <f t="shared" si="47"/>
        <v>542960.42857142852</v>
      </c>
      <c r="H292" s="2">
        <f t="shared" si="65"/>
        <v>137520749.42689621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2150587.999999993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1652548.6865312159</v>
      </c>
      <c r="Q292" s="2">
        <f t="shared" si="48"/>
        <v>550000</v>
      </c>
      <c r="R292" s="2">
        <f t="shared" si="66"/>
        <v>139619761.91799328</v>
      </c>
      <c r="S292" s="2">
        <f t="shared" si="58"/>
        <v>542960.42857143283</v>
      </c>
      <c r="T292" s="2">
        <f t="shared" si="59"/>
        <v>7039.571428571362</v>
      </c>
      <c r="U292" s="2">
        <f t="shared" si="60"/>
        <v>550000</v>
      </c>
      <c r="V292" s="2">
        <f t="shared" si="34"/>
        <v>91912073.426895872</v>
      </c>
      <c r="W292" s="2">
        <f t="shared" si="61"/>
        <v>542960.42857143283</v>
      </c>
      <c r="X292" s="2">
        <f t="shared" si="51"/>
        <v>7039.5714285671711</v>
      </c>
      <c r="Y292" s="2">
        <f t="shared" si="62"/>
        <v>47707688.491097346</v>
      </c>
      <c r="Z292" s="2" t="str">
        <f t="shared" si="52"/>
        <v>MEEP</v>
      </c>
      <c r="AA292" s="2">
        <f>IF(Z292="HERE",Y292,AA291+Graph!$G$1*1000)</f>
        <v>113523404.06252599</v>
      </c>
      <c r="AB292" s="2">
        <f t="shared" si="63"/>
        <v>800000</v>
      </c>
      <c r="AC292" s="2">
        <f t="shared" si="64"/>
        <v>46303397.426895797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225</v>
      </c>
      <c r="C293" s="7"/>
      <c r="D293" s="2" t="e">
        <f t="shared" si="55"/>
        <v>#N/A</v>
      </c>
      <c r="E293" s="2" t="e">
        <f t="shared" si="67"/>
        <v>#N/A</v>
      </c>
      <c r="F293" s="2">
        <v>1649049.4312421679</v>
      </c>
      <c r="G293" s="2">
        <f t="shared" si="47"/>
        <v>542960.42857142852</v>
      </c>
      <c r="H293" s="2">
        <f t="shared" si="65"/>
        <v>138063709.85546765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2157627.5714285644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1657831.1786237955</v>
      </c>
      <c r="Q293" s="2">
        <f t="shared" si="48"/>
        <v>550000</v>
      </c>
      <c r="R293" s="2">
        <f t="shared" si="66"/>
        <v>140169761.91799328</v>
      </c>
      <c r="S293" s="2">
        <f t="shared" si="58"/>
        <v>542960.42857143283</v>
      </c>
      <c r="T293" s="2">
        <f t="shared" si="59"/>
        <v>7039.571428571362</v>
      </c>
      <c r="U293" s="2">
        <f t="shared" si="60"/>
        <v>550000</v>
      </c>
      <c r="V293" s="2">
        <f t="shared" si="34"/>
        <v>92455033.855467305</v>
      </c>
      <c r="W293" s="2">
        <f t="shared" si="61"/>
        <v>542960.42857143283</v>
      </c>
      <c r="X293" s="2">
        <f t="shared" si="51"/>
        <v>7039.5714285671711</v>
      </c>
      <c r="Y293" s="2">
        <f t="shared" si="62"/>
        <v>47714728.062525913</v>
      </c>
      <c r="Z293" s="2" t="str">
        <f t="shared" si="52"/>
        <v>MEEP</v>
      </c>
      <c r="AA293" s="2">
        <f>IF(Z293="HERE",Y293,AA292+Graph!$G$1*1000)</f>
        <v>114323404.06252599</v>
      </c>
      <c r="AB293" s="2">
        <f t="shared" si="63"/>
        <v>800000</v>
      </c>
      <c r="AC293" s="2">
        <f t="shared" si="64"/>
        <v>46303397.426895797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226</v>
      </c>
      <c r="C294" s="7"/>
      <c r="D294" s="2" t="e">
        <f t="shared" si="55"/>
        <v>#N/A</v>
      </c>
      <c r="E294" s="2" t="e">
        <f t="shared" si="67"/>
        <v>#N/A</v>
      </c>
      <c r="F294" s="2">
        <v>1654310.081535399</v>
      </c>
      <c r="G294" s="2">
        <f t="shared" ref="G294:G357" si="70">IF(F294&gt;550000,$AK$31*1000,F294)</f>
        <v>542960.42857142852</v>
      </c>
      <c r="H294" s="2">
        <f t="shared" si="65"/>
        <v>138606670.28403908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2164667.1428571357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1663113.6707163751</v>
      </c>
      <c r="Q294" s="2">
        <f t="shared" ref="Q294:Q357" si="71">IF(P294&gt;550000,550000,P294)</f>
        <v>550000</v>
      </c>
      <c r="R294" s="2">
        <f t="shared" si="66"/>
        <v>140719761.91799328</v>
      </c>
      <c r="S294" s="2">
        <f t="shared" si="58"/>
        <v>542960.42857143283</v>
      </c>
      <c r="T294" s="2">
        <f t="shared" si="59"/>
        <v>7039.571428571362</v>
      </c>
      <c r="U294" s="2">
        <f t="shared" si="60"/>
        <v>550000</v>
      </c>
      <c r="V294" s="2">
        <f t="shared" si="34"/>
        <v>92997994.284038737</v>
      </c>
      <c r="W294" s="2">
        <f t="shared" si="61"/>
        <v>542960.42857143283</v>
      </c>
      <c r="X294" s="2">
        <f t="shared" si="51"/>
        <v>7039.5714285671711</v>
      </c>
      <c r="Y294" s="2">
        <f t="shared" si="62"/>
        <v>47721767.63395448</v>
      </c>
      <c r="Z294" s="2" t="str">
        <f t="shared" si="52"/>
        <v>MEEP</v>
      </c>
      <c r="AA294" s="2">
        <f>IF(Z294="HERE",Y294,AA293+Graph!$G$1*1000)</f>
        <v>115123404.06252599</v>
      </c>
      <c r="AB294" s="2">
        <f t="shared" si="63"/>
        <v>800000</v>
      </c>
      <c r="AC294" s="2">
        <f t="shared" si="64"/>
        <v>46303397.426895797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227</v>
      </c>
      <c r="C295" s="7"/>
      <c r="D295" s="2" t="e">
        <f t="shared" si="55"/>
        <v>#N/A</v>
      </c>
      <c r="E295" s="2" t="e">
        <f t="shared" si="67"/>
        <v>#N/A</v>
      </c>
      <c r="F295" s="2">
        <v>1659570.7318286598</v>
      </c>
      <c r="G295" s="2">
        <f t="shared" si="70"/>
        <v>542960.42857142852</v>
      </c>
      <c r="H295" s="2">
        <f t="shared" si="65"/>
        <v>139149630.71261051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2171706.7142857071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1668396.1628089547</v>
      </c>
      <c r="Q295" s="2">
        <f t="shared" si="71"/>
        <v>550000</v>
      </c>
      <c r="R295" s="2">
        <f t="shared" si="66"/>
        <v>141269761.91799328</v>
      </c>
      <c r="S295" s="2">
        <f t="shared" si="58"/>
        <v>542960.42857143283</v>
      </c>
      <c r="T295" s="2">
        <f t="shared" si="59"/>
        <v>7039.571428571362</v>
      </c>
      <c r="U295" s="2">
        <f t="shared" si="60"/>
        <v>550000</v>
      </c>
      <c r="V295" s="2">
        <f t="shared" si="34"/>
        <v>93540954.71261017</v>
      </c>
      <c r="W295" s="2">
        <f t="shared" si="61"/>
        <v>542960.42857143283</v>
      </c>
      <c r="X295" s="2">
        <f t="shared" si="51"/>
        <v>7039.5714285671711</v>
      </c>
      <c r="Y295" s="2">
        <f t="shared" si="62"/>
        <v>47728807.205383047</v>
      </c>
      <c r="Z295" s="2" t="str">
        <f t="shared" si="52"/>
        <v>MEEP</v>
      </c>
      <c r="AA295" s="2">
        <f>IF(Z295="HERE",Y295,AA294+Graph!$G$1*1000)</f>
        <v>115923404.06252599</v>
      </c>
      <c r="AB295" s="2">
        <f t="shared" si="63"/>
        <v>800000</v>
      </c>
      <c r="AC295" s="2">
        <f t="shared" si="64"/>
        <v>46303397.426895797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228</v>
      </c>
      <c r="C296" s="7"/>
      <c r="D296" s="2" t="e">
        <f t="shared" si="55"/>
        <v>#N/A</v>
      </c>
      <c r="E296" s="2" t="e">
        <f t="shared" si="67"/>
        <v>#N/A</v>
      </c>
      <c r="F296" s="2">
        <v>1664831.3821219206</v>
      </c>
      <c r="G296" s="2">
        <f t="shared" si="70"/>
        <v>542960.42857142852</v>
      </c>
      <c r="H296" s="2">
        <f t="shared" si="65"/>
        <v>139692591.14118195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2178746.2857142785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1673678.6549015343</v>
      </c>
      <c r="Q296" s="2">
        <f t="shared" si="71"/>
        <v>550000</v>
      </c>
      <c r="R296" s="2">
        <f t="shared" si="66"/>
        <v>141819761.91799328</v>
      </c>
      <c r="S296" s="2">
        <f t="shared" si="58"/>
        <v>542960.42857143283</v>
      </c>
      <c r="T296" s="2">
        <f t="shared" si="59"/>
        <v>7039.571428571362</v>
      </c>
      <c r="U296" s="2">
        <f t="shared" si="60"/>
        <v>550000</v>
      </c>
      <c r="V296" s="2">
        <f t="shared" si="34"/>
        <v>94083915.141181603</v>
      </c>
      <c r="W296" s="2">
        <f t="shared" si="61"/>
        <v>542960.42857143283</v>
      </c>
      <c r="X296" s="2">
        <f t="shared" si="51"/>
        <v>7039.5714285671711</v>
      </c>
      <c r="Y296" s="2">
        <f t="shared" si="62"/>
        <v>47735846.776811615</v>
      </c>
      <c r="Z296" s="2" t="str">
        <f t="shared" si="52"/>
        <v>MEEP</v>
      </c>
      <c r="AA296" s="2">
        <f>IF(Z296="HERE",Y296,AA295+Graph!$G$1*1000)</f>
        <v>116723404.06252599</v>
      </c>
      <c r="AB296" s="2">
        <f t="shared" si="63"/>
        <v>800000</v>
      </c>
      <c r="AC296" s="2">
        <f t="shared" si="64"/>
        <v>46303397.426895797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229</v>
      </c>
      <c r="C297" s="7"/>
      <c r="D297" s="2" t="e">
        <f t="shared" si="55"/>
        <v>#N/A</v>
      </c>
      <c r="E297" s="2" t="e">
        <f t="shared" si="67"/>
        <v>#N/A</v>
      </c>
      <c r="F297" s="2">
        <v>1670092.0324151814</v>
      </c>
      <c r="G297" s="2">
        <f t="shared" si="70"/>
        <v>542960.42857142852</v>
      </c>
      <c r="H297" s="2">
        <f t="shared" si="65"/>
        <v>140235551.56975338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2185785.8571428498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1678961.1469941437</v>
      </c>
      <c r="Q297" s="2">
        <f t="shared" si="71"/>
        <v>550000</v>
      </c>
      <c r="R297" s="2">
        <f t="shared" si="66"/>
        <v>142369761.91799328</v>
      </c>
      <c r="S297" s="2">
        <f t="shared" si="58"/>
        <v>542960.42857143283</v>
      </c>
      <c r="T297" s="2">
        <f t="shared" si="59"/>
        <v>7039.571428571362</v>
      </c>
      <c r="U297" s="2">
        <f t="shared" si="60"/>
        <v>550000</v>
      </c>
      <c r="V297" s="2">
        <f t="shared" si="34"/>
        <v>94626875.569753036</v>
      </c>
      <c r="W297" s="2">
        <f t="shared" si="61"/>
        <v>542960.42857143283</v>
      </c>
      <c r="X297" s="2">
        <f t="shared" si="51"/>
        <v>7039.5714285671711</v>
      </c>
      <c r="Y297" s="2">
        <f t="shared" si="62"/>
        <v>47742886.348240182</v>
      </c>
      <c r="Z297" s="2" t="str">
        <f t="shared" si="52"/>
        <v>MEEP</v>
      </c>
      <c r="AA297" s="2">
        <f>IF(Z297="HERE",Y297,AA296+Graph!$G$1*1000)</f>
        <v>117523404.06252599</v>
      </c>
      <c r="AB297" s="2">
        <f t="shared" si="63"/>
        <v>800000</v>
      </c>
      <c r="AC297" s="2">
        <f t="shared" si="64"/>
        <v>46303397.426895797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230</v>
      </c>
      <c r="C298" s="7"/>
      <c r="D298" s="2" t="e">
        <f t="shared" si="55"/>
        <v>#N/A</v>
      </c>
      <c r="E298" s="2" t="e">
        <f t="shared" si="67"/>
        <v>#N/A</v>
      </c>
      <c r="F298" s="2">
        <v>1675352.6827084422</v>
      </c>
      <c r="G298" s="2">
        <f t="shared" si="70"/>
        <v>542960.42857142852</v>
      </c>
      <c r="H298" s="2">
        <f t="shared" si="65"/>
        <v>140778511.99832481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2192825.4285714212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1684243.6390867233</v>
      </c>
      <c r="Q298" s="2">
        <f t="shared" si="71"/>
        <v>550000</v>
      </c>
      <c r="R298" s="2">
        <f t="shared" si="66"/>
        <v>142919761.91799328</v>
      </c>
      <c r="S298" s="2">
        <f t="shared" si="58"/>
        <v>542960.42857143283</v>
      </c>
      <c r="T298" s="2">
        <f t="shared" si="59"/>
        <v>7039.571428571362</v>
      </c>
      <c r="U298" s="2">
        <f t="shared" si="60"/>
        <v>550000</v>
      </c>
      <c r="V298" s="2">
        <f t="shared" si="34"/>
        <v>95169835.998324469</v>
      </c>
      <c r="W298" s="2">
        <f t="shared" si="61"/>
        <v>542960.42857143283</v>
      </c>
      <c r="X298" s="2">
        <f t="shared" si="51"/>
        <v>7039.5714285671711</v>
      </c>
      <c r="Y298" s="2">
        <f t="shared" si="62"/>
        <v>47749925.919668749</v>
      </c>
      <c r="Z298" s="2" t="str">
        <f t="shared" si="52"/>
        <v>MEEP</v>
      </c>
      <c r="AA298" s="2">
        <f>IF(Z298="HERE",Y298,AA297+Graph!$G$1*1000)</f>
        <v>118323404.06252599</v>
      </c>
      <c r="AB298" s="2">
        <f t="shared" si="63"/>
        <v>800000</v>
      </c>
      <c r="AC298" s="2">
        <f t="shared" si="64"/>
        <v>46303397.426895797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231</v>
      </c>
      <c r="C299" s="7"/>
      <c r="D299" s="2" t="e">
        <f t="shared" si="55"/>
        <v>#N/A</v>
      </c>
      <c r="E299" s="2" t="e">
        <f t="shared" si="67"/>
        <v>#N/A</v>
      </c>
      <c r="F299" s="2">
        <v>1680613.3330016732</v>
      </c>
      <c r="G299" s="2">
        <f t="shared" si="70"/>
        <v>542960.42857142852</v>
      </c>
      <c r="H299" s="2">
        <f t="shared" si="65"/>
        <v>141321472.42689624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2199864.9999999925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1689526.1311793029</v>
      </c>
      <c r="Q299" s="2">
        <f t="shared" si="71"/>
        <v>550000</v>
      </c>
      <c r="R299" s="2">
        <f t="shared" si="66"/>
        <v>143469761.91799328</v>
      </c>
      <c r="S299" s="2">
        <f t="shared" si="58"/>
        <v>542960.42857143283</v>
      </c>
      <c r="T299" s="2">
        <f t="shared" si="59"/>
        <v>7039.571428571362</v>
      </c>
      <c r="U299" s="2">
        <f t="shared" si="60"/>
        <v>550000</v>
      </c>
      <c r="V299" s="2">
        <f t="shared" si="34"/>
        <v>95712796.426895902</v>
      </c>
      <c r="W299" s="2">
        <f t="shared" si="61"/>
        <v>542960.42857143283</v>
      </c>
      <c r="X299" s="2">
        <f t="shared" si="51"/>
        <v>7039.5714285671711</v>
      </c>
      <c r="Y299" s="2">
        <f t="shared" si="62"/>
        <v>47756965.491097316</v>
      </c>
      <c r="Z299" s="2" t="str">
        <f t="shared" si="52"/>
        <v>MEEP</v>
      </c>
      <c r="AA299" s="2">
        <f>IF(Z299="HERE",Y299,AA298+Graph!$G$1*1000)</f>
        <v>119123404.06252599</v>
      </c>
      <c r="AB299" s="2">
        <f t="shared" si="63"/>
        <v>800000</v>
      </c>
      <c r="AC299" s="2">
        <f t="shared" si="64"/>
        <v>46303397.426895797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232</v>
      </c>
      <c r="C300" s="7"/>
      <c r="D300" s="2" t="e">
        <f t="shared" si="55"/>
        <v>#N/A</v>
      </c>
      <c r="E300" s="2" t="e">
        <f t="shared" si="67"/>
        <v>#N/A</v>
      </c>
      <c r="F300" s="2">
        <v>1685873.983294934</v>
      </c>
      <c r="G300" s="2">
        <f t="shared" si="70"/>
        <v>542960.42857142852</v>
      </c>
      <c r="H300" s="2">
        <f t="shared" si="65"/>
        <v>141864432.85546768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2206904.5714285639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1694808.6232718825</v>
      </c>
      <c r="Q300" s="2">
        <f t="shared" si="71"/>
        <v>550000</v>
      </c>
      <c r="R300" s="2">
        <f t="shared" si="66"/>
        <v>144019761.91799328</v>
      </c>
      <c r="S300" s="2">
        <f t="shared" si="58"/>
        <v>542960.42857143283</v>
      </c>
      <c r="T300" s="2">
        <f t="shared" si="59"/>
        <v>7039.571428571362</v>
      </c>
      <c r="U300" s="2">
        <f t="shared" si="60"/>
        <v>550000</v>
      </c>
      <c r="V300" s="2">
        <f t="shared" si="34"/>
        <v>96255756.855467334</v>
      </c>
      <c r="W300" s="2">
        <f t="shared" si="61"/>
        <v>542960.42857143283</v>
      </c>
      <c r="X300" s="2">
        <f t="shared" si="51"/>
        <v>7039.5714285671711</v>
      </c>
      <c r="Y300" s="2">
        <f t="shared" si="62"/>
        <v>47764005.062525883</v>
      </c>
      <c r="Z300" s="2" t="str">
        <f t="shared" si="52"/>
        <v>MEEP</v>
      </c>
      <c r="AA300" s="2">
        <f>IF(Z300="HERE",Y300,AA299+Graph!$G$1*1000)</f>
        <v>119923404.06252599</v>
      </c>
      <c r="AB300" s="2">
        <f t="shared" si="63"/>
        <v>800000</v>
      </c>
      <c r="AC300" s="2">
        <f t="shared" si="64"/>
        <v>46303397.426895797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233</v>
      </c>
      <c r="C301" s="7"/>
      <c r="D301" s="2" t="e">
        <f t="shared" si="55"/>
        <v>#N/A</v>
      </c>
      <c r="E301" s="2" t="e">
        <f t="shared" si="67"/>
        <v>#N/A</v>
      </c>
      <c r="F301" s="2">
        <v>1691134.6335881948</v>
      </c>
      <c r="G301" s="2">
        <f t="shared" si="70"/>
        <v>542960.42857142852</v>
      </c>
      <c r="H301" s="2">
        <f t="shared" si="65"/>
        <v>142407393.28403911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2213944.1428571353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1700091.1153644621</v>
      </c>
      <c r="Q301" s="2">
        <f t="shared" si="71"/>
        <v>550000</v>
      </c>
      <c r="R301" s="2">
        <f t="shared" si="66"/>
        <v>144569761.91799328</v>
      </c>
      <c r="S301" s="2">
        <f t="shared" si="58"/>
        <v>542960.42857143283</v>
      </c>
      <c r="T301" s="2">
        <f t="shared" si="59"/>
        <v>7039.571428571362</v>
      </c>
      <c r="U301" s="2">
        <f t="shared" si="60"/>
        <v>550000</v>
      </c>
      <c r="V301" s="2">
        <f t="shared" si="34"/>
        <v>96798717.284038767</v>
      </c>
      <c r="W301" s="2">
        <f t="shared" si="61"/>
        <v>542960.42857143283</v>
      </c>
      <c r="X301" s="2">
        <f t="shared" si="51"/>
        <v>7039.5714285671711</v>
      </c>
      <c r="Y301" s="2">
        <f t="shared" si="62"/>
        <v>47771044.63395445</v>
      </c>
      <c r="Z301" s="2" t="str">
        <f t="shared" si="52"/>
        <v>MEEP</v>
      </c>
      <c r="AA301" s="2">
        <f>IF(Z301="HERE",Y301,AA300+Graph!$G$1*1000)</f>
        <v>120723404.06252599</v>
      </c>
      <c r="AB301" s="2">
        <f t="shared" si="63"/>
        <v>800000</v>
      </c>
      <c r="AC301" s="2">
        <f t="shared" si="64"/>
        <v>46303397.426895797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234</v>
      </c>
      <c r="C302" s="7"/>
      <c r="D302" s="2" t="e">
        <f t="shared" si="55"/>
        <v>#N/A</v>
      </c>
      <c r="E302" s="2" t="e">
        <f t="shared" si="67"/>
        <v>#N/A</v>
      </c>
      <c r="F302" s="2">
        <v>1696395.2838814557</v>
      </c>
      <c r="G302" s="2">
        <f t="shared" si="70"/>
        <v>542960.42857142852</v>
      </c>
      <c r="H302" s="2">
        <f t="shared" si="65"/>
        <v>142950353.71261054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2220983.7142857066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1705373.6074570417</v>
      </c>
      <c r="Q302" s="2">
        <f t="shared" si="71"/>
        <v>550000</v>
      </c>
      <c r="R302" s="2">
        <f t="shared" si="66"/>
        <v>145119761.91799328</v>
      </c>
      <c r="S302" s="2">
        <f t="shared" si="58"/>
        <v>542960.42857143283</v>
      </c>
      <c r="T302" s="2">
        <f t="shared" si="59"/>
        <v>7039.571428571362</v>
      </c>
      <c r="U302" s="2">
        <f t="shared" si="60"/>
        <v>550000</v>
      </c>
      <c r="V302" s="2">
        <f t="shared" si="34"/>
        <v>97341677.7126102</v>
      </c>
      <c r="W302" s="2">
        <f t="shared" si="61"/>
        <v>542960.42857143283</v>
      </c>
      <c r="X302" s="2">
        <f t="shared" si="51"/>
        <v>7039.5714285671711</v>
      </c>
      <c r="Y302" s="2">
        <f t="shared" si="62"/>
        <v>47778084.205383018</v>
      </c>
      <c r="Z302" s="2" t="str">
        <f t="shared" si="52"/>
        <v>MEEP</v>
      </c>
      <c r="AA302" s="2">
        <f>IF(Z302="HERE",Y302,AA301+Graph!$G$1*1000)</f>
        <v>121523404.06252599</v>
      </c>
      <c r="AB302" s="2">
        <f t="shared" si="63"/>
        <v>800000</v>
      </c>
      <c r="AC302" s="2">
        <f t="shared" si="64"/>
        <v>46303397.426895797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235</v>
      </c>
      <c r="C303" s="7"/>
      <c r="D303" s="2" t="e">
        <f t="shared" si="55"/>
        <v>#N/A</v>
      </c>
      <c r="E303" s="2" t="e">
        <f t="shared" si="67"/>
        <v>#N/A</v>
      </c>
      <c r="F303" s="2">
        <v>1701655.9341747165</v>
      </c>
      <c r="G303" s="2">
        <f t="shared" si="70"/>
        <v>542960.42857142852</v>
      </c>
      <c r="H303" s="2">
        <f t="shared" si="65"/>
        <v>143493314.14118198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2228023.285714278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1710656.0995496511</v>
      </c>
      <c r="Q303" s="2">
        <f t="shared" si="71"/>
        <v>550000</v>
      </c>
      <c r="R303" s="2">
        <f t="shared" si="66"/>
        <v>145669761.91799328</v>
      </c>
      <c r="S303" s="2">
        <f t="shared" si="58"/>
        <v>542960.42857143283</v>
      </c>
      <c r="T303" s="2">
        <f t="shared" si="59"/>
        <v>7039.571428571362</v>
      </c>
      <c r="U303" s="2">
        <f t="shared" si="60"/>
        <v>550000</v>
      </c>
      <c r="V303" s="2">
        <f t="shared" si="34"/>
        <v>97884638.141181633</v>
      </c>
      <c r="W303" s="2">
        <f t="shared" si="61"/>
        <v>542960.42857143283</v>
      </c>
      <c r="X303" s="2">
        <f t="shared" si="51"/>
        <v>7039.5714285671711</v>
      </c>
      <c r="Y303" s="2">
        <f t="shared" si="62"/>
        <v>47785123.776811585</v>
      </c>
      <c r="Z303" s="2" t="str">
        <f t="shared" si="52"/>
        <v>MEEP</v>
      </c>
      <c r="AA303" s="2">
        <f>IF(Z303="HERE",Y303,AA302+Graph!$G$1*1000)</f>
        <v>122323404.06252599</v>
      </c>
      <c r="AB303" s="2">
        <f t="shared" si="63"/>
        <v>800000</v>
      </c>
      <c r="AC303" s="2">
        <f t="shared" si="64"/>
        <v>46303397.426895797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236</v>
      </c>
      <c r="C304" s="7"/>
      <c r="D304" s="2" t="e">
        <f t="shared" si="55"/>
        <v>#N/A</v>
      </c>
      <c r="E304" s="2" t="e">
        <f t="shared" si="67"/>
        <v>#N/A</v>
      </c>
      <c r="F304" s="2">
        <v>1706916.5844679475</v>
      </c>
      <c r="G304" s="2">
        <f t="shared" si="70"/>
        <v>542960.42857142852</v>
      </c>
      <c r="H304" s="2">
        <f t="shared" si="65"/>
        <v>144036274.56975341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2235062.8571428494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1715938.5916422307</v>
      </c>
      <c r="Q304" s="2">
        <f t="shared" si="71"/>
        <v>550000</v>
      </c>
      <c r="R304" s="2">
        <f t="shared" si="66"/>
        <v>146219761.91799328</v>
      </c>
      <c r="S304" s="2">
        <f t="shared" si="58"/>
        <v>542960.42857143283</v>
      </c>
      <c r="T304" s="2">
        <f t="shared" si="59"/>
        <v>7039.571428571362</v>
      </c>
      <c r="U304" s="2">
        <f t="shared" si="60"/>
        <v>550000</v>
      </c>
      <c r="V304" s="2">
        <f t="shared" si="34"/>
        <v>98427598.569753066</v>
      </c>
      <c r="W304" s="2">
        <f t="shared" si="61"/>
        <v>542960.42857143283</v>
      </c>
      <c r="X304" s="2">
        <f t="shared" si="51"/>
        <v>7039.5714285671711</v>
      </c>
      <c r="Y304" s="2">
        <f t="shared" si="62"/>
        <v>47792163.348240152</v>
      </c>
      <c r="Z304" s="2" t="str">
        <f t="shared" si="52"/>
        <v>MEEP</v>
      </c>
      <c r="AA304" s="2">
        <f>IF(Z304="HERE",Y304,AA303+Graph!$G$1*1000)</f>
        <v>123123404.06252599</v>
      </c>
      <c r="AB304" s="2">
        <f t="shared" si="63"/>
        <v>800000</v>
      </c>
      <c r="AC304" s="2">
        <f t="shared" si="64"/>
        <v>46303397.426895797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237</v>
      </c>
      <c r="C305" s="7"/>
      <c r="D305" s="2" t="e">
        <f t="shared" si="55"/>
        <v>#N/A</v>
      </c>
      <c r="E305" s="2" t="e">
        <f t="shared" si="67"/>
        <v>#N/A</v>
      </c>
      <c r="F305" s="2">
        <v>1712177.2347612083</v>
      </c>
      <c r="G305" s="2">
        <f t="shared" si="70"/>
        <v>542960.42857142852</v>
      </c>
      <c r="H305" s="2">
        <f t="shared" si="65"/>
        <v>144579234.99832484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2242102.4285714207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1721221.0837348104</v>
      </c>
      <c r="Q305" s="2">
        <f t="shared" si="71"/>
        <v>550000</v>
      </c>
      <c r="R305" s="2">
        <f t="shared" si="66"/>
        <v>146769761.91799328</v>
      </c>
      <c r="S305" s="2">
        <f t="shared" si="58"/>
        <v>542960.42857143283</v>
      </c>
      <c r="T305" s="2">
        <f t="shared" si="59"/>
        <v>7039.571428571362</v>
      </c>
      <c r="U305" s="2">
        <f t="shared" si="60"/>
        <v>550000</v>
      </c>
      <c r="V305" s="2">
        <f t="shared" si="34"/>
        <v>98970558.998324499</v>
      </c>
      <c r="W305" s="2">
        <f t="shared" si="61"/>
        <v>542960.42857143283</v>
      </c>
      <c r="X305" s="2">
        <f t="shared" si="51"/>
        <v>7039.5714285671711</v>
      </c>
      <c r="Y305" s="2">
        <f t="shared" si="62"/>
        <v>47799202.919668719</v>
      </c>
      <c r="Z305" s="2" t="str">
        <f t="shared" si="52"/>
        <v>MEEP</v>
      </c>
      <c r="AA305" s="2">
        <f>IF(Z305="HERE",Y305,AA304+Graph!$G$1*1000)</f>
        <v>123923404.06252599</v>
      </c>
      <c r="AB305" s="2">
        <f t="shared" si="63"/>
        <v>800000</v>
      </c>
      <c r="AC305" s="2">
        <f t="shared" si="64"/>
        <v>46303397.426895797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238</v>
      </c>
      <c r="C306" s="7"/>
      <c r="D306" s="2" t="e">
        <f t="shared" si="55"/>
        <v>#N/A</v>
      </c>
      <c r="E306" s="2" t="e">
        <f t="shared" si="67"/>
        <v>#N/A</v>
      </c>
      <c r="F306" s="2">
        <v>1717437.8850544691</v>
      </c>
      <c r="G306" s="2">
        <f t="shared" si="70"/>
        <v>542960.42857142852</v>
      </c>
      <c r="H306" s="2">
        <f t="shared" si="65"/>
        <v>145122195.42689627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2249141.9999999921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1726503.57582739</v>
      </c>
      <c r="Q306" s="2">
        <f t="shared" si="71"/>
        <v>550000</v>
      </c>
      <c r="R306" s="2">
        <f t="shared" si="66"/>
        <v>147319761.91799328</v>
      </c>
      <c r="S306" s="2">
        <f t="shared" si="58"/>
        <v>542960.42857143283</v>
      </c>
      <c r="T306" s="2">
        <f t="shared" si="59"/>
        <v>7039.571428571362</v>
      </c>
      <c r="U306" s="2">
        <f t="shared" si="60"/>
        <v>550000</v>
      </c>
      <c r="V306" s="2">
        <f t="shared" si="34"/>
        <v>99513519.426895931</v>
      </c>
      <c r="W306" s="2">
        <f t="shared" si="61"/>
        <v>542960.42857143283</v>
      </c>
      <c r="X306" s="2">
        <f t="shared" si="51"/>
        <v>7039.5714285671711</v>
      </c>
      <c r="Y306" s="2">
        <f t="shared" si="62"/>
        <v>47806242.491097286</v>
      </c>
      <c r="Z306" s="2" t="str">
        <f t="shared" si="52"/>
        <v>MEEP</v>
      </c>
      <c r="AA306" s="2">
        <f>IF(Z306="HERE",Y306,AA305+Graph!$G$1*1000)</f>
        <v>124723404.06252599</v>
      </c>
      <c r="AB306" s="2">
        <f t="shared" si="63"/>
        <v>800000</v>
      </c>
      <c r="AC306" s="2">
        <f t="shared" si="64"/>
        <v>46303397.426895797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239</v>
      </c>
      <c r="C307" s="7"/>
      <c r="D307" s="2" t="e">
        <f t="shared" si="55"/>
        <v>#N/A</v>
      </c>
      <c r="E307" s="2" t="e">
        <f t="shared" si="67"/>
        <v>#N/A</v>
      </c>
      <c r="F307" s="2">
        <v>1722698.5353477299</v>
      </c>
      <c r="G307" s="2">
        <f t="shared" si="70"/>
        <v>542960.42857142852</v>
      </c>
      <c r="H307" s="2">
        <f t="shared" si="65"/>
        <v>145665155.85546771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2256181.5714285634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1731786.0679199696</v>
      </c>
      <c r="Q307" s="2">
        <f t="shared" si="71"/>
        <v>550000</v>
      </c>
      <c r="R307" s="2">
        <f t="shared" si="66"/>
        <v>147869761.91799328</v>
      </c>
      <c r="S307" s="2">
        <f t="shared" si="58"/>
        <v>542960.42857143283</v>
      </c>
      <c r="T307" s="2">
        <f t="shared" si="59"/>
        <v>7039.571428571362</v>
      </c>
      <c r="U307" s="2">
        <f t="shared" si="60"/>
        <v>550000</v>
      </c>
      <c r="V307" s="2">
        <f t="shared" si="34"/>
        <v>100056479.85546736</v>
      </c>
      <c r="W307" s="2">
        <f t="shared" si="61"/>
        <v>542960.42857143283</v>
      </c>
      <c r="X307" s="2">
        <f t="shared" si="51"/>
        <v>7039.5714285671711</v>
      </c>
      <c r="Y307" s="2">
        <f t="shared" si="62"/>
        <v>47813282.062525854</v>
      </c>
      <c r="Z307" s="2" t="str">
        <f t="shared" si="52"/>
        <v>MEEP</v>
      </c>
      <c r="AA307" s="2">
        <f>IF(Z307="HERE",Y307,AA306+Graph!$G$1*1000)</f>
        <v>125523404.06252599</v>
      </c>
      <c r="AB307" s="2">
        <f t="shared" si="63"/>
        <v>800000</v>
      </c>
      <c r="AC307" s="2">
        <f t="shared" si="64"/>
        <v>46303397.426895797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240</v>
      </c>
      <c r="C308" s="7"/>
      <c r="D308" s="2" t="e">
        <f t="shared" si="55"/>
        <v>#N/A</v>
      </c>
      <c r="E308" s="2" t="e">
        <f t="shared" si="67"/>
        <v>#N/A</v>
      </c>
      <c r="F308" s="2">
        <v>1727959.1856409907</v>
      </c>
      <c r="G308" s="2">
        <f t="shared" si="70"/>
        <v>542960.42857142852</v>
      </c>
      <c r="H308" s="2">
        <f t="shared" si="65"/>
        <v>146208116.28403914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2263221.1428571348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1737068.560012579</v>
      </c>
      <c r="Q308" s="2">
        <f t="shared" si="71"/>
        <v>550000</v>
      </c>
      <c r="R308" s="2">
        <f t="shared" si="66"/>
        <v>148419761.91799328</v>
      </c>
      <c r="S308" s="2">
        <f t="shared" si="58"/>
        <v>542960.42857143283</v>
      </c>
      <c r="T308" s="2">
        <f t="shared" si="59"/>
        <v>7039.571428571362</v>
      </c>
      <c r="U308" s="2">
        <f t="shared" si="60"/>
        <v>550000</v>
      </c>
      <c r="V308" s="2">
        <f t="shared" si="34"/>
        <v>100599440.2840388</v>
      </c>
      <c r="W308" s="2">
        <f t="shared" si="61"/>
        <v>542960.42857143283</v>
      </c>
      <c r="X308" s="2">
        <f t="shared" si="51"/>
        <v>7039.5714285671711</v>
      </c>
      <c r="Y308" s="2">
        <f t="shared" si="62"/>
        <v>47820321.633954421</v>
      </c>
      <c r="Z308" s="2" t="str">
        <f t="shared" si="52"/>
        <v>MEEP</v>
      </c>
      <c r="AA308" s="2">
        <f>IF(Z308="HERE",Y308,AA307+Graph!$G$1*1000)</f>
        <v>126323404.06252599</v>
      </c>
      <c r="AB308" s="2">
        <f t="shared" si="63"/>
        <v>800000</v>
      </c>
      <c r="AC308" s="2">
        <f t="shared" si="64"/>
        <v>46303397.426895797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241</v>
      </c>
      <c r="C309" s="7"/>
      <c r="D309" s="2" t="e">
        <f t="shared" si="55"/>
        <v>#N/A</v>
      </c>
      <c r="E309" s="2" t="e">
        <f t="shared" si="67"/>
        <v>#N/A</v>
      </c>
      <c r="F309" s="2">
        <v>1733219.8359342515</v>
      </c>
      <c r="G309" s="2">
        <f t="shared" si="70"/>
        <v>542960.42857142852</v>
      </c>
      <c r="H309" s="2">
        <f t="shared" si="65"/>
        <v>146751076.71261057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2270260.7142857062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1742351.0521051586</v>
      </c>
      <c r="Q309" s="2">
        <f t="shared" si="71"/>
        <v>550000</v>
      </c>
      <c r="R309" s="2">
        <f t="shared" si="66"/>
        <v>148969761.91799328</v>
      </c>
      <c r="S309" s="2">
        <f t="shared" si="58"/>
        <v>542960.42857143283</v>
      </c>
      <c r="T309" s="2">
        <f t="shared" si="59"/>
        <v>7039.571428571362</v>
      </c>
      <c r="U309" s="2">
        <f t="shared" si="60"/>
        <v>550000</v>
      </c>
      <c r="V309" s="2">
        <f t="shared" si="34"/>
        <v>101142400.71261023</v>
      </c>
      <c r="W309" s="2">
        <f t="shared" si="61"/>
        <v>542960.42857143283</v>
      </c>
      <c r="X309" s="2">
        <f t="shared" si="51"/>
        <v>7039.5714285671711</v>
      </c>
      <c r="Y309" s="2">
        <f t="shared" si="62"/>
        <v>47827361.205382988</v>
      </c>
      <c r="Z309" s="2" t="str">
        <f t="shared" si="52"/>
        <v>MEEP</v>
      </c>
      <c r="AA309" s="2">
        <f>IF(Z309="HERE",Y309,AA308+Graph!$G$1*1000)</f>
        <v>127123404.06252599</v>
      </c>
      <c r="AB309" s="2">
        <f t="shared" si="63"/>
        <v>800000</v>
      </c>
      <c r="AC309" s="2">
        <f t="shared" si="64"/>
        <v>46303397.426895797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242</v>
      </c>
      <c r="C310" s="7"/>
      <c r="D310" s="2" t="e">
        <f t="shared" si="55"/>
        <v>#N/A</v>
      </c>
      <c r="E310" s="2" t="e">
        <f t="shared" si="67"/>
        <v>#N/A</v>
      </c>
      <c r="F310" s="2">
        <v>1738480.4862274826</v>
      </c>
      <c r="G310" s="2">
        <f t="shared" si="70"/>
        <v>542960.42857142852</v>
      </c>
      <c r="H310" s="2">
        <f t="shared" si="65"/>
        <v>147294037.14118201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2277300.2857142775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1747633.5441977382</v>
      </c>
      <c r="Q310" s="2">
        <f t="shared" si="71"/>
        <v>550000</v>
      </c>
      <c r="R310" s="2">
        <f t="shared" si="66"/>
        <v>149519761.91799328</v>
      </c>
      <c r="S310" s="2">
        <f t="shared" si="58"/>
        <v>542960.42857143283</v>
      </c>
      <c r="T310" s="2">
        <f t="shared" si="59"/>
        <v>7039.571428571362</v>
      </c>
      <c r="U310" s="2">
        <f t="shared" si="60"/>
        <v>550000</v>
      </c>
      <c r="V310" s="2">
        <f t="shared" si="34"/>
        <v>101685361.14118166</v>
      </c>
      <c r="W310" s="2">
        <f t="shared" si="61"/>
        <v>542960.42857143283</v>
      </c>
      <c r="X310" s="2">
        <f t="shared" si="51"/>
        <v>7039.5714285671711</v>
      </c>
      <c r="Y310" s="2">
        <f t="shared" si="62"/>
        <v>47834400.776811555</v>
      </c>
      <c r="Z310" s="2" t="str">
        <f t="shared" si="52"/>
        <v>MEEP</v>
      </c>
      <c r="AA310" s="2">
        <f>IF(Z310="HERE",Y310,AA309+Graph!$G$1*1000)</f>
        <v>127923404.06252599</v>
      </c>
      <c r="AB310" s="2">
        <f t="shared" si="63"/>
        <v>800000</v>
      </c>
      <c r="AC310" s="2">
        <f t="shared" si="64"/>
        <v>46303397.426895797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243</v>
      </c>
      <c r="C311" s="7"/>
      <c r="D311" s="2" t="e">
        <f t="shared" si="55"/>
        <v>#N/A</v>
      </c>
      <c r="E311" s="2" t="e">
        <f t="shared" si="67"/>
        <v>#N/A</v>
      </c>
      <c r="F311" s="2">
        <v>1743741.1365207434</v>
      </c>
      <c r="G311" s="2">
        <f t="shared" si="70"/>
        <v>542960.42857142852</v>
      </c>
      <c r="H311" s="2">
        <f t="shared" si="65"/>
        <v>147836997.56975344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2284339.8571428489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1752916.0362903178</v>
      </c>
      <c r="Q311" s="2">
        <f t="shared" si="71"/>
        <v>550000</v>
      </c>
      <c r="R311" s="2">
        <f t="shared" si="66"/>
        <v>150069761.91799328</v>
      </c>
      <c r="S311" s="2">
        <f t="shared" si="58"/>
        <v>542960.42857143283</v>
      </c>
      <c r="T311" s="2">
        <f t="shared" si="59"/>
        <v>7039.571428571362</v>
      </c>
      <c r="U311" s="2">
        <f t="shared" si="60"/>
        <v>550000</v>
      </c>
      <c r="V311" s="2">
        <f t="shared" si="34"/>
        <v>102228321.5697531</v>
      </c>
      <c r="W311" s="2">
        <f t="shared" si="61"/>
        <v>542960.42857143283</v>
      </c>
      <c r="X311" s="2">
        <f t="shared" si="51"/>
        <v>7039.5714285671711</v>
      </c>
      <c r="Y311" s="2">
        <f t="shared" si="62"/>
        <v>47841440.348240122</v>
      </c>
      <c r="Z311" s="2" t="str">
        <f t="shared" si="52"/>
        <v>MEEP</v>
      </c>
      <c r="AA311" s="2">
        <f>IF(Z311="HERE",Y311,AA310+Graph!$G$1*1000)</f>
        <v>128723404.06252599</v>
      </c>
      <c r="AB311" s="2">
        <f t="shared" si="63"/>
        <v>800000</v>
      </c>
      <c r="AC311" s="2">
        <f t="shared" si="64"/>
        <v>46303397.426895797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244</v>
      </c>
      <c r="C312" s="7"/>
      <c r="D312" s="2" t="e">
        <f t="shared" si="55"/>
        <v>#N/A</v>
      </c>
      <c r="E312" s="2" t="e">
        <f t="shared" si="67"/>
        <v>#N/A</v>
      </c>
      <c r="F312" s="2">
        <v>1749001.7868140042</v>
      </c>
      <c r="G312" s="2">
        <f t="shared" si="70"/>
        <v>542960.42857142852</v>
      </c>
      <c r="H312" s="2">
        <f t="shared" si="65"/>
        <v>148379957.99832487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2291379.4285714203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1758198.5283828974</v>
      </c>
      <c r="Q312" s="2">
        <f t="shared" si="71"/>
        <v>550000</v>
      </c>
      <c r="R312" s="2">
        <f t="shared" si="66"/>
        <v>150619761.91799328</v>
      </c>
      <c r="S312" s="2">
        <f t="shared" si="58"/>
        <v>542960.42857143283</v>
      </c>
      <c r="T312" s="2">
        <f t="shared" si="59"/>
        <v>7039.571428571362</v>
      </c>
      <c r="U312" s="2">
        <f t="shared" si="60"/>
        <v>550000</v>
      </c>
      <c r="V312" s="2">
        <f t="shared" si="34"/>
        <v>102771281.99832453</v>
      </c>
      <c r="W312" s="2">
        <f t="shared" si="61"/>
        <v>542960.42857143283</v>
      </c>
      <c r="X312" s="2">
        <f t="shared" si="51"/>
        <v>7039.5714285671711</v>
      </c>
      <c r="Y312" s="2">
        <f t="shared" si="62"/>
        <v>47848479.919668689</v>
      </c>
      <c r="Z312" s="2" t="str">
        <f t="shared" si="52"/>
        <v>MEEP</v>
      </c>
      <c r="AA312" s="2">
        <f>IF(Z312="HERE",Y312,AA311+Graph!$G$1*1000)</f>
        <v>129523404.06252599</v>
      </c>
      <c r="AB312" s="2">
        <f t="shared" si="63"/>
        <v>800000</v>
      </c>
      <c r="AC312" s="2">
        <f t="shared" si="64"/>
        <v>46303397.426895797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245</v>
      </c>
      <c r="C313" s="7"/>
      <c r="D313" s="2" t="e">
        <f t="shared" si="55"/>
        <v>#N/A</v>
      </c>
      <c r="E313" s="2" t="e">
        <f t="shared" si="67"/>
        <v>#N/A</v>
      </c>
      <c r="F313" s="2">
        <v>1754262.437107265</v>
      </c>
      <c r="G313" s="2">
        <f t="shared" si="70"/>
        <v>542960.42857142852</v>
      </c>
      <c r="H313" s="2">
        <f t="shared" si="65"/>
        <v>148922918.4268963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2298418.9999999916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1763481.020475477</v>
      </c>
      <c r="Q313" s="2">
        <f t="shared" si="71"/>
        <v>550000</v>
      </c>
      <c r="R313" s="2">
        <f t="shared" si="66"/>
        <v>151169761.91799328</v>
      </c>
      <c r="S313" s="2">
        <f t="shared" si="58"/>
        <v>542960.42857143283</v>
      </c>
      <c r="T313" s="2">
        <f t="shared" si="59"/>
        <v>7039.571428571362</v>
      </c>
      <c r="U313" s="2">
        <f t="shared" si="60"/>
        <v>550000</v>
      </c>
      <c r="V313" s="2">
        <f t="shared" si="34"/>
        <v>103314242.42689596</v>
      </c>
      <c r="W313" s="2">
        <f t="shared" si="61"/>
        <v>542960.42857143283</v>
      </c>
      <c r="X313" s="2">
        <f t="shared" si="51"/>
        <v>7039.5714285671711</v>
      </c>
      <c r="Y313" s="2">
        <f t="shared" si="62"/>
        <v>47855519.491097257</v>
      </c>
      <c r="Z313" s="2" t="str">
        <f t="shared" si="52"/>
        <v>MEEP</v>
      </c>
      <c r="AA313" s="2">
        <f>IF(Z313="HERE",Y313,AA312+Graph!$G$1*1000)</f>
        <v>130323404.06252599</v>
      </c>
      <c r="AB313" s="2">
        <f t="shared" si="63"/>
        <v>800000</v>
      </c>
      <c r="AC313" s="2">
        <f t="shared" si="64"/>
        <v>46303397.426895797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246</v>
      </c>
      <c r="C314" s="7"/>
      <c r="D314" s="2" t="e">
        <f t="shared" si="55"/>
        <v>#N/A</v>
      </c>
      <c r="E314" s="2" t="e">
        <f t="shared" si="67"/>
        <v>#N/A</v>
      </c>
      <c r="F314" s="2">
        <v>1759523.0874005258</v>
      </c>
      <c r="G314" s="2">
        <f t="shared" si="70"/>
        <v>542960.42857142852</v>
      </c>
      <c r="H314" s="2">
        <f t="shared" si="65"/>
        <v>149465878.85546774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2305458.571428563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1768763.5125680864</v>
      </c>
      <c r="Q314" s="2">
        <f t="shared" si="71"/>
        <v>550000</v>
      </c>
      <c r="R314" s="2">
        <f t="shared" si="66"/>
        <v>151719761.91799328</v>
      </c>
      <c r="S314" s="2">
        <f t="shared" si="58"/>
        <v>542960.42857143283</v>
      </c>
      <c r="T314" s="2">
        <f t="shared" si="59"/>
        <v>7039.571428571362</v>
      </c>
      <c r="U314" s="2">
        <f t="shared" si="60"/>
        <v>550000</v>
      </c>
      <c r="V314" s="2">
        <f t="shared" si="34"/>
        <v>103857202.85546739</v>
      </c>
      <c r="W314" s="2">
        <f t="shared" si="61"/>
        <v>542960.42857143283</v>
      </c>
      <c r="X314" s="2">
        <f t="shared" si="51"/>
        <v>7039.5714285671711</v>
      </c>
      <c r="Y314" s="2">
        <f t="shared" si="62"/>
        <v>47862559.062525824</v>
      </c>
      <c r="Z314" s="2" t="str">
        <f t="shared" si="52"/>
        <v>MEEP</v>
      </c>
      <c r="AA314" s="2">
        <f>IF(Z314="HERE",Y314,AA313+Graph!$G$1*1000)</f>
        <v>131123404.06252599</v>
      </c>
      <c r="AB314" s="2">
        <f t="shared" si="63"/>
        <v>800000</v>
      </c>
      <c r="AC314" s="2">
        <f t="shared" si="64"/>
        <v>46303397.426895797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247</v>
      </c>
      <c r="C315" s="7"/>
      <c r="D315" s="2" t="e">
        <f t="shared" si="55"/>
        <v>#N/A</v>
      </c>
      <c r="E315" s="2" t="e">
        <f t="shared" si="67"/>
        <v>#N/A</v>
      </c>
      <c r="F315" s="2">
        <v>1764783.7376937568</v>
      </c>
      <c r="G315" s="2">
        <f t="shared" si="70"/>
        <v>542960.42857142852</v>
      </c>
      <c r="H315" s="2">
        <f t="shared" si="65"/>
        <v>150008839.28403917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2312498.1428571343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1774046.004660666</v>
      </c>
      <c r="Q315" s="2">
        <f t="shared" si="71"/>
        <v>550000</v>
      </c>
      <c r="R315" s="2">
        <f t="shared" si="66"/>
        <v>152269761.91799328</v>
      </c>
      <c r="S315" s="2">
        <f t="shared" si="58"/>
        <v>542960.42857143283</v>
      </c>
      <c r="T315" s="2">
        <f t="shared" si="59"/>
        <v>7039.571428571362</v>
      </c>
      <c r="U315" s="2">
        <f t="shared" si="60"/>
        <v>550000</v>
      </c>
      <c r="V315" s="2">
        <f t="shared" si="34"/>
        <v>104400163.28403883</v>
      </c>
      <c r="W315" s="2">
        <f t="shared" si="61"/>
        <v>542960.42857143283</v>
      </c>
      <c r="X315" s="2">
        <f t="shared" si="51"/>
        <v>7039.5714285671711</v>
      </c>
      <c r="Y315" s="2">
        <f t="shared" si="62"/>
        <v>47869598.633954391</v>
      </c>
      <c r="Z315" s="2" t="str">
        <f t="shared" si="52"/>
        <v>MEEP</v>
      </c>
      <c r="AA315" s="2">
        <f>IF(Z315="HERE",Y315,AA314+Graph!$G$1*1000)</f>
        <v>131923404.06252599</v>
      </c>
      <c r="AB315" s="2">
        <f t="shared" si="63"/>
        <v>800000</v>
      </c>
      <c r="AC315" s="2">
        <f t="shared" si="64"/>
        <v>46303397.426895797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248</v>
      </c>
      <c r="C316" s="7"/>
      <c r="D316" s="2" t="e">
        <f t="shared" si="55"/>
        <v>#N/A</v>
      </c>
      <c r="E316" s="2" t="e">
        <f t="shared" si="67"/>
        <v>#N/A</v>
      </c>
      <c r="F316" s="2">
        <v>1770044.3879870176</v>
      </c>
      <c r="G316" s="2">
        <f t="shared" si="70"/>
        <v>542960.42857142852</v>
      </c>
      <c r="H316" s="2">
        <f t="shared" si="65"/>
        <v>150551799.7126106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2319537.7142857057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1779328.4967532456</v>
      </c>
      <c r="Q316" s="2">
        <f t="shared" si="71"/>
        <v>550000</v>
      </c>
      <c r="R316" s="2">
        <f t="shared" si="66"/>
        <v>152819761.91799328</v>
      </c>
      <c r="S316" s="2">
        <f t="shared" si="58"/>
        <v>542960.42857143283</v>
      </c>
      <c r="T316" s="2">
        <f t="shared" si="59"/>
        <v>7039.571428571362</v>
      </c>
      <c r="U316" s="2">
        <f t="shared" si="60"/>
        <v>550000</v>
      </c>
      <c r="V316" s="2">
        <f t="shared" si="34"/>
        <v>104943123.71261026</v>
      </c>
      <c r="W316" s="2">
        <f t="shared" si="61"/>
        <v>542960.42857143283</v>
      </c>
      <c r="X316" s="2">
        <f t="shared" si="51"/>
        <v>7039.5714285671711</v>
      </c>
      <c r="Y316" s="2">
        <f t="shared" si="62"/>
        <v>47876638.205382958</v>
      </c>
      <c r="Z316" s="2" t="str">
        <f t="shared" si="52"/>
        <v>MEEP</v>
      </c>
      <c r="AA316" s="2">
        <f>IF(Z316="HERE",Y316,AA315+Graph!$G$1*1000)</f>
        <v>132723404.06252599</v>
      </c>
      <c r="AB316" s="2">
        <f t="shared" si="63"/>
        <v>800000</v>
      </c>
      <c r="AC316" s="2">
        <f t="shared" si="64"/>
        <v>46303397.426895797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249</v>
      </c>
      <c r="C317" s="7"/>
      <c r="D317" s="2" t="e">
        <f t="shared" si="55"/>
        <v>#N/A</v>
      </c>
      <c r="E317" s="2" t="e">
        <f t="shared" si="67"/>
        <v>#N/A</v>
      </c>
      <c r="F317" s="2">
        <v>1775305.0382802784</v>
      </c>
      <c r="G317" s="2">
        <f t="shared" si="70"/>
        <v>542960.42857142852</v>
      </c>
      <c r="H317" s="2">
        <f t="shared" si="65"/>
        <v>151094760.14118204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2326577.2857142771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1784610.9888458252</v>
      </c>
      <c r="Q317" s="2">
        <f t="shared" si="71"/>
        <v>550000</v>
      </c>
      <c r="R317" s="2">
        <f t="shared" si="66"/>
        <v>153369761.91799328</v>
      </c>
      <c r="S317" s="2">
        <f t="shared" si="58"/>
        <v>542960.42857143283</v>
      </c>
      <c r="T317" s="2">
        <f t="shared" si="59"/>
        <v>7039.571428571362</v>
      </c>
      <c r="U317" s="2">
        <f t="shared" si="60"/>
        <v>550000</v>
      </c>
      <c r="V317" s="2">
        <f t="shared" si="34"/>
        <v>105486084.14118169</v>
      </c>
      <c r="W317" s="2">
        <f t="shared" si="61"/>
        <v>542960.42857143283</v>
      </c>
      <c r="X317" s="2">
        <f t="shared" si="51"/>
        <v>7039.5714285671711</v>
      </c>
      <c r="Y317" s="2">
        <f t="shared" si="62"/>
        <v>47883677.776811525</v>
      </c>
      <c r="Z317" s="2" t="str">
        <f t="shared" si="52"/>
        <v>MEEP</v>
      </c>
      <c r="AA317" s="2">
        <f>IF(Z317="HERE",Y317,AA316+Graph!$G$1*1000)</f>
        <v>133523404.06252599</v>
      </c>
      <c r="AB317" s="2">
        <f t="shared" si="63"/>
        <v>800000</v>
      </c>
      <c r="AC317" s="2">
        <f t="shared" si="64"/>
        <v>46303397.426895797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250</v>
      </c>
      <c r="C318" s="7"/>
      <c r="D318" s="2" t="e">
        <f t="shared" si="55"/>
        <v>#N/A</v>
      </c>
      <c r="E318" s="2" t="e">
        <f t="shared" si="67"/>
        <v>#N/A</v>
      </c>
      <c r="F318" s="2">
        <v>1780565.6885735393</v>
      </c>
      <c r="G318" s="2">
        <f t="shared" si="70"/>
        <v>542960.42857142852</v>
      </c>
      <c r="H318" s="2">
        <f t="shared" si="65"/>
        <v>151637720.56975347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2333616.8571428484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1789893.4809384048</v>
      </c>
      <c r="Q318" s="2">
        <f t="shared" si="71"/>
        <v>550000</v>
      </c>
      <c r="R318" s="2">
        <f t="shared" si="66"/>
        <v>153919761.91799328</v>
      </c>
      <c r="S318" s="2">
        <f t="shared" si="58"/>
        <v>542960.42857143283</v>
      </c>
      <c r="T318" s="2">
        <f t="shared" si="59"/>
        <v>7039.571428571362</v>
      </c>
      <c r="U318" s="2">
        <f t="shared" si="60"/>
        <v>550000</v>
      </c>
      <c r="V318" s="2">
        <f t="shared" si="34"/>
        <v>106029044.56975313</v>
      </c>
      <c r="W318" s="2">
        <f t="shared" si="61"/>
        <v>542960.42857143283</v>
      </c>
      <c r="X318" s="2">
        <f t="shared" si="51"/>
        <v>7039.5714285671711</v>
      </c>
      <c r="Y318" s="2">
        <f t="shared" si="62"/>
        <v>47890717.348240092</v>
      </c>
      <c r="Z318" s="2" t="str">
        <f t="shared" si="52"/>
        <v>MEEP</v>
      </c>
      <c r="AA318" s="2">
        <f>IF(Z318="HERE",Y318,AA317+Graph!$G$1*1000)</f>
        <v>134323404.06252599</v>
      </c>
      <c r="AB318" s="2">
        <f t="shared" si="63"/>
        <v>800000</v>
      </c>
      <c r="AC318" s="2">
        <f t="shared" si="64"/>
        <v>46303397.426895797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251</v>
      </c>
      <c r="C319" s="7"/>
      <c r="D319" s="2" t="e">
        <f t="shared" si="55"/>
        <v>#N/A</v>
      </c>
      <c r="E319" s="2" t="e">
        <f t="shared" si="67"/>
        <v>#N/A</v>
      </c>
      <c r="F319" s="2">
        <v>1785826.3388668001</v>
      </c>
      <c r="G319" s="2">
        <f t="shared" si="70"/>
        <v>542960.42857142852</v>
      </c>
      <c r="H319" s="2">
        <f t="shared" si="65"/>
        <v>152180680.9983249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2340656.4285714198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1795175.9730309844</v>
      </c>
      <c r="Q319" s="2">
        <f t="shared" si="71"/>
        <v>550000</v>
      </c>
      <c r="R319" s="2">
        <f t="shared" si="66"/>
        <v>154469761.91799328</v>
      </c>
      <c r="S319" s="2">
        <f t="shared" si="58"/>
        <v>542960.42857143283</v>
      </c>
      <c r="T319" s="2">
        <f t="shared" si="59"/>
        <v>7039.571428571362</v>
      </c>
      <c r="U319" s="2">
        <f t="shared" si="60"/>
        <v>550000</v>
      </c>
      <c r="V319" s="2">
        <f t="shared" si="34"/>
        <v>106572004.99832456</v>
      </c>
      <c r="W319" s="2">
        <f t="shared" si="61"/>
        <v>542960.42857143283</v>
      </c>
      <c r="X319" s="2">
        <f t="shared" si="51"/>
        <v>7039.5714285671711</v>
      </c>
      <c r="Y319" s="2">
        <f t="shared" si="62"/>
        <v>47897756.91966866</v>
      </c>
      <c r="Z319" s="2" t="str">
        <f t="shared" si="52"/>
        <v>MEEP</v>
      </c>
      <c r="AA319" s="2">
        <f>IF(Z319="HERE",Y319,AA318+Graph!$G$1*1000)</f>
        <v>135123404.06252599</v>
      </c>
      <c r="AB319" s="2">
        <f t="shared" si="63"/>
        <v>800000</v>
      </c>
      <c r="AC319" s="2">
        <f t="shared" si="64"/>
        <v>46303397.426895797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252</v>
      </c>
      <c r="C320" s="7"/>
      <c r="D320" s="2" t="e">
        <f t="shared" si="55"/>
        <v>#N/A</v>
      </c>
      <c r="E320" s="2" t="e">
        <f t="shared" si="67"/>
        <v>#N/A</v>
      </c>
      <c r="F320" s="2">
        <v>1791086.9891600311</v>
      </c>
      <c r="G320" s="2">
        <f t="shared" si="70"/>
        <v>542960.42857142852</v>
      </c>
      <c r="H320" s="2">
        <f t="shared" si="65"/>
        <v>152723641.42689633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2347695.9999999912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1800458.4651235938</v>
      </c>
      <c r="Q320" s="2">
        <f t="shared" si="71"/>
        <v>550000</v>
      </c>
      <c r="R320" s="2">
        <f t="shared" si="66"/>
        <v>155019761.91799328</v>
      </c>
      <c r="S320" s="2">
        <f t="shared" si="58"/>
        <v>542960.42857143283</v>
      </c>
      <c r="T320" s="2">
        <f t="shared" si="59"/>
        <v>7039.571428571362</v>
      </c>
      <c r="U320" s="2">
        <f t="shared" si="60"/>
        <v>550000</v>
      </c>
      <c r="V320" s="2">
        <f t="shared" si="34"/>
        <v>107114965.42689599</v>
      </c>
      <c r="W320" s="2">
        <f t="shared" si="61"/>
        <v>542960.42857143283</v>
      </c>
      <c r="X320" s="2">
        <f t="shared" si="51"/>
        <v>7039.5714285671711</v>
      </c>
      <c r="Y320" s="2">
        <f t="shared" si="62"/>
        <v>47904796.491097227</v>
      </c>
      <c r="Z320" s="2" t="str">
        <f t="shared" si="52"/>
        <v>MEEP</v>
      </c>
      <c r="AA320" s="2">
        <f>IF(Z320="HERE",Y320,AA319+Graph!$G$1*1000)</f>
        <v>135923404.06252599</v>
      </c>
      <c r="AB320" s="2">
        <f t="shared" si="63"/>
        <v>800000</v>
      </c>
      <c r="AC320" s="2">
        <f t="shared" si="64"/>
        <v>46303397.426895797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253</v>
      </c>
      <c r="C321" s="7"/>
      <c r="D321" s="2" t="e">
        <f t="shared" si="55"/>
        <v>#N/A</v>
      </c>
      <c r="E321" s="2" t="e">
        <f t="shared" si="67"/>
        <v>#N/A</v>
      </c>
      <c r="F321" s="2">
        <v>1796347.6394532919</v>
      </c>
      <c r="G321" s="2">
        <f t="shared" si="70"/>
        <v>542960.42857142852</v>
      </c>
      <c r="H321" s="2">
        <f t="shared" si="65"/>
        <v>153266601.85546777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2354735.5714285625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1805740.9572161734</v>
      </c>
      <c r="Q321" s="2">
        <f t="shared" si="71"/>
        <v>550000</v>
      </c>
      <c r="R321" s="2">
        <f t="shared" si="66"/>
        <v>155569761.91799328</v>
      </c>
      <c r="S321" s="2">
        <f t="shared" si="58"/>
        <v>542960.42857143283</v>
      </c>
      <c r="T321" s="2">
        <f t="shared" si="59"/>
        <v>7039.571428571362</v>
      </c>
      <c r="U321" s="2">
        <f t="shared" si="60"/>
        <v>550000</v>
      </c>
      <c r="V321" s="2">
        <f t="shared" si="34"/>
        <v>107657925.85546742</v>
      </c>
      <c r="W321" s="2">
        <f t="shared" si="61"/>
        <v>542960.42857143283</v>
      </c>
      <c r="X321" s="2">
        <f t="shared" si="51"/>
        <v>7039.5714285671711</v>
      </c>
      <c r="Y321" s="2">
        <f t="shared" si="62"/>
        <v>47911836.062525794</v>
      </c>
      <c r="Z321" s="2" t="str">
        <f t="shared" si="52"/>
        <v>MEEP</v>
      </c>
      <c r="AA321" s="2">
        <f>IF(Z321="HERE",Y321,AA320+Graph!$G$1*1000)</f>
        <v>136723404.06252599</v>
      </c>
      <c r="AB321" s="2">
        <f t="shared" si="63"/>
        <v>800000</v>
      </c>
      <c r="AC321" s="2">
        <f t="shared" si="64"/>
        <v>46303397.426895797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254</v>
      </c>
      <c r="C322" s="7"/>
      <c r="D322" s="2" t="e">
        <f t="shared" si="55"/>
        <v>#N/A</v>
      </c>
      <c r="E322" s="2" t="e">
        <f t="shared" si="67"/>
        <v>#N/A</v>
      </c>
      <c r="F322" s="2">
        <v>1801608.2897465527</v>
      </c>
      <c r="G322" s="2">
        <f t="shared" si="70"/>
        <v>542960.42857142852</v>
      </c>
      <c r="H322" s="2">
        <f t="shared" si="65"/>
        <v>153809562.2840392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2361775.1428571339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1811023.449308753</v>
      </c>
      <c r="Q322" s="2">
        <f t="shared" si="71"/>
        <v>550000</v>
      </c>
      <c r="R322" s="2">
        <f t="shared" si="66"/>
        <v>156119761.91799328</v>
      </c>
      <c r="S322" s="2">
        <f t="shared" si="58"/>
        <v>542960.42857143283</v>
      </c>
      <c r="T322" s="2">
        <f t="shared" si="59"/>
        <v>7039.571428571362</v>
      </c>
      <c r="U322" s="2">
        <f t="shared" si="60"/>
        <v>550000</v>
      </c>
      <c r="V322" s="2">
        <f t="shared" si="34"/>
        <v>108200886.28403886</v>
      </c>
      <c r="W322" s="2">
        <f t="shared" si="61"/>
        <v>542960.42857143283</v>
      </c>
      <c r="X322" s="2">
        <f t="shared" si="51"/>
        <v>7039.5714285671711</v>
      </c>
      <c r="Y322" s="2">
        <f t="shared" si="62"/>
        <v>47918875.633954361</v>
      </c>
      <c r="Z322" s="2" t="str">
        <f t="shared" si="52"/>
        <v>MEEP</v>
      </c>
      <c r="AA322" s="2">
        <f>IF(Z322="HERE",Y322,AA321+Graph!$G$1*1000)</f>
        <v>137523404.06252599</v>
      </c>
      <c r="AB322" s="2">
        <f t="shared" si="63"/>
        <v>800000</v>
      </c>
      <c r="AC322" s="2">
        <f t="shared" si="64"/>
        <v>46303397.426895797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255</v>
      </c>
      <c r="C323" s="7"/>
      <c r="D323" s="2" t="e">
        <f t="shared" si="55"/>
        <v>#N/A</v>
      </c>
      <c r="E323" s="2" t="e">
        <f t="shared" si="67"/>
        <v>#N/A</v>
      </c>
      <c r="F323" s="2">
        <v>1806868.9400398135</v>
      </c>
      <c r="G323" s="2">
        <f t="shared" si="70"/>
        <v>542960.42857142852</v>
      </c>
      <c r="H323" s="2">
        <f t="shared" si="65"/>
        <v>154352522.71261063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2368814.7142857052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1816305.9414013326</v>
      </c>
      <c r="Q323" s="2">
        <f t="shared" si="71"/>
        <v>550000</v>
      </c>
      <c r="R323" s="2">
        <f t="shared" si="66"/>
        <v>156669761.91799328</v>
      </c>
      <c r="S323" s="2">
        <f t="shared" si="58"/>
        <v>542960.42857143283</v>
      </c>
      <c r="T323" s="2">
        <f t="shared" si="59"/>
        <v>7039.571428571362</v>
      </c>
      <c r="U323" s="2">
        <f t="shared" si="60"/>
        <v>550000</v>
      </c>
      <c r="V323" s="2">
        <f t="shared" si="34"/>
        <v>108743846.71261029</v>
      </c>
      <c r="W323" s="2">
        <f t="shared" si="61"/>
        <v>542960.42857143283</v>
      </c>
      <c r="X323" s="2">
        <f t="shared" si="51"/>
        <v>7039.5714285671711</v>
      </c>
      <c r="Y323" s="2">
        <f t="shared" si="62"/>
        <v>47925915.205382928</v>
      </c>
      <c r="Z323" s="2" t="str">
        <f t="shared" si="52"/>
        <v>MEEP</v>
      </c>
      <c r="AA323" s="2">
        <f>IF(Z323="HERE",Y323,AA322+Graph!$G$1*1000)</f>
        <v>138323404.06252599</v>
      </c>
      <c r="AB323" s="2">
        <f t="shared" si="63"/>
        <v>800000</v>
      </c>
      <c r="AC323" s="2">
        <f t="shared" si="64"/>
        <v>46303397.426895797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256</v>
      </c>
      <c r="C324" s="7"/>
      <c r="D324" s="2" t="e">
        <f t="shared" si="55"/>
        <v>#N/A</v>
      </c>
      <c r="E324" s="2" t="e">
        <f t="shared" si="67"/>
        <v>#N/A</v>
      </c>
      <c r="F324" s="2">
        <v>1812129.5903330743</v>
      </c>
      <c r="G324" s="2">
        <f t="shared" si="70"/>
        <v>542960.42857142852</v>
      </c>
      <c r="H324" s="2">
        <f t="shared" si="65"/>
        <v>154895483.14118207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2375854.2857142766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1821588.4334939122</v>
      </c>
      <c r="Q324" s="2">
        <f t="shared" si="71"/>
        <v>550000</v>
      </c>
      <c r="R324" s="2">
        <f t="shared" si="66"/>
        <v>157219761.91799328</v>
      </c>
      <c r="S324" s="2">
        <f t="shared" si="58"/>
        <v>542960.42857143283</v>
      </c>
      <c r="T324" s="2">
        <f t="shared" si="59"/>
        <v>7039.571428571362</v>
      </c>
      <c r="U324" s="2">
        <f t="shared" si="60"/>
        <v>550000</v>
      </c>
      <c r="V324" s="2">
        <f t="shared" si="34"/>
        <v>109286807.14118172</v>
      </c>
      <c r="W324" s="2">
        <f t="shared" si="61"/>
        <v>542960.42857143283</v>
      </c>
      <c r="X324" s="2">
        <f t="shared" si="51"/>
        <v>7039.5714285671711</v>
      </c>
      <c r="Y324" s="2">
        <f t="shared" si="62"/>
        <v>47932954.776811495</v>
      </c>
      <c r="Z324" s="2" t="str">
        <f t="shared" si="52"/>
        <v>MEEP</v>
      </c>
      <c r="AA324" s="2">
        <f>IF(Z324="HERE",Y324,AA323+Graph!$G$1*1000)</f>
        <v>139123404.06252599</v>
      </c>
      <c r="AB324" s="2">
        <f t="shared" si="63"/>
        <v>800000</v>
      </c>
      <c r="AC324" s="2">
        <f t="shared" si="64"/>
        <v>46303397.426895797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257</v>
      </c>
      <c r="C325" s="7"/>
      <c r="D325" s="2" t="e">
        <f t="shared" si="55"/>
        <v>#N/A</v>
      </c>
      <c r="E325" s="2" t="e">
        <f t="shared" si="67"/>
        <v>#N/A</v>
      </c>
      <c r="F325" s="2">
        <v>1817390.2406263053</v>
      </c>
      <c r="G325" s="2">
        <f t="shared" si="70"/>
        <v>542960.42857142852</v>
      </c>
      <c r="H325" s="2">
        <f t="shared" si="65"/>
        <v>155438443.5697535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2382893.857142848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1826870.9255865216</v>
      </c>
      <c r="Q325" s="2">
        <f t="shared" si="71"/>
        <v>550000</v>
      </c>
      <c r="R325" s="2">
        <f t="shared" si="66"/>
        <v>157769761.91799328</v>
      </c>
      <c r="S325" s="2">
        <f t="shared" si="58"/>
        <v>542960.42857143283</v>
      </c>
      <c r="T325" s="2">
        <f t="shared" si="59"/>
        <v>7039.571428571362</v>
      </c>
      <c r="U325" s="2">
        <f t="shared" si="60"/>
        <v>550000</v>
      </c>
      <c r="V325" s="2">
        <f t="shared" si="34"/>
        <v>109829767.56975316</v>
      </c>
      <c r="W325" s="2">
        <f t="shared" si="61"/>
        <v>542960.42857143283</v>
      </c>
      <c r="X325" s="2">
        <f t="shared" si="51"/>
        <v>7039.5714285671711</v>
      </c>
      <c r="Y325" s="2">
        <f t="shared" si="62"/>
        <v>47939994.348240063</v>
      </c>
      <c r="Z325" s="2" t="str">
        <f t="shared" si="52"/>
        <v>MEEP</v>
      </c>
      <c r="AA325" s="2">
        <f>IF(Z325="HERE",Y325,AA324+Graph!$G$1*1000)</f>
        <v>139923404.06252599</v>
      </c>
      <c r="AB325" s="2">
        <f t="shared" si="63"/>
        <v>800000</v>
      </c>
      <c r="AC325" s="2">
        <f t="shared" si="64"/>
        <v>46303397.426895797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258</v>
      </c>
      <c r="C326" s="7"/>
      <c r="D326" s="2" t="e">
        <f t="shared" si="55"/>
        <v>#N/A</v>
      </c>
      <c r="E326" s="2" t="e">
        <f t="shared" si="67"/>
        <v>#N/A</v>
      </c>
      <c r="F326" s="2">
        <v>1822650.8909195662</v>
      </c>
      <c r="G326" s="2">
        <f t="shared" si="70"/>
        <v>542960.42857142852</v>
      </c>
      <c r="H326" s="2">
        <f t="shared" si="65"/>
        <v>155981403.99832493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2389933.4285714193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1832153.4176791012</v>
      </c>
      <c r="Q326" s="2">
        <f t="shared" si="71"/>
        <v>550000</v>
      </c>
      <c r="R326" s="2">
        <f t="shared" si="66"/>
        <v>158319761.91799328</v>
      </c>
      <c r="S326" s="2">
        <f t="shared" si="58"/>
        <v>542960.42857143283</v>
      </c>
      <c r="T326" s="2">
        <f t="shared" si="59"/>
        <v>7039.571428571362</v>
      </c>
      <c r="U326" s="2">
        <f t="shared" si="60"/>
        <v>550000</v>
      </c>
      <c r="V326" s="2">
        <f t="shared" si="34"/>
        <v>110372727.99832459</v>
      </c>
      <c r="W326" s="2">
        <f t="shared" si="61"/>
        <v>542960.42857143283</v>
      </c>
      <c r="X326" s="2">
        <f t="shared" si="51"/>
        <v>7039.5714285671711</v>
      </c>
      <c r="Y326" s="2">
        <f t="shared" si="62"/>
        <v>47947033.91966863</v>
      </c>
      <c r="Z326" s="2" t="str">
        <f t="shared" si="52"/>
        <v>MEEP</v>
      </c>
      <c r="AA326" s="2">
        <f>IF(Z326="HERE",Y326,AA325+Graph!$G$1*1000)</f>
        <v>140723404.06252599</v>
      </c>
      <c r="AB326" s="2">
        <f t="shared" si="63"/>
        <v>800000</v>
      </c>
      <c r="AC326" s="2">
        <f t="shared" si="64"/>
        <v>46303397.426895797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259</v>
      </c>
      <c r="C327" s="7"/>
      <c r="D327" s="2" t="e">
        <f t="shared" si="55"/>
        <v>#N/A</v>
      </c>
      <c r="E327" s="2" t="e">
        <f t="shared" si="67"/>
        <v>#N/A</v>
      </c>
      <c r="F327" s="2">
        <v>1827911.541212827</v>
      </c>
      <c r="G327" s="2">
        <f t="shared" si="70"/>
        <v>542960.42857142852</v>
      </c>
      <c r="H327" s="2">
        <f t="shared" si="65"/>
        <v>156524364.42689636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2396972.9999999907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1837435.9097716808</v>
      </c>
      <c r="Q327" s="2">
        <f t="shared" si="71"/>
        <v>550000</v>
      </c>
      <c r="R327" s="2">
        <f t="shared" si="66"/>
        <v>158869761.91799328</v>
      </c>
      <c r="S327" s="2">
        <f t="shared" si="58"/>
        <v>542960.42857143283</v>
      </c>
      <c r="T327" s="2">
        <f t="shared" si="59"/>
        <v>7039.571428571362</v>
      </c>
      <c r="U327" s="2">
        <f t="shared" si="60"/>
        <v>550000</v>
      </c>
      <c r="V327" s="2">
        <f t="shared" si="34"/>
        <v>110915688.42689602</v>
      </c>
      <c r="W327" s="2">
        <f t="shared" si="61"/>
        <v>542960.42857143283</v>
      </c>
      <c r="X327" s="2">
        <f t="shared" si="51"/>
        <v>7039.5714285671711</v>
      </c>
      <c r="Y327" s="2">
        <f t="shared" si="62"/>
        <v>47954073.491097197</v>
      </c>
      <c r="Z327" s="2" t="str">
        <f t="shared" si="52"/>
        <v>MEEP</v>
      </c>
      <c r="AA327" s="2">
        <f>IF(Z327="HERE",Y327,AA326+Graph!$G$1*1000)</f>
        <v>141523404.06252599</v>
      </c>
      <c r="AB327" s="2">
        <f t="shared" si="63"/>
        <v>800000</v>
      </c>
      <c r="AC327" s="2">
        <f t="shared" si="64"/>
        <v>46303397.426895797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260</v>
      </c>
      <c r="C328" s="7"/>
      <c r="D328" s="2" t="e">
        <f t="shared" si="55"/>
        <v>#N/A</v>
      </c>
      <c r="E328" s="2" t="e">
        <f t="shared" si="67"/>
        <v>#N/A</v>
      </c>
      <c r="F328" s="2">
        <v>1833172.1915060878</v>
      </c>
      <c r="G328" s="2">
        <f t="shared" si="70"/>
        <v>542960.42857142852</v>
      </c>
      <c r="H328" s="2">
        <f t="shared" si="65"/>
        <v>157067324.8554678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2404012.571428562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1842718.4018642604</v>
      </c>
      <c r="Q328" s="2">
        <f t="shared" si="71"/>
        <v>550000</v>
      </c>
      <c r="R328" s="2">
        <f t="shared" si="66"/>
        <v>159419761.91799328</v>
      </c>
      <c r="S328" s="2">
        <f t="shared" si="58"/>
        <v>542960.42857143283</v>
      </c>
      <c r="T328" s="2">
        <f t="shared" si="59"/>
        <v>7039.571428571362</v>
      </c>
      <c r="U328" s="2">
        <f t="shared" si="60"/>
        <v>550000</v>
      </c>
      <c r="V328" s="2">
        <f t="shared" si="34"/>
        <v>111458648.85546745</v>
      </c>
      <c r="W328" s="2">
        <f t="shared" si="61"/>
        <v>542960.42857143283</v>
      </c>
      <c r="X328" s="2">
        <f t="shared" si="51"/>
        <v>7039.5714285671711</v>
      </c>
      <c r="Y328" s="2">
        <f t="shared" si="62"/>
        <v>47961113.062525764</v>
      </c>
      <c r="Z328" s="2" t="str">
        <f t="shared" si="52"/>
        <v>MEEP</v>
      </c>
      <c r="AA328" s="2">
        <f>IF(Z328="HERE",Y328,AA327+Graph!$G$1*1000)</f>
        <v>142323404.06252599</v>
      </c>
      <c r="AB328" s="2">
        <f t="shared" si="63"/>
        <v>800000</v>
      </c>
      <c r="AC328" s="2">
        <f t="shared" si="64"/>
        <v>46303397.426895797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261</v>
      </c>
      <c r="C329" s="7"/>
      <c r="D329" s="2" t="e">
        <f t="shared" si="55"/>
        <v>#N/A</v>
      </c>
      <c r="E329" s="2" t="e">
        <f t="shared" si="67"/>
        <v>#N/A</v>
      </c>
      <c r="F329" s="2">
        <v>1838432.8417993486</v>
      </c>
      <c r="G329" s="2">
        <f t="shared" si="70"/>
        <v>542960.42857142852</v>
      </c>
      <c r="H329" s="2">
        <f t="shared" si="65"/>
        <v>157610285.28403923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2411052.1428571334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1848000.89395684</v>
      </c>
      <c r="Q329" s="2">
        <f t="shared" si="71"/>
        <v>550000</v>
      </c>
      <c r="R329" s="2">
        <f t="shared" si="66"/>
        <v>159969761.91799328</v>
      </c>
      <c r="S329" s="2">
        <f t="shared" si="58"/>
        <v>542960.42857143283</v>
      </c>
      <c r="T329" s="2">
        <f t="shared" si="59"/>
        <v>7039.571428571362</v>
      </c>
      <c r="U329" s="2">
        <f t="shared" si="60"/>
        <v>550000</v>
      </c>
      <c r="V329" s="2">
        <f t="shared" si="34"/>
        <v>112001609.28403889</v>
      </c>
      <c r="W329" s="2">
        <f t="shared" si="61"/>
        <v>542960.42857143283</v>
      </c>
      <c r="X329" s="2">
        <f t="shared" si="51"/>
        <v>7039.5714285671711</v>
      </c>
      <c r="Y329" s="2">
        <f t="shared" si="62"/>
        <v>47968152.633954331</v>
      </c>
      <c r="Z329" s="2" t="str">
        <f t="shared" si="52"/>
        <v>MEEP</v>
      </c>
      <c r="AA329" s="2">
        <f>IF(Z329="HERE",Y329,AA328+Graph!$G$1*1000)</f>
        <v>143123404.06252599</v>
      </c>
      <c r="AB329" s="2">
        <f t="shared" si="63"/>
        <v>800000</v>
      </c>
      <c r="AC329" s="2">
        <f t="shared" si="64"/>
        <v>46303397.426895797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262</v>
      </c>
      <c r="C330" s="7"/>
      <c r="D330" s="2" t="e">
        <f t="shared" si="55"/>
        <v>#N/A</v>
      </c>
      <c r="E330" s="2" t="e">
        <f t="shared" si="67"/>
        <v>#N/A</v>
      </c>
      <c r="F330" s="2">
        <v>1843693.4920926094</v>
      </c>
      <c r="G330" s="2">
        <f t="shared" si="70"/>
        <v>542960.42857142852</v>
      </c>
      <c r="H330" s="2">
        <f t="shared" si="65"/>
        <v>158153245.71261066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2418091.7142857048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1853283.3860494196</v>
      </c>
      <c r="Q330" s="2">
        <f t="shared" si="71"/>
        <v>550000</v>
      </c>
      <c r="R330" s="2">
        <f t="shared" si="66"/>
        <v>160519761.91799328</v>
      </c>
      <c r="S330" s="2">
        <f t="shared" si="58"/>
        <v>542960.42857143283</v>
      </c>
      <c r="T330" s="2">
        <f t="shared" si="59"/>
        <v>7039.571428571362</v>
      </c>
      <c r="U330" s="2">
        <f t="shared" si="60"/>
        <v>550000</v>
      </c>
      <c r="V330" s="2">
        <f t="shared" si="34"/>
        <v>112544569.71261032</v>
      </c>
      <c r="W330" s="2">
        <f t="shared" si="61"/>
        <v>542960.42857143283</v>
      </c>
      <c r="X330" s="2">
        <f t="shared" si="51"/>
        <v>7039.5714285671711</v>
      </c>
      <c r="Y330" s="2">
        <f t="shared" si="62"/>
        <v>47975192.205382898</v>
      </c>
      <c r="Z330" s="2" t="str">
        <f t="shared" si="52"/>
        <v>MEEP</v>
      </c>
      <c r="AA330" s="2">
        <f>IF(Z330="HERE",Y330,AA329+Graph!$G$1*1000)</f>
        <v>143923404.06252599</v>
      </c>
      <c r="AB330" s="2">
        <f t="shared" si="63"/>
        <v>800000</v>
      </c>
      <c r="AC330" s="2">
        <f t="shared" si="64"/>
        <v>46303397.426895797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263</v>
      </c>
      <c r="C331" s="7"/>
      <c r="D331" s="2" t="e">
        <f t="shared" si="55"/>
        <v>#N/A</v>
      </c>
      <c r="E331" s="2" t="e">
        <f t="shared" si="67"/>
        <v>#N/A</v>
      </c>
      <c r="F331" s="2">
        <v>1848954.1423858404</v>
      </c>
      <c r="G331" s="2">
        <f t="shared" si="70"/>
        <v>542960.42857142852</v>
      </c>
      <c r="H331" s="2">
        <f t="shared" si="65"/>
        <v>158696206.14118209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2425131.2857142761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1858565.878142029</v>
      </c>
      <c r="Q331" s="2">
        <f t="shared" si="71"/>
        <v>550000</v>
      </c>
      <c r="R331" s="2">
        <f t="shared" si="66"/>
        <v>161069761.91799328</v>
      </c>
      <c r="S331" s="2">
        <f t="shared" si="58"/>
        <v>542960.42857143283</v>
      </c>
      <c r="T331" s="2">
        <f t="shared" si="59"/>
        <v>7039.571428571362</v>
      </c>
      <c r="U331" s="2">
        <f t="shared" si="60"/>
        <v>550000</v>
      </c>
      <c r="V331" s="2">
        <f t="shared" si="34"/>
        <v>113087530.14118175</v>
      </c>
      <c r="W331" s="2">
        <f t="shared" si="61"/>
        <v>542960.42857143283</v>
      </c>
      <c r="X331" s="2">
        <f t="shared" si="51"/>
        <v>7039.5714285671711</v>
      </c>
      <c r="Y331" s="2">
        <f t="shared" si="62"/>
        <v>47982231.776811466</v>
      </c>
      <c r="Z331" s="2" t="str">
        <f t="shared" si="52"/>
        <v>MEEP</v>
      </c>
      <c r="AA331" s="2">
        <f>IF(Z331="HERE",Y331,AA330+Graph!$G$1*1000)</f>
        <v>144723404.06252599</v>
      </c>
      <c r="AB331" s="2">
        <f t="shared" si="63"/>
        <v>800000</v>
      </c>
      <c r="AC331" s="2">
        <f t="shared" si="64"/>
        <v>46303397.426895797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264</v>
      </c>
      <c r="C332" s="7"/>
      <c r="D332" s="2" t="e">
        <f t="shared" si="55"/>
        <v>#N/A</v>
      </c>
      <c r="E332" s="2" t="e">
        <f t="shared" si="67"/>
        <v>#N/A</v>
      </c>
      <c r="F332" s="2">
        <v>1854214.7926791012</v>
      </c>
      <c r="G332" s="2">
        <f t="shared" si="70"/>
        <v>542960.42857142852</v>
      </c>
      <c r="H332" s="2">
        <f t="shared" si="65"/>
        <v>159239166.56975353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2432170.8571428475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1863848.3702346087</v>
      </c>
      <c r="Q332" s="2">
        <f t="shared" si="71"/>
        <v>550000</v>
      </c>
      <c r="R332" s="2">
        <f t="shared" si="66"/>
        <v>161619761.91799328</v>
      </c>
      <c r="S332" s="2">
        <f t="shared" si="58"/>
        <v>542960.42857143283</v>
      </c>
      <c r="T332" s="2">
        <f t="shared" si="59"/>
        <v>7039.571428571362</v>
      </c>
      <c r="U332" s="2">
        <f t="shared" si="60"/>
        <v>550000</v>
      </c>
      <c r="V332" s="2">
        <f t="shared" si="34"/>
        <v>113630490.56975318</v>
      </c>
      <c r="W332" s="2">
        <f t="shared" si="61"/>
        <v>542960.42857143283</v>
      </c>
      <c r="X332" s="2">
        <f t="shared" si="51"/>
        <v>7039.5714285671711</v>
      </c>
      <c r="Y332" s="2">
        <f t="shared" si="62"/>
        <v>47989271.348240033</v>
      </c>
      <c r="Z332" s="2" t="str">
        <f t="shared" si="52"/>
        <v>MEEP</v>
      </c>
      <c r="AA332" s="2">
        <f>IF(Z332="HERE",Y332,AA331+Graph!$G$1*1000)</f>
        <v>145523404.06252599</v>
      </c>
      <c r="AB332" s="2">
        <f t="shared" si="63"/>
        <v>800000</v>
      </c>
      <c r="AC332" s="2">
        <f t="shared" si="64"/>
        <v>46303397.426895797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265</v>
      </c>
      <c r="C333" s="7"/>
      <c r="D333" s="2" t="e">
        <f t="shared" si="55"/>
        <v>#N/A</v>
      </c>
      <c r="E333" s="2" t="e">
        <f t="shared" si="67"/>
        <v>#N/A</v>
      </c>
      <c r="F333" s="2">
        <v>1859475.442972362</v>
      </c>
      <c r="G333" s="2">
        <f t="shared" si="70"/>
        <v>542960.42857142852</v>
      </c>
      <c r="H333" s="2">
        <f t="shared" si="65"/>
        <v>159782126.99832496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2439210.4285714189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1869130.8623271883</v>
      </c>
      <c r="Q333" s="2">
        <f t="shared" si="71"/>
        <v>550000</v>
      </c>
      <c r="R333" s="2">
        <f t="shared" si="66"/>
        <v>162169761.91799328</v>
      </c>
      <c r="S333" s="2">
        <f t="shared" si="58"/>
        <v>542960.42857143283</v>
      </c>
      <c r="T333" s="2">
        <f t="shared" si="59"/>
        <v>7039.571428571362</v>
      </c>
      <c r="U333" s="2">
        <f t="shared" si="60"/>
        <v>550000</v>
      </c>
      <c r="V333" s="2">
        <f t="shared" si="34"/>
        <v>114173450.99832462</v>
      </c>
      <c r="W333" s="2">
        <f t="shared" si="61"/>
        <v>542960.42857143283</v>
      </c>
      <c r="X333" s="2">
        <f t="shared" si="51"/>
        <v>7039.5714285671711</v>
      </c>
      <c r="Y333" s="2">
        <f t="shared" si="62"/>
        <v>47996310.9196686</v>
      </c>
      <c r="Z333" s="2" t="str">
        <f t="shared" si="52"/>
        <v>MEEP</v>
      </c>
      <c r="AA333" s="2">
        <f>IF(Z333="HERE",Y333,AA332+Graph!$G$1*1000)</f>
        <v>146323404.06252599</v>
      </c>
      <c r="AB333" s="2">
        <f t="shared" si="63"/>
        <v>800000</v>
      </c>
      <c r="AC333" s="2">
        <f t="shared" si="64"/>
        <v>46303397.426895797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266</v>
      </c>
      <c r="C334" s="7"/>
      <c r="D334" s="2" t="e">
        <f t="shared" si="55"/>
        <v>#N/A</v>
      </c>
      <c r="E334" s="2" t="e">
        <f t="shared" si="67"/>
        <v>#N/A</v>
      </c>
      <c r="F334" s="2">
        <v>1864736.0932656229</v>
      </c>
      <c r="G334" s="2">
        <f t="shared" si="70"/>
        <v>542960.42857142852</v>
      </c>
      <c r="H334" s="2">
        <f t="shared" si="65"/>
        <v>160325087.42689639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2446249.9999999902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1874413.3544197679</v>
      </c>
      <c r="Q334" s="2">
        <f t="shared" si="71"/>
        <v>550000</v>
      </c>
      <c r="R334" s="2">
        <f t="shared" si="66"/>
        <v>162719761.91799328</v>
      </c>
      <c r="S334" s="2">
        <f t="shared" si="58"/>
        <v>542960.42857143283</v>
      </c>
      <c r="T334" s="2">
        <f t="shared" si="59"/>
        <v>7039.571428571362</v>
      </c>
      <c r="U334" s="2">
        <f t="shared" si="60"/>
        <v>550000</v>
      </c>
      <c r="V334" s="2">
        <f t="shared" si="34"/>
        <v>114716411.42689605</v>
      </c>
      <c r="W334" s="2">
        <f t="shared" si="61"/>
        <v>542960.42857143283</v>
      </c>
      <c r="X334" s="2">
        <f t="shared" si="51"/>
        <v>7039.5714285671711</v>
      </c>
      <c r="Y334" s="2">
        <f t="shared" si="62"/>
        <v>48003350.491097167</v>
      </c>
      <c r="Z334" s="2" t="str">
        <f t="shared" si="52"/>
        <v>MEEP</v>
      </c>
      <c r="AA334" s="2">
        <f>IF(Z334="HERE",Y334,AA333+Graph!$G$1*1000)</f>
        <v>147123404.06252599</v>
      </c>
      <c r="AB334" s="2">
        <f t="shared" si="63"/>
        <v>800000</v>
      </c>
      <c r="AC334" s="2">
        <f t="shared" si="64"/>
        <v>46303397.426895797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267</v>
      </c>
      <c r="C335" s="7"/>
      <c r="D335" s="2" t="e">
        <f t="shared" si="55"/>
        <v>#N/A</v>
      </c>
      <c r="E335" s="2" t="e">
        <f t="shared" si="67"/>
        <v>#N/A</v>
      </c>
      <c r="F335" s="2">
        <v>1869996.7435588837</v>
      </c>
      <c r="G335" s="2">
        <f t="shared" si="70"/>
        <v>542960.42857142852</v>
      </c>
      <c r="H335" s="2">
        <f t="shared" si="65"/>
        <v>160868047.85546783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2453289.5714285616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1879695.8465123475</v>
      </c>
      <c r="Q335" s="2">
        <f t="shared" si="71"/>
        <v>550000</v>
      </c>
      <c r="R335" s="2">
        <f t="shared" si="66"/>
        <v>163269761.91799328</v>
      </c>
      <c r="S335" s="2">
        <f t="shared" si="58"/>
        <v>542960.42857143283</v>
      </c>
      <c r="T335" s="2">
        <f t="shared" si="59"/>
        <v>7039.571428571362</v>
      </c>
      <c r="U335" s="2">
        <f t="shared" si="60"/>
        <v>550000</v>
      </c>
      <c r="V335" s="2">
        <f t="shared" si="34"/>
        <v>115259371.85546748</v>
      </c>
      <c r="W335" s="2">
        <f t="shared" si="61"/>
        <v>542960.42857143283</v>
      </c>
      <c r="X335" s="2">
        <f t="shared" si="51"/>
        <v>7039.5714285671711</v>
      </c>
      <c r="Y335" s="2">
        <f t="shared" si="62"/>
        <v>48010390.062525734</v>
      </c>
      <c r="Z335" s="2" t="str">
        <f t="shared" si="52"/>
        <v>MEEP</v>
      </c>
      <c r="AA335" s="2">
        <f>IF(Z335="HERE",Y335,AA334+Graph!$G$1*1000)</f>
        <v>147923404.06252599</v>
      </c>
      <c r="AB335" s="2">
        <f t="shared" si="63"/>
        <v>800000</v>
      </c>
      <c r="AC335" s="2">
        <f t="shared" si="64"/>
        <v>46303397.426895797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268</v>
      </c>
      <c r="C336" s="7"/>
      <c r="D336" s="2" t="e">
        <f t="shared" si="55"/>
        <v>#N/A</v>
      </c>
      <c r="E336" s="2" t="e">
        <f t="shared" si="67"/>
        <v>#N/A</v>
      </c>
      <c r="F336" s="2">
        <v>1875257.3938521147</v>
      </c>
      <c r="G336" s="2">
        <f t="shared" si="70"/>
        <v>542960.42857142852</v>
      </c>
      <c r="H336" s="2">
        <f t="shared" si="65"/>
        <v>161411008.28403926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2460329.1428571329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1884978.3386049271</v>
      </c>
      <c r="Q336" s="2">
        <f t="shared" si="71"/>
        <v>550000</v>
      </c>
      <c r="R336" s="2">
        <f t="shared" si="66"/>
        <v>163819761.91799328</v>
      </c>
      <c r="S336" s="2">
        <f t="shared" si="58"/>
        <v>542960.42857143283</v>
      </c>
      <c r="T336" s="2">
        <f t="shared" si="59"/>
        <v>7039.571428571362</v>
      </c>
      <c r="U336" s="2">
        <f t="shared" si="60"/>
        <v>550000</v>
      </c>
      <c r="V336" s="2">
        <f t="shared" si="34"/>
        <v>115802332.28403892</v>
      </c>
      <c r="W336" s="2">
        <f t="shared" si="61"/>
        <v>542960.42857143283</v>
      </c>
      <c r="X336" s="2">
        <f t="shared" si="51"/>
        <v>7039.5714285671711</v>
      </c>
      <c r="Y336" s="2">
        <f t="shared" si="62"/>
        <v>48017429.633954301</v>
      </c>
      <c r="Z336" s="2" t="str">
        <f t="shared" si="52"/>
        <v>MEEP</v>
      </c>
      <c r="AA336" s="2">
        <f>IF(Z336="HERE",Y336,AA335+Graph!$G$1*1000)</f>
        <v>148723404.06252599</v>
      </c>
      <c r="AB336" s="2">
        <f t="shared" si="63"/>
        <v>800000</v>
      </c>
      <c r="AC336" s="2">
        <f t="shared" si="64"/>
        <v>46303397.426895797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269</v>
      </c>
      <c r="C337" s="7"/>
      <c r="D337" s="2" t="e">
        <f t="shared" si="55"/>
        <v>#N/A</v>
      </c>
      <c r="E337" s="2" t="e">
        <f t="shared" si="67"/>
        <v>#N/A</v>
      </c>
      <c r="F337" s="2">
        <v>1880518.0441453755</v>
      </c>
      <c r="G337" s="2">
        <f t="shared" si="70"/>
        <v>542960.42857142852</v>
      </c>
      <c r="H337" s="2">
        <f t="shared" si="65"/>
        <v>161953968.71261069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2467368.7142857043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1890260.8306975365</v>
      </c>
      <c r="Q337" s="2">
        <f t="shared" si="71"/>
        <v>550000</v>
      </c>
      <c r="R337" s="2">
        <f t="shared" si="66"/>
        <v>164369761.91799328</v>
      </c>
      <c r="S337" s="2">
        <f t="shared" si="58"/>
        <v>542960.42857143283</v>
      </c>
      <c r="T337" s="2">
        <f t="shared" si="59"/>
        <v>7039.571428571362</v>
      </c>
      <c r="U337" s="2">
        <f t="shared" si="60"/>
        <v>550000</v>
      </c>
      <c r="V337" s="2">
        <f t="shared" si="34"/>
        <v>116345292.71261035</v>
      </c>
      <c r="W337" s="2">
        <f t="shared" si="61"/>
        <v>542960.42857143283</v>
      </c>
      <c r="X337" s="2">
        <f t="shared" si="51"/>
        <v>7039.5714285671711</v>
      </c>
      <c r="Y337" s="2">
        <f t="shared" si="62"/>
        <v>48024469.205382869</v>
      </c>
      <c r="Z337" s="2" t="str">
        <f t="shared" si="52"/>
        <v>MEEP</v>
      </c>
      <c r="AA337" s="2">
        <f>IF(Z337="HERE",Y337,AA336+Graph!$G$1*1000)</f>
        <v>149523404.06252599</v>
      </c>
      <c r="AB337" s="2">
        <f t="shared" si="63"/>
        <v>800000</v>
      </c>
      <c r="AC337" s="2">
        <f t="shared" si="64"/>
        <v>46303397.426895797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270</v>
      </c>
      <c r="C338" s="7"/>
      <c r="D338" s="2" t="e">
        <f t="shared" si="55"/>
        <v>#N/A</v>
      </c>
      <c r="E338" s="2" t="e">
        <f t="shared" si="67"/>
        <v>#N/A</v>
      </c>
      <c r="F338" s="2">
        <v>1885778.6944386363</v>
      </c>
      <c r="G338" s="2">
        <f t="shared" si="70"/>
        <v>542960.42857142852</v>
      </c>
      <c r="H338" s="2">
        <f t="shared" si="65"/>
        <v>162496929.14118212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2474408.2857142757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1895543.3227901161</v>
      </c>
      <c r="Q338" s="2">
        <f t="shared" si="71"/>
        <v>550000</v>
      </c>
      <c r="R338" s="2">
        <f t="shared" si="66"/>
        <v>164919761.91799328</v>
      </c>
      <c r="S338" s="2">
        <f t="shared" si="58"/>
        <v>542960.42857143283</v>
      </c>
      <c r="T338" s="2">
        <f t="shared" si="59"/>
        <v>7039.571428571362</v>
      </c>
      <c r="U338" s="2">
        <f t="shared" si="60"/>
        <v>550000</v>
      </c>
      <c r="V338" s="2">
        <f t="shared" si="34"/>
        <v>116888253.14118178</v>
      </c>
      <c r="W338" s="2">
        <f t="shared" si="61"/>
        <v>542960.42857143283</v>
      </c>
      <c r="X338" s="2">
        <f t="shared" si="51"/>
        <v>7039.5714285671711</v>
      </c>
      <c r="Y338" s="2">
        <f t="shared" si="62"/>
        <v>48031508.776811436</v>
      </c>
      <c r="Z338" s="2" t="str">
        <f t="shared" si="52"/>
        <v>MEEP</v>
      </c>
      <c r="AA338" s="2">
        <f>IF(Z338="HERE",Y338,AA337+Graph!$G$1*1000)</f>
        <v>150323404.06252599</v>
      </c>
      <c r="AB338" s="2">
        <f t="shared" si="63"/>
        <v>800000</v>
      </c>
      <c r="AC338" s="2">
        <f t="shared" si="64"/>
        <v>46303397.426895797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271</v>
      </c>
      <c r="C339" s="7"/>
      <c r="D339" s="2" t="e">
        <f t="shared" si="55"/>
        <v>#N/A</v>
      </c>
      <c r="E339" s="2" t="e">
        <f t="shared" si="67"/>
        <v>#N/A</v>
      </c>
      <c r="F339" s="2">
        <v>1891039.3447318971</v>
      </c>
      <c r="G339" s="2">
        <f t="shared" si="70"/>
        <v>542960.42857142852</v>
      </c>
      <c r="H339" s="2">
        <f t="shared" si="65"/>
        <v>163039889.56975356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2481447.857142847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1900825.8148826957</v>
      </c>
      <c r="Q339" s="2">
        <f t="shared" si="71"/>
        <v>550000</v>
      </c>
      <c r="R339" s="2">
        <f t="shared" si="66"/>
        <v>165469761.91799328</v>
      </c>
      <c r="S339" s="2">
        <f t="shared" si="58"/>
        <v>542960.42857143283</v>
      </c>
      <c r="T339" s="2">
        <f t="shared" si="59"/>
        <v>7039.571428571362</v>
      </c>
      <c r="U339" s="2">
        <f t="shared" si="60"/>
        <v>550000</v>
      </c>
      <c r="V339" s="2">
        <f t="shared" si="34"/>
        <v>117431213.56975321</v>
      </c>
      <c r="W339" s="2">
        <f t="shared" si="61"/>
        <v>542960.42857143283</v>
      </c>
      <c r="X339" s="2">
        <f t="shared" si="51"/>
        <v>7039.5714285671711</v>
      </c>
      <c r="Y339" s="2">
        <f t="shared" si="62"/>
        <v>48038548.348240003</v>
      </c>
      <c r="Z339" s="2" t="str">
        <f t="shared" si="52"/>
        <v>MEEP</v>
      </c>
      <c r="AA339" s="2">
        <f>IF(Z339="HERE",Y339,AA338+Graph!$G$1*1000)</f>
        <v>151123404.06252599</v>
      </c>
      <c r="AB339" s="2">
        <f t="shared" si="63"/>
        <v>800000</v>
      </c>
      <c r="AC339" s="2">
        <f t="shared" si="64"/>
        <v>46303397.426895797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272</v>
      </c>
      <c r="C340" s="7"/>
      <c r="D340" s="2" t="e">
        <f t="shared" si="55"/>
        <v>#N/A</v>
      </c>
      <c r="E340" s="2" t="e">
        <f t="shared" si="67"/>
        <v>#N/A</v>
      </c>
      <c r="F340" s="2">
        <v>1896299.9950251579</v>
      </c>
      <c r="G340" s="2">
        <f t="shared" si="70"/>
        <v>542960.42857142852</v>
      </c>
      <c r="H340" s="2">
        <f t="shared" si="65"/>
        <v>163582849.99832499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2488487.4285714184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1906108.3069752753</v>
      </c>
      <c r="Q340" s="2">
        <f t="shared" si="71"/>
        <v>550000</v>
      </c>
      <c r="R340" s="2">
        <f t="shared" si="66"/>
        <v>166019761.91799328</v>
      </c>
      <c r="S340" s="2">
        <f t="shared" si="58"/>
        <v>542960.42857143283</v>
      </c>
      <c r="T340" s="2">
        <f t="shared" si="59"/>
        <v>7039.571428571362</v>
      </c>
      <c r="U340" s="2">
        <f t="shared" si="60"/>
        <v>550000</v>
      </c>
      <c r="V340" s="2">
        <f t="shared" si="34"/>
        <v>117974173.99832465</v>
      </c>
      <c r="W340" s="2">
        <f t="shared" si="61"/>
        <v>542960.42857143283</v>
      </c>
      <c r="X340" s="2">
        <f t="shared" si="51"/>
        <v>7039.5714285671711</v>
      </c>
      <c r="Y340" s="2">
        <f t="shared" si="62"/>
        <v>48045587.91966857</v>
      </c>
      <c r="Z340" s="2" t="str">
        <f t="shared" si="52"/>
        <v>MEEP</v>
      </c>
      <c r="AA340" s="2">
        <f>IF(Z340="HERE",Y340,AA339+Graph!$G$1*1000)</f>
        <v>151923404.06252599</v>
      </c>
      <c r="AB340" s="2">
        <f t="shared" si="63"/>
        <v>800000</v>
      </c>
      <c r="AC340" s="2">
        <f t="shared" si="64"/>
        <v>46303397.426895797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273</v>
      </c>
      <c r="C341" s="7"/>
      <c r="D341" s="2" t="e">
        <f t="shared" si="55"/>
        <v>#N/A</v>
      </c>
      <c r="E341" s="2" t="e">
        <f t="shared" si="67"/>
        <v>#N/A</v>
      </c>
      <c r="F341" s="2">
        <v>1901560.6453183889</v>
      </c>
      <c r="G341" s="2">
        <f t="shared" si="70"/>
        <v>542960.42857142852</v>
      </c>
      <c r="H341" s="2">
        <f t="shared" si="65"/>
        <v>164125810.42689642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2495526.9999999898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1911390.7990678549</v>
      </c>
      <c r="Q341" s="2">
        <f t="shared" si="71"/>
        <v>550000</v>
      </c>
      <c r="R341" s="2">
        <f t="shared" si="66"/>
        <v>166569761.91799328</v>
      </c>
      <c r="S341" s="2">
        <f t="shared" si="58"/>
        <v>542960.42857143283</v>
      </c>
      <c r="T341" s="2">
        <f t="shared" si="59"/>
        <v>7039.571428571362</v>
      </c>
      <c r="U341" s="2">
        <f t="shared" si="60"/>
        <v>550000</v>
      </c>
      <c r="V341" s="2">
        <f t="shared" si="34"/>
        <v>118517134.42689608</v>
      </c>
      <c r="W341" s="2">
        <f t="shared" si="61"/>
        <v>542960.42857143283</v>
      </c>
      <c r="X341" s="2">
        <f t="shared" si="51"/>
        <v>7039.5714285671711</v>
      </c>
      <c r="Y341" s="2">
        <f t="shared" si="62"/>
        <v>48052627.491097137</v>
      </c>
      <c r="Z341" s="2" t="str">
        <f t="shared" si="52"/>
        <v>MEEP</v>
      </c>
      <c r="AA341" s="2">
        <f>IF(Z341="HERE",Y341,AA340+Graph!$G$1*1000)</f>
        <v>152723404.06252599</v>
      </c>
      <c r="AB341" s="2">
        <f t="shared" si="63"/>
        <v>800000</v>
      </c>
      <c r="AC341" s="2">
        <f t="shared" si="64"/>
        <v>46303397.426895797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274</v>
      </c>
      <c r="C342" s="7"/>
      <c r="D342" s="2" t="e">
        <f t="shared" si="55"/>
        <v>#N/A</v>
      </c>
      <c r="E342" s="2" t="e">
        <f t="shared" si="67"/>
        <v>#N/A</v>
      </c>
      <c r="F342" s="2">
        <v>1906821.2956116498</v>
      </c>
      <c r="G342" s="2">
        <f t="shared" si="70"/>
        <v>542960.42857142852</v>
      </c>
      <c r="H342" s="2">
        <f t="shared" si="65"/>
        <v>164668770.85546786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2502566.5714285611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1916673.2911604345</v>
      </c>
      <c r="Q342" s="2">
        <f t="shared" si="71"/>
        <v>550000</v>
      </c>
      <c r="R342" s="2">
        <f t="shared" si="66"/>
        <v>167119761.91799328</v>
      </c>
      <c r="S342" s="2">
        <f t="shared" si="58"/>
        <v>542960.42857143283</v>
      </c>
      <c r="T342" s="2">
        <f t="shared" si="59"/>
        <v>7039.571428571362</v>
      </c>
      <c r="U342" s="2">
        <f t="shared" si="60"/>
        <v>550000</v>
      </c>
      <c r="V342" s="2">
        <f t="shared" si="34"/>
        <v>119060094.85546751</v>
      </c>
      <c r="W342" s="2">
        <f t="shared" si="61"/>
        <v>542960.42857143283</v>
      </c>
      <c r="X342" s="2">
        <f t="shared" si="51"/>
        <v>7039.5714285671711</v>
      </c>
      <c r="Y342" s="2">
        <f t="shared" si="62"/>
        <v>48059667.062525705</v>
      </c>
      <c r="Z342" s="2" t="str">
        <f t="shared" si="52"/>
        <v>MEEP</v>
      </c>
      <c r="AA342" s="2">
        <f>IF(Z342="HERE",Y342,AA341+Graph!$G$1*1000)</f>
        <v>153523404.06252599</v>
      </c>
      <c r="AB342" s="2">
        <f t="shared" si="63"/>
        <v>800000</v>
      </c>
      <c r="AC342" s="2">
        <f t="shared" si="64"/>
        <v>46303397.426895797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275</v>
      </c>
      <c r="C343" s="7"/>
      <c r="D343" s="2" t="e">
        <f t="shared" si="55"/>
        <v>#N/A</v>
      </c>
      <c r="E343" s="2" t="e">
        <f t="shared" si="67"/>
        <v>#N/A</v>
      </c>
      <c r="F343" s="2">
        <v>1912081.9459049106</v>
      </c>
      <c r="G343" s="2">
        <f t="shared" si="70"/>
        <v>542960.42857142852</v>
      </c>
      <c r="H343" s="2">
        <f t="shared" si="65"/>
        <v>165211731.28403929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2509606.1428571325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1921955.7832530439</v>
      </c>
      <c r="Q343" s="2">
        <f t="shared" si="71"/>
        <v>550000</v>
      </c>
      <c r="R343" s="2">
        <f t="shared" si="66"/>
        <v>167669761.91799328</v>
      </c>
      <c r="S343" s="2">
        <f t="shared" si="58"/>
        <v>542960.42857143283</v>
      </c>
      <c r="T343" s="2">
        <f t="shared" si="59"/>
        <v>7039.571428571362</v>
      </c>
      <c r="U343" s="2">
        <f t="shared" si="60"/>
        <v>550000</v>
      </c>
      <c r="V343" s="2">
        <f t="shared" si="34"/>
        <v>119603055.28403895</v>
      </c>
      <c r="W343" s="2">
        <f t="shared" si="61"/>
        <v>542960.42857143283</v>
      </c>
      <c r="X343" s="2">
        <f t="shared" si="51"/>
        <v>7039.5714285671711</v>
      </c>
      <c r="Y343" s="2">
        <f t="shared" si="62"/>
        <v>48066706.633954272</v>
      </c>
      <c r="Z343" s="2" t="str">
        <f t="shared" si="52"/>
        <v>MEEP</v>
      </c>
      <c r="AA343" s="2">
        <f>IF(Z343="HERE",Y343,AA342+Graph!$G$1*1000)</f>
        <v>154323404.06252599</v>
      </c>
      <c r="AB343" s="2">
        <f t="shared" si="63"/>
        <v>800000</v>
      </c>
      <c r="AC343" s="2">
        <f t="shared" si="64"/>
        <v>46303397.426895797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276</v>
      </c>
      <c r="C344" s="7"/>
      <c r="D344" s="2" t="e">
        <f t="shared" si="55"/>
        <v>#N/A</v>
      </c>
      <c r="E344" s="2" t="e">
        <f t="shared" si="67"/>
        <v>#N/A</v>
      </c>
      <c r="F344" s="2">
        <v>1917342.5961981714</v>
      </c>
      <c r="G344" s="2">
        <f t="shared" si="70"/>
        <v>542960.42857142852</v>
      </c>
      <c r="H344" s="2">
        <f t="shared" si="65"/>
        <v>165754691.71261072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2516645.7142857038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1927238.2753456235</v>
      </c>
      <c r="Q344" s="2">
        <f t="shared" si="71"/>
        <v>550000</v>
      </c>
      <c r="R344" s="2">
        <f t="shared" si="66"/>
        <v>168219761.91799328</v>
      </c>
      <c r="S344" s="2">
        <f t="shared" si="58"/>
        <v>542960.42857143283</v>
      </c>
      <c r="T344" s="2">
        <f t="shared" si="59"/>
        <v>7039.571428571362</v>
      </c>
      <c r="U344" s="2">
        <f t="shared" si="60"/>
        <v>550000</v>
      </c>
      <c r="V344" s="2">
        <f t="shared" si="34"/>
        <v>120146015.71261038</v>
      </c>
      <c r="W344" s="2">
        <f t="shared" si="61"/>
        <v>542960.42857143283</v>
      </c>
      <c r="X344" s="2">
        <f t="shared" si="51"/>
        <v>7039.5714285671711</v>
      </c>
      <c r="Y344" s="2">
        <f t="shared" si="62"/>
        <v>48073746.205382839</v>
      </c>
      <c r="Z344" s="2" t="str">
        <f t="shared" si="52"/>
        <v>MEEP</v>
      </c>
      <c r="AA344" s="2">
        <f>IF(Z344="HERE",Y344,AA343+Graph!$G$1*1000)</f>
        <v>155123404.06252599</v>
      </c>
      <c r="AB344" s="2">
        <f t="shared" si="63"/>
        <v>800000</v>
      </c>
      <c r="AC344" s="2">
        <f t="shared" si="64"/>
        <v>46303397.426895797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277</v>
      </c>
      <c r="C345" s="7"/>
      <c r="D345" s="2" t="e">
        <f t="shared" si="55"/>
        <v>#N/A</v>
      </c>
      <c r="E345" s="2" t="e">
        <f t="shared" si="67"/>
        <v>#N/A</v>
      </c>
      <c r="F345" s="2">
        <v>1922603.2464914322</v>
      </c>
      <c r="G345" s="2">
        <f t="shared" si="70"/>
        <v>542960.42857142852</v>
      </c>
      <c r="H345" s="2">
        <f t="shared" si="65"/>
        <v>166297652.14118215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2523685.2857142752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1932520.7674382031</v>
      </c>
      <c r="Q345" s="2">
        <f t="shared" si="71"/>
        <v>550000</v>
      </c>
      <c r="R345" s="2">
        <f t="shared" si="66"/>
        <v>168769761.91799328</v>
      </c>
      <c r="S345" s="2">
        <f t="shared" si="58"/>
        <v>542960.42857143283</v>
      </c>
      <c r="T345" s="2">
        <f t="shared" si="59"/>
        <v>7039.571428571362</v>
      </c>
      <c r="U345" s="2">
        <f t="shared" si="60"/>
        <v>550000</v>
      </c>
      <c r="V345" s="2">
        <f t="shared" si="34"/>
        <v>120688976.14118181</v>
      </c>
      <c r="W345" s="2">
        <f t="shared" si="61"/>
        <v>542960.42857143283</v>
      </c>
      <c r="X345" s="2">
        <f t="shared" si="51"/>
        <v>7039.5714285671711</v>
      </c>
      <c r="Y345" s="2">
        <f t="shared" si="62"/>
        <v>48080785.776811406</v>
      </c>
      <c r="Z345" s="2" t="str">
        <f t="shared" si="52"/>
        <v>MEEP</v>
      </c>
      <c r="AA345" s="2">
        <f>IF(Z345="HERE",Y345,AA344+Graph!$G$1*1000)</f>
        <v>155923404.06252599</v>
      </c>
      <c r="AB345" s="2">
        <f t="shared" si="63"/>
        <v>800000</v>
      </c>
      <c r="AC345" s="2">
        <f t="shared" si="64"/>
        <v>46303397.426895797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278</v>
      </c>
      <c r="C346" s="7"/>
      <c r="D346" s="2" t="e">
        <f t="shared" si="55"/>
        <v>#N/A</v>
      </c>
      <c r="E346" s="2" t="e">
        <f t="shared" si="67"/>
        <v>#N/A</v>
      </c>
      <c r="F346" s="2">
        <v>1927863.8967846632</v>
      </c>
      <c r="G346" s="2">
        <f t="shared" si="70"/>
        <v>542960.42857142852</v>
      </c>
      <c r="H346" s="2">
        <f t="shared" si="65"/>
        <v>166840612.56975359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2530724.8571428466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1937803.2595307827</v>
      </c>
      <c r="Q346" s="2">
        <f t="shared" si="71"/>
        <v>550000</v>
      </c>
      <c r="R346" s="2">
        <f t="shared" si="66"/>
        <v>169319761.91799328</v>
      </c>
      <c r="S346" s="2">
        <f t="shared" si="58"/>
        <v>542960.42857143283</v>
      </c>
      <c r="T346" s="2">
        <f t="shared" si="59"/>
        <v>7039.571428571362</v>
      </c>
      <c r="U346" s="2">
        <f t="shared" si="60"/>
        <v>550000</v>
      </c>
      <c r="V346" s="2">
        <f t="shared" si="34"/>
        <v>121231936.56975324</v>
      </c>
      <c r="W346" s="2">
        <f t="shared" si="61"/>
        <v>542960.42857143283</v>
      </c>
      <c r="X346" s="2">
        <f t="shared" si="51"/>
        <v>7039.5714285671711</v>
      </c>
      <c r="Y346" s="2">
        <f t="shared" si="62"/>
        <v>48087825.348239973</v>
      </c>
      <c r="Z346" s="2" t="str">
        <f t="shared" si="52"/>
        <v>MEEP</v>
      </c>
      <c r="AA346" s="2">
        <f>IF(Z346="HERE",Y346,AA345+Graph!$G$1*1000)</f>
        <v>156723404.06252599</v>
      </c>
      <c r="AB346" s="2">
        <f t="shared" si="63"/>
        <v>800000</v>
      </c>
      <c r="AC346" s="2">
        <f t="shared" si="64"/>
        <v>46303397.426895797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279</v>
      </c>
      <c r="C347" s="7"/>
      <c r="D347" s="2" t="e">
        <f t="shared" si="55"/>
        <v>#N/A</v>
      </c>
      <c r="E347" s="2" t="e">
        <f t="shared" si="67"/>
        <v>#N/A</v>
      </c>
      <c r="F347" s="2">
        <v>1933124.547077924</v>
      </c>
      <c r="G347" s="2">
        <f t="shared" si="70"/>
        <v>542960.42857142852</v>
      </c>
      <c r="H347" s="2">
        <f t="shared" si="65"/>
        <v>167383572.99832502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2537764.4285714179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1943085.7516233623</v>
      </c>
      <c r="Q347" s="2">
        <f t="shared" si="71"/>
        <v>550000</v>
      </c>
      <c r="R347" s="2">
        <f t="shared" si="66"/>
        <v>169869761.91799328</v>
      </c>
      <c r="S347" s="2">
        <f t="shared" si="58"/>
        <v>542960.42857143283</v>
      </c>
      <c r="T347" s="2">
        <f t="shared" si="59"/>
        <v>7039.571428571362</v>
      </c>
      <c r="U347" s="2">
        <f t="shared" si="60"/>
        <v>550000</v>
      </c>
      <c r="V347" s="2">
        <f t="shared" si="34"/>
        <v>121774896.99832468</v>
      </c>
      <c r="W347" s="2">
        <f t="shared" si="61"/>
        <v>542960.42857143283</v>
      </c>
      <c r="X347" s="2">
        <f t="shared" si="51"/>
        <v>7039.5714285671711</v>
      </c>
      <c r="Y347" s="2">
        <f t="shared" si="62"/>
        <v>48094864.91966854</v>
      </c>
      <c r="Z347" s="2" t="str">
        <f t="shared" si="52"/>
        <v>MEEP</v>
      </c>
      <c r="AA347" s="2">
        <f>IF(Z347="HERE",Y347,AA346+Graph!$G$1*1000)</f>
        <v>157523404.06252599</v>
      </c>
      <c r="AB347" s="2">
        <f t="shared" si="63"/>
        <v>800000</v>
      </c>
      <c r="AC347" s="2">
        <f t="shared" si="64"/>
        <v>46303397.426895797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280</v>
      </c>
      <c r="C348" s="7"/>
      <c r="D348" s="2" t="e">
        <f t="shared" si="55"/>
        <v>#N/A</v>
      </c>
      <c r="E348" s="2" t="e">
        <f t="shared" si="67"/>
        <v>#N/A</v>
      </c>
      <c r="F348" s="2">
        <v>1938385.1973711848</v>
      </c>
      <c r="G348" s="2">
        <f t="shared" si="70"/>
        <v>542960.42857142852</v>
      </c>
      <c r="H348" s="2">
        <f t="shared" si="65"/>
        <v>167926533.42689645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2544803.9999999893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1948368.2437159717</v>
      </c>
      <c r="Q348" s="2">
        <f t="shared" si="71"/>
        <v>550000</v>
      </c>
      <c r="R348" s="2">
        <f t="shared" si="66"/>
        <v>170419761.91799328</v>
      </c>
      <c r="S348" s="2">
        <f t="shared" si="58"/>
        <v>542960.42857143283</v>
      </c>
      <c r="T348" s="2">
        <f t="shared" si="59"/>
        <v>7039.571428571362</v>
      </c>
      <c r="U348" s="2">
        <f t="shared" si="60"/>
        <v>550000</v>
      </c>
      <c r="V348" s="2">
        <f t="shared" si="34"/>
        <v>122317857.42689611</v>
      </c>
      <c r="W348" s="2">
        <f t="shared" si="61"/>
        <v>542960.42857143283</v>
      </c>
      <c r="X348" s="2">
        <f t="shared" si="51"/>
        <v>7039.5714285671711</v>
      </c>
      <c r="Y348" s="2">
        <f t="shared" si="62"/>
        <v>48101904.491097108</v>
      </c>
      <c r="Z348" s="2" t="str">
        <f t="shared" si="52"/>
        <v>MEEP</v>
      </c>
      <c r="AA348" s="2">
        <f>IF(Z348="HERE",Y348,AA347+Graph!$G$1*1000)</f>
        <v>158323404.06252599</v>
      </c>
      <c r="AB348" s="2">
        <f t="shared" si="63"/>
        <v>800000</v>
      </c>
      <c r="AC348" s="2">
        <f t="shared" si="64"/>
        <v>46303397.426895797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281</v>
      </c>
      <c r="C349" s="7"/>
      <c r="D349" s="2" t="e">
        <f t="shared" si="55"/>
        <v>#N/A</v>
      </c>
      <c r="E349" s="2" t="e">
        <f t="shared" si="67"/>
        <v>#N/A</v>
      </c>
      <c r="F349" s="2">
        <v>1943645.8476644456</v>
      </c>
      <c r="G349" s="2">
        <f t="shared" si="70"/>
        <v>542960.42857142852</v>
      </c>
      <c r="H349" s="2">
        <f t="shared" si="65"/>
        <v>168469493.85546789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2551843.5714285607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1953650.7358085513</v>
      </c>
      <c r="Q349" s="2">
        <f t="shared" si="71"/>
        <v>550000</v>
      </c>
      <c r="R349" s="2">
        <f t="shared" si="66"/>
        <v>170969761.91799328</v>
      </c>
      <c r="S349" s="2">
        <f t="shared" si="58"/>
        <v>542960.42857143283</v>
      </c>
      <c r="T349" s="2">
        <f t="shared" si="59"/>
        <v>7039.571428571362</v>
      </c>
      <c r="U349" s="2">
        <f t="shared" si="60"/>
        <v>550000</v>
      </c>
      <c r="V349" s="2">
        <f t="shared" si="34"/>
        <v>122860817.85546754</v>
      </c>
      <c r="W349" s="2">
        <f t="shared" si="61"/>
        <v>542960.42857143283</v>
      </c>
      <c r="X349" s="2">
        <f t="shared" si="51"/>
        <v>7039.5714285671711</v>
      </c>
      <c r="Y349" s="2">
        <f t="shared" si="62"/>
        <v>48108944.062525675</v>
      </c>
      <c r="Z349" s="2" t="str">
        <f t="shared" si="52"/>
        <v>MEEP</v>
      </c>
      <c r="AA349" s="2">
        <f>IF(Z349="HERE",Y349,AA348+Graph!$G$1*1000)</f>
        <v>159123404.06252599</v>
      </c>
      <c r="AB349" s="2">
        <f t="shared" si="63"/>
        <v>800000</v>
      </c>
      <c r="AC349" s="2">
        <f t="shared" si="64"/>
        <v>46303397.426895797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282</v>
      </c>
      <c r="C350" s="7"/>
      <c r="D350" s="2" t="e">
        <f t="shared" si="55"/>
        <v>#N/A</v>
      </c>
      <c r="E350" s="2" t="e">
        <f t="shared" si="67"/>
        <v>#N/A</v>
      </c>
      <c r="F350" s="2">
        <v>1948906.4979577065</v>
      </c>
      <c r="G350" s="2">
        <f t="shared" si="70"/>
        <v>542960.42857142852</v>
      </c>
      <c r="H350" s="2">
        <f t="shared" si="65"/>
        <v>169012454.28403932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2558883.142857132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1958933.2279011309</v>
      </c>
      <c r="Q350" s="2">
        <f t="shared" si="71"/>
        <v>550000</v>
      </c>
      <c r="R350" s="2">
        <f t="shared" si="66"/>
        <v>171519761.91799328</v>
      </c>
      <c r="S350" s="2">
        <f t="shared" si="58"/>
        <v>542960.42857143283</v>
      </c>
      <c r="T350" s="2">
        <f t="shared" si="59"/>
        <v>7039.571428571362</v>
      </c>
      <c r="U350" s="2">
        <f t="shared" si="60"/>
        <v>550000</v>
      </c>
      <c r="V350" s="2">
        <f t="shared" si="34"/>
        <v>123403778.28403898</v>
      </c>
      <c r="W350" s="2">
        <f t="shared" si="61"/>
        <v>542960.42857143283</v>
      </c>
      <c r="X350" s="2">
        <f t="shared" si="51"/>
        <v>7039.5714285671711</v>
      </c>
      <c r="Y350" s="2">
        <f t="shared" si="62"/>
        <v>48115983.633954242</v>
      </c>
      <c r="Z350" s="2" t="str">
        <f t="shared" si="52"/>
        <v>MEEP</v>
      </c>
      <c r="AA350" s="2">
        <f>IF(Z350="HERE",Y350,AA349+Graph!$G$1*1000)</f>
        <v>159923404.06252599</v>
      </c>
      <c r="AB350" s="2">
        <f t="shared" si="63"/>
        <v>800000</v>
      </c>
      <c r="AC350" s="2">
        <f t="shared" si="64"/>
        <v>46303397.426895797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283</v>
      </c>
      <c r="C351" s="7"/>
      <c r="D351" s="2" t="e">
        <f t="shared" si="55"/>
        <v>#N/A</v>
      </c>
      <c r="E351" s="2" t="e">
        <f t="shared" si="67"/>
        <v>#N/A</v>
      </c>
      <c r="F351" s="2">
        <v>1954167.1482509673</v>
      </c>
      <c r="G351" s="2">
        <f t="shared" si="70"/>
        <v>542960.42857142852</v>
      </c>
      <c r="H351" s="2">
        <f t="shared" si="65"/>
        <v>169555414.71261075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2565922.7142857034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1964215.7199937105</v>
      </c>
      <c r="Q351" s="2">
        <f t="shared" si="71"/>
        <v>550000</v>
      </c>
      <c r="R351" s="2">
        <f t="shared" si="66"/>
        <v>172069761.91799328</v>
      </c>
      <c r="S351" s="2">
        <f t="shared" si="58"/>
        <v>542960.42857143283</v>
      </c>
      <c r="T351" s="2">
        <f t="shared" si="59"/>
        <v>7039.571428571362</v>
      </c>
      <c r="U351" s="2">
        <f t="shared" si="60"/>
        <v>550000</v>
      </c>
      <c r="V351" s="2">
        <f t="shared" si="34"/>
        <v>123946738.71261041</v>
      </c>
      <c r="W351" s="2">
        <f t="shared" si="61"/>
        <v>542960.42857143283</v>
      </c>
      <c r="X351" s="2">
        <f t="shared" si="51"/>
        <v>7039.5714285671711</v>
      </c>
      <c r="Y351" s="2">
        <f t="shared" ref="Y351:Y385" si="74">IF(COUNT($C352)=0,IF(COUNT($C351)=1,C351,SUM(Y350+X351)),C351)</f>
        <v>48123023.205382809</v>
      </c>
      <c r="Z351" s="2" t="str">
        <f t="shared" si="52"/>
        <v>MEEP</v>
      </c>
      <c r="AA351" s="2">
        <f>IF(Z351="HERE",Y351,AA350+Graph!$G$1*1000)</f>
        <v>160723404.06252599</v>
      </c>
      <c r="AB351" s="2">
        <f t="shared" si="63"/>
        <v>800000</v>
      </c>
      <c r="AC351" s="2">
        <f t="shared" ref="AC351:AC385" si="75">IF(Z352="HERE",V351,AC350)</f>
        <v>46303397.426895797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284</v>
      </c>
      <c r="C352" s="7"/>
      <c r="D352" s="2" t="e">
        <f t="shared" si="55"/>
        <v>#N/A</v>
      </c>
      <c r="E352" s="2" t="e">
        <f t="shared" si="67"/>
        <v>#N/A</v>
      </c>
      <c r="F352" s="2">
        <v>1959427.7985441983</v>
      </c>
      <c r="G352" s="2">
        <f t="shared" si="70"/>
        <v>542960.42857142852</v>
      </c>
      <c r="H352" s="2">
        <f t="shared" ref="H352:H385" si="76">IF(COUNT($C353)=0,IF(COUNT($C352)=1,C352,SUM(H351+G352)),C352)</f>
        <v>170098375.14118218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2572962.2857142747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1969498.2120862901</v>
      </c>
      <c r="Q352" s="2">
        <f t="shared" si="71"/>
        <v>550000</v>
      </c>
      <c r="R352" s="2">
        <f t="shared" ref="R352:R385" si="77">IF(COUNT($C353)=0,IF(COUNT($C352)=1,M352,SUM(R351+Q352)),M352)</f>
        <v>172619761.91799328</v>
      </c>
      <c r="S352" s="2">
        <f t="shared" si="58"/>
        <v>542960.42857143283</v>
      </c>
      <c r="T352" s="2">
        <f t="shared" si="59"/>
        <v>7039.571428571362</v>
      </c>
      <c r="U352" s="2">
        <f t="shared" si="60"/>
        <v>550000</v>
      </c>
      <c r="V352" s="2">
        <f t="shared" si="34"/>
        <v>124489699.14118184</v>
      </c>
      <c r="W352" s="2">
        <f t="shared" si="61"/>
        <v>542960.42857143283</v>
      </c>
      <c r="X352" s="2">
        <f t="shared" si="51"/>
        <v>7039.5714285671711</v>
      </c>
      <c r="Y352" s="2">
        <f t="shared" si="74"/>
        <v>48130062.776811376</v>
      </c>
      <c r="Z352" s="2" t="str">
        <f t="shared" si="52"/>
        <v>MEEP</v>
      </c>
      <c r="AA352" s="2">
        <f>IF(Z352="HERE",Y352,AA351+Graph!$G$1*1000)</f>
        <v>161523404.06252599</v>
      </c>
      <c r="AB352" s="2">
        <f t="shared" si="63"/>
        <v>800000</v>
      </c>
      <c r="AC352" s="2">
        <f t="shared" si="75"/>
        <v>46303397.426895797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285</v>
      </c>
      <c r="C353" s="7"/>
      <c r="D353" s="2" t="e">
        <f t="shared" si="55"/>
        <v>#N/A</v>
      </c>
      <c r="E353" s="2" t="e">
        <f t="shared" si="67"/>
        <v>#N/A</v>
      </c>
      <c r="F353" s="2">
        <v>1964688.4488374591</v>
      </c>
      <c r="G353" s="2">
        <f t="shared" si="70"/>
        <v>542960.42857142852</v>
      </c>
      <c r="H353" s="2">
        <f t="shared" si="76"/>
        <v>170641335.56975362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2580001.8571428461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1974780.7041788697</v>
      </c>
      <c r="Q353" s="2">
        <f t="shared" si="71"/>
        <v>550000</v>
      </c>
      <c r="R353" s="2">
        <f t="shared" si="77"/>
        <v>173169761.91799328</v>
      </c>
      <c r="S353" s="2">
        <f t="shared" si="58"/>
        <v>542960.42857143283</v>
      </c>
      <c r="T353" s="2">
        <f t="shared" si="59"/>
        <v>7039.571428571362</v>
      </c>
      <c r="U353" s="2">
        <f t="shared" si="60"/>
        <v>550000</v>
      </c>
      <c r="V353" s="2">
        <f t="shared" si="34"/>
        <v>125032659.56975327</v>
      </c>
      <c r="W353" s="2">
        <f t="shared" si="61"/>
        <v>542960.42857143283</v>
      </c>
      <c r="X353" s="2">
        <f t="shared" si="51"/>
        <v>7039.5714285671711</v>
      </c>
      <c r="Y353" s="2">
        <f t="shared" si="74"/>
        <v>48137102.348239943</v>
      </c>
      <c r="Z353" s="2" t="str">
        <f t="shared" si="52"/>
        <v>MEEP</v>
      </c>
      <c r="AA353" s="2">
        <f>IF(Z353="HERE",Y353,AA352+Graph!$G$1*1000)</f>
        <v>162323404.06252599</v>
      </c>
      <c r="AB353" s="2">
        <f t="shared" si="63"/>
        <v>800000</v>
      </c>
      <c r="AC353" s="2">
        <f t="shared" si="75"/>
        <v>46303397.426895797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286</v>
      </c>
      <c r="C354" s="7"/>
      <c r="D354" s="2" t="e">
        <f t="shared" si="55"/>
        <v>#N/A</v>
      </c>
      <c r="E354" s="2" t="e">
        <f t="shared" si="67"/>
        <v>#N/A</v>
      </c>
      <c r="F354" s="2">
        <v>1969949.0991307199</v>
      </c>
      <c r="G354" s="2">
        <f t="shared" si="70"/>
        <v>542960.42857142852</v>
      </c>
      <c r="H354" s="2">
        <f t="shared" si="76"/>
        <v>171184295.99832505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2587041.4285714175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1980063.1962714791</v>
      </c>
      <c r="Q354" s="2">
        <f t="shared" si="71"/>
        <v>550000</v>
      </c>
      <c r="R354" s="2">
        <f t="shared" si="77"/>
        <v>173719761.91799328</v>
      </c>
      <c r="S354" s="2">
        <f t="shared" si="58"/>
        <v>542960.42857143283</v>
      </c>
      <c r="T354" s="2">
        <f t="shared" si="59"/>
        <v>7039.571428571362</v>
      </c>
      <c r="U354" s="2">
        <f t="shared" si="60"/>
        <v>550000</v>
      </c>
      <c r="V354" s="2">
        <f t="shared" si="34"/>
        <v>125575619.99832471</v>
      </c>
      <c r="W354" s="2">
        <f t="shared" si="61"/>
        <v>542960.42857143283</v>
      </c>
      <c r="X354" s="2">
        <f t="shared" si="51"/>
        <v>7039.5714285671711</v>
      </c>
      <c r="Y354" s="2">
        <f t="shared" si="74"/>
        <v>48144141.919668511</v>
      </c>
      <c r="Z354" s="2" t="str">
        <f t="shared" si="52"/>
        <v>MEEP</v>
      </c>
      <c r="AA354" s="2">
        <f>IF(Z354="HERE",Y354,AA353+Graph!$G$1*1000)</f>
        <v>163123404.06252599</v>
      </c>
      <c r="AB354" s="2">
        <f t="shared" si="63"/>
        <v>800000</v>
      </c>
      <c r="AC354" s="2">
        <f t="shared" si="75"/>
        <v>46303397.426895797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287</v>
      </c>
      <c r="C355" s="7"/>
      <c r="D355" s="2" t="e">
        <f t="shared" si="55"/>
        <v>#N/A</v>
      </c>
      <c r="E355" s="2" t="e">
        <f t="shared" si="67"/>
        <v>#N/A</v>
      </c>
      <c r="F355" s="2">
        <v>1975209.7494239807</v>
      </c>
      <c r="G355" s="2">
        <f t="shared" si="70"/>
        <v>542960.42857142852</v>
      </c>
      <c r="H355" s="2">
        <f t="shared" si="76"/>
        <v>171727256.42689648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2594080.9999999888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1985345.6883640587</v>
      </c>
      <c r="Q355" s="2">
        <f t="shared" si="71"/>
        <v>550000</v>
      </c>
      <c r="R355" s="2">
        <f t="shared" si="77"/>
        <v>174269761.91799328</v>
      </c>
      <c r="S355" s="2">
        <f t="shared" si="58"/>
        <v>542960.42857143283</v>
      </c>
      <c r="T355" s="2">
        <f t="shared" si="59"/>
        <v>7039.571428571362</v>
      </c>
      <c r="U355" s="2">
        <f t="shared" si="60"/>
        <v>550000</v>
      </c>
      <c r="V355" s="2">
        <f t="shared" si="34"/>
        <v>126118580.42689614</v>
      </c>
      <c r="W355" s="2">
        <f t="shared" si="61"/>
        <v>542960.42857143283</v>
      </c>
      <c r="X355" s="2">
        <f t="shared" si="51"/>
        <v>7039.5714285671711</v>
      </c>
      <c r="Y355" s="2">
        <f t="shared" si="74"/>
        <v>48151181.491097078</v>
      </c>
      <c r="Z355" s="2" t="str">
        <f t="shared" si="52"/>
        <v>MEEP</v>
      </c>
      <c r="AA355" s="2">
        <f>IF(Z355="HERE",Y355,AA354+Graph!$G$1*1000)</f>
        <v>163923404.06252599</v>
      </c>
      <c r="AB355" s="2">
        <f t="shared" si="63"/>
        <v>800000</v>
      </c>
      <c r="AC355" s="2">
        <f t="shared" si="75"/>
        <v>46303397.426895797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288</v>
      </c>
      <c r="C356" s="7"/>
      <c r="D356" s="2" t="e">
        <f t="shared" si="55"/>
        <v>#N/A</v>
      </c>
      <c r="E356" s="2" t="e">
        <f t="shared" si="67"/>
        <v>#N/A</v>
      </c>
      <c r="F356" s="2">
        <v>1980470.3997172415</v>
      </c>
      <c r="G356" s="2">
        <f t="shared" si="70"/>
        <v>542960.42857142852</v>
      </c>
      <c r="H356" s="2">
        <f t="shared" si="76"/>
        <v>172270216.85546792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2601120.5714285602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1990628.1804566383</v>
      </c>
      <c r="Q356" s="2">
        <f t="shared" si="71"/>
        <v>550000</v>
      </c>
      <c r="R356" s="2">
        <f t="shared" si="77"/>
        <v>174819761.91799328</v>
      </c>
      <c r="S356" s="2">
        <f t="shared" si="58"/>
        <v>542960.42857143283</v>
      </c>
      <c r="T356" s="2">
        <f t="shared" si="59"/>
        <v>7039.571428571362</v>
      </c>
      <c r="U356" s="2">
        <f t="shared" si="60"/>
        <v>550000</v>
      </c>
      <c r="V356" s="2">
        <f t="shared" ref="V356:V385" si="78">H272</f>
        <v>126661540.85546757</v>
      </c>
      <c r="W356" s="2">
        <f t="shared" si="61"/>
        <v>542960.42857143283</v>
      </c>
      <c r="X356" s="2">
        <f t="shared" si="51"/>
        <v>7039.5714285671711</v>
      </c>
      <c r="Y356" s="2">
        <f t="shared" si="74"/>
        <v>48158221.062525645</v>
      </c>
      <c r="Z356" s="2" t="str">
        <f t="shared" si="52"/>
        <v>MEEP</v>
      </c>
      <c r="AA356" s="2">
        <f>IF(Z356="HERE",Y356,AA355+Graph!$G$1*1000)</f>
        <v>164723404.06252599</v>
      </c>
      <c r="AB356" s="2">
        <f t="shared" si="63"/>
        <v>800000</v>
      </c>
      <c r="AC356" s="2">
        <f t="shared" si="75"/>
        <v>46303397.426895797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289</v>
      </c>
      <c r="C357" s="7"/>
      <c r="D357" s="2" t="e">
        <f t="shared" si="55"/>
        <v>#N/A</v>
      </c>
      <c r="E357" s="2" t="e">
        <f t="shared" si="67"/>
        <v>#N/A</v>
      </c>
      <c r="F357" s="2">
        <v>1985731.0500104725</v>
      </c>
      <c r="G357" s="2">
        <f t="shared" si="70"/>
        <v>542960.42857142852</v>
      </c>
      <c r="H357" s="2">
        <f t="shared" si="76"/>
        <v>172813177.28403935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2608160.1428571315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1995910.6725492179</v>
      </c>
      <c r="Q357" s="2">
        <f t="shared" si="71"/>
        <v>550000</v>
      </c>
      <c r="R357" s="2">
        <f t="shared" si="77"/>
        <v>175369761.91799328</v>
      </c>
      <c r="S357" s="2">
        <f t="shared" si="58"/>
        <v>542960.42857143283</v>
      </c>
      <c r="T357" s="2">
        <f t="shared" si="59"/>
        <v>7039.571428571362</v>
      </c>
      <c r="U357" s="2">
        <f t="shared" si="60"/>
        <v>550000</v>
      </c>
      <c r="V357" s="2">
        <f t="shared" si="78"/>
        <v>127204501.28403901</v>
      </c>
      <c r="W357" s="2">
        <f t="shared" si="61"/>
        <v>542960.42857143283</v>
      </c>
      <c r="X357" s="2">
        <f t="shared" si="51"/>
        <v>7039.5714285671711</v>
      </c>
      <c r="Y357" s="2">
        <f t="shared" si="74"/>
        <v>48165260.633954212</v>
      </c>
      <c r="Z357" s="2" t="str">
        <f t="shared" si="52"/>
        <v>MEEP</v>
      </c>
      <c r="AA357" s="2">
        <f>IF(Z357="HERE",Y357,AA356+Graph!$G$1*1000)</f>
        <v>165523404.06252599</v>
      </c>
      <c r="AB357" s="2">
        <f t="shared" si="63"/>
        <v>800000</v>
      </c>
      <c r="AC357" s="2">
        <f t="shared" si="75"/>
        <v>46303397.426895797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290</v>
      </c>
      <c r="C358" s="7"/>
      <c r="D358" s="2" t="e">
        <f t="shared" si="55"/>
        <v>#N/A</v>
      </c>
      <c r="E358" s="2" t="e">
        <f t="shared" si="67"/>
        <v>#N/A</v>
      </c>
      <c r="F358" s="2">
        <v>1990991.7003037333</v>
      </c>
      <c r="G358" s="2">
        <f t="shared" ref="G358:G385" si="79">IF(F358&gt;550000,$AK$31*1000,F358)</f>
        <v>542960.42857142852</v>
      </c>
      <c r="H358" s="2">
        <f t="shared" si="76"/>
        <v>173356137.71261078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2615199.7142857029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2001193.1646417975</v>
      </c>
      <c r="Q358" s="2">
        <f t="shared" ref="Q358:Q385" si="80">IF(P358&gt;550000,550000,P358)</f>
        <v>550000</v>
      </c>
      <c r="R358" s="2">
        <f t="shared" si="77"/>
        <v>175919761.91799328</v>
      </c>
      <c r="S358" s="2">
        <f t="shared" si="58"/>
        <v>542960.42857143283</v>
      </c>
      <c r="T358" s="2">
        <f t="shared" si="59"/>
        <v>7039.571428571362</v>
      </c>
      <c r="U358" s="2">
        <f t="shared" si="60"/>
        <v>550000</v>
      </c>
      <c r="V358" s="2">
        <f t="shared" si="78"/>
        <v>127747461.71261044</v>
      </c>
      <c r="W358" s="2">
        <f t="shared" si="61"/>
        <v>542960.42857143283</v>
      </c>
      <c r="X358" s="2">
        <f t="shared" si="51"/>
        <v>7039.5714285671711</v>
      </c>
      <c r="Y358" s="2">
        <f t="shared" si="74"/>
        <v>48172300.205382779</v>
      </c>
      <c r="Z358" s="2" t="str">
        <f t="shared" si="52"/>
        <v>MEEP</v>
      </c>
      <c r="AA358" s="2">
        <f>IF(Z358="HERE",Y358,AA357+Graph!$G$1*1000)</f>
        <v>166323404.06252599</v>
      </c>
      <c r="AB358" s="2">
        <f t="shared" si="63"/>
        <v>800000</v>
      </c>
      <c r="AC358" s="2">
        <f t="shared" si="75"/>
        <v>46303397.426895797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291</v>
      </c>
      <c r="C359" s="7"/>
      <c r="D359" s="2" t="e">
        <f t="shared" si="55"/>
        <v>#N/A</v>
      </c>
      <c r="E359" s="2" t="e">
        <f t="shared" si="67"/>
        <v>#N/A</v>
      </c>
      <c r="F359" s="2">
        <v>1996252.3505969942</v>
      </c>
      <c r="G359" s="2">
        <f t="shared" si="79"/>
        <v>542960.42857142852</v>
      </c>
      <c r="H359" s="2">
        <f t="shared" si="76"/>
        <v>173899098.14118221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2622239.2857142743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2006475.6567343771</v>
      </c>
      <c r="Q359" s="2">
        <f t="shared" si="80"/>
        <v>550000</v>
      </c>
      <c r="R359" s="2">
        <f t="shared" si="77"/>
        <v>176469761.91799328</v>
      </c>
      <c r="S359" s="2">
        <f t="shared" si="58"/>
        <v>542960.42857143283</v>
      </c>
      <c r="T359" s="2">
        <f t="shared" si="59"/>
        <v>7039.571428571362</v>
      </c>
      <c r="U359" s="2">
        <f t="shared" si="60"/>
        <v>550000</v>
      </c>
      <c r="V359" s="2">
        <f t="shared" si="78"/>
        <v>128290422.14118187</v>
      </c>
      <c r="W359" s="2">
        <f t="shared" si="61"/>
        <v>542960.42857143283</v>
      </c>
      <c r="X359" s="2">
        <f t="shared" si="51"/>
        <v>7039.5714285671711</v>
      </c>
      <c r="Y359" s="2">
        <f t="shared" si="74"/>
        <v>48179339.776811346</v>
      </c>
      <c r="Z359" s="2" t="str">
        <f t="shared" si="52"/>
        <v>MEEP</v>
      </c>
      <c r="AA359" s="2">
        <f>IF(Z359="HERE",Y359,AA358+Graph!$G$1*1000)</f>
        <v>167123404.06252599</v>
      </c>
      <c r="AB359" s="2">
        <f t="shared" si="63"/>
        <v>800000</v>
      </c>
      <c r="AC359" s="2">
        <f t="shared" si="75"/>
        <v>46303397.426895797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292</v>
      </c>
      <c r="C360" s="7"/>
      <c r="D360" s="2" t="e">
        <f t="shared" si="55"/>
        <v>#N/A</v>
      </c>
      <c r="E360" s="2" t="e">
        <f t="shared" si="67"/>
        <v>#N/A</v>
      </c>
      <c r="F360" s="2">
        <v>2001513.000890255</v>
      </c>
      <c r="G360" s="2">
        <f t="shared" si="79"/>
        <v>542960.42857142852</v>
      </c>
      <c r="H360" s="2">
        <f t="shared" si="76"/>
        <v>174442058.56975365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2629278.8571428456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2011758.1488269866</v>
      </c>
      <c r="Q360" s="2">
        <f t="shared" si="80"/>
        <v>550000</v>
      </c>
      <c r="R360" s="2">
        <f t="shared" si="77"/>
        <v>177019761.91799328</v>
      </c>
      <c r="S360" s="2">
        <f t="shared" si="58"/>
        <v>542960.42857143283</v>
      </c>
      <c r="T360" s="2">
        <f t="shared" si="59"/>
        <v>7039.571428571362</v>
      </c>
      <c r="U360" s="2">
        <f t="shared" si="60"/>
        <v>550000</v>
      </c>
      <c r="V360" s="2">
        <f t="shared" si="78"/>
        <v>128833382.5697533</v>
      </c>
      <c r="W360" s="2">
        <f t="shared" si="61"/>
        <v>542960.42857143283</v>
      </c>
      <c r="X360" s="2">
        <f t="shared" si="51"/>
        <v>7039.5714285671711</v>
      </c>
      <c r="Y360" s="2">
        <f t="shared" si="74"/>
        <v>48186379.348239914</v>
      </c>
      <c r="Z360" s="2" t="str">
        <f t="shared" si="52"/>
        <v>MEEP</v>
      </c>
      <c r="AA360" s="2">
        <f>IF(Z360="HERE",Y360,AA359+Graph!$G$1*1000)</f>
        <v>167923404.06252599</v>
      </c>
      <c r="AB360" s="2">
        <f t="shared" si="63"/>
        <v>800000</v>
      </c>
      <c r="AC360" s="2">
        <f t="shared" si="75"/>
        <v>46303397.426895797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293</v>
      </c>
      <c r="C361" s="7"/>
      <c r="D361" s="2" t="e">
        <f t="shared" si="55"/>
        <v>#N/A</v>
      </c>
      <c r="E361" s="2" t="e">
        <f t="shared" si="67"/>
        <v>#N/A</v>
      </c>
      <c r="F361" s="2">
        <v>2006773.6511835158</v>
      </c>
      <c r="G361" s="2">
        <f t="shared" si="79"/>
        <v>542960.42857142852</v>
      </c>
      <c r="H361" s="2">
        <f t="shared" si="76"/>
        <v>174985018.99832508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2636318.428571417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2017040.6409195662</v>
      </c>
      <c r="Q361" s="2">
        <f t="shared" si="80"/>
        <v>550000</v>
      </c>
      <c r="R361" s="2">
        <f t="shared" si="77"/>
        <v>177569761.91799328</v>
      </c>
      <c r="S361" s="2">
        <f t="shared" si="58"/>
        <v>542960.42857143283</v>
      </c>
      <c r="T361" s="2">
        <f t="shared" si="59"/>
        <v>7039.571428571362</v>
      </c>
      <c r="U361" s="2">
        <f t="shared" si="60"/>
        <v>550000</v>
      </c>
      <c r="V361" s="2">
        <f t="shared" si="78"/>
        <v>129376342.99832474</v>
      </c>
      <c r="W361" s="2">
        <f t="shared" si="61"/>
        <v>542960.42857143283</v>
      </c>
      <c r="X361" s="2">
        <f t="shared" si="51"/>
        <v>7039.5714285671711</v>
      </c>
      <c r="Y361" s="2">
        <f t="shared" si="74"/>
        <v>48193418.919668481</v>
      </c>
      <c r="Z361" s="2" t="str">
        <f t="shared" si="52"/>
        <v>MEEP</v>
      </c>
      <c r="AA361" s="2">
        <f>IF(Z361="HERE",Y361,AA360+Graph!$G$1*1000)</f>
        <v>168723404.06252599</v>
      </c>
      <c r="AB361" s="2">
        <f t="shared" si="63"/>
        <v>800000</v>
      </c>
      <c r="AC361" s="2">
        <f t="shared" si="75"/>
        <v>46303397.426895797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294</v>
      </c>
      <c r="C362" s="7"/>
      <c r="D362" s="2" t="e">
        <f t="shared" si="55"/>
        <v>#N/A</v>
      </c>
      <c r="E362" s="2" t="e">
        <f t="shared" si="67"/>
        <v>#N/A</v>
      </c>
      <c r="F362" s="2">
        <v>2012034.3014767468</v>
      </c>
      <c r="G362" s="2">
        <f t="shared" si="79"/>
        <v>542960.42857142852</v>
      </c>
      <c r="H362" s="2">
        <f t="shared" si="76"/>
        <v>175527979.42689651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2643357.9999999884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2022323.1330121458</v>
      </c>
      <c r="Q362" s="2">
        <f t="shared" si="80"/>
        <v>550000</v>
      </c>
      <c r="R362" s="2">
        <f t="shared" si="77"/>
        <v>178119761.91799328</v>
      </c>
      <c r="S362" s="2">
        <f t="shared" si="58"/>
        <v>542960.42857143283</v>
      </c>
      <c r="T362" s="2">
        <f t="shared" si="59"/>
        <v>7039.571428571362</v>
      </c>
      <c r="U362" s="2">
        <f t="shared" si="60"/>
        <v>550000</v>
      </c>
      <c r="V362" s="2">
        <f t="shared" si="78"/>
        <v>129919303.42689617</v>
      </c>
      <c r="W362" s="2">
        <f t="shared" si="61"/>
        <v>542960.42857143283</v>
      </c>
      <c r="X362" s="2">
        <f t="shared" si="51"/>
        <v>7039.5714285671711</v>
      </c>
      <c r="Y362" s="2">
        <f t="shared" si="74"/>
        <v>48200458.491097048</v>
      </c>
      <c r="Z362" s="2" t="str">
        <f t="shared" si="52"/>
        <v>MEEP</v>
      </c>
      <c r="AA362" s="2">
        <f>IF(Z362="HERE",Y362,AA361+Graph!$G$1*1000)</f>
        <v>169523404.06252599</v>
      </c>
      <c r="AB362" s="2">
        <f t="shared" si="63"/>
        <v>800000</v>
      </c>
      <c r="AC362" s="2">
        <f t="shared" si="75"/>
        <v>46303397.426895797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295</v>
      </c>
      <c r="C363" s="7"/>
      <c r="D363" s="2" t="e">
        <f t="shared" si="55"/>
        <v>#N/A</v>
      </c>
      <c r="E363" s="2" t="e">
        <f t="shared" si="67"/>
        <v>#N/A</v>
      </c>
      <c r="F363" s="2">
        <v>2017294.9517700076</v>
      </c>
      <c r="G363" s="2">
        <f t="shared" si="79"/>
        <v>542960.42857142852</v>
      </c>
      <c r="H363" s="2">
        <f t="shared" si="76"/>
        <v>176070939.85546795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2650397.5714285597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2027605.6251047254</v>
      </c>
      <c r="Q363" s="2">
        <f t="shared" si="80"/>
        <v>550000</v>
      </c>
      <c r="R363" s="2">
        <f t="shared" si="77"/>
        <v>178669761.91799328</v>
      </c>
      <c r="S363" s="2">
        <f t="shared" si="58"/>
        <v>542960.42857143283</v>
      </c>
      <c r="T363" s="2">
        <f t="shared" si="59"/>
        <v>7039.571428571362</v>
      </c>
      <c r="U363" s="2">
        <f t="shared" si="60"/>
        <v>550000</v>
      </c>
      <c r="V363" s="2">
        <f t="shared" si="78"/>
        <v>130462263.8554676</v>
      </c>
      <c r="W363" s="2">
        <f t="shared" si="61"/>
        <v>542960.42857143283</v>
      </c>
      <c r="X363" s="2">
        <f t="shared" si="51"/>
        <v>7039.5714285671711</v>
      </c>
      <c r="Y363" s="2">
        <f t="shared" si="74"/>
        <v>48207498.062525615</v>
      </c>
      <c r="Z363" s="2" t="str">
        <f t="shared" si="52"/>
        <v>MEEP</v>
      </c>
      <c r="AA363" s="2">
        <f>IF(Z363="HERE",Y363,AA362+Graph!$G$1*1000)</f>
        <v>170323404.06252599</v>
      </c>
      <c r="AB363" s="2">
        <f t="shared" si="63"/>
        <v>800000</v>
      </c>
      <c r="AC363" s="2">
        <f t="shared" si="75"/>
        <v>46303397.426895797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296</v>
      </c>
      <c r="C364" s="7"/>
      <c r="D364" s="2" t="e">
        <f t="shared" si="55"/>
        <v>#N/A</v>
      </c>
      <c r="E364" s="2" t="e">
        <f t="shared" si="67"/>
        <v>#N/A</v>
      </c>
      <c r="F364" s="2">
        <v>2022555.6020632684</v>
      </c>
      <c r="G364" s="2">
        <f t="shared" si="79"/>
        <v>542960.42857142852</v>
      </c>
      <c r="H364" s="2">
        <f t="shared" si="76"/>
        <v>176613900.28403938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2657437.1428571311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2032888.117197305</v>
      </c>
      <c r="Q364" s="2">
        <f t="shared" si="80"/>
        <v>550000</v>
      </c>
      <c r="R364" s="2">
        <f t="shared" si="77"/>
        <v>179219761.91799328</v>
      </c>
      <c r="S364" s="2">
        <f t="shared" si="58"/>
        <v>542960.42857143283</v>
      </c>
      <c r="T364" s="2">
        <f t="shared" si="59"/>
        <v>7039.571428571362</v>
      </c>
      <c r="U364" s="2">
        <f t="shared" si="60"/>
        <v>550000</v>
      </c>
      <c r="V364" s="2">
        <f t="shared" si="78"/>
        <v>131005224.28403904</v>
      </c>
      <c r="W364" s="2">
        <f t="shared" si="61"/>
        <v>542960.42857143283</v>
      </c>
      <c r="X364" s="2">
        <f t="shared" si="51"/>
        <v>7039.5714285671711</v>
      </c>
      <c r="Y364" s="2">
        <f t="shared" si="74"/>
        <v>48214537.633954182</v>
      </c>
      <c r="Z364" s="2" t="str">
        <f t="shared" si="52"/>
        <v>MEEP</v>
      </c>
      <c r="AA364" s="2">
        <f>IF(Z364="HERE",Y364,AA363+Graph!$G$1*1000)</f>
        <v>171123404.06252599</v>
      </c>
      <c r="AB364" s="2">
        <f t="shared" si="63"/>
        <v>800000</v>
      </c>
      <c r="AC364" s="2">
        <f t="shared" si="75"/>
        <v>46303397.426895797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297</v>
      </c>
      <c r="C365" s="7"/>
      <c r="D365" s="2" t="e">
        <f t="shared" si="55"/>
        <v>#N/A</v>
      </c>
      <c r="E365" s="2" t="e">
        <f t="shared" si="67"/>
        <v>#N/A</v>
      </c>
      <c r="F365" s="2">
        <v>2027816.2523565292</v>
      </c>
      <c r="G365" s="2">
        <f t="shared" si="79"/>
        <v>542960.42857142852</v>
      </c>
      <c r="H365" s="2">
        <f t="shared" si="76"/>
        <v>177156860.71261081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2664476.7142857024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2038170.6092899144</v>
      </c>
      <c r="Q365" s="2">
        <f t="shared" si="80"/>
        <v>550000</v>
      </c>
      <c r="R365" s="2">
        <f t="shared" si="77"/>
        <v>179769761.91799328</v>
      </c>
      <c r="S365" s="2">
        <f t="shared" si="58"/>
        <v>542960.42857143283</v>
      </c>
      <c r="T365" s="2">
        <f t="shared" si="59"/>
        <v>7039.571428571362</v>
      </c>
      <c r="U365" s="2">
        <f t="shared" si="60"/>
        <v>550000</v>
      </c>
      <c r="V365" s="2">
        <f t="shared" si="78"/>
        <v>131548184.71261047</v>
      </c>
      <c r="W365" s="2">
        <f t="shared" si="61"/>
        <v>542960.42857143283</v>
      </c>
      <c r="X365" s="2">
        <f t="shared" si="51"/>
        <v>7039.5714285671711</v>
      </c>
      <c r="Y365" s="2">
        <f t="shared" si="74"/>
        <v>48221577.205382749</v>
      </c>
      <c r="Z365" s="2" t="str">
        <f t="shared" si="52"/>
        <v>MEEP</v>
      </c>
      <c r="AA365" s="2">
        <f>IF(Z365="HERE",Y365,AA364+Graph!$G$1*1000)</f>
        <v>171923404.06252599</v>
      </c>
      <c r="AB365" s="2">
        <f t="shared" si="63"/>
        <v>800000</v>
      </c>
      <c r="AC365" s="2">
        <f t="shared" si="75"/>
        <v>46303397.426895797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298</v>
      </c>
      <c r="C366" s="7"/>
      <c r="D366" s="2" t="e">
        <f t="shared" si="55"/>
        <v>#N/A</v>
      </c>
      <c r="E366" s="2" t="e">
        <f t="shared" si="67"/>
        <v>#N/A</v>
      </c>
      <c r="F366" s="2">
        <v>2033076.90264979</v>
      </c>
      <c r="G366" s="2">
        <f t="shared" si="79"/>
        <v>542960.42857142852</v>
      </c>
      <c r="H366" s="2">
        <f t="shared" si="76"/>
        <v>177699821.14118224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2671516.2857142738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2043453.101382494</v>
      </c>
      <c r="Q366" s="2">
        <f t="shared" si="80"/>
        <v>550000</v>
      </c>
      <c r="R366" s="2">
        <f t="shared" si="77"/>
        <v>180319761.91799328</v>
      </c>
      <c r="S366" s="2">
        <f t="shared" si="58"/>
        <v>542960.42857143283</v>
      </c>
      <c r="T366" s="2">
        <f t="shared" si="59"/>
        <v>7039.571428571362</v>
      </c>
      <c r="U366" s="2">
        <f t="shared" si="60"/>
        <v>550000</v>
      </c>
      <c r="V366" s="2">
        <f t="shared" si="78"/>
        <v>132091145.1411819</v>
      </c>
      <c r="W366" s="2">
        <f t="shared" si="61"/>
        <v>542960.42857143283</v>
      </c>
      <c r="X366" s="2">
        <f t="shared" si="51"/>
        <v>7039.5714285671711</v>
      </c>
      <c r="Y366" s="2">
        <f t="shared" si="74"/>
        <v>48228616.776811317</v>
      </c>
      <c r="Z366" s="2" t="str">
        <f t="shared" si="52"/>
        <v>MEEP</v>
      </c>
      <c r="AA366" s="2">
        <f>IF(Z366="HERE",Y366,AA365+Graph!$G$1*1000)</f>
        <v>172723404.06252599</v>
      </c>
      <c r="AB366" s="2">
        <f t="shared" si="63"/>
        <v>800000</v>
      </c>
      <c r="AC366" s="2">
        <f t="shared" si="75"/>
        <v>46303397.426895797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299</v>
      </c>
      <c r="C367" s="7"/>
      <c r="D367" s="2" t="e">
        <f t="shared" si="55"/>
        <v>#N/A</v>
      </c>
      <c r="E367" s="2" t="e">
        <f t="shared" si="67"/>
        <v>#N/A</v>
      </c>
      <c r="F367" s="2">
        <v>2038337.5529430211</v>
      </c>
      <c r="G367" s="2">
        <f t="shared" si="79"/>
        <v>542960.42857142852</v>
      </c>
      <c r="H367" s="2">
        <f t="shared" si="76"/>
        <v>178242781.56975368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2678555.8571428452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2048735.5934750736</v>
      </c>
      <c r="Q367" s="2">
        <f t="shared" si="80"/>
        <v>550000</v>
      </c>
      <c r="R367" s="2">
        <f t="shared" si="77"/>
        <v>180869761.91799328</v>
      </c>
      <c r="S367" s="2">
        <f t="shared" si="58"/>
        <v>542960.42857143283</v>
      </c>
      <c r="T367" s="2">
        <f t="shared" si="59"/>
        <v>7039.571428571362</v>
      </c>
      <c r="U367" s="2">
        <f t="shared" si="60"/>
        <v>550000</v>
      </c>
      <c r="V367" s="2">
        <f t="shared" si="78"/>
        <v>132634105.56975333</v>
      </c>
      <c r="W367" s="2">
        <f t="shared" si="61"/>
        <v>542960.42857143283</v>
      </c>
      <c r="X367" s="2">
        <f t="shared" si="51"/>
        <v>7039.5714285671711</v>
      </c>
      <c r="Y367" s="2">
        <f t="shared" si="74"/>
        <v>48235656.348239884</v>
      </c>
      <c r="Z367" s="2" t="str">
        <f t="shared" si="52"/>
        <v>MEEP</v>
      </c>
      <c r="AA367" s="2">
        <f>IF(Z367="HERE",Y367,AA366+Graph!$G$1*1000)</f>
        <v>173523404.06252599</v>
      </c>
      <c r="AB367" s="2">
        <f t="shared" si="63"/>
        <v>800000</v>
      </c>
      <c r="AC367" s="2">
        <f t="shared" si="75"/>
        <v>46303397.426895797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300</v>
      </c>
      <c r="C368" s="7"/>
      <c r="D368" s="2" t="e">
        <f t="shared" si="55"/>
        <v>#N/A</v>
      </c>
      <c r="E368" s="2" t="e">
        <f t="shared" si="67"/>
        <v>#N/A</v>
      </c>
      <c r="F368" s="2">
        <v>2043598.2032362819</v>
      </c>
      <c r="G368" s="2">
        <f t="shared" si="79"/>
        <v>542960.42857142852</v>
      </c>
      <c r="H368" s="2">
        <f t="shared" si="76"/>
        <v>178785741.99832511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2685595.4285714165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2054018.0855676532</v>
      </c>
      <c r="Q368" s="2">
        <f t="shared" si="80"/>
        <v>550000</v>
      </c>
      <c r="R368" s="2">
        <f t="shared" si="77"/>
        <v>181419761.91799328</v>
      </c>
      <c r="S368" s="2">
        <f t="shared" si="58"/>
        <v>542960.42857143283</v>
      </c>
      <c r="T368" s="2">
        <f t="shared" si="59"/>
        <v>7039.571428571362</v>
      </c>
      <c r="U368" s="2">
        <f t="shared" si="60"/>
        <v>550000</v>
      </c>
      <c r="V368" s="2">
        <f t="shared" si="78"/>
        <v>133177065.99832477</v>
      </c>
      <c r="W368" s="2">
        <f t="shared" si="61"/>
        <v>542960.42857143283</v>
      </c>
      <c r="X368" s="2">
        <f t="shared" si="51"/>
        <v>7039.5714285671711</v>
      </c>
      <c r="Y368" s="2">
        <f t="shared" si="74"/>
        <v>48242695.919668451</v>
      </c>
      <c r="Z368" s="2" t="str">
        <f t="shared" si="52"/>
        <v>MEEP</v>
      </c>
      <c r="AA368" s="2">
        <f>IF(Z368="HERE",Y368,AA367+Graph!$G$1*1000)</f>
        <v>174323404.06252599</v>
      </c>
      <c r="AB368" s="2">
        <f t="shared" si="63"/>
        <v>800000</v>
      </c>
      <c r="AC368" s="2">
        <f t="shared" si="75"/>
        <v>46303397.426895797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301</v>
      </c>
      <c r="C369" s="7"/>
      <c r="D369" s="2" t="e">
        <f t="shared" si="55"/>
        <v>#N/A</v>
      </c>
      <c r="E369" s="2" t="e">
        <f t="shared" si="67"/>
        <v>#N/A</v>
      </c>
      <c r="F369" s="2">
        <v>2048858.8535295427</v>
      </c>
      <c r="G369" s="2">
        <f t="shared" si="79"/>
        <v>542960.42857142852</v>
      </c>
      <c r="H369" s="2">
        <f t="shared" si="76"/>
        <v>179328702.42689654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2692634.9999999879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2059300.5776602328</v>
      </c>
      <c r="Q369" s="2">
        <f t="shared" si="80"/>
        <v>550000</v>
      </c>
      <c r="R369" s="2">
        <f t="shared" si="77"/>
        <v>181969761.91799328</v>
      </c>
      <c r="S369" s="2">
        <f t="shared" si="58"/>
        <v>542960.42857143283</v>
      </c>
      <c r="T369" s="2">
        <f t="shared" si="59"/>
        <v>7039.571428571362</v>
      </c>
      <c r="U369" s="2">
        <f t="shared" si="60"/>
        <v>550000</v>
      </c>
      <c r="V369" s="2">
        <f t="shared" si="78"/>
        <v>133720026.4268962</v>
      </c>
      <c r="W369" s="2">
        <f t="shared" si="61"/>
        <v>542960.42857143283</v>
      </c>
      <c r="X369" s="2">
        <f t="shared" si="51"/>
        <v>7039.5714285671711</v>
      </c>
      <c r="Y369" s="2">
        <f t="shared" si="74"/>
        <v>48249735.491097018</v>
      </c>
      <c r="Z369" s="2" t="str">
        <f t="shared" si="52"/>
        <v>MEEP</v>
      </c>
      <c r="AA369" s="2">
        <f>IF(Z369="HERE",Y369,AA368+Graph!$G$1*1000)</f>
        <v>175123404.06252599</v>
      </c>
      <c r="AB369" s="2">
        <f t="shared" si="63"/>
        <v>800000</v>
      </c>
      <c r="AC369" s="2">
        <f t="shared" si="75"/>
        <v>46303397.426895797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302</v>
      </c>
      <c r="C370" s="7"/>
      <c r="D370" s="2" t="e">
        <f t="shared" si="55"/>
        <v>#N/A</v>
      </c>
      <c r="E370" s="2" t="e">
        <f t="shared" si="67"/>
        <v>#N/A</v>
      </c>
      <c r="F370" s="2">
        <v>2054119.5038228035</v>
      </c>
      <c r="G370" s="2">
        <f t="shared" si="79"/>
        <v>542960.42857142852</v>
      </c>
      <c r="H370" s="2">
        <f t="shared" si="76"/>
        <v>179871662.85546798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2699674.5714285593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2064583.0697528124</v>
      </c>
      <c r="Q370" s="2">
        <f t="shared" si="80"/>
        <v>550000</v>
      </c>
      <c r="R370" s="2">
        <f t="shared" si="77"/>
        <v>182519761.91799328</v>
      </c>
      <c r="S370" s="2">
        <f t="shared" si="58"/>
        <v>542960.42857143283</v>
      </c>
      <c r="T370" s="2">
        <f t="shared" si="59"/>
        <v>7039.571428571362</v>
      </c>
      <c r="U370" s="2">
        <f t="shared" si="60"/>
        <v>550000</v>
      </c>
      <c r="V370" s="2">
        <f t="shared" si="78"/>
        <v>134262986.85546762</v>
      </c>
      <c r="W370" s="2">
        <f t="shared" si="61"/>
        <v>542960.42857141793</v>
      </c>
      <c r="X370" s="2">
        <f t="shared" si="51"/>
        <v>7039.5714285820723</v>
      </c>
      <c r="Y370" s="2">
        <f t="shared" si="74"/>
        <v>48256775.0625256</v>
      </c>
      <c r="Z370" s="2" t="str">
        <f t="shared" si="52"/>
        <v>MEEP</v>
      </c>
      <c r="AA370" s="2">
        <f>IF(Z370="HERE",Y370,AA369+Graph!$G$1*1000)</f>
        <v>175923404.06252599</v>
      </c>
      <c r="AB370" s="2">
        <f t="shared" si="63"/>
        <v>800000</v>
      </c>
      <c r="AC370" s="2">
        <f t="shared" si="75"/>
        <v>46303397.426895797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303</v>
      </c>
      <c r="C371" s="7"/>
      <c r="D371" s="2" t="e">
        <f t="shared" si="55"/>
        <v>#N/A</v>
      </c>
      <c r="E371" s="2" t="e">
        <f t="shared" si="67"/>
        <v>#N/A</v>
      </c>
      <c r="F371" s="2">
        <v>2059380.1541160643</v>
      </c>
      <c r="G371" s="2">
        <f t="shared" si="79"/>
        <v>542960.42857142852</v>
      </c>
      <c r="H371" s="2">
        <f t="shared" si="76"/>
        <v>180414623.28403941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2706714.1428571306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2069865.5618454218</v>
      </c>
      <c r="Q371" s="2">
        <f t="shared" si="80"/>
        <v>550000</v>
      </c>
      <c r="R371" s="2">
        <f t="shared" si="77"/>
        <v>183069761.91799328</v>
      </c>
      <c r="S371" s="2">
        <f t="shared" si="58"/>
        <v>542960.42857143283</v>
      </c>
      <c r="T371" s="2">
        <f t="shared" si="59"/>
        <v>7039.571428571362</v>
      </c>
      <c r="U371" s="2">
        <f t="shared" si="60"/>
        <v>550000</v>
      </c>
      <c r="V371" s="2">
        <f t="shared" si="78"/>
        <v>134805947.28403905</v>
      </c>
      <c r="W371" s="2">
        <f t="shared" si="61"/>
        <v>542960.42857143283</v>
      </c>
      <c r="X371" s="2">
        <f t="shared" si="51"/>
        <v>7039.5714285671711</v>
      </c>
      <c r="Y371" s="2">
        <f t="shared" si="74"/>
        <v>48263814.633954167</v>
      </c>
      <c r="Z371" s="2" t="str">
        <f t="shared" si="52"/>
        <v>MEEP</v>
      </c>
      <c r="AA371" s="2">
        <f>IF(Z371="HERE",Y371,AA370+Graph!$G$1*1000)</f>
        <v>176723404.06252599</v>
      </c>
      <c r="AB371" s="2">
        <f t="shared" si="63"/>
        <v>800000</v>
      </c>
      <c r="AC371" s="2">
        <f t="shared" si="75"/>
        <v>46303397.426895797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304</v>
      </c>
      <c r="C372" s="7"/>
      <c r="D372" s="2" t="e">
        <f t="shared" si="55"/>
        <v>#N/A</v>
      </c>
      <c r="E372" s="2" t="e">
        <f t="shared" si="67"/>
        <v>#N/A</v>
      </c>
      <c r="F372" s="2">
        <v>2064640.8044093251</v>
      </c>
      <c r="G372" s="2">
        <f t="shared" si="79"/>
        <v>542960.42857142852</v>
      </c>
      <c r="H372" s="2">
        <f t="shared" si="76"/>
        <v>180957583.71261084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2713753.714285702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2075148.0539380014</v>
      </c>
      <c r="Q372" s="2">
        <f t="shared" si="80"/>
        <v>550000</v>
      </c>
      <c r="R372" s="2">
        <f t="shared" si="77"/>
        <v>183619761.91799328</v>
      </c>
      <c r="S372" s="2">
        <f t="shared" si="58"/>
        <v>542960.42857143283</v>
      </c>
      <c r="T372" s="2">
        <f t="shared" si="59"/>
        <v>7039.571428571362</v>
      </c>
      <c r="U372" s="2">
        <f t="shared" si="60"/>
        <v>550000</v>
      </c>
      <c r="V372" s="2">
        <f t="shared" si="78"/>
        <v>135348907.71261048</v>
      </c>
      <c r="W372" s="2">
        <f t="shared" si="61"/>
        <v>542960.42857143283</v>
      </c>
      <c r="X372" s="2">
        <f t="shared" si="51"/>
        <v>7039.5714285671711</v>
      </c>
      <c r="Y372" s="2">
        <f t="shared" si="74"/>
        <v>48270854.205382735</v>
      </c>
      <c r="Z372" s="2" t="str">
        <f t="shared" si="52"/>
        <v>MEEP</v>
      </c>
      <c r="AA372" s="2">
        <f>IF(Z372="HERE",Y372,AA371+Graph!$G$1*1000)</f>
        <v>177523404.06252599</v>
      </c>
      <c r="AB372" s="2">
        <f t="shared" si="63"/>
        <v>800000</v>
      </c>
      <c r="AC372" s="2">
        <f t="shared" si="75"/>
        <v>46303397.426895797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305</v>
      </c>
      <c r="C373" s="7"/>
      <c r="D373" s="2" t="e">
        <f t="shared" si="55"/>
        <v>#N/A</v>
      </c>
      <c r="E373" s="2" t="e">
        <f t="shared" si="67"/>
        <v>#N/A</v>
      </c>
      <c r="F373" s="2">
        <v>2069901.4547025561</v>
      </c>
      <c r="G373" s="2">
        <f t="shared" si="79"/>
        <v>542960.42857142852</v>
      </c>
      <c r="H373" s="2">
        <f t="shared" si="76"/>
        <v>181500544.14118227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2720793.2857142733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2080430.546030581</v>
      </c>
      <c r="Q373" s="2">
        <f t="shared" si="80"/>
        <v>550000</v>
      </c>
      <c r="R373" s="2">
        <f t="shared" si="77"/>
        <v>184169761.91799328</v>
      </c>
      <c r="S373" s="2">
        <f t="shared" si="58"/>
        <v>542960.42857143283</v>
      </c>
      <c r="T373" s="2">
        <f t="shared" si="59"/>
        <v>7039.571428571362</v>
      </c>
      <c r="U373" s="2">
        <f t="shared" si="60"/>
        <v>550000</v>
      </c>
      <c r="V373" s="2">
        <f t="shared" si="78"/>
        <v>135891868.14118192</v>
      </c>
      <c r="W373" s="2">
        <f t="shared" si="61"/>
        <v>542960.42857143283</v>
      </c>
      <c r="X373" s="2">
        <f t="shared" si="51"/>
        <v>7039.5714285671711</v>
      </c>
      <c r="Y373" s="2">
        <f t="shared" si="74"/>
        <v>48277893.776811302</v>
      </c>
      <c r="Z373" s="2" t="str">
        <f t="shared" si="52"/>
        <v>MEEP</v>
      </c>
      <c r="AA373" s="2">
        <f>IF(Z373="HERE",Y373,AA372+Graph!$G$1*1000)</f>
        <v>178323404.06252599</v>
      </c>
      <c r="AB373" s="2">
        <f t="shared" si="63"/>
        <v>800000</v>
      </c>
      <c r="AC373" s="2">
        <f t="shared" si="75"/>
        <v>46303397.426895797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306</v>
      </c>
      <c r="C374" s="7"/>
      <c r="D374" s="2" t="e">
        <f t="shared" si="55"/>
        <v>#N/A</v>
      </c>
      <c r="E374" s="2" t="e">
        <f t="shared" si="67"/>
        <v>#N/A</v>
      </c>
      <c r="F374" s="2">
        <v>2075162.1049958169</v>
      </c>
      <c r="G374" s="2">
        <f t="shared" si="79"/>
        <v>542960.42857142852</v>
      </c>
      <c r="H374" s="2">
        <f t="shared" si="76"/>
        <v>182043504.56975371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2727832.8571428447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2085713.0381231606</v>
      </c>
      <c r="Q374" s="2">
        <f t="shared" si="80"/>
        <v>550000</v>
      </c>
      <c r="R374" s="2">
        <f t="shared" si="77"/>
        <v>184719761.91799328</v>
      </c>
      <c r="S374" s="2">
        <f t="shared" si="58"/>
        <v>542960.42857143283</v>
      </c>
      <c r="T374" s="2">
        <f t="shared" si="59"/>
        <v>7039.571428571362</v>
      </c>
      <c r="U374" s="2">
        <f t="shared" si="60"/>
        <v>550000</v>
      </c>
      <c r="V374" s="2">
        <f t="shared" si="78"/>
        <v>136434828.56975335</v>
      </c>
      <c r="W374" s="2">
        <f t="shared" si="61"/>
        <v>542960.42857143283</v>
      </c>
      <c r="X374" s="2">
        <f t="shared" si="51"/>
        <v>7039.5714285671711</v>
      </c>
      <c r="Y374" s="2">
        <f t="shared" si="74"/>
        <v>48284933.348239869</v>
      </c>
      <c r="Z374" s="2" t="str">
        <f t="shared" si="52"/>
        <v>MEEP</v>
      </c>
      <c r="AA374" s="2">
        <f>IF(Z374="HERE",Y374,AA373+Graph!$G$1*1000)</f>
        <v>179123404.06252599</v>
      </c>
      <c r="AB374" s="2">
        <f t="shared" si="63"/>
        <v>800000</v>
      </c>
      <c r="AC374" s="2">
        <f t="shared" si="75"/>
        <v>46303397.426895797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307</v>
      </c>
      <c r="C375" s="7"/>
      <c r="D375" s="2" t="e">
        <f t="shared" si="55"/>
        <v>#N/A</v>
      </c>
      <c r="E375" s="2" t="e">
        <f t="shared" si="67"/>
        <v>#N/A</v>
      </c>
      <c r="F375" s="2">
        <v>2080422.7552890778</v>
      </c>
      <c r="G375" s="2">
        <f t="shared" si="79"/>
        <v>542960.42857142852</v>
      </c>
      <c r="H375" s="2">
        <f t="shared" si="76"/>
        <v>182586464.99832514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2734872.4285714161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2090995.5302157402</v>
      </c>
      <c r="Q375" s="2">
        <f t="shared" si="80"/>
        <v>550000</v>
      </c>
      <c r="R375" s="2">
        <f t="shared" si="77"/>
        <v>185269761.91799328</v>
      </c>
      <c r="S375" s="2">
        <f t="shared" si="58"/>
        <v>542960.42857143283</v>
      </c>
      <c r="T375" s="2">
        <f t="shared" si="59"/>
        <v>7039.571428571362</v>
      </c>
      <c r="U375" s="2">
        <f t="shared" si="60"/>
        <v>550000</v>
      </c>
      <c r="V375" s="2">
        <f t="shared" si="78"/>
        <v>136977788.99832478</v>
      </c>
      <c r="W375" s="2">
        <f t="shared" si="61"/>
        <v>542960.42857143283</v>
      </c>
      <c r="X375" s="2">
        <f t="shared" si="51"/>
        <v>7039.5714285671711</v>
      </c>
      <c r="Y375" s="2">
        <f t="shared" si="74"/>
        <v>48291972.919668436</v>
      </c>
      <c r="Z375" s="2" t="str">
        <f t="shared" si="52"/>
        <v>MEEP</v>
      </c>
      <c r="AA375" s="2">
        <f>IF(Z375="HERE",Y375,AA374+Graph!$G$1*1000)</f>
        <v>179923404.06252599</v>
      </c>
      <c r="AB375" s="2">
        <f t="shared" si="63"/>
        <v>800000</v>
      </c>
      <c r="AC375" s="2">
        <f t="shared" si="75"/>
        <v>46303397.426895797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308</v>
      </c>
      <c r="C376" s="7"/>
      <c r="D376" s="2" t="e">
        <f t="shared" si="55"/>
        <v>#N/A</v>
      </c>
      <c r="E376" s="2" t="e">
        <f t="shared" si="67"/>
        <v>#N/A</v>
      </c>
      <c r="F376" s="2">
        <v>2085683.4055823386</v>
      </c>
      <c r="G376" s="2">
        <f t="shared" si="79"/>
        <v>542960.42857142852</v>
      </c>
      <c r="H376" s="2">
        <f t="shared" si="76"/>
        <v>183129425.42689657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2741911.9999999874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2096278.0223083198</v>
      </c>
      <c r="Q376" s="2">
        <f t="shared" si="80"/>
        <v>550000</v>
      </c>
      <c r="R376" s="2">
        <f t="shared" si="77"/>
        <v>185819761.91799328</v>
      </c>
      <c r="S376" s="2">
        <f t="shared" si="58"/>
        <v>542960.42857143283</v>
      </c>
      <c r="T376" s="2">
        <f t="shared" si="59"/>
        <v>7039.571428571362</v>
      </c>
      <c r="U376" s="2">
        <f t="shared" si="60"/>
        <v>550000</v>
      </c>
      <c r="V376" s="2">
        <f t="shared" si="78"/>
        <v>137520749.42689621</v>
      </c>
      <c r="W376" s="2">
        <f t="shared" si="61"/>
        <v>542960.42857143283</v>
      </c>
      <c r="X376" s="2">
        <f t="shared" si="51"/>
        <v>7039.5714285671711</v>
      </c>
      <c r="Y376" s="2">
        <f t="shared" si="74"/>
        <v>48299012.491097003</v>
      </c>
      <c r="Z376" s="2" t="str">
        <f t="shared" si="52"/>
        <v>MEEP</v>
      </c>
      <c r="AA376" s="2">
        <f>IF(Z376="HERE",Y376,AA375+Graph!$G$1*1000)</f>
        <v>180723404.06252599</v>
      </c>
      <c r="AB376" s="2">
        <f t="shared" si="63"/>
        <v>800000</v>
      </c>
      <c r="AC376" s="2">
        <f t="shared" si="75"/>
        <v>46303397.426895797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309</v>
      </c>
      <c r="C377" s="7"/>
      <c r="D377" s="2" t="e">
        <f t="shared" si="55"/>
        <v>#N/A</v>
      </c>
      <c r="E377" s="2" t="e">
        <f t="shared" si="67"/>
        <v>#N/A</v>
      </c>
      <c r="F377" s="2">
        <v>2090944.0558755994</v>
      </c>
      <c r="G377" s="2">
        <f t="shared" si="79"/>
        <v>542960.42857142852</v>
      </c>
      <c r="H377" s="2">
        <f t="shared" si="76"/>
        <v>183672385.855468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2748951.5714285588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2101560.5144009292</v>
      </c>
      <c r="Q377" s="2">
        <f t="shared" si="80"/>
        <v>550000</v>
      </c>
      <c r="R377" s="2">
        <f t="shared" si="77"/>
        <v>186369761.91799328</v>
      </c>
      <c r="S377" s="2">
        <f t="shared" si="58"/>
        <v>542960.42857143283</v>
      </c>
      <c r="T377" s="2">
        <f t="shared" si="59"/>
        <v>7039.571428571362</v>
      </c>
      <c r="U377" s="2">
        <f t="shared" si="60"/>
        <v>550000</v>
      </c>
      <c r="V377" s="2">
        <f t="shared" si="78"/>
        <v>138063709.85546765</v>
      </c>
      <c r="W377" s="2">
        <f t="shared" si="61"/>
        <v>542960.42857143283</v>
      </c>
      <c r="X377" s="2">
        <f t="shared" si="51"/>
        <v>7039.5714285671711</v>
      </c>
      <c r="Y377" s="2">
        <f t="shared" si="74"/>
        <v>48306052.06252557</v>
      </c>
      <c r="Z377" s="2" t="str">
        <f t="shared" si="52"/>
        <v>MEEP</v>
      </c>
      <c r="AA377" s="2">
        <f>IF(Z377="HERE",Y377,AA376+Graph!$G$1*1000)</f>
        <v>181523404.06252599</v>
      </c>
      <c r="AB377" s="2">
        <f t="shared" si="63"/>
        <v>800000</v>
      </c>
      <c r="AC377" s="2">
        <f t="shared" si="75"/>
        <v>46303397.426895797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310</v>
      </c>
      <c r="C378" s="7"/>
      <c r="D378" s="2" t="e">
        <f t="shared" si="55"/>
        <v>#N/A</v>
      </c>
      <c r="E378" s="2" t="e">
        <f t="shared" si="67"/>
        <v>#N/A</v>
      </c>
      <c r="F378" s="2">
        <v>2096204.7061688304</v>
      </c>
      <c r="G378" s="2">
        <f t="shared" si="79"/>
        <v>542960.42857142852</v>
      </c>
      <c r="H378" s="2">
        <f t="shared" si="76"/>
        <v>184215346.28403944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2755991.1428571302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2106843.0064935088</v>
      </c>
      <c r="Q378" s="2">
        <f t="shared" si="80"/>
        <v>550000</v>
      </c>
      <c r="R378" s="2">
        <f t="shared" si="77"/>
        <v>186919761.91799328</v>
      </c>
      <c r="S378" s="2">
        <f t="shared" si="58"/>
        <v>542960.42857143283</v>
      </c>
      <c r="T378" s="2">
        <f t="shared" si="59"/>
        <v>7039.571428571362</v>
      </c>
      <c r="U378" s="2">
        <f t="shared" si="60"/>
        <v>550000</v>
      </c>
      <c r="V378" s="2">
        <f t="shared" si="78"/>
        <v>138606670.28403908</v>
      </c>
      <c r="W378" s="2">
        <f t="shared" si="61"/>
        <v>542960.42857143283</v>
      </c>
      <c r="X378" s="2">
        <f t="shared" si="51"/>
        <v>7039.5714285671711</v>
      </c>
      <c r="Y378" s="2">
        <f t="shared" si="74"/>
        <v>48313091.633954138</v>
      </c>
      <c r="Z378" s="2" t="str">
        <f t="shared" si="52"/>
        <v>MEEP</v>
      </c>
      <c r="AA378" s="2">
        <f>IF(Z378="HERE",Y378,AA377+Graph!$G$1*1000)</f>
        <v>182323404.06252599</v>
      </c>
      <c r="AB378" s="2">
        <f t="shared" si="63"/>
        <v>800000</v>
      </c>
      <c r="AC378" s="2">
        <f t="shared" si="75"/>
        <v>46303397.426895797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311</v>
      </c>
      <c r="C379" s="7"/>
      <c r="D379" s="2" t="e">
        <f t="shared" si="55"/>
        <v>#N/A</v>
      </c>
      <c r="E379" s="2" t="e">
        <f t="shared" si="67"/>
        <v>#N/A</v>
      </c>
      <c r="F379" s="2">
        <v>2101465.3564620912</v>
      </c>
      <c r="G379" s="2">
        <f t="shared" si="79"/>
        <v>542960.42857142852</v>
      </c>
      <c r="H379" s="2">
        <f t="shared" si="76"/>
        <v>184758306.71261087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2763030.7142857015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2112125.4985860884</v>
      </c>
      <c r="Q379" s="2">
        <f t="shared" si="80"/>
        <v>550000</v>
      </c>
      <c r="R379" s="2">
        <f t="shared" si="77"/>
        <v>187469761.91799328</v>
      </c>
      <c r="S379" s="2">
        <f t="shared" si="58"/>
        <v>542960.42857143283</v>
      </c>
      <c r="T379" s="2">
        <f t="shared" si="59"/>
        <v>7039.571428571362</v>
      </c>
      <c r="U379" s="2">
        <f t="shared" si="60"/>
        <v>550000</v>
      </c>
      <c r="V379" s="2">
        <f t="shared" si="78"/>
        <v>139149630.71261051</v>
      </c>
      <c r="W379" s="2">
        <f t="shared" si="61"/>
        <v>542960.42857143283</v>
      </c>
      <c r="X379" s="2">
        <f t="shared" si="51"/>
        <v>7039.5714285671711</v>
      </c>
      <c r="Y379" s="2">
        <f t="shared" si="74"/>
        <v>48320131.205382705</v>
      </c>
      <c r="Z379" s="2" t="str">
        <f t="shared" si="52"/>
        <v>MEEP</v>
      </c>
      <c r="AA379" s="2">
        <f>IF(Z379="HERE",Y379,AA378+Graph!$G$1*1000)</f>
        <v>183123404.06252599</v>
      </c>
      <c r="AB379" s="2">
        <f t="shared" si="63"/>
        <v>800000</v>
      </c>
      <c r="AC379" s="2">
        <f t="shared" si="75"/>
        <v>46303397.426895797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312</v>
      </c>
      <c r="C380" s="7"/>
      <c r="D380" s="2" t="e">
        <f t="shared" si="55"/>
        <v>#N/A</v>
      </c>
      <c r="E380" s="2" t="e">
        <f t="shared" si="67"/>
        <v>#N/A</v>
      </c>
      <c r="F380" s="2">
        <v>2106726.006755352</v>
      </c>
      <c r="G380" s="2">
        <f t="shared" si="79"/>
        <v>542960.42857142852</v>
      </c>
      <c r="H380" s="2">
        <f t="shared" si="76"/>
        <v>185301267.1411823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2770070.2857142729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2117407.990678668</v>
      </c>
      <c r="Q380" s="2">
        <f t="shared" si="80"/>
        <v>550000</v>
      </c>
      <c r="R380" s="2">
        <f t="shared" si="77"/>
        <v>188019761.91799328</v>
      </c>
      <c r="S380" s="2">
        <f t="shared" si="58"/>
        <v>542960.42857143283</v>
      </c>
      <c r="T380" s="2">
        <f t="shared" si="59"/>
        <v>7039.571428571362</v>
      </c>
      <c r="U380" s="2">
        <f t="shared" si="60"/>
        <v>550000</v>
      </c>
      <c r="V380" s="2">
        <f t="shared" si="78"/>
        <v>139692591.14118195</v>
      </c>
      <c r="W380" s="2">
        <f t="shared" si="61"/>
        <v>542960.42857143283</v>
      </c>
      <c r="X380" s="2">
        <f t="shared" si="51"/>
        <v>7039.5714285671711</v>
      </c>
      <c r="Y380" s="2">
        <f t="shared" si="74"/>
        <v>48327170.776811272</v>
      </c>
      <c r="Z380" s="2" t="str">
        <f t="shared" si="52"/>
        <v>MEEP</v>
      </c>
      <c r="AA380" s="2">
        <f>IF(Z380="HERE",Y380,AA379+Graph!$G$1*1000)</f>
        <v>183923404.06252599</v>
      </c>
      <c r="AB380" s="2">
        <f t="shared" si="63"/>
        <v>800000</v>
      </c>
      <c r="AC380" s="2">
        <f t="shared" si="75"/>
        <v>46303397.426895797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313</v>
      </c>
      <c r="C381" s="7"/>
      <c r="D381" s="2" t="e">
        <f t="shared" si="55"/>
        <v>#N/A</v>
      </c>
      <c r="E381" s="2" t="e">
        <f t="shared" si="67"/>
        <v>#N/A</v>
      </c>
      <c r="F381" s="2">
        <v>2111986.6570486128</v>
      </c>
      <c r="G381" s="2">
        <f t="shared" si="79"/>
        <v>542960.42857142852</v>
      </c>
      <c r="H381" s="2">
        <f t="shared" si="76"/>
        <v>185844227.56975374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2777109.8571428442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2122690.4827712476</v>
      </c>
      <c r="Q381" s="2">
        <f t="shared" si="80"/>
        <v>550000</v>
      </c>
      <c r="R381" s="2">
        <f t="shared" si="77"/>
        <v>188569761.91799328</v>
      </c>
      <c r="S381" s="2">
        <f t="shared" si="58"/>
        <v>542960.42857143283</v>
      </c>
      <c r="T381" s="2">
        <f t="shared" si="59"/>
        <v>7039.571428571362</v>
      </c>
      <c r="U381" s="2">
        <f t="shared" si="60"/>
        <v>550000</v>
      </c>
      <c r="V381" s="2">
        <f t="shared" si="78"/>
        <v>140235551.56975338</v>
      </c>
      <c r="W381" s="2">
        <f t="shared" si="61"/>
        <v>542960.42857143283</v>
      </c>
      <c r="X381" s="2">
        <f t="shared" si="51"/>
        <v>7039.5714285671711</v>
      </c>
      <c r="Y381" s="2">
        <f t="shared" si="74"/>
        <v>48334210.348239839</v>
      </c>
      <c r="Z381" s="2" t="str">
        <f t="shared" si="52"/>
        <v>MEEP</v>
      </c>
      <c r="AA381" s="2">
        <f>IF(Z381="HERE",Y381,AA380+Graph!$G$1*1000)</f>
        <v>184723404.06252599</v>
      </c>
      <c r="AB381" s="2">
        <f t="shared" si="63"/>
        <v>800000</v>
      </c>
      <c r="AC381" s="2">
        <f t="shared" si="75"/>
        <v>46303397.426895797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314</v>
      </c>
      <c r="C382" s="7"/>
      <c r="D382" s="2" t="e">
        <f t="shared" si="55"/>
        <v>#N/A</v>
      </c>
      <c r="E382" s="2" t="e">
        <f t="shared" si="67"/>
        <v>#N/A</v>
      </c>
      <c r="F382" s="2">
        <v>2117247.3073418736</v>
      </c>
      <c r="G382" s="2">
        <f t="shared" si="79"/>
        <v>542960.42857142852</v>
      </c>
      <c r="H382" s="2">
        <f t="shared" si="76"/>
        <v>186387187.99832517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2784149.4285714156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2127972.974863857</v>
      </c>
      <c r="Q382" s="2">
        <f t="shared" si="80"/>
        <v>550000</v>
      </c>
      <c r="R382" s="2">
        <f t="shared" si="77"/>
        <v>189119761.91799328</v>
      </c>
      <c r="S382" s="2">
        <f t="shared" si="58"/>
        <v>542960.42857143283</v>
      </c>
      <c r="T382" s="2">
        <f t="shared" si="59"/>
        <v>7039.571428571362</v>
      </c>
      <c r="U382" s="2">
        <f t="shared" si="60"/>
        <v>550000</v>
      </c>
      <c r="V382" s="2">
        <f t="shared" si="78"/>
        <v>140778511.99832481</v>
      </c>
      <c r="W382" s="2">
        <f t="shared" si="61"/>
        <v>542960.42857143283</v>
      </c>
      <c r="X382" s="2">
        <f t="shared" si="51"/>
        <v>7039.5714285671711</v>
      </c>
      <c r="Y382" s="2">
        <f t="shared" si="74"/>
        <v>48341249.919668406</v>
      </c>
      <c r="Z382" s="2" t="str">
        <f t="shared" si="52"/>
        <v>MEEP</v>
      </c>
      <c r="AA382" s="2">
        <f>IF(Z382="HERE",Y382,AA381+Graph!$G$1*1000)</f>
        <v>185523404.06252599</v>
      </c>
      <c r="AB382" s="2">
        <f t="shared" si="63"/>
        <v>800000</v>
      </c>
      <c r="AC382" s="2">
        <f t="shared" si="75"/>
        <v>46303397.426895797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315</v>
      </c>
      <c r="C383" s="7"/>
      <c r="D383" s="2" t="e">
        <f t="shared" si="55"/>
        <v>#N/A</v>
      </c>
      <c r="E383" s="2" t="e">
        <f t="shared" si="67"/>
        <v>#N/A</v>
      </c>
      <c r="F383" s="2">
        <v>2122507.9576351047</v>
      </c>
      <c r="G383" s="2">
        <f t="shared" si="79"/>
        <v>542960.42857142852</v>
      </c>
      <c r="H383" s="2">
        <f t="shared" si="76"/>
        <v>186930148.4268966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2791188.999999987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2133255.4669564366</v>
      </c>
      <c r="Q383" s="2">
        <f t="shared" si="80"/>
        <v>550000</v>
      </c>
      <c r="R383" s="2">
        <f t="shared" si="77"/>
        <v>189669761.91799328</v>
      </c>
      <c r="S383" s="2">
        <f t="shared" si="58"/>
        <v>542960.42857143283</v>
      </c>
      <c r="T383" s="2">
        <f t="shared" si="59"/>
        <v>7039.571428571362</v>
      </c>
      <c r="U383" s="2">
        <f t="shared" si="60"/>
        <v>550000</v>
      </c>
      <c r="V383" s="2">
        <f t="shared" si="78"/>
        <v>141321472.42689624</v>
      </c>
      <c r="W383" s="2">
        <f t="shared" si="61"/>
        <v>542960.42857143283</v>
      </c>
      <c r="X383" s="2">
        <f t="shared" si="51"/>
        <v>7039.5714285671711</v>
      </c>
      <c r="Y383" s="2">
        <f t="shared" si="74"/>
        <v>48348289.491096973</v>
      </c>
      <c r="Z383" s="2" t="str">
        <f t="shared" si="52"/>
        <v>MEEP</v>
      </c>
      <c r="AA383" s="2">
        <f>IF(Z383="HERE",Y383,AA382+Graph!$G$1*1000)</f>
        <v>186323404.06252599</v>
      </c>
      <c r="AB383" s="2">
        <f t="shared" si="63"/>
        <v>800000</v>
      </c>
      <c r="AC383" s="2">
        <f t="shared" si="75"/>
        <v>46303397.426895797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316</v>
      </c>
      <c r="C384" s="7"/>
      <c r="D384" s="2" t="e">
        <f t="shared" si="55"/>
        <v>#N/A</v>
      </c>
      <c r="E384" s="2" t="e">
        <f t="shared" si="67"/>
        <v>#N/A</v>
      </c>
      <c r="F384" s="2">
        <v>2127768.6079283655</v>
      </c>
      <c r="G384" s="2">
        <f t="shared" si="79"/>
        <v>542960.42857142852</v>
      </c>
      <c r="H384" s="2">
        <f t="shared" si="76"/>
        <v>187473108.85546803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2798228.5714285583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2138537.9590490162</v>
      </c>
      <c r="Q384" s="2">
        <f t="shared" si="80"/>
        <v>550000</v>
      </c>
      <c r="R384" s="2">
        <f t="shared" si="77"/>
        <v>190219761.91799328</v>
      </c>
      <c r="S384" s="2">
        <f t="shared" si="58"/>
        <v>542960.42857143283</v>
      </c>
      <c r="T384" s="2">
        <f t="shared" si="59"/>
        <v>7039.571428571362</v>
      </c>
      <c r="U384" s="2">
        <f t="shared" si="60"/>
        <v>550000</v>
      </c>
      <c r="V384" s="2">
        <f t="shared" si="78"/>
        <v>141864432.85546768</v>
      </c>
      <c r="W384" s="2">
        <f t="shared" si="61"/>
        <v>542960.42857143283</v>
      </c>
      <c r="X384" s="2">
        <f t="shared" si="51"/>
        <v>7039.5714285671711</v>
      </c>
      <c r="Y384" s="2">
        <f t="shared" si="74"/>
        <v>48355329.062525541</v>
      </c>
      <c r="Z384" s="2" t="str">
        <f t="shared" si="52"/>
        <v>MEEP</v>
      </c>
      <c r="AA384" s="2">
        <f>IF(Z384="HERE",Y384,AA383+Graph!$G$1*1000)</f>
        <v>187123404.06252599</v>
      </c>
      <c r="AB384" s="2">
        <f t="shared" si="63"/>
        <v>800000</v>
      </c>
      <c r="AC384" s="2">
        <f t="shared" si="75"/>
        <v>46303397.426895797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317</v>
      </c>
      <c r="C385" s="7"/>
      <c r="D385" s="2" t="e">
        <f t="shared" si="55"/>
        <v>#N/A</v>
      </c>
      <c r="E385" s="2" t="e">
        <f t="shared" si="67"/>
        <v>#N/A</v>
      </c>
      <c r="F385" s="2">
        <v>2133029.2582216263</v>
      </c>
      <c r="G385" s="2">
        <f t="shared" si="79"/>
        <v>542960.42857142852</v>
      </c>
      <c r="H385" s="2">
        <f t="shared" si="76"/>
        <v>188016069.28403947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2805268.1428571297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2143820.4511415958</v>
      </c>
      <c r="Q385" s="2">
        <f t="shared" si="80"/>
        <v>550000</v>
      </c>
      <c r="R385" s="2">
        <f t="shared" si="77"/>
        <v>190769761.91799328</v>
      </c>
      <c r="S385" s="2">
        <f t="shared" si="58"/>
        <v>542960.42857143283</v>
      </c>
      <c r="T385" s="2">
        <f t="shared" si="59"/>
        <v>7039.571428571362</v>
      </c>
      <c r="U385" s="2">
        <f t="shared" si="60"/>
        <v>550000</v>
      </c>
      <c r="V385" s="2">
        <f t="shared" si="78"/>
        <v>142407393.28403911</v>
      </c>
      <c r="W385" s="2">
        <f t="shared" si="61"/>
        <v>542960.42857143283</v>
      </c>
      <c r="X385" s="2">
        <f t="shared" si="51"/>
        <v>7039.5714285671711</v>
      </c>
      <c r="Y385" s="2">
        <f t="shared" si="74"/>
        <v>48362368.633954108</v>
      </c>
      <c r="Z385" s="2" t="str">
        <f t="shared" si="52"/>
        <v>MEEP</v>
      </c>
      <c r="AA385" s="2">
        <f>IF(Z385="HERE",Y385,AA384+Graph!$G$1*1000)</f>
        <v>187923404.06252599</v>
      </c>
      <c r="AB385" s="2">
        <f t="shared" si="63"/>
        <v>800000</v>
      </c>
      <c r="AC385" s="2">
        <f t="shared" si="75"/>
        <v>46303397.426895797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69:I385">
    <cfRule type="cellIs" dxfId="75" priority="13" operator="greaterThan">
      <formula>0</formula>
    </cfRule>
  </conditionalFormatting>
  <conditionalFormatting sqref="C31:C64 C117:C385 C69:C114">
    <cfRule type="cellIs" dxfId="74" priority="14" operator="greaterThan">
      <formula>0</formula>
    </cfRule>
  </conditionalFormatting>
  <conditionalFormatting sqref="C31:C64 C117:C385 C69:C114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73" priority="16" operator="greaterThan">
      <formula>0</formula>
    </cfRule>
  </conditionalFormatting>
  <conditionalFormatting sqref="C115">
    <cfRule type="cellIs" dxfId="72" priority="17" operator="greaterThan">
      <formula>0</formula>
    </cfRule>
  </conditionalFormatting>
  <conditionalFormatting sqref="C65">
    <cfRule type="cellIs" dxfId="71" priority="11" operator="greaterThan">
      <formula>0</formula>
    </cfRule>
  </conditionalFormatting>
  <conditionalFormatting sqref="C65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70" priority="10" operator="greaterThan">
      <formula>0</formula>
    </cfRule>
  </conditionalFormatting>
  <conditionalFormatting sqref="C66">
    <cfRule type="cellIs" dxfId="69" priority="8" operator="greaterThan">
      <formula>0</formula>
    </cfRule>
  </conditionalFormatting>
  <conditionalFormatting sqref="C66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68" priority="7" operator="greaterThan">
      <formula>0</formula>
    </cfRule>
  </conditionalFormatting>
  <conditionalFormatting sqref="C67">
    <cfRule type="cellIs" dxfId="67" priority="5" operator="greaterThan">
      <formula>0</formula>
    </cfRule>
  </conditionalFormatting>
  <conditionalFormatting sqref="C6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66" priority="4" operator="greaterThan">
      <formula>0</formula>
    </cfRule>
  </conditionalFormatting>
  <conditionalFormatting sqref="C68">
    <cfRule type="cellIs" dxfId="13" priority="2" operator="greaterThan">
      <formula>0</formula>
    </cfRule>
  </conditionalFormatting>
  <conditionalFormatting sqref="C6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5" priority="1" operator="greater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8EF8E-7875-4878-82A7-4EEBF6F5FAF0}">
  <dimension ref="A1:AK385"/>
  <sheetViews>
    <sheetView topLeftCell="A43" workbookViewId="0">
      <selection activeCell="I68" sqref="I68"/>
    </sheetView>
  </sheetViews>
  <sheetFormatPr defaultRowHeight="14.25" x14ac:dyDescent="0.2"/>
  <cols>
    <col min="1" max="29" width="9" customWidth="1"/>
    <col min="30" max="30" width="10.75" bestFit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1" t="s">
        <v>51</v>
      </c>
      <c r="AE1" s="2" t="s">
        <v>24</v>
      </c>
      <c r="AF1" s="21" t="s">
        <v>52</v>
      </c>
      <c r="AG1" s="21" t="s">
        <v>53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-66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-65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-64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-63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-62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-61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-60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-59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-58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-57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-56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-55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-54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-53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-52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-51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-50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-49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-48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-47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-46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-45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-44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-43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-42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-41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-40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-39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-38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-37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SUM((600000-LOOKUP(2,1/(ISNUMBER($K$1:$K$194)),$K$1:$K$194))/1000)</f>
        <v>592.96042857142857</v>
      </c>
    </row>
    <row r="32" spans="1:37" ht="15" x14ac:dyDescent="0.25">
      <c r="A32" s="1">
        <v>44208</v>
      </c>
      <c r="B32" s="2">
        <f t="shared" si="0"/>
        <v>-36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-35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-34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-33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-32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-31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TREND(E37:INDEX(firstdoses600,1-$B37),$A37:INDEX(dates600,1-$B37),$A37:$A385)</f>
        <v>302322.95616883039</v>
      </c>
      <c r="G37" s="2">
        <f>IF(F37&gt;600000,$AK$31*1000,F37)</f>
        <v>302322.95616883039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TREND(O37:INDEX(bothdoses600,1-$B37),$A37:INDEX(dates600,1-$B37),$A37:$A385)</f>
        <v>305513.20292207599</v>
      </c>
      <c r="Q37" s="2">
        <f>IF(P37&gt;600000,600000,P37)</f>
        <v>305513.20292207599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-30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307583.60646209121</v>
      </c>
      <c r="G38" s="2">
        <f t="shared" ref="G38:G101" si="25">IF(F38&gt;600000,$AK$31*1000,F38)</f>
        <v>307583.60646209121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310795.69501465559</v>
      </c>
      <c r="Q38" s="2">
        <f t="shared" ref="Q38:Q101" si="26">IF(P38&gt;600000,600000,P38)</f>
        <v>310795.69501465559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-29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312844.25675535202</v>
      </c>
      <c r="G39" s="2">
        <f t="shared" si="25"/>
        <v>312844.25675535202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316078.18710723519</v>
      </c>
      <c r="Q39" s="2">
        <f t="shared" si="26"/>
        <v>316078.18710723519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-28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318104.90704861283</v>
      </c>
      <c r="G40" s="2">
        <f t="shared" si="25"/>
        <v>318104.90704861283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321360.6791998446</v>
      </c>
      <c r="Q40" s="2">
        <f t="shared" si="26"/>
        <v>321360.6791998446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-27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323365.55734187365</v>
      </c>
      <c r="G41" s="2">
        <f t="shared" si="25"/>
        <v>323365.55734187365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326643.1712924242</v>
      </c>
      <c r="Q41" s="2">
        <f t="shared" si="26"/>
        <v>326643.1712924242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-26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328626.20763510466</v>
      </c>
      <c r="G42" s="2">
        <f t="shared" si="25"/>
        <v>328626.20763510466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331925.66338500381</v>
      </c>
      <c r="Q42" s="2">
        <f t="shared" si="26"/>
        <v>331925.66338500381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-25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333886.85792836547</v>
      </c>
      <c r="G43" s="2">
        <f t="shared" si="25"/>
        <v>333886.85792836547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337208.15547758341</v>
      </c>
      <c r="Q43" s="2">
        <f t="shared" si="26"/>
        <v>337208.15547758341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-24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339147.50822162628</v>
      </c>
      <c r="G44" s="2">
        <f t="shared" si="25"/>
        <v>339147.50822162628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342490.64757016301</v>
      </c>
      <c r="Q44" s="2">
        <f t="shared" si="26"/>
        <v>342490.64757016301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-23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344408.15851488709</v>
      </c>
      <c r="G45" s="2">
        <f t="shared" si="25"/>
        <v>344408.15851488709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347773.13966274261</v>
      </c>
      <c r="Q45" s="2">
        <f t="shared" si="26"/>
        <v>347773.13966274261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-22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349668.80880814791</v>
      </c>
      <c r="G46" s="2">
        <f t="shared" si="25"/>
        <v>349668.80880814791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353055.63175535202</v>
      </c>
      <c r="Q46" s="2">
        <f t="shared" si="26"/>
        <v>353055.63175535202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-21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354929.45910137892</v>
      </c>
      <c r="G47" s="2">
        <f t="shared" si="25"/>
        <v>354929.45910137892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358338.12384793162</v>
      </c>
      <c r="Q47" s="2">
        <f t="shared" si="26"/>
        <v>358338.12384793162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-20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360190.10939463973</v>
      </c>
      <c r="G48" s="2">
        <f t="shared" si="25"/>
        <v>360190.10939463973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363620.61594051123</v>
      </c>
      <c r="Q48" s="2">
        <f t="shared" si="26"/>
        <v>363620.61594051123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-19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365450.75968790054</v>
      </c>
      <c r="G49" s="2">
        <f t="shared" si="25"/>
        <v>365450.75968790054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368903.10803309083</v>
      </c>
      <c r="Q49" s="2">
        <f t="shared" si="26"/>
        <v>368903.10803309083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-18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370711.40998116136</v>
      </c>
      <c r="G50" s="2">
        <f t="shared" si="25"/>
        <v>370711.40998116136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374185.60012567043</v>
      </c>
      <c r="Q50" s="2">
        <f t="shared" si="26"/>
        <v>374185.60012567043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-17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375972.06027442217</v>
      </c>
      <c r="G51" s="2">
        <f t="shared" si="25"/>
        <v>375972.06027442217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379468.09221825004</v>
      </c>
      <c r="Q51" s="2">
        <f t="shared" si="26"/>
        <v>379468.09221825004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-16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381232.71056768298</v>
      </c>
      <c r="G52" s="2">
        <f t="shared" si="25"/>
        <v>381232.71056768298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384750.58431085944</v>
      </c>
      <c r="Q52" s="2">
        <f t="shared" si="26"/>
        <v>384750.58431085944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-15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386493.36086091399</v>
      </c>
      <c r="G53" s="2">
        <f t="shared" si="25"/>
        <v>386493.36086091399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390033.07640343904</v>
      </c>
      <c r="Q53" s="2">
        <f t="shared" si="26"/>
        <v>390033.07640343904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-14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391754.0111541748</v>
      </c>
      <c r="G54" s="2">
        <f t="shared" si="25"/>
        <v>391754.0111541748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395315.56849601865</v>
      </c>
      <c r="Q54" s="2">
        <f t="shared" si="26"/>
        <v>395315.56849601865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-13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397014.66144743562</v>
      </c>
      <c r="G55" s="2">
        <f t="shared" si="25"/>
        <v>397014.66144743562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400598.06058859825</v>
      </c>
      <c r="Q55" s="2">
        <f t="shared" si="26"/>
        <v>400598.06058859825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-12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402275.31174069643</v>
      </c>
      <c r="G56" s="2">
        <f t="shared" si="25"/>
        <v>402275.31174069643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405880.55268117785</v>
      </c>
      <c r="Q56" s="2">
        <f t="shared" si="26"/>
        <v>405880.55268117785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-11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407535.96203395724</v>
      </c>
      <c r="G57" s="2">
        <f t="shared" si="25"/>
        <v>407535.96203395724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411163.04477375746</v>
      </c>
      <c r="Q57" s="2">
        <f t="shared" si="26"/>
        <v>411163.04477375746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-10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412796.61232718825</v>
      </c>
      <c r="G58" s="2">
        <f t="shared" si="25"/>
        <v>412796.61232718825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416445.53686636686</v>
      </c>
      <c r="Q58" s="2">
        <f t="shared" si="26"/>
        <v>416445.53686636686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-9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418057.26262044907</v>
      </c>
      <c r="G59" s="2">
        <f t="shared" si="25"/>
        <v>418057.26262044907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421728.02895894647</v>
      </c>
      <c r="Q59" s="2">
        <f t="shared" si="26"/>
        <v>421728.02895894647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-8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423317.91291370988</v>
      </c>
      <c r="G60" s="2">
        <f t="shared" si="25"/>
        <v>423317.91291370988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427010.52105152607</v>
      </c>
      <c r="Q60" s="2">
        <f t="shared" si="26"/>
        <v>427010.52105152607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-7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428578.56320697069</v>
      </c>
      <c r="G61" s="2">
        <f t="shared" si="25"/>
        <v>428578.56320697069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432293.01314410567</v>
      </c>
      <c r="Q61" s="2">
        <f t="shared" si="26"/>
        <v>432293.01314410567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-6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433839.2135002315</v>
      </c>
      <c r="G62" s="2">
        <f t="shared" si="25"/>
        <v>433839.2135002315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437575.50523668528</v>
      </c>
      <c r="Q62" s="2">
        <f t="shared" si="26"/>
        <v>437575.50523668528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-5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439099.86379346251</v>
      </c>
      <c r="G63" s="2">
        <f t="shared" si="25"/>
        <v>439099.86379346251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442857.99732929468</v>
      </c>
      <c r="Q63" s="2">
        <f t="shared" si="26"/>
        <v>442857.99732929468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-4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444360.51408672333</v>
      </c>
      <c r="G64" s="2">
        <f t="shared" si="25"/>
        <v>444360.51408672333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448140.48942187428</v>
      </c>
      <c r="Q64" s="2">
        <f t="shared" si="26"/>
        <v>448140.48942187428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-3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449621.16437998414</v>
      </c>
      <c r="G65" s="2">
        <f t="shared" si="25"/>
        <v>449621.16437998414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453422.98151445389</v>
      </c>
      <c r="Q65" s="2">
        <f t="shared" si="26"/>
        <v>453422.98151445389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-2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454881.81467324495</v>
      </c>
      <c r="G66" s="2">
        <f t="shared" si="25"/>
        <v>454881.81467324495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458705.47360703349</v>
      </c>
      <c r="Q66" s="2">
        <f t="shared" si="26"/>
        <v>458705.47360703349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-1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460142.46496650577</v>
      </c>
      <c r="G67" s="2">
        <f t="shared" si="25"/>
        <v>460142.46496650577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463987.96569961309</v>
      </c>
      <c r="Q67" s="2">
        <f t="shared" si="26"/>
        <v>463987.96569961309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0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465403.11525973678</v>
      </c>
      <c r="G68" s="2">
        <f t="shared" si="25"/>
        <v>465403.11525973678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469270.4577921927</v>
      </c>
      <c r="Q68" s="2">
        <f t="shared" si="26"/>
        <v>469270.4577921927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1</v>
      </c>
      <c r="C69" s="7"/>
      <c r="D69" s="2" t="e">
        <f t="shared" si="12"/>
        <v>#N/A</v>
      </c>
      <c r="E69" s="2" t="e">
        <f t="shared" si="22"/>
        <v>#N/A</v>
      </c>
      <c r="F69" s="2">
        <v>470663.76555299759</v>
      </c>
      <c r="G69" s="2">
        <f t="shared" si="25"/>
        <v>470663.76555299759</v>
      </c>
      <c r="H69" s="2">
        <f t="shared" si="13"/>
        <v>16893745.765552998</v>
      </c>
      <c r="I69" s="7"/>
      <c r="J69" s="2" t="e">
        <f t="shared" si="14"/>
        <v>#N/A</v>
      </c>
      <c r="K69" s="2" t="e">
        <f t="shared" si="23"/>
        <v>#N/A</v>
      </c>
      <c r="L69" s="2">
        <f t="array" ref="L69">IF(COUNT($C70)=0,IF(COUNT($C69)=1,I69,SUM(L68+LOOKUP(2,1/(ISNUMBER($K$1:$K$194)),$K$1:$K$194))),I69)</f>
        <v>580763.57142857148</v>
      </c>
      <c r="M69" s="8" t="e">
        <f t="shared" si="28"/>
        <v>#N/A</v>
      </c>
      <c r="N69" s="2" t="e">
        <f t="shared" si="15"/>
        <v>#N/A</v>
      </c>
      <c r="O69" s="2" t="e">
        <f t="shared" si="24"/>
        <v>#N/A</v>
      </c>
      <c r="P69" s="2">
        <v>474552.9498848021</v>
      </c>
      <c r="Q69" s="2">
        <f t="shared" si="26"/>
        <v>474552.9498848021</v>
      </c>
      <c r="R69" s="2">
        <f t="shared" si="16"/>
        <v>17471358.949884802</v>
      </c>
      <c r="S69" s="2">
        <f t="shared" si="17"/>
        <v>470663.76555299759</v>
      </c>
      <c r="T69" s="2">
        <f t="shared" si="18"/>
        <v>7039.5714285714785</v>
      </c>
      <c r="U69" s="2">
        <f t="shared" si="19"/>
        <v>474552.9498848021</v>
      </c>
      <c r="V69" s="2">
        <f t="shared" si="5"/>
        <v>587136.6875</v>
      </c>
      <c r="W69" s="2">
        <f t="shared" si="20"/>
        <v>13412.6875</v>
      </c>
      <c r="X69" s="2">
        <f t="shared" si="6"/>
        <v>461140.2623848021</v>
      </c>
      <c r="Y69" s="2">
        <f t="shared" si="7"/>
        <v>16884222.262384802</v>
      </c>
      <c r="Z69" s="2" t="str">
        <f t="shared" si="8"/>
        <v>HERE</v>
      </c>
      <c r="AA69" s="2">
        <f>IF(Z69="HERE",Y69,AA68+Graph!$G$1*1000)</f>
        <v>16884222.262384802</v>
      </c>
      <c r="AB69" s="2">
        <f t="shared" si="21"/>
        <v>461140.2623848021</v>
      </c>
      <c r="AC69" s="2">
        <f t="shared" si="9"/>
        <v>587136.6875</v>
      </c>
      <c r="AD69" s="3">
        <f t="shared" si="10"/>
        <v>16884222.262384802</v>
      </c>
      <c r="AE69" s="2">
        <f>IF(AE67&gt;=52800000,52800000,IF(AB48=Graph!G$1*1000,AE68+Graph!G$1*1000,AC69))</f>
        <v>587136.6875</v>
      </c>
      <c r="AF69" s="3">
        <f t="shared" si="11"/>
        <v>587136.6875</v>
      </c>
      <c r="AG69" s="3">
        <f t="shared" si="29"/>
        <v>7125978.3000000007</v>
      </c>
      <c r="AH69" s="3" t="e">
        <f t="shared" si="3"/>
        <v>#N/A</v>
      </c>
    </row>
    <row r="70" spans="1:34" ht="15" x14ac:dyDescent="0.25">
      <c r="A70" s="1">
        <v>44246</v>
      </c>
      <c r="B70" s="2">
        <f t="shared" si="0"/>
        <v>2</v>
      </c>
      <c r="C70" s="7"/>
      <c r="D70" s="2" t="e">
        <f t="shared" si="12"/>
        <v>#N/A</v>
      </c>
      <c r="E70" s="2" t="e">
        <f t="shared" si="22"/>
        <v>#N/A</v>
      </c>
      <c r="F70" s="2">
        <v>475924.4158462584</v>
      </c>
      <c r="G70" s="2">
        <f t="shared" si="25"/>
        <v>475924.4158462584</v>
      </c>
      <c r="H70" s="2">
        <f t="shared" si="13"/>
        <v>17369670.181399256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587803.14285714296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479835.44197738171</v>
      </c>
      <c r="Q70" s="2">
        <f t="shared" si="26"/>
        <v>479835.44197738171</v>
      </c>
      <c r="R70" s="2">
        <f t="shared" si="16"/>
        <v>17951194.391862184</v>
      </c>
      <c r="S70" s="2">
        <f t="shared" si="17"/>
        <v>475924.4158462584</v>
      </c>
      <c r="T70" s="2">
        <f t="shared" si="18"/>
        <v>7039.5714285714785</v>
      </c>
      <c r="U70" s="2">
        <f t="shared" si="19"/>
        <v>479835.44197738171</v>
      </c>
      <c r="V70" s="2">
        <f t="shared" si="5"/>
        <v>600549.375</v>
      </c>
      <c r="W70" s="2">
        <f t="shared" si="20"/>
        <v>13412.6875</v>
      </c>
      <c r="X70" s="2">
        <f t="shared" si="6"/>
        <v>466422.75447738171</v>
      </c>
      <c r="Y70" s="2">
        <f t="shared" si="7"/>
        <v>17350645.016862184</v>
      </c>
      <c r="Z70" s="2" t="str">
        <f t="shared" si="8"/>
        <v>HERE</v>
      </c>
      <c r="AA70" s="2">
        <f>IF(Z70="HERE",Y70,AA69+Graph!$G$1*1000)</f>
        <v>17350645.016862184</v>
      </c>
      <c r="AB70" s="2">
        <f t="shared" si="21"/>
        <v>466422.75447738171</v>
      </c>
      <c r="AC70" s="2">
        <f t="shared" si="9"/>
        <v>600549.375</v>
      </c>
      <c r="AD70" s="3">
        <f t="shared" si="10"/>
        <v>17350645.016862184</v>
      </c>
      <c r="AE70" s="2">
        <f>IF(AE68&gt;=52800000,52800000,IF(AB49=Graph!G$1*1000,AE69+Graph!G$1*1000,AC70))</f>
        <v>600549.375</v>
      </c>
      <c r="AF70" s="3">
        <f t="shared" si="11"/>
        <v>600549.375</v>
      </c>
      <c r="AG70" s="3">
        <f t="shared" si="29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3</v>
      </c>
      <c r="C71" s="7"/>
      <c r="D71" s="2" t="e">
        <f t="shared" si="12"/>
        <v>#N/A</v>
      </c>
      <c r="E71" s="2" t="e">
        <f t="shared" si="22"/>
        <v>#N/A</v>
      </c>
      <c r="F71" s="2">
        <v>481185.06613951921</v>
      </c>
      <c r="G71" s="2">
        <f t="shared" si="25"/>
        <v>481185.06613951921</v>
      </c>
      <c r="H71" s="2">
        <f t="shared" si="13"/>
        <v>17850855.247538775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594842.71428571444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485117.93406996131</v>
      </c>
      <c r="Q71" s="2">
        <f t="shared" si="26"/>
        <v>485117.93406996131</v>
      </c>
      <c r="R71" s="2">
        <f t="shared" si="16"/>
        <v>18436312.325932145</v>
      </c>
      <c r="S71" s="2">
        <f t="shared" si="17"/>
        <v>481185.06613951921</v>
      </c>
      <c r="T71" s="2">
        <f t="shared" si="18"/>
        <v>7039.5714285714785</v>
      </c>
      <c r="U71" s="2">
        <f t="shared" si="19"/>
        <v>485117.93406996131</v>
      </c>
      <c r="V71" s="2">
        <f t="shared" si="5"/>
        <v>613962.0625</v>
      </c>
      <c r="W71" s="2">
        <f t="shared" si="20"/>
        <v>13412.6875</v>
      </c>
      <c r="X71" s="2">
        <f t="shared" si="6"/>
        <v>471705.24656996131</v>
      </c>
      <c r="Y71" s="2">
        <f t="shared" si="7"/>
        <v>17822350.263432145</v>
      </c>
      <c r="Z71" s="2" t="str">
        <f t="shared" si="8"/>
        <v>HERE</v>
      </c>
      <c r="AA71" s="2">
        <f>IF(Z71="HERE",Y71,AA70+Graph!$G$1*1000)</f>
        <v>17822350.263432145</v>
      </c>
      <c r="AB71" s="2">
        <f t="shared" si="21"/>
        <v>471705.24656996131</v>
      </c>
      <c r="AC71" s="2">
        <f t="shared" si="9"/>
        <v>613962.0625</v>
      </c>
      <c r="AD71" s="3">
        <f t="shared" si="10"/>
        <v>17822350.263432145</v>
      </c>
      <c r="AE71" s="2">
        <f>IF(AE69&gt;=52800000,52800000,IF(AB50=Graph!G$1*1000,AE70+Graph!G$1*1000,AC71))</f>
        <v>613962.0625</v>
      </c>
      <c r="AF71" s="3">
        <f t="shared" si="11"/>
        <v>613962.0625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4</v>
      </c>
      <c r="C72" s="7"/>
      <c r="D72" s="2" t="e">
        <f t="shared" si="12"/>
        <v>#N/A</v>
      </c>
      <c r="E72" s="2" t="e">
        <f t="shared" si="22"/>
        <v>#N/A</v>
      </c>
      <c r="F72" s="2">
        <v>486445.71643278003</v>
      </c>
      <c r="G72" s="2">
        <f t="shared" si="25"/>
        <v>486445.71643278003</v>
      </c>
      <c r="H72" s="2">
        <f t="shared" si="13"/>
        <v>18337300.963971555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601882.28571428591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490400.42616254091</v>
      </c>
      <c r="Q72" s="2">
        <f t="shared" si="26"/>
        <v>490400.42616254091</v>
      </c>
      <c r="R72" s="2">
        <f t="shared" si="16"/>
        <v>18926712.752094686</v>
      </c>
      <c r="S72" s="2">
        <f t="shared" si="17"/>
        <v>486445.71643278003</v>
      </c>
      <c r="T72" s="2">
        <f t="shared" si="18"/>
        <v>7039.5714285714785</v>
      </c>
      <c r="U72" s="2">
        <f t="shared" si="19"/>
        <v>490400.42616254091</v>
      </c>
      <c r="V72" s="2">
        <f t="shared" si="5"/>
        <v>627374.75</v>
      </c>
      <c r="W72" s="2">
        <f t="shared" si="20"/>
        <v>13412.6875</v>
      </c>
      <c r="X72" s="2">
        <f t="shared" si="6"/>
        <v>476987.73866254091</v>
      </c>
      <c r="Y72" s="2">
        <f t="shared" si="7"/>
        <v>18299338.002094686</v>
      </c>
      <c r="Z72" s="2" t="str">
        <f t="shared" si="8"/>
        <v>HERE</v>
      </c>
      <c r="AA72" s="2">
        <f>IF(Z72="HERE",Y72,AA71+Graph!$G$1*1000)</f>
        <v>18299338.002094686</v>
      </c>
      <c r="AB72" s="2">
        <f t="shared" si="21"/>
        <v>476987.73866254091</v>
      </c>
      <c r="AC72" s="2">
        <f t="shared" si="9"/>
        <v>627374.75</v>
      </c>
      <c r="AD72" s="3">
        <f t="shared" si="10"/>
        <v>18299338.002094686</v>
      </c>
      <c r="AE72" s="2">
        <f>IF(AE70&gt;=52800000,52800000,IF(AB51=Graph!G$1*1000,AE71+Graph!G$1*1000,AC72))</f>
        <v>627374.75</v>
      </c>
      <c r="AF72" s="3">
        <f t="shared" si="11"/>
        <v>627374.75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5</v>
      </c>
      <c r="C73" s="7"/>
      <c r="D73" s="2" t="e">
        <f t="shared" si="12"/>
        <v>#N/A</v>
      </c>
      <c r="E73" s="2" t="e">
        <f t="shared" si="22"/>
        <v>#N/A</v>
      </c>
      <c r="F73" s="2">
        <v>491706.36672604084</v>
      </c>
      <c r="G73" s="2">
        <f t="shared" si="25"/>
        <v>491706.36672604084</v>
      </c>
      <c r="H73" s="2">
        <f t="shared" si="13"/>
        <v>18829007.330697596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608921.85714285739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495682.91825512052</v>
      </c>
      <c r="Q73" s="2">
        <f t="shared" si="26"/>
        <v>495682.91825512052</v>
      </c>
      <c r="R73" s="2">
        <f t="shared" si="16"/>
        <v>19422395.670349807</v>
      </c>
      <c r="S73" s="2">
        <f t="shared" si="17"/>
        <v>491706.36672604084</v>
      </c>
      <c r="T73" s="2">
        <f t="shared" si="18"/>
        <v>7039.5714285714785</v>
      </c>
      <c r="U73" s="2">
        <f t="shared" si="19"/>
        <v>495682.91825512052</v>
      </c>
      <c r="V73" s="2">
        <f t="shared" si="5"/>
        <v>640787.4375</v>
      </c>
      <c r="W73" s="2">
        <f t="shared" si="20"/>
        <v>13412.6875</v>
      </c>
      <c r="X73" s="2">
        <f t="shared" si="6"/>
        <v>482270.23075512052</v>
      </c>
      <c r="Y73" s="2">
        <f t="shared" si="7"/>
        <v>18781608.232849807</v>
      </c>
      <c r="Z73" s="2" t="str">
        <f t="shared" si="8"/>
        <v>HERE</v>
      </c>
      <c r="AA73" s="2">
        <f>IF(Z73="HERE",Y73,AA72+Graph!$G$1*1000)</f>
        <v>18781608.232849807</v>
      </c>
      <c r="AB73" s="2">
        <f t="shared" si="21"/>
        <v>482270.23075512052</v>
      </c>
      <c r="AC73" s="2">
        <f t="shared" si="9"/>
        <v>640787.4375</v>
      </c>
      <c r="AD73" s="3">
        <f t="shared" si="10"/>
        <v>18781608.232849807</v>
      </c>
      <c r="AE73" s="2">
        <f>IF(AE71&gt;=52800000,52800000,IF(AB52=Graph!G$1*1000,AE72+Graph!G$1*1000,AC73))</f>
        <v>640787.4375</v>
      </c>
      <c r="AF73" s="3">
        <f t="shared" si="11"/>
        <v>640787.4375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6</v>
      </c>
      <c r="C74" s="7"/>
      <c r="D74" s="2" t="e">
        <f t="shared" si="12"/>
        <v>#N/A</v>
      </c>
      <c r="E74" s="2" t="e">
        <f t="shared" si="22"/>
        <v>#N/A</v>
      </c>
      <c r="F74" s="2">
        <v>496967.01701927185</v>
      </c>
      <c r="G74" s="2">
        <f t="shared" si="25"/>
        <v>496967.01701927185</v>
      </c>
      <c r="H74" s="2">
        <f t="shared" si="13"/>
        <v>19325974.347716868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615961.42857142887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500965.41034770012</v>
      </c>
      <c r="Q74" s="2">
        <f t="shared" si="26"/>
        <v>500965.41034770012</v>
      </c>
      <c r="R74" s="2">
        <f t="shared" si="16"/>
        <v>19923361.080697507</v>
      </c>
      <c r="S74" s="2">
        <f t="shared" si="17"/>
        <v>496967.01701927185</v>
      </c>
      <c r="T74" s="2">
        <f t="shared" si="18"/>
        <v>7039.5714285714785</v>
      </c>
      <c r="U74" s="2">
        <f t="shared" si="19"/>
        <v>500965.41034770012</v>
      </c>
      <c r="V74" s="2">
        <f t="shared" si="5"/>
        <v>654200.125</v>
      </c>
      <c r="W74" s="2">
        <f t="shared" si="20"/>
        <v>13412.6875</v>
      </c>
      <c r="X74" s="2">
        <f t="shared" si="6"/>
        <v>487552.72284770012</v>
      </c>
      <c r="Y74" s="2">
        <f t="shared" si="7"/>
        <v>19269160.955697507</v>
      </c>
      <c r="Z74" s="2" t="str">
        <f t="shared" si="8"/>
        <v>HERE</v>
      </c>
      <c r="AA74" s="2">
        <f>IF(Z74="HERE",Y74,AA73+Graph!$G$1*1000)</f>
        <v>19269160.955697507</v>
      </c>
      <c r="AB74" s="2">
        <f t="shared" si="21"/>
        <v>487552.72284770012</v>
      </c>
      <c r="AC74" s="2">
        <f t="shared" si="9"/>
        <v>654200.125</v>
      </c>
      <c r="AD74" s="3">
        <f t="shared" si="10"/>
        <v>19269160.955697507</v>
      </c>
      <c r="AE74" s="2">
        <f>IF(AE72&gt;=52800000,52800000,IF(AB53=Graph!G$1*1000,AE73+Graph!G$1*1000,AC74))</f>
        <v>654200.125</v>
      </c>
      <c r="AF74" s="3">
        <f t="shared" si="11"/>
        <v>654200.125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7</v>
      </c>
      <c r="C75" s="7"/>
      <c r="D75" s="2" t="e">
        <f t="shared" si="12"/>
        <v>#N/A</v>
      </c>
      <c r="E75" s="2" t="e">
        <f t="shared" si="22"/>
        <v>#N/A</v>
      </c>
      <c r="F75" s="2">
        <v>502227.66731253266</v>
      </c>
      <c r="G75" s="2">
        <f t="shared" si="25"/>
        <v>502227.66731253266</v>
      </c>
      <c r="H75" s="2">
        <f t="shared" si="13"/>
        <v>19828202.015029401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623001.00000000035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506247.90244030952</v>
      </c>
      <c r="Q75" s="2">
        <f t="shared" si="26"/>
        <v>506247.90244030952</v>
      </c>
      <c r="R75" s="2">
        <f t="shared" si="16"/>
        <v>20429608.983137816</v>
      </c>
      <c r="S75" s="2">
        <f t="shared" si="17"/>
        <v>502227.66731253266</v>
      </c>
      <c r="T75" s="2">
        <f t="shared" si="18"/>
        <v>7039.5714285714785</v>
      </c>
      <c r="U75" s="2">
        <f t="shared" si="19"/>
        <v>506247.90244030952</v>
      </c>
      <c r="V75" s="2">
        <f t="shared" si="5"/>
        <v>667612.8125</v>
      </c>
      <c r="W75" s="2">
        <f t="shared" si="20"/>
        <v>13412.6875</v>
      </c>
      <c r="X75" s="2">
        <f t="shared" si="6"/>
        <v>492835.21494030952</v>
      </c>
      <c r="Y75" s="2">
        <f t="shared" si="7"/>
        <v>19761996.170637816</v>
      </c>
      <c r="Z75" s="2" t="str">
        <f t="shared" si="8"/>
        <v>HERE</v>
      </c>
      <c r="AA75" s="2">
        <f>IF(Z75="HERE",Y75,AA74+Graph!$G$1*1000)</f>
        <v>19761996.170637816</v>
      </c>
      <c r="AB75" s="2">
        <f t="shared" si="21"/>
        <v>492835.21494030952</v>
      </c>
      <c r="AC75" s="2">
        <f t="shared" si="9"/>
        <v>667612.8125</v>
      </c>
      <c r="AD75" s="3">
        <f t="shared" si="10"/>
        <v>19761996.170637816</v>
      </c>
      <c r="AE75" s="2">
        <f>IF(AE73&gt;=52800000,52800000,IF(AB54=Graph!G$1*1000,AE74+Graph!G$1*1000,AC75))</f>
        <v>667612.8125</v>
      </c>
      <c r="AF75" s="3">
        <f t="shared" si="11"/>
        <v>667612.8125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8</v>
      </c>
      <c r="C76" s="7"/>
      <c r="D76" s="2" t="e">
        <f t="shared" si="12"/>
        <v>#N/A</v>
      </c>
      <c r="E76" s="2" t="e">
        <f t="shared" si="22"/>
        <v>#N/A</v>
      </c>
      <c r="F76" s="2">
        <v>507488.31760579348</v>
      </c>
      <c r="G76" s="2">
        <f t="shared" si="25"/>
        <v>507488.31760579348</v>
      </c>
      <c r="H76" s="2">
        <f t="shared" si="13"/>
        <v>20335690.332635194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630040.57142857183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511530.39453288913</v>
      </c>
      <c r="Q76" s="2">
        <f t="shared" si="26"/>
        <v>511530.39453288913</v>
      </c>
      <c r="R76" s="2">
        <f t="shared" si="16"/>
        <v>20941139.377670705</v>
      </c>
      <c r="S76" s="2">
        <f t="shared" si="17"/>
        <v>507488.31760579348</v>
      </c>
      <c r="T76" s="2">
        <f t="shared" si="18"/>
        <v>7039.5714285714785</v>
      </c>
      <c r="U76" s="2">
        <f t="shared" si="19"/>
        <v>511530.39453288913</v>
      </c>
      <c r="V76" s="2">
        <f t="shared" si="5"/>
        <v>681025.5</v>
      </c>
      <c r="W76" s="2">
        <f t="shared" si="20"/>
        <v>13412.6875</v>
      </c>
      <c r="X76" s="2">
        <f t="shared" si="6"/>
        <v>498117.70703288913</v>
      </c>
      <c r="Y76" s="2">
        <f t="shared" si="7"/>
        <v>20260113.877670705</v>
      </c>
      <c r="Z76" s="2" t="str">
        <f t="shared" si="8"/>
        <v>HERE</v>
      </c>
      <c r="AA76" s="2">
        <f>IF(Z76="HERE",Y76,AA75+Graph!$G$1*1000)</f>
        <v>20260113.877670705</v>
      </c>
      <c r="AB76" s="2">
        <f t="shared" si="21"/>
        <v>498117.70703288913</v>
      </c>
      <c r="AC76" s="2">
        <f t="shared" si="9"/>
        <v>681025.5</v>
      </c>
      <c r="AD76" s="3">
        <f t="shared" si="10"/>
        <v>20260113.877670705</v>
      </c>
      <c r="AE76" s="2">
        <f>IF(AE74&gt;=52800000,52800000,IF(AB55=Graph!G$1*1000,AE75+Graph!G$1*1000,AC76))</f>
        <v>681025.5</v>
      </c>
      <c r="AF76" s="3">
        <f t="shared" si="11"/>
        <v>681025.5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9</v>
      </c>
      <c r="C77" s="7"/>
      <c r="D77" s="2" t="e">
        <f t="shared" si="12"/>
        <v>#N/A</v>
      </c>
      <c r="E77" s="2" t="e">
        <f t="shared" si="22"/>
        <v>#N/A</v>
      </c>
      <c r="F77" s="2">
        <v>512748.96789905429</v>
      </c>
      <c r="G77" s="2">
        <f t="shared" si="25"/>
        <v>512748.96789905429</v>
      </c>
      <c r="H77" s="2">
        <f t="shared" si="13"/>
        <v>20848439.300534248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637080.14285714331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516812.88662546873</v>
      </c>
      <c r="Q77" s="2">
        <f t="shared" si="26"/>
        <v>516812.88662546873</v>
      </c>
      <c r="R77" s="2">
        <f t="shared" si="16"/>
        <v>21457952.264296174</v>
      </c>
      <c r="S77" s="2">
        <f t="shared" si="17"/>
        <v>512748.96789905429</v>
      </c>
      <c r="T77" s="2">
        <f t="shared" si="18"/>
        <v>7039.5714285714785</v>
      </c>
      <c r="U77" s="2">
        <f t="shared" si="19"/>
        <v>516812.88662546873</v>
      </c>
      <c r="V77" s="2">
        <f t="shared" si="5"/>
        <v>694438.1875</v>
      </c>
      <c r="W77" s="2">
        <f t="shared" si="20"/>
        <v>13412.6875</v>
      </c>
      <c r="X77" s="2">
        <f t="shared" si="6"/>
        <v>503400.19912546873</v>
      </c>
      <c r="Y77" s="2">
        <f t="shared" si="7"/>
        <v>20763514.076796174</v>
      </c>
      <c r="Z77" s="2" t="str">
        <f t="shared" si="8"/>
        <v>HERE</v>
      </c>
      <c r="AA77" s="2">
        <f>IF(Z77="HERE",Y77,AA76+Graph!$G$1*1000)</f>
        <v>20763514.076796174</v>
      </c>
      <c r="AB77" s="2">
        <f t="shared" si="21"/>
        <v>503400.19912546873</v>
      </c>
      <c r="AC77" s="2">
        <f t="shared" si="9"/>
        <v>694438.1875</v>
      </c>
      <c r="AD77" s="3">
        <f t="shared" si="10"/>
        <v>20763514.076796174</v>
      </c>
      <c r="AE77" s="2">
        <f>IF(AE75&gt;=52800000,52800000,IF(AB56=Graph!G$1*1000,AE76+Graph!G$1*1000,AC77))</f>
        <v>694438.1875</v>
      </c>
      <c r="AF77" s="3">
        <f t="shared" si="11"/>
        <v>694438.1875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10</v>
      </c>
      <c r="C78" s="7"/>
      <c r="D78" s="2" t="e">
        <f t="shared" si="12"/>
        <v>#N/A</v>
      </c>
      <c r="E78" s="2" t="e">
        <f t="shared" si="22"/>
        <v>#N/A</v>
      </c>
      <c r="F78" s="2">
        <v>518009.6181923151</v>
      </c>
      <c r="G78" s="2">
        <f t="shared" si="25"/>
        <v>518009.6181923151</v>
      </c>
      <c r="H78" s="2">
        <f t="shared" si="13"/>
        <v>21366448.918726563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644119.71428571478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522095.37871804833</v>
      </c>
      <c r="Q78" s="2">
        <f t="shared" si="26"/>
        <v>522095.37871804833</v>
      </c>
      <c r="R78" s="2">
        <f t="shared" si="16"/>
        <v>21980047.643014222</v>
      </c>
      <c r="S78" s="2">
        <f t="shared" si="17"/>
        <v>518009.6181923151</v>
      </c>
      <c r="T78" s="2">
        <f t="shared" si="18"/>
        <v>7039.5714285714785</v>
      </c>
      <c r="U78" s="2">
        <f t="shared" si="19"/>
        <v>522095.37871804833</v>
      </c>
      <c r="V78" s="2">
        <f t="shared" si="5"/>
        <v>707850.875</v>
      </c>
      <c r="W78" s="2">
        <f t="shared" si="20"/>
        <v>13412.6875</v>
      </c>
      <c r="X78" s="2">
        <f t="shared" si="6"/>
        <v>508682.69121804833</v>
      </c>
      <c r="Y78" s="2">
        <f t="shared" si="7"/>
        <v>21272196.768014222</v>
      </c>
      <c r="Z78" s="2" t="str">
        <f t="shared" si="8"/>
        <v>HERE</v>
      </c>
      <c r="AA78" s="2">
        <f>IF(Z78="HERE",Y78,AA77+Graph!$G$1*1000)</f>
        <v>21272196.768014222</v>
      </c>
      <c r="AB78" s="2">
        <f t="shared" si="21"/>
        <v>508682.69121804833</v>
      </c>
      <c r="AC78" s="2">
        <f t="shared" si="9"/>
        <v>707850.875</v>
      </c>
      <c r="AD78" s="3">
        <f t="shared" si="10"/>
        <v>21272196.768014222</v>
      </c>
      <c r="AE78" s="2">
        <f>IF(AE76&gt;=52800000,52800000,IF(AB57=Graph!G$1*1000,AE77+Graph!G$1*1000,AC78))</f>
        <v>707850.875</v>
      </c>
      <c r="AF78" s="3">
        <f t="shared" si="11"/>
        <v>707850.875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11</v>
      </c>
      <c r="C79" s="7"/>
      <c r="D79" s="2" t="e">
        <f t="shared" si="12"/>
        <v>#N/A</v>
      </c>
      <c r="E79" s="2" t="e">
        <f t="shared" si="22"/>
        <v>#N/A</v>
      </c>
      <c r="F79" s="2">
        <v>523270.26848554611</v>
      </c>
      <c r="G79" s="2">
        <f t="shared" si="25"/>
        <v>523270.26848554611</v>
      </c>
      <c r="H79" s="2">
        <f t="shared" si="13"/>
        <v>21889719.18721211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651159.28571428626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527377.87081062794</v>
      </c>
      <c r="Q79" s="2">
        <f t="shared" si="26"/>
        <v>527377.87081062794</v>
      </c>
      <c r="R79" s="2">
        <f t="shared" si="16"/>
        <v>22507425.51382485</v>
      </c>
      <c r="S79" s="2">
        <f t="shared" si="17"/>
        <v>523270.26848554611</v>
      </c>
      <c r="T79" s="2">
        <f t="shared" si="18"/>
        <v>7039.5714285714785</v>
      </c>
      <c r="U79" s="2">
        <f t="shared" si="19"/>
        <v>527377.87081062794</v>
      </c>
      <c r="V79" s="2">
        <f t="shared" si="5"/>
        <v>721263.5625</v>
      </c>
      <c r="W79" s="2">
        <f t="shared" si="20"/>
        <v>13412.6875</v>
      </c>
      <c r="X79" s="2">
        <f t="shared" si="6"/>
        <v>513965.18331062794</v>
      </c>
      <c r="Y79" s="2">
        <f t="shared" si="7"/>
        <v>21786161.95132485</v>
      </c>
      <c r="Z79" s="2" t="str">
        <f t="shared" si="8"/>
        <v>HERE</v>
      </c>
      <c r="AA79" s="2">
        <f>IF(Z79="HERE",Y79,AA78+Graph!$G$1*1000)</f>
        <v>21786161.95132485</v>
      </c>
      <c r="AB79" s="2">
        <f t="shared" si="21"/>
        <v>513965.18331062794</v>
      </c>
      <c r="AC79" s="2">
        <f t="shared" si="9"/>
        <v>721263.5625</v>
      </c>
      <c r="AD79" s="3">
        <f t="shared" si="10"/>
        <v>21786161.95132485</v>
      </c>
      <c r="AE79" s="2">
        <f>IF(AE77&gt;=52800000,52800000,IF(AB58=Graph!G$1*1000,AE78+Graph!G$1*1000,AC79))</f>
        <v>721263.5625</v>
      </c>
      <c r="AF79" s="3">
        <f t="shared" si="11"/>
        <v>721263.5625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12</v>
      </c>
      <c r="C80" s="7"/>
      <c r="D80" s="2" t="e">
        <f t="shared" si="12"/>
        <v>#N/A</v>
      </c>
      <c r="E80" s="2" t="e">
        <f t="shared" si="22"/>
        <v>#N/A</v>
      </c>
      <c r="F80" s="2">
        <v>528530.91877880692</v>
      </c>
      <c r="G80" s="2">
        <f t="shared" si="25"/>
        <v>528530.91877880692</v>
      </c>
      <c r="H80" s="2">
        <f t="shared" si="13"/>
        <v>22418250.105990916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658198.85714285774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532660.36290323734</v>
      </c>
      <c r="Q80" s="2">
        <f t="shared" si="26"/>
        <v>532660.36290323734</v>
      </c>
      <c r="R80" s="2">
        <f t="shared" si="16"/>
        <v>23040085.876728088</v>
      </c>
      <c r="S80" s="2">
        <f t="shared" si="17"/>
        <v>528530.91877880692</v>
      </c>
      <c r="T80" s="2">
        <f t="shared" si="18"/>
        <v>7039.5714285714785</v>
      </c>
      <c r="U80" s="2">
        <f t="shared" si="19"/>
        <v>532660.36290323734</v>
      </c>
      <c r="V80" s="2">
        <f t="shared" si="5"/>
        <v>734676.25</v>
      </c>
      <c r="W80" s="2">
        <f t="shared" si="20"/>
        <v>13412.6875</v>
      </c>
      <c r="X80" s="2">
        <f t="shared" si="6"/>
        <v>519247.67540323734</v>
      </c>
      <c r="Y80" s="2">
        <f t="shared" si="7"/>
        <v>22305409.626728088</v>
      </c>
      <c r="Z80" s="2" t="str">
        <f t="shared" si="8"/>
        <v>HERE</v>
      </c>
      <c r="AA80" s="2">
        <f>IF(Z80="HERE",Y80,AA79+Graph!$G$1*1000)</f>
        <v>22305409.626728088</v>
      </c>
      <c r="AB80" s="2">
        <f t="shared" si="21"/>
        <v>519247.67540323734</v>
      </c>
      <c r="AC80" s="2">
        <f t="shared" si="9"/>
        <v>734676.25</v>
      </c>
      <c r="AD80" s="3">
        <f t="shared" si="10"/>
        <v>22305409.626728088</v>
      </c>
      <c r="AE80" s="2">
        <f>IF(AE78&gt;=52800000,52800000,IF(AB59=Graph!G$1*1000,AE79+Graph!G$1*1000,AC80))</f>
        <v>734676.25</v>
      </c>
      <c r="AF80" s="3">
        <f t="shared" si="11"/>
        <v>734676.25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13</v>
      </c>
      <c r="C81" s="7"/>
      <c r="D81" s="2" t="e">
        <f t="shared" si="12"/>
        <v>#N/A</v>
      </c>
      <c r="E81" s="2" t="e">
        <f t="shared" si="22"/>
        <v>#N/A</v>
      </c>
      <c r="F81" s="2">
        <v>533791.56907206774</v>
      </c>
      <c r="G81" s="2">
        <f t="shared" si="25"/>
        <v>533791.56907206774</v>
      </c>
      <c r="H81" s="2">
        <f t="shared" si="13"/>
        <v>22952041.675062984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665238.42857142922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537942.85499581695</v>
      </c>
      <c r="Q81" s="2">
        <f t="shared" si="26"/>
        <v>537942.85499581695</v>
      </c>
      <c r="R81" s="2">
        <f t="shared" si="16"/>
        <v>23578028.731723905</v>
      </c>
      <c r="S81" s="2">
        <f t="shared" si="17"/>
        <v>533791.56907206774</v>
      </c>
      <c r="T81" s="2">
        <f t="shared" si="18"/>
        <v>7039.5714285714785</v>
      </c>
      <c r="U81" s="2">
        <f t="shared" si="19"/>
        <v>537942.85499581695</v>
      </c>
      <c r="V81" s="2">
        <f t="shared" si="5"/>
        <v>748088.9375</v>
      </c>
      <c r="W81" s="2">
        <f t="shared" si="20"/>
        <v>13412.6875</v>
      </c>
      <c r="X81" s="2">
        <f t="shared" si="6"/>
        <v>524530.16749581695</v>
      </c>
      <c r="Y81" s="2">
        <f t="shared" si="7"/>
        <v>22829939.794223905</v>
      </c>
      <c r="Z81" s="2" t="str">
        <f t="shared" si="8"/>
        <v>HERE</v>
      </c>
      <c r="AA81" s="2">
        <f>IF(Z81="HERE",Y81,AA80+Graph!$G$1*1000)</f>
        <v>22829939.794223905</v>
      </c>
      <c r="AB81" s="2">
        <f t="shared" si="21"/>
        <v>524530.16749581695</v>
      </c>
      <c r="AC81" s="2">
        <f t="shared" si="9"/>
        <v>748088.9375</v>
      </c>
      <c r="AD81" s="3">
        <f t="shared" si="10"/>
        <v>22829939.794223905</v>
      </c>
      <c r="AE81" s="2">
        <f>IF(AE79&gt;=52800000,52800000,IF(AB60=Graph!G$1*1000,AE80+Graph!G$1*1000,AC81))</f>
        <v>748088.9375</v>
      </c>
      <c r="AF81" s="3">
        <f t="shared" si="11"/>
        <v>748088.9375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14</v>
      </c>
      <c r="C82" s="7"/>
      <c r="D82" s="2" t="e">
        <f t="shared" si="12"/>
        <v>#N/A</v>
      </c>
      <c r="E82" s="2" t="e">
        <f t="shared" si="22"/>
        <v>#N/A</v>
      </c>
      <c r="F82" s="2">
        <v>539052.21936532855</v>
      </c>
      <c r="G82" s="2">
        <f t="shared" si="25"/>
        <v>539052.21936532855</v>
      </c>
      <c r="H82" s="2">
        <f t="shared" si="13"/>
        <v>23491093.894428313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672278.0000000007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543225.34708839655</v>
      </c>
      <c r="Q82" s="2">
        <f t="shared" si="26"/>
        <v>543225.34708839655</v>
      </c>
      <c r="R82" s="2">
        <f t="shared" si="16"/>
        <v>24121254.078812301</v>
      </c>
      <c r="S82" s="2">
        <f t="shared" si="17"/>
        <v>539052.21936532855</v>
      </c>
      <c r="T82" s="2">
        <f t="shared" si="18"/>
        <v>7039.5714285714785</v>
      </c>
      <c r="U82" s="2">
        <f t="shared" si="19"/>
        <v>543225.34708839655</v>
      </c>
      <c r="V82" s="2">
        <f t="shared" si="5"/>
        <v>761501.625</v>
      </c>
      <c r="W82" s="2">
        <f t="shared" si="20"/>
        <v>13412.6875</v>
      </c>
      <c r="X82" s="2">
        <f t="shared" si="6"/>
        <v>529812.65958839655</v>
      </c>
      <c r="Y82" s="2">
        <f t="shared" si="7"/>
        <v>23359752.453812301</v>
      </c>
      <c r="Z82" s="2" t="str">
        <f t="shared" si="8"/>
        <v>HERE</v>
      </c>
      <c r="AA82" s="2">
        <f>IF(Z82="HERE",Y82,AA81+Graph!$G$1*1000)</f>
        <v>23359752.453812301</v>
      </c>
      <c r="AB82" s="2">
        <f t="shared" si="21"/>
        <v>529812.65958839655</v>
      </c>
      <c r="AC82" s="2">
        <f t="shared" si="9"/>
        <v>761501.625</v>
      </c>
      <c r="AD82" s="3">
        <f t="shared" si="10"/>
        <v>23359752.453812301</v>
      </c>
      <c r="AE82" s="2">
        <f>IF(AE80&gt;=52800000,52800000,IF(AB61=Graph!G$1*1000,AE81+Graph!G$1*1000,AC82))</f>
        <v>761501.625</v>
      </c>
      <c r="AF82" s="3">
        <f t="shared" si="11"/>
        <v>761501.625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15</v>
      </c>
      <c r="C83" s="7"/>
      <c r="D83" s="2" t="e">
        <f t="shared" si="12"/>
        <v>#N/A</v>
      </c>
      <c r="E83" s="2" t="e">
        <f t="shared" si="22"/>
        <v>#N/A</v>
      </c>
      <c r="F83" s="2">
        <v>544312.86965858936</v>
      </c>
      <c r="G83" s="2">
        <f t="shared" si="25"/>
        <v>544312.86965858936</v>
      </c>
      <c r="H83" s="2">
        <f t="shared" si="13"/>
        <v>24035406.764086902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679317.57142857218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548507.83918097615</v>
      </c>
      <c r="Q83" s="2">
        <f t="shared" si="26"/>
        <v>548507.83918097615</v>
      </c>
      <c r="R83" s="2">
        <f t="shared" si="16"/>
        <v>24669761.917993277</v>
      </c>
      <c r="S83" s="2">
        <f t="shared" si="17"/>
        <v>544312.86965858936</v>
      </c>
      <c r="T83" s="2">
        <f t="shared" si="18"/>
        <v>7039.5714285714785</v>
      </c>
      <c r="U83" s="2">
        <f t="shared" si="19"/>
        <v>548507.83918097615</v>
      </c>
      <c r="V83" s="2">
        <f t="shared" si="5"/>
        <v>774914.3125</v>
      </c>
      <c r="W83" s="2">
        <f t="shared" si="20"/>
        <v>13412.6875</v>
      </c>
      <c r="X83" s="2">
        <f t="shared" si="6"/>
        <v>535095.15168097615</v>
      </c>
      <c r="Y83" s="2">
        <f t="shared" si="7"/>
        <v>23894847.605493277</v>
      </c>
      <c r="Z83" s="2" t="str">
        <f t="shared" si="8"/>
        <v>HERE</v>
      </c>
      <c r="AA83" s="2">
        <f>IF(Z83="HERE",Y83,AA82+Graph!$G$1*1000)</f>
        <v>23894847.605493277</v>
      </c>
      <c r="AB83" s="2">
        <f t="shared" si="21"/>
        <v>535095.15168097615</v>
      </c>
      <c r="AC83" s="2">
        <f t="shared" si="9"/>
        <v>774914.3125</v>
      </c>
      <c r="AD83" s="3">
        <f t="shared" si="10"/>
        <v>23894847.605493277</v>
      </c>
      <c r="AE83" s="2">
        <f>IF(AE81&gt;=52800000,52800000,IF(AB62=Graph!G$1*1000,AE82+Graph!G$1*1000,AC83))</f>
        <v>774914.3125</v>
      </c>
      <c r="AF83" s="3">
        <f t="shared" si="11"/>
        <v>774914.3125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16</v>
      </c>
      <c r="C84" s="7"/>
      <c r="D84" s="2" t="e">
        <f t="shared" si="12"/>
        <v>#N/A</v>
      </c>
      <c r="E84" s="2" t="e">
        <f t="shared" si="22"/>
        <v>#N/A</v>
      </c>
      <c r="F84" s="2">
        <v>549573.51995182037</v>
      </c>
      <c r="G84" s="2">
        <f t="shared" si="25"/>
        <v>549573.51995182037</v>
      </c>
      <c r="H84" s="2">
        <f t="shared" si="13"/>
        <v>24584980.284038723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686357.14285714366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553790.33127355576</v>
      </c>
      <c r="Q84" s="2">
        <f t="shared" si="26"/>
        <v>553790.33127355576</v>
      </c>
      <c r="R84" s="2">
        <f t="shared" si="16"/>
        <v>25223552.249266833</v>
      </c>
      <c r="S84" s="2">
        <f t="shared" si="17"/>
        <v>549573.51995182037</v>
      </c>
      <c r="T84" s="2">
        <f t="shared" si="18"/>
        <v>7039.5714285714785</v>
      </c>
      <c r="U84" s="2">
        <f t="shared" si="19"/>
        <v>553790.33127355576</v>
      </c>
      <c r="V84" s="2">
        <f t="shared" si="5"/>
        <v>788327</v>
      </c>
      <c r="W84" s="2">
        <f t="shared" si="20"/>
        <v>13412.6875</v>
      </c>
      <c r="X84" s="2">
        <f t="shared" si="6"/>
        <v>540377.64377355576</v>
      </c>
      <c r="Y84" s="2">
        <f t="shared" si="7"/>
        <v>24435225.249266833</v>
      </c>
      <c r="Z84" s="2" t="str">
        <f t="shared" si="8"/>
        <v>HERE</v>
      </c>
      <c r="AA84" s="2">
        <f>IF(Z84="HERE",Y84,AA83+Graph!$G$1*1000)</f>
        <v>24435225.249266833</v>
      </c>
      <c r="AB84" s="2">
        <f t="shared" si="21"/>
        <v>540377.64377355576</v>
      </c>
      <c r="AC84" s="2">
        <f t="shared" si="9"/>
        <v>788327</v>
      </c>
      <c r="AD84" s="3">
        <f t="shared" si="10"/>
        <v>24435225.249266833</v>
      </c>
      <c r="AE84" s="2">
        <f>IF(AE82&gt;=52800000,52800000,IF(AB63=Graph!G$1*1000,AE83+Graph!G$1*1000,AC84))</f>
        <v>788327</v>
      </c>
      <c r="AF84" s="3">
        <f t="shared" si="11"/>
        <v>788327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17</v>
      </c>
      <c r="C85" s="7"/>
      <c r="D85" s="2" t="e">
        <f t="shared" si="12"/>
        <v>#N/A</v>
      </c>
      <c r="E85" s="2" t="e">
        <f t="shared" si="22"/>
        <v>#N/A</v>
      </c>
      <c r="F85" s="2">
        <v>554834.17024508119</v>
      </c>
      <c r="G85" s="2">
        <f t="shared" si="25"/>
        <v>554834.17024508119</v>
      </c>
      <c r="H85" s="2">
        <f t="shared" si="13"/>
        <v>25139814.454283804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693396.71428571513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559072.82336613536</v>
      </c>
      <c r="Q85" s="2">
        <f t="shared" si="26"/>
        <v>559072.82336613536</v>
      </c>
      <c r="R85" s="2">
        <f t="shared" si="16"/>
        <v>25782625.072632968</v>
      </c>
      <c r="S85" s="2">
        <f t="shared" si="17"/>
        <v>554834.17024508119</v>
      </c>
      <c r="T85" s="2">
        <f t="shared" si="18"/>
        <v>7039.5714285714785</v>
      </c>
      <c r="U85" s="2">
        <f t="shared" si="19"/>
        <v>559072.82336613536</v>
      </c>
      <c r="V85" s="2">
        <f t="shared" si="5"/>
        <v>801739.6875</v>
      </c>
      <c r="W85" s="2">
        <f t="shared" si="20"/>
        <v>13412.6875</v>
      </c>
      <c r="X85" s="2">
        <f t="shared" si="6"/>
        <v>545660.13586613536</v>
      </c>
      <c r="Y85" s="2">
        <f t="shared" si="7"/>
        <v>24980885.385132968</v>
      </c>
      <c r="Z85" s="2" t="str">
        <f t="shared" si="8"/>
        <v>HERE</v>
      </c>
      <c r="AA85" s="2">
        <f>IF(Z85="HERE",Y85,AA84+Graph!$G$1*1000)</f>
        <v>24980885.385132968</v>
      </c>
      <c r="AB85" s="2">
        <f t="shared" si="21"/>
        <v>545660.13586613536</v>
      </c>
      <c r="AC85" s="2">
        <f t="shared" si="9"/>
        <v>801739.6875</v>
      </c>
      <c r="AD85" s="3">
        <f t="shared" si="10"/>
        <v>24980885.385132968</v>
      </c>
      <c r="AE85" s="2">
        <f>IF(AE83&gt;=52800000,52800000,IF(AB64=Graph!G$1*1000,AE84+Graph!G$1*1000,AC85))</f>
        <v>801739.6875</v>
      </c>
      <c r="AF85" s="3">
        <f t="shared" si="11"/>
        <v>801739.6875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18</v>
      </c>
      <c r="C86" s="7"/>
      <c r="D86" s="2" t="e">
        <f t="shared" si="12"/>
        <v>#N/A</v>
      </c>
      <c r="E86" s="2" t="e">
        <f t="shared" si="22"/>
        <v>#N/A</v>
      </c>
      <c r="F86" s="2">
        <v>560094.820538342</v>
      </c>
      <c r="G86" s="2">
        <f t="shared" si="25"/>
        <v>560094.820538342</v>
      </c>
      <c r="H86" s="2">
        <f t="shared" si="13"/>
        <v>25699909.274822146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700436.28571428661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564355.31545874476</v>
      </c>
      <c r="Q86" s="2">
        <f t="shared" si="26"/>
        <v>564355.31545874476</v>
      </c>
      <c r="R86" s="2">
        <f t="shared" si="16"/>
        <v>26346980.388091713</v>
      </c>
      <c r="S86" s="2">
        <f t="shared" si="17"/>
        <v>560094.820538342</v>
      </c>
      <c r="T86" s="2">
        <f t="shared" si="18"/>
        <v>7039.5714285714785</v>
      </c>
      <c r="U86" s="2">
        <f t="shared" si="19"/>
        <v>564355.31545874476</v>
      </c>
      <c r="V86" s="2">
        <f t="shared" si="5"/>
        <v>815152.375</v>
      </c>
      <c r="W86" s="2">
        <f t="shared" si="20"/>
        <v>13412.6875</v>
      </c>
      <c r="X86" s="2">
        <f t="shared" si="6"/>
        <v>550942.62795874476</v>
      </c>
      <c r="Y86" s="2">
        <f t="shared" si="7"/>
        <v>25531828.013091713</v>
      </c>
      <c r="Z86" s="2" t="str">
        <f t="shared" si="8"/>
        <v>HERE</v>
      </c>
      <c r="AA86" s="2">
        <f>IF(Z86="HERE",Y86,AA85+Graph!$G$1*1000)</f>
        <v>25531828.013091713</v>
      </c>
      <c r="AB86" s="2">
        <f t="shared" si="21"/>
        <v>550942.62795874476</v>
      </c>
      <c r="AC86" s="2">
        <f t="shared" si="9"/>
        <v>815152.375</v>
      </c>
      <c r="AD86" s="3">
        <f t="shared" si="10"/>
        <v>25531828.013091713</v>
      </c>
      <c r="AE86" s="2">
        <f>IF(AE84&gt;=52800000,52800000,IF(AB65=Graph!G$1*1000,AE85+Graph!G$1*1000,AC86))</f>
        <v>815152.375</v>
      </c>
      <c r="AF86" s="3">
        <f t="shared" si="11"/>
        <v>815152.375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19</v>
      </c>
      <c r="C87" s="7"/>
      <c r="D87" s="2" t="e">
        <f t="shared" si="12"/>
        <v>#N/A</v>
      </c>
      <c r="E87" s="2" t="e">
        <f t="shared" si="22"/>
        <v>#N/A</v>
      </c>
      <c r="F87" s="2">
        <v>565355.47083160281</v>
      </c>
      <c r="G87" s="2">
        <f t="shared" si="25"/>
        <v>565355.47083160281</v>
      </c>
      <c r="H87" s="2">
        <f t="shared" si="13"/>
        <v>26265264.745653749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707475.85714285809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569637.80755132437</v>
      </c>
      <c r="Q87" s="2">
        <f t="shared" si="26"/>
        <v>569637.80755132437</v>
      </c>
      <c r="R87" s="2">
        <f t="shared" si="16"/>
        <v>26916618.195643038</v>
      </c>
      <c r="S87" s="2">
        <f t="shared" si="17"/>
        <v>565355.47083160281</v>
      </c>
      <c r="T87" s="2">
        <f t="shared" si="18"/>
        <v>7039.5714285714785</v>
      </c>
      <c r="U87" s="2">
        <f t="shared" si="19"/>
        <v>569637.80755132437</v>
      </c>
      <c r="V87" s="2">
        <f t="shared" si="5"/>
        <v>828565.0625</v>
      </c>
      <c r="W87" s="2">
        <f t="shared" si="20"/>
        <v>13412.6875</v>
      </c>
      <c r="X87" s="2">
        <f t="shared" si="6"/>
        <v>556225.12005132437</v>
      </c>
      <c r="Y87" s="2">
        <f t="shared" si="7"/>
        <v>26088053.133143038</v>
      </c>
      <c r="Z87" s="2" t="str">
        <f t="shared" si="8"/>
        <v>HERE</v>
      </c>
      <c r="AA87" s="2">
        <f>IF(Z87="HERE",Y87,AA86+Graph!$G$1*1000)</f>
        <v>26088053.133143038</v>
      </c>
      <c r="AB87" s="2">
        <f t="shared" si="21"/>
        <v>556225.12005132437</v>
      </c>
      <c r="AC87" s="2">
        <f t="shared" si="9"/>
        <v>828565.0625</v>
      </c>
      <c r="AD87" s="3">
        <f t="shared" si="10"/>
        <v>26088053.133143038</v>
      </c>
      <c r="AE87" s="2">
        <f>IF(AE85&gt;=52800000,52800000,IF(AB66=Graph!G$1*1000,AE86+Graph!G$1*1000,AC87))</f>
        <v>828565.0625</v>
      </c>
      <c r="AF87" s="3">
        <f t="shared" si="11"/>
        <v>828565.0625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20</v>
      </c>
      <c r="C88" s="7"/>
      <c r="D88" s="2" t="e">
        <f t="shared" si="12"/>
        <v>#N/A</v>
      </c>
      <c r="E88" s="2" t="e">
        <f t="shared" si="22"/>
        <v>#N/A</v>
      </c>
      <c r="F88" s="2">
        <v>570616.12112486362</v>
      </c>
      <c r="G88" s="2">
        <f t="shared" si="25"/>
        <v>570616.12112486362</v>
      </c>
      <c r="H88" s="2">
        <f t="shared" si="13"/>
        <v>26835880.866778612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714515.42857142957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574920.29964390397</v>
      </c>
      <c r="Q88" s="2">
        <f t="shared" si="26"/>
        <v>574920.29964390397</v>
      </c>
      <c r="R88" s="2">
        <f t="shared" si="16"/>
        <v>27491538.495286942</v>
      </c>
      <c r="S88" s="2">
        <f t="shared" si="17"/>
        <v>570616.12112486362</v>
      </c>
      <c r="T88" s="2">
        <f t="shared" si="18"/>
        <v>7039.5714285714785</v>
      </c>
      <c r="U88" s="2">
        <f t="shared" si="19"/>
        <v>574920.29964390397</v>
      </c>
      <c r="V88" s="2">
        <f t="shared" si="5"/>
        <v>841977.75</v>
      </c>
      <c r="W88" s="2">
        <f t="shared" si="20"/>
        <v>13412.6875</v>
      </c>
      <c r="X88" s="2">
        <f t="shared" si="6"/>
        <v>561507.61214390397</v>
      </c>
      <c r="Y88" s="2">
        <f t="shared" si="7"/>
        <v>26649560.745286942</v>
      </c>
      <c r="Z88" s="2" t="str">
        <f t="shared" si="8"/>
        <v>HERE</v>
      </c>
      <c r="AA88" s="2">
        <f>IF(Z88="HERE",Y88,AA87+Graph!$G$1*1000)</f>
        <v>26649560.745286942</v>
      </c>
      <c r="AB88" s="2">
        <f t="shared" si="21"/>
        <v>561507.61214390397</v>
      </c>
      <c r="AC88" s="2">
        <f t="shared" si="9"/>
        <v>841977.75</v>
      </c>
      <c r="AD88" s="3">
        <f t="shared" si="10"/>
        <v>26649560.745286942</v>
      </c>
      <c r="AE88" s="2">
        <f>IF(AE86&gt;=52800000,52800000,IF(AB67=Graph!G$1*1000,AE87+Graph!G$1*1000,AC88))</f>
        <v>841977.75</v>
      </c>
      <c r="AF88" s="3">
        <f t="shared" si="11"/>
        <v>841977.75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21</v>
      </c>
      <c r="C89" s="7"/>
      <c r="D89" s="2" t="e">
        <f t="shared" si="12"/>
        <v>#N/A</v>
      </c>
      <c r="E89" s="2" t="e">
        <f t="shared" si="22"/>
        <v>#N/A</v>
      </c>
      <c r="F89" s="2">
        <v>575876.77141809464</v>
      </c>
      <c r="G89" s="2">
        <f t="shared" si="25"/>
        <v>575876.77141809464</v>
      </c>
      <c r="H89" s="2">
        <f t="shared" si="13"/>
        <v>27411757.638196707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721555.00000000105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580202.79173648357</v>
      </c>
      <c r="Q89" s="2">
        <f t="shared" si="26"/>
        <v>580202.79173648357</v>
      </c>
      <c r="R89" s="2">
        <f t="shared" si="16"/>
        <v>28071741.287023425</v>
      </c>
      <c r="S89" s="2">
        <f t="shared" si="17"/>
        <v>575876.77141809464</v>
      </c>
      <c r="T89" s="2">
        <f t="shared" si="18"/>
        <v>7039.5714285714785</v>
      </c>
      <c r="U89" s="2">
        <f t="shared" si="19"/>
        <v>580202.79173648357</v>
      </c>
      <c r="V89" s="2">
        <f t="shared" si="5"/>
        <v>855390.4375</v>
      </c>
      <c r="W89" s="2">
        <f t="shared" si="20"/>
        <v>13412.6875</v>
      </c>
      <c r="X89" s="2">
        <f t="shared" si="6"/>
        <v>566790.10423648357</v>
      </c>
      <c r="Y89" s="2">
        <f t="shared" si="7"/>
        <v>27216350.849523425</v>
      </c>
      <c r="Z89" s="2" t="str">
        <f t="shared" si="8"/>
        <v>HERE</v>
      </c>
      <c r="AA89" s="2">
        <f>IF(Z89="HERE",Y89,AA88+Graph!$G$1*1000)</f>
        <v>27216350.849523425</v>
      </c>
      <c r="AB89" s="2">
        <f t="shared" si="21"/>
        <v>566790.10423648357</v>
      </c>
      <c r="AC89" s="2">
        <f t="shared" si="9"/>
        <v>855390.4375</v>
      </c>
      <c r="AD89" s="3">
        <f t="shared" si="10"/>
        <v>27216350.849523425</v>
      </c>
      <c r="AE89" s="2">
        <f>IF(AE87&gt;=52800000,52800000,IF(AB68=Graph!G$1*1000,AE88+Graph!G$1*1000,AC89))</f>
        <v>855390.4375</v>
      </c>
      <c r="AF89" s="3">
        <f t="shared" si="11"/>
        <v>855390.4375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22</v>
      </c>
      <c r="C90" s="7"/>
      <c r="D90" s="2" t="e">
        <f t="shared" si="12"/>
        <v>#N/A</v>
      </c>
      <c r="E90" s="2" t="e">
        <f t="shared" si="22"/>
        <v>#N/A</v>
      </c>
      <c r="F90" s="2">
        <v>581137.42171135545</v>
      </c>
      <c r="G90" s="2">
        <f t="shared" si="25"/>
        <v>581137.42171135545</v>
      </c>
      <c r="H90" s="2">
        <f t="shared" si="13"/>
        <v>27992895.059908062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728594.57142857253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585485.28382906318</v>
      </c>
      <c r="Q90" s="2">
        <f t="shared" si="26"/>
        <v>585485.28382906318</v>
      </c>
      <c r="R90" s="2">
        <f t="shared" si="16"/>
        <v>28657226.570852488</v>
      </c>
      <c r="S90" s="2">
        <f t="shared" si="17"/>
        <v>581137.42171135545</v>
      </c>
      <c r="T90" s="2">
        <f t="shared" si="18"/>
        <v>7039.5714285714785</v>
      </c>
      <c r="U90" s="2">
        <f t="shared" si="19"/>
        <v>585485.28382906318</v>
      </c>
      <c r="V90" s="2">
        <f t="shared" si="5"/>
        <v>868803.125</v>
      </c>
      <c r="W90" s="2">
        <f t="shared" si="20"/>
        <v>13412.6875</v>
      </c>
      <c r="X90" s="2">
        <f t="shared" si="6"/>
        <v>572072.59632906318</v>
      </c>
      <c r="Y90" s="2">
        <f t="shared" si="7"/>
        <v>27788423.445852488</v>
      </c>
      <c r="Z90" s="2" t="str">
        <f t="shared" si="8"/>
        <v>HERE</v>
      </c>
      <c r="AA90" s="2">
        <f>IF(Z90="HERE",Y90,AA89+Graph!$G$1*1000)</f>
        <v>27788423.445852488</v>
      </c>
      <c r="AB90" s="2">
        <f t="shared" si="21"/>
        <v>572072.59632906318</v>
      </c>
      <c r="AC90" s="2">
        <f t="shared" si="9"/>
        <v>868803.125</v>
      </c>
      <c r="AD90" s="3">
        <f t="shared" si="10"/>
        <v>27788423.445852488</v>
      </c>
      <c r="AE90" s="2">
        <f>IF(AE88&gt;=52800000,52800000,IF(AB69=Graph!G$1*1000,AE89+Graph!G$1*1000,AC90))</f>
        <v>868803.125</v>
      </c>
      <c r="AF90" s="3">
        <f t="shared" si="11"/>
        <v>868803.125</v>
      </c>
      <c r="AG90" s="3">
        <f t="shared" si="29"/>
        <v>15225156.870521322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23</v>
      </c>
      <c r="C91" s="7"/>
      <c r="D91" s="2" t="e">
        <f t="shared" si="12"/>
        <v>#N/A</v>
      </c>
      <c r="E91" s="2" t="e">
        <f t="shared" si="22"/>
        <v>#N/A</v>
      </c>
      <c r="F91" s="2">
        <v>586398.07200461626</v>
      </c>
      <c r="G91" s="2">
        <f t="shared" si="25"/>
        <v>586398.07200461626</v>
      </c>
      <c r="H91" s="2">
        <f t="shared" si="13"/>
        <v>28579293.131912678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735634.142857144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590767.77592164278</v>
      </c>
      <c r="Q91" s="2">
        <f t="shared" si="26"/>
        <v>590767.77592164278</v>
      </c>
      <c r="R91" s="2">
        <f t="shared" si="16"/>
        <v>29247994.346774131</v>
      </c>
      <c r="S91" s="2">
        <f t="shared" si="17"/>
        <v>586398.07200461626</v>
      </c>
      <c r="T91" s="2">
        <f t="shared" si="18"/>
        <v>7039.5714285714785</v>
      </c>
      <c r="U91" s="2">
        <f t="shared" si="19"/>
        <v>590767.77592164278</v>
      </c>
      <c r="V91" s="2">
        <f t="shared" si="5"/>
        <v>882215.8125</v>
      </c>
      <c r="W91" s="2">
        <f t="shared" si="20"/>
        <v>13412.6875</v>
      </c>
      <c r="X91" s="2">
        <f t="shared" si="6"/>
        <v>577355.08842164278</v>
      </c>
      <c r="Y91" s="2">
        <f t="shared" si="7"/>
        <v>28365778.534274131</v>
      </c>
      <c r="Z91" s="2" t="str">
        <f t="shared" si="8"/>
        <v>HERE</v>
      </c>
      <c r="AA91" s="2">
        <f>IF(Z91="HERE",Y91,AA90+Graph!$G$1*1000)</f>
        <v>28365778.534274131</v>
      </c>
      <c r="AB91" s="2">
        <f t="shared" si="21"/>
        <v>577355.08842164278</v>
      </c>
      <c r="AC91" s="2">
        <f t="shared" si="9"/>
        <v>882215.8125</v>
      </c>
      <c r="AD91" s="3">
        <f t="shared" si="10"/>
        <v>28365778.534274131</v>
      </c>
      <c r="AE91" s="2">
        <f>IF(AE89&gt;=52800000,52800000,IF(AB70=Graph!G$1*1000,AE90+Graph!G$1*1000,AC91))</f>
        <v>882215.8125</v>
      </c>
      <c r="AF91" s="3">
        <f t="shared" si="11"/>
        <v>882215.8125</v>
      </c>
      <c r="AG91" s="3">
        <f t="shared" si="29"/>
        <v>15645607.983925967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24</v>
      </c>
      <c r="C92" s="7"/>
      <c r="D92" s="2" t="e">
        <f t="shared" si="12"/>
        <v>#N/A</v>
      </c>
      <c r="E92" s="2" t="e">
        <f t="shared" si="22"/>
        <v>#N/A</v>
      </c>
      <c r="F92" s="2">
        <v>591658.72229787707</v>
      </c>
      <c r="G92" s="2">
        <f t="shared" si="25"/>
        <v>591658.72229787707</v>
      </c>
      <c r="H92" s="2">
        <f t="shared" si="13"/>
        <v>29170951.854210556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742673.71428571548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596050.26801425219</v>
      </c>
      <c r="Q92" s="2">
        <f t="shared" si="26"/>
        <v>596050.26801425219</v>
      </c>
      <c r="R92" s="2">
        <f t="shared" si="16"/>
        <v>29844044.614788383</v>
      </c>
      <c r="S92" s="2">
        <f t="shared" si="17"/>
        <v>591658.72229787707</v>
      </c>
      <c r="T92" s="2">
        <f t="shared" si="18"/>
        <v>7039.5714285714785</v>
      </c>
      <c r="U92" s="2">
        <f t="shared" si="19"/>
        <v>596050.26801425219</v>
      </c>
      <c r="V92" s="2">
        <f t="shared" si="5"/>
        <v>895628.5</v>
      </c>
      <c r="W92" s="2">
        <f t="shared" si="20"/>
        <v>13412.6875</v>
      </c>
      <c r="X92" s="2">
        <f t="shared" si="6"/>
        <v>582637.58051425219</v>
      </c>
      <c r="Y92" s="2">
        <f t="shared" si="7"/>
        <v>28948416.114788383</v>
      </c>
      <c r="Z92" s="2" t="str">
        <f t="shared" si="8"/>
        <v>HERE</v>
      </c>
      <c r="AA92" s="2">
        <f>IF(Z92="HERE",Y92,AA91+Graph!$G$1*1000)</f>
        <v>28948416.114788383</v>
      </c>
      <c r="AB92" s="2">
        <f t="shared" si="21"/>
        <v>582637.58051425219</v>
      </c>
      <c r="AC92" s="2">
        <f t="shared" si="9"/>
        <v>895628.5</v>
      </c>
      <c r="AD92" s="3">
        <f t="shared" si="10"/>
        <v>28948416.114788383</v>
      </c>
      <c r="AE92" s="2">
        <f>IF(AE90&gt;=52800000,52800000,IF(AB71=Graph!G$1*1000,AE91+Graph!G$1*1000,AC92))</f>
        <v>895628.5</v>
      </c>
      <c r="AF92" s="3">
        <f t="shared" si="11"/>
        <v>895628.5</v>
      </c>
      <c r="AG92" s="3">
        <f t="shared" si="29"/>
        <v>16070813.340213932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25</v>
      </c>
      <c r="C93" s="7"/>
      <c r="D93" s="2" t="e">
        <f t="shared" si="12"/>
        <v>#N/A</v>
      </c>
      <c r="E93" s="2" t="e">
        <f t="shared" si="22"/>
        <v>#N/A</v>
      </c>
      <c r="F93" s="2">
        <v>596919.37259113789</v>
      </c>
      <c r="G93" s="2">
        <f t="shared" si="25"/>
        <v>596919.37259113789</v>
      </c>
      <c r="H93" s="2">
        <f t="shared" si="13"/>
        <v>29767871.226801693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749713.28571428696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601332.76010683179</v>
      </c>
      <c r="Q93" s="2">
        <f t="shared" si="26"/>
        <v>600000</v>
      </c>
      <c r="R93" s="2">
        <f t="shared" si="16"/>
        <v>30444044.614788383</v>
      </c>
      <c r="S93" s="2">
        <f t="shared" si="17"/>
        <v>596919.37259113789</v>
      </c>
      <c r="T93" s="2">
        <f t="shared" si="18"/>
        <v>7039.5714285714785</v>
      </c>
      <c r="U93" s="2">
        <f t="shared" si="19"/>
        <v>600000</v>
      </c>
      <c r="V93" s="2">
        <f t="shared" si="5"/>
        <v>909041.1875</v>
      </c>
      <c r="W93" s="2">
        <f t="shared" si="20"/>
        <v>13412.6875</v>
      </c>
      <c r="X93" s="2">
        <f t="shared" si="6"/>
        <v>586587.3125</v>
      </c>
      <c r="Y93" s="2">
        <f t="shared" si="7"/>
        <v>29535003.427288383</v>
      </c>
      <c r="Z93" s="2" t="str">
        <f t="shared" si="8"/>
        <v>HERE</v>
      </c>
      <c r="AA93" s="2">
        <f>IF(Z93="HERE",Y93,AA92+Graph!$G$1*1000)</f>
        <v>29535003.427288383</v>
      </c>
      <c r="AB93" s="2">
        <f t="shared" si="21"/>
        <v>586587.3125</v>
      </c>
      <c r="AC93" s="2">
        <f t="shared" si="9"/>
        <v>909041.1875</v>
      </c>
      <c r="AD93" s="3">
        <f t="shared" si="10"/>
        <v>29535003.427288383</v>
      </c>
      <c r="AE93" s="2">
        <f>IF(AE91&gt;=52800000,52800000,IF(AB72=Graph!G$1*1000,AE92+Graph!G$1*1000,AC93))</f>
        <v>909041.1875</v>
      </c>
      <c r="AF93" s="3">
        <f t="shared" si="11"/>
        <v>909041.1875</v>
      </c>
      <c r="AG93" s="3">
        <f t="shared" si="29"/>
        <v>16500772.939385219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26</v>
      </c>
      <c r="C94" s="7"/>
      <c r="D94" s="2" t="e">
        <f t="shared" si="12"/>
        <v>#N/A</v>
      </c>
      <c r="E94" s="2" t="e">
        <f t="shared" si="22"/>
        <v>#N/A</v>
      </c>
      <c r="F94" s="2">
        <v>602180.0228843987</v>
      </c>
      <c r="G94" s="2">
        <f t="shared" si="25"/>
        <v>592960.42857142852</v>
      </c>
      <c r="H94" s="2">
        <f t="shared" si="13"/>
        <v>30360831.655373123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756752.85714285844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606615.25219941139</v>
      </c>
      <c r="Q94" s="2">
        <f t="shared" si="26"/>
        <v>600000</v>
      </c>
      <c r="R94" s="2">
        <f t="shared" si="16"/>
        <v>31044044.614788383</v>
      </c>
      <c r="S94" s="2">
        <f t="shared" si="17"/>
        <v>592960.4285714291</v>
      </c>
      <c r="T94" s="2">
        <f t="shared" si="18"/>
        <v>7039.5714285714785</v>
      </c>
      <c r="U94" s="2">
        <f t="shared" si="19"/>
        <v>600000</v>
      </c>
      <c r="V94" s="2">
        <f t="shared" si="5"/>
        <v>922453.875</v>
      </c>
      <c r="W94" s="2">
        <f t="shared" si="20"/>
        <v>13412.6875</v>
      </c>
      <c r="X94" s="2">
        <f t="shared" si="6"/>
        <v>586587.3125</v>
      </c>
      <c r="Y94" s="2">
        <f t="shared" si="7"/>
        <v>30121590.739788383</v>
      </c>
      <c r="Z94" s="2" t="str">
        <f t="shared" si="8"/>
        <v>HERE</v>
      </c>
      <c r="AA94" s="2">
        <f>IF(Z94="HERE",Y94,AA93+Graph!$G$1*1000)</f>
        <v>30121590.739788383</v>
      </c>
      <c r="AB94" s="2">
        <f t="shared" si="21"/>
        <v>586587.3125</v>
      </c>
      <c r="AC94" s="2">
        <f t="shared" si="9"/>
        <v>922453.875</v>
      </c>
      <c r="AD94" s="3">
        <f t="shared" si="10"/>
        <v>30121590.739788383</v>
      </c>
      <c r="AE94" s="2">
        <f>IF(AE92&gt;=52800000,52800000,IF(AB73=Graph!G$1*1000,AE93+Graph!G$1*1000,AC94))</f>
        <v>922453.875</v>
      </c>
      <c r="AF94" s="3">
        <f t="shared" si="11"/>
        <v>922453.875</v>
      </c>
      <c r="AG94" s="3">
        <f t="shared" si="29"/>
        <v>16935486.781439826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27</v>
      </c>
      <c r="C95" s="7"/>
      <c r="D95" s="2" t="e">
        <f t="shared" si="12"/>
        <v>#N/A</v>
      </c>
      <c r="E95" s="2" t="e">
        <f t="shared" si="22"/>
        <v>#N/A</v>
      </c>
      <c r="F95" s="2">
        <v>607440.67317762971</v>
      </c>
      <c r="G95" s="2">
        <f t="shared" si="25"/>
        <v>592960.42857142852</v>
      </c>
      <c r="H95" s="2">
        <f t="shared" si="13"/>
        <v>30953792.083944552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763792.42857142992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611897.744291991</v>
      </c>
      <c r="Q95" s="2">
        <f t="shared" si="26"/>
        <v>600000</v>
      </c>
      <c r="R95" s="2">
        <f t="shared" si="16"/>
        <v>31644044.614788383</v>
      </c>
      <c r="S95" s="2">
        <f t="shared" si="17"/>
        <v>592960.4285714291</v>
      </c>
      <c r="T95" s="2">
        <f t="shared" si="18"/>
        <v>7039.5714285714785</v>
      </c>
      <c r="U95" s="2">
        <f t="shared" si="19"/>
        <v>600000</v>
      </c>
      <c r="V95" s="2">
        <f t="shared" si="5"/>
        <v>935866.5625</v>
      </c>
      <c r="W95" s="2">
        <f t="shared" si="20"/>
        <v>13412.6875</v>
      </c>
      <c r="X95" s="2">
        <f t="shared" si="6"/>
        <v>586587.3125</v>
      </c>
      <c r="Y95" s="2">
        <f t="shared" ref="Y95:Y158" si="30">IF(COUNT($C96)=0,IF(COUNT($C95)=1,C95,SUM(Y94+X95)),C95)</f>
        <v>30708178.052288383</v>
      </c>
      <c r="Z95" s="2" t="str">
        <f t="shared" si="8"/>
        <v>HERE</v>
      </c>
      <c r="AA95" s="2">
        <f>IF(Z95="HERE",Y95,AA94+Graph!$G$1*1000)</f>
        <v>30708178.052288383</v>
      </c>
      <c r="AB95" s="2">
        <f t="shared" si="21"/>
        <v>586587.3125</v>
      </c>
      <c r="AC95" s="2">
        <f t="shared" ref="AC95:AC158" si="31">IF(Z96="HERE",V95,AC94)</f>
        <v>935866.5625</v>
      </c>
      <c r="AD95" s="3">
        <f t="shared" si="10"/>
        <v>30708178.052288383</v>
      </c>
      <c r="AE95" s="2">
        <f>IF(AE93&gt;=52800000,52800000,IF(AB74=Graph!G$1*1000,AE94+Graph!G$1*1000,AC95))</f>
        <v>935866.5625</v>
      </c>
      <c r="AF95" s="3">
        <f t="shared" si="11"/>
        <v>935866.5625</v>
      </c>
      <c r="AG95" s="3">
        <f t="shared" si="29"/>
        <v>17374954.86637776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28</v>
      </c>
      <c r="C96" s="7"/>
      <c r="D96" s="2" t="e">
        <f t="shared" si="12"/>
        <v>#N/A</v>
      </c>
      <c r="E96" s="2" t="e">
        <f t="shared" si="22"/>
        <v>#N/A</v>
      </c>
      <c r="F96" s="2">
        <v>612701.32347089052</v>
      </c>
      <c r="G96" s="2">
        <f t="shared" si="25"/>
        <v>592960.42857142852</v>
      </c>
      <c r="H96" s="2">
        <f t="shared" ref="H96:H159" si="32">IF(COUNT($C97)=0,IF(COUNT($C96)=1,C96,SUM(H95+G96)),C96)</f>
        <v>31546752.512515981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770832.0000000014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617180.2363845706</v>
      </c>
      <c r="Q96" s="2">
        <f t="shared" si="26"/>
        <v>600000</v>
      </c>
      <c r="R96" s="2">
        <f t="shared" ref="R96:R159" si="33">IF(COUNT($C97)=0,IF(COUNT($C96)=1,M96,SUM(R95+Q96)),M96)</f>
        <v>32244044.614788383</v>
      </c>
      <c r="S96" s="2">
        <f t="shared" si="17"/>
        <v>592960.4285714291</v>
      </c>
      <c r="T96" s="2">
        <f t="shared" si="18"/>
        <v>7039.5714285714785</v>
      </c>
      <c r="U96" s="2">
        <f t="shared" si="19"/>
        <v>600000</v>
      </c>
      <c r="V96" s="2">
        <f t="shared" si="5"/>
        <v>949279.25</v>
      </c>
      <c r="W96" s="2">
        <f t="shared" si="20"/>
        <v>13412.6875</v>
      </c>
      <c r="X96" s="2">
        <f t="shared" si="6"/>
        <v>586587.3125</v>
      </c>
      <c r="Y96" s="2">
        <f t="shared" si="30"/>
        <v>31294765.364788383</v>
      </c>
      <c r="Z96" s="2" t="str">
        <f t="shared" si="8"/>
        <v>HERE</v>
      </c>
      <c r="AA96" s="2">
        <f>IF(Z96="HERE",Y96,AA95+Graph!$G$1*1000)</f>
        <v>31294765.364788383</v>
      </c>
      <c r="AB96" s="2">
        <f t="shared" si="21"/>
        <v>586587.3125</v>
      </c>
      <c r="AC96" s="2">
        <f t="shared" si="31"/>
        <v>949279.25</v>
      </c>
      <c r="AD96" s="3">
        <f t="shared" si="10"/>
        <v>31294765.364788383</v>
      </c>
      <c r="AE96" s="2">
        <f>IF(AE94&gt;=52800000,52800000,IF(AB75=Graph!G$1*1000,AE95+Graph!G$1*1000,AC96))</f>
        <v>949279.25</v>
      </c>
      <c r="AF96" s="3">
        <f t="shared" si="11"/>
        <v>949279.25</v>
      </c>
      <c r="AG96" s="3">
        <f t="shared" si="29"/>
        <v>17819177.194199037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29</v>
      </c>
      <c r="C97" s="7"/>
      <c r="D97" s="2" t="e">
        <f t="shared" si="12"/>
        <v>#N/A</v>
      </c>
      <c r="E97" s="2" t="e">
        <f t="shared" si="22"/>
        <v>#N/A</v>
      </c>
      <c r="F97" s="2">
        <v>617961.97376415133</v>
      </c>
      <c r="G97" s="2">
        <f t="shared" si="25"/>
        <v>592960.42857142852</v>
      </c>
      <c r="H97" s="2">
        <f t="shared" si="32"/>
        <v>32139712.94108741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777871.57142857288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622462.72847718</v>
      </c>
      <c r="Q97" s="2">
        <f t="shared" si="26"/>
        <v>600000</v>
      </c>
      <c r="R97" s="2">
        <f t="shared" si="33"/>
        <v>32844044.614788383</v>
      </c>
      <c r="S97" s="2">
        <f t="shared" si="17"/>
        <v>592960.4285714291</v>
      </c>
      <c r="T97" s="2">
        <f t="shared" si="18"/>
        <v>7039.5714285714785</v>
      </c>
      <c r="U97" s="2">
        <f t="shared" si="19"/>
        <v>600000</v>
      </c>
      <c r="V97" s="2">
        <f t="shared" si="5"/>
        <v>962691.9375</v>
      </c>
      <c r="W97" s="2">
        <f t="shared" si="20"/>
        <v>13412.6875</v>
      </c>
      <c r="X97" s="2">
        <f t="shared" si="6"/>
        <v>586587.3125</v>
      </c>
      <c r="Y97" s="2">
        <f t="shared" si="30"/>
        <v>31881352.677288383</v>
      </c>
      <c r="Z97" s="2" t="str">
        <f t="shared" si="8"/>
        <v>HERE</v>
      </c>
      <c r="AA97" s="2">
        <f>IF(Z97="HERE",Y97,AA96+Graph!$G$1*1000)</f>
        <v>31881352.677288383</v>
      </c>
      <c r="AB97" s="2">
        <f t="shared" si="21"/>
        <v>586587.3125</v>
      </c>
      <c r="AC97" s="2">
        <f t="shared" si="31"/>
        <v>962691.9375</v>
      </c>
      <c r="AD97" s="3">
        <f t="shared" si="10"/>
        <v>31881352.677288383</v>
      </c>
      <c r="AE97" s="2">
        <f>IF(AE95&gt;=52800000,52800000,IF(AB76=Graph!G$1*1000,AE96+Graph!G$1*1000,AC97))</f>
        <v>962691.9375</v>
      </c>
      <c r="AF97" s="3">
        <f t="shared" si="11"/>
        <v>962691.9375</v>
      </c>
      <c r="AG97" s="3">
        <f t="shared" si="29"/>
        <v>18268153.764903635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30</v>
      </c>
      <c r="C98" s="7"/>
      <c r="D98" s="2" t="e">
        <f t="shared" si="12"/>
        <v>#N/A</v>
      </c>
      <c r="E98" s="2" t="e">
        <f t="shared" si="22"/>
        <v>#N/A</v>
      </c>
      <c r="F98" s="2">
        <v>623222.62405741215</v>
      </c>
      <c r="G98" s="2">
        <f t="shared" si="25"/>
        <v>592960.42857142852</v>
      </c>
      <c r="H98" s="2">
        <f t="shared" si="32"/>
        <v>32732673.369658839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784911.14285714435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627745.22056975961</v>
      </c>
      <c r="Q98" s="2">
        <f t="shared" si="26"/>
        <v>600000</v>
      </c>
      <c r="R98" s="2">
        <f t="shared" si="33"/>
        <v>33444044.614788383</v>
      </c>
      <c r="S98" s="2">
        <f t="shared" si="17"/>
        <v>592960.4285714291</v>
      </c>
      <c r="T98" s="2">
        <f t="shared" si="18"/>
        <v>7039.5714285714785</v>
      </c>
      <c r="U98" s="2">
        <f t="shared" si="19"/>
        <v>600000</v>
      </c>
      <c r="V98" s="2">
        <f t="shared" si="5"/>
        <v>976104.625</v>
      </c>
      <c r="W98" s="2">
        <f t="shared" si="20"/>
        <v>13412.6875</v>
      </c>
      <c r="X98" s="2">
        <f t="shared" si="6"/>
        <v>586587.3125</v>
      </c>
      <c r="Y98" s="2">
        <f t="shared" si="30"/>
        <v>32467939.989788383</v>
      </c>
      <c r="Z98" s="2" t="str">
        <f t="shared" si="8"/>
        <v>HERE</v>
      </c>
      <c r="AA98" s="2">
        <f>IF(Z98="HERE",Y98,AA97+Graph!$G$1*1000)</f>
        <v>32467939.989788383</v>
      </c>
      <c r="AB98" s="2">
        <f t="shared" si="21"/>
        <v>586587.3125</v>
      </c>
      <c r="AC98" s="2">
        <f t="shared" si="31"/>
        <v>976104.625</v>
      </c>
      <c r="AD98" s="3">
        <f t="shared" si="10"/>
        <v>32467939.989788383</v>
      </c>
      <c r="AE98" s="2">
        <f>IF(AE96&gt;=52800000,52800000,IF(AB77=Graph!G$1*1000,AE97+Graph!G$1*1000,AC98))</f>
        <v>976104.625</v>
      </c>
      <c r="AF98" s="3">
        <f t="shared" si="11"/>
        <v>976104.625</v>
      </c>
      <c r="AG98" s="3">
        <f t="shared" si="29"/>
        <v>18721884.578491557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31</v>
      </c>
      <c r="C99" s="7"/>
      <c r="D99" s="2" t="e">
        <f t="shared" si="12"/>
        <v>#N/A</v>
      </c>
      <c r="E99" s="2" t="e">
        <f t="shared" si="22"/>
        <v>#N/A</v>
      </c>
      <c r="F99" s="2">
        <v>628483.27435067296</v>
      </c>
      <c r="G99" s="2">
        <f t="shared" si="25"/>
        <v>592960.42857142852</v>
      </c>
      <c r="H99" s="2">
        <f t="shared" si="32"/>
        <v>33325633.798230268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791950.71428571583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633027.71266233921</v>
      </c>
      <c r="Q99" s="2">
        <f t="shared" si="26"/>
        <v>600000</v>
      </c>
      <c r="R99" s="2">
        <f t="shared" si="33"/>
        <v>34044044.614788383</v>
      </c>
      <c r="S99" s="2">
        <f t="shared" si="17"/>
        <v>592960.4285714291</v>
      </c>
      <c r="T99" s="2">
        <f t="shared" si="18"/>
        <v>7039.5714285714785</v>
      </c>
      <c r="U99" s="2">
        <f t="shared" si="19"/>
        <v>600000</v>
      </c>
      <c r="V99" s="2">
        <f t="shared" si="5"/>
        <v>989517.3125</v>
      </c>
      <c r="W99" s="2">
        <f t="shared" si="20"/>
        <v>13412.6875</v>
      </c>
      <c r="X99" s="2">
        <f t="shared" si="6"/>
        <v>586587.3125</v>
      </c>
      <c r="Y99" s="2">
        <f t="shared" si="30"/>
        <v>33054527.302288383</v>
      </c>
      <c r="Z99" s="2" t="str">
        <f t="shared" si="8"/>
        <v>HERE</v>
      </c>
      <c r="AA99" s="2">
        <f>IF(Z99="HERE",Y99,AA98+Graph!$G$1*1000)</f>
        <v>33054527.302288383</v>
      </c>
      <c r="AB99" s="2">
        <f t="shared" si="21"/>
        <v>586587.3125</v>
      </c>
      <c r="AC99" s="2">
        <f t="shared" si="31"/>
        <v>989517.3125</v>
      </c>
      <c r="AD99" s="3">
        <f t="shared" si="10"/>
        <v>33054527.302288383</v>
      </c>
      <c r="AE99" s="2">
        <f>IF(AE97&gt;=52800000,52800000,IF(AB78=Graph!G$1*1000,AE98+Graph!G$1*1000,AC99))</f>
        <v>989517.3125</v>
      </c>
      <c r="AF99" s="3">
        <f t="shared" si="11"/>
        <v>989517.3125</v>
      </c>
      <c r="AG99" s="3">
        <f t="shared" si="29"/>
        <v>19180369.634962801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32</v>
      </c>
      <c r="C100" s="14"/>
      <c r="D100" s="13" t="e">
        <f t="shared" si="12"/>
        <v>#N/A</v>
      </c>
      <c r="E100" s="13" t="e">
        <f t="shared" si="22"/>
        <v>#N/A</v>
      </c>
      <c r="F100" s="13">
        <v>633743.92464390397</v>
      </c>
      <c r="G100" s="2">
        <f t="shared" si="25"/>
        <v>592960.42857142852</v>
      </c>
      <c r="H100" s="13">
        <f t="shared" si="32"/>
        <v>33918594.226801693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798990.28571428731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638310.20475491881</v>
      </c>
      <c r="Q100" s="2">
        <f t="shared" si="26"/>
        <v>600000</v>
      </c>
      <c r="R100" s="13">
        <f t="shared" si="33"/>
        <v>34644044.614788383</v>
      </c>
      <c r="S100" s="13">
        <f t="shared" si="17"/>
        <v>592960.42857142538</v>
      </c>
      <c r="T100" s="13">
        <f t="shared" si="18"/>
        <v>7039.5714285714785</v>
      </c>
      <c r="U100" s="13">
        <f t="shared" si="19"/>
        <v>600000</v>
      </c>
      <c r="V100" s="13">
        <f t="shared" si="5"/>
        <v>1002930</v>
      </c>
      <c r="W100" s="13">
        <f t="shared" si="20"/>
        <v>13412.6875</v>
      </c>
      <c r="X100" s="13">
        <f t="shared" si="6"/>
        <v>586587.3125</v>
      </c>
      <c r="Y100" s="2">
        <f t="shared" si="30"/>
        <v>33641114.614788383</v>
      </c>
      <c r="Z100" s="2" t="str">
        <f t="shared" si="8"/>
        <v>HERE</v>
      </c>
      <c r="AA100" s="2">
        <f>IF(Z100="HERE",Y100,AA99+Graph!$G$1*1000)</f>
        <v>33641114.614788383</v>
      </c>
      <c r="AB100" s="2">
        <f t="shared" si="21"/>
        <v>586587.3125</v>
      </c>
      <c r="AC100" s="2">
        <f t="shared" si="31"/>
        <v>1002930</v>
      </c>
      <c r="AD100" s="3">
        <f t="shared" si="10"/>
        <v>33641114.614788383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19643608.934317369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33</v>
      </c>
      <c r="C101" s="7"/>
      <c r="D101" s="2" t="e">
        <f t="shared" si="12"/>
        <v>#N/A</v>
      </c>
      <c r="E101" s="2" t="e">
        <f t="shared" si="22"/>
        <v>#N/A</v>
      </c>
      <c r="F101" s="2">
        <v>639004.57493716478</v>
      </c>
      <c r="G101" s="2">
        <f t="shared" si="25"/>
        <v>592960.42857142852</v>
      </c>
      <c r="H101" s="2">
        <f t="shared" si="32"/>
        <v>34511554.655373119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806029.85714285879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643592.69684749842</v>
      </c>
      <c r="Q101" s="2">
        <f t="shared" si="26"/>
        <v>600000</v>
      </c>
      <c r="R101" s="2">
        <f t="shared" si="33"/>
        <v>35244044.614788383</v>
      </c>
      <c r="S101" s="2">
        <f t="shared" si="17"/>
        <v>592960.42857142538</v>
      </c>
      <c r="T101" s="2">
        <f t="shared" si="18"/>
        <v>7039.5714285714785</v>
      </c>
      <c r="U101" s="2">
        <f t="shared" si="19"/>
        <v>600000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546562.28571428568</v>
      </c>
      <c r="Y101" s="2">
        <f t="shared" si="30"/>
        <v>34187676.900502667</v>
      </c>
      <c r="Z101" s="2" t="str">
        <f t="shared" si="8"/>
        <v>HERE</v>
      </c>
      <c r="AA101" s="2">
        <f>IF(Z101="HERE",Y101,AA100+Graph!$G$1*1000)</f>
        <v>34187676.900502667</v>
      </c>
      <c r="AB101" s="2">
        <f t="shared" si="21"/>
        <v>546562.28571428359</v>
      </c>
      <c r="AC101" s="2">
        <f t="shared" si="31"/>
        <v>1056367.7142857143</v>
      </c>
      <c r="AD101" s="3">
        <f t="shared" si="10"/>
        <v>34187676.900502667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20111602.47655528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34</v>
      </c>
      <c r="C102" s="7"/>
      <c r="D102" s="2" t="e">
        <f t="shared" si="12"/>
        <v>#N/A</v>
      </c>
      <c r="E102" s="2" t="e">
        <f t="shared" si="22"/>
        <v>#N/A</v>
      </c>
      <c r="F102" s="2">
        <v>644265.2252304256</v>
      </c>
      <c r="G102" s="2">
        <f t="shared" ref="G102:G165" si="35">IF(F102&gt;600000,$AK$31*1000,F102)</f>
        <v>592960.42857142852</v>
      </c>
      <c r="H102" s="2">
        <f t="shared" si="32"/>
        <v>35104515.083944544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813069.42857143027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648875.18894007802</v>
      </c>
      <c r="Q102" s="2">
        <f t="shared" ref="Q102:Q165" si="36">IF(P102&gt;600000,600000,P102)</f>
        <v>600000</v>
      </c>
      <c r="R102" s="2">
        <f t="shared" si="33"/>
        <v>35844044.614788383</v>
      </c>
      <c r="S102" s="2">
        <f t="shared" si="17"/>
        <v>592960.42857142538</v>
      </c>
      <c r="T102" s="2">
        <f t="shared" si="18"/>
        <v>7039.5714285714785</v>
      </c>
      <c r="U102" s="2">
        <f t="shared" si="19"/>
        <v>600000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546562.28571428568</v>
      </c>
      <c r="Y102" s="2">
        <f t="shared" si="30"/>
        <v>34734239.18621695</v>
      </c>
      <c r="Z102" s="2" t="str">
        <f t="shared" si="8"/>
        <v>HERE</v>
      </c>
      <c r="AA102" s="2">
        <f>IF(Z102="HERE",Y102,AA101+Graph!$G$1*1000)</f>
        <v>34734239.18621695</v>
      </c>
      <c r="AB102" s="2">
        <f t="shared" si="21"/>
        <v>546562.28571428359</v>
      </c>
      <c r="AC102" s="2">
        <f t="shared" si="31"/>
        <v>1109805.4285714286</v>
      </c>
      <c r="AD102" s="3">
        <f t="shared" si="10"/>
        <v>34734239.18621695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20584350.261676513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35</v>
      </c>
      <c r="C103" s="7"/>
      <c r="D103" s="2" t="e">
        <f t="shared" si="12"/>
        <v>#N/A</v>
      </c>
      <c r="E103" s="2" t="e">
        <f t="shared" si="22"/>
        <v>#N/A</v>
      </c>
      <c r="F103" s="2">
        <v>649525.87552368641</v>
      </c>
      <c r="G103" s="2">
        <f t="shared" si="35"/>
        <v>592960.42857142852</v>
      </c>
      <c r="H103" s="2">
        <f t="shared" si="32"/>
        <v>35697475.51251597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820109.00000000175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654157.68103268743</v>
      </c>
      <c r="Q103" s="2">
        <f t="shared" si="36"/>
        <v>600000</v>
      </c>
      <c r="R103" s="2">
        <f t="shared" si="33"/>
        <v>36444044.614788383</v>
      </c>
      <c r="S103" s="2">
        <f t="shared" si="17"/>
        <v>592960.42857142538</v>
      </c>
      <c r="T103" s="2">
        <f t="shared" si="18"/>
        <v>7039.5714285714785</v>
      </c>
      <c r="U103" s="2">
        <f t="shared" si="19"/>
        <v>600000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546562.28571428591</v>
      </c>
      <c r="Y103" s="2">
        <f t="shared" si="30"/>
        <v>35280801.471931234</v>
      </c>
      <c r="Z103" s="2" t="str">
        <f t="shared" si="8"/>
        <v>HERE</v>
      </c>
      <c r="AA103" s="2">
        <f>IF(Z103="HERE",Y103,AA102+Graph!$G$1*1000)</f>
        <v>35280801.471931234</v>
      </c>
      <c r="AB103" s="2">
        <f t="shared" si="21"/>
        <v>546562.28571428359</v>
      </c>
      <c r="AC103" s="2">
        <f t="shared" si="31"/>
        <v>1163243.1428571427</v>
      </c>
      <c r="AD103" s="3">
        <f t="shared" si="10"/>
        <v>35280801.471931234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21061852.289681073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36</v>
      </c>
      <c r="C104" s="7"/>
      <c r="D104" s="2" t="e">
        <f t="shared" si="12"/>
        <v>#N/A</v>
      </c>
      <c r="E104" s="2" t="e">
        <f t="shared" si="22"/>
        <v>#N/A</v>
      </c>
      <c r="F104" s="2">
        <v>654786.52581694722</v>
      </c>
      <c r="G104" s="2">
        <f t="shared" si="35"/>
        <v>592960.42857142852</v>
      </c>
      <c r="H104" s="2">
        <f t="shared" si="32"/>
        <v>36290435.941087395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827148.57142857322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659440.17312526703</v>
      </c>
      <c r="Q104" s="2">
        <f t="shared" si="36"/>
        <v>600000</v>
      </c>
      <c r="R104" s="2">
        <f t="shared" si="33"/>
        <v>37044044.614788383</v>
      </c>
      <c r="S104" s="2">
        <f t="shared" si="17"/>
        <v>592960.42857142538</v>
      </c>
      <c r="T104" s="2">
        <f t="shared" si="18"/>
        <v>7039.5714285714785</v>
      </c>
      <c r="U104" s="2">
        <f t="shared" si="19"/>
        <v>600000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546562.28571428568</v>
      </c>
      <c r="Y104" s="2">
        <f t="shared" si="30"/>
        <v>35827363.757645518</v>
      </c>
      <c r="Z104" s="2" t="str">
        <f t="shared" si="8"/>
        <v>HERE</v>
      </c>
      <c r="AA104" s="2">
        <f>IF(Z104="HERE",Y104,AA103+Graph!$G$1*1000)</f>
        <v>35827363.757645518</v>
      </c>
      <c r="AB104" s="2">
        <f t="shared" si="21"/>
        <v>546562.28571428359</v>
      </c>
      <c r="AC104" s="2">
        <f t="shared" si="31"/>
        <v>1216680.857142857</v>
      </c>
      <c r="AD104" s="3">
        <f t="shared" si="10"/>
        <v>35827363.757645518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21544108.560568951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37</v>
      </c>
      <c r="C105" s="7"/>
      <c r="D105" s="2" t="e">
        <f t="shared" si="12"/>
        <v>#N/A</v>
      </c>
      <c r="E105" s="2" t="e">
        <f t="shared" si="22"/>
        <v>#N/A</v>
      </c>
      <c r="F105" s="2">
        <v>660047.17611017823</v>
      </c>
      <c r="G105" s="2">
        <f t="shared" si="35"/>
        <v>592960.42857142852</v>
      </c>
      <c r="H105" s="2">
        <f t="shared" si="32"/>
        <v>36883396.36965882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834188.1428571447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664722.66521784663</v>
      </c>
      <c r="Q105" s="2">
        <f t="shared" si="36"/>
        <v>600000</v>
      </c>
      <c r="R105" s="2">
        <f t="shared" si="33"/>
        <v>37644044.614788383</v>
      </c>
      <c r="S105" s="2">
        <f t="shared" si="17"/>
        <v>592960.42857142538</v>
      </c>
      <c r="T105" s="2">
        <f t="shared" si="18"/>
        <v>7039.5714285714785</v>
      </c>
      <c r="U105" s="2">
        <f t="shared" si="19"/>
        <v>600000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546562.28571428568</v>
      </c>
      <c r="Y105" s="2">
        <f t="shared" si="30"/>
        <v>36373926.043359801</v>
      </c>
      <c r="Z105" s="2" t="str">
        <f t="shared" si="8"/>
        <v>HERE</v>
      </c>
      <c r="AA105" s="2">
        <f>IF(Z105="HERE",Y105,AA104+Graph!$G$1*1000)</f>
        <v>36373926.043359801</v>
      </c>
      <c r="AB105" s="2">
        <f t="shared" si="21"/>
        <v>546562.28571428359</v>
      </c>
      <c r="AC105" s="2">
        <f t="shared" si="31"/>
        <v>1270118.5714285714</v>
      </c>
      <c r="AD105" s="3">
        <f t="shared" si="10"/>
        <v>36373926.043359801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22031119.074340153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38</v>
      </c>
      <c r="C106" s="7"/>
      <c r="D106" s="2" t="e">
        <f t="shared" si="12"/>
        <v>#N/A</v>
      </c>
      <c r="E106" s="2" t="e">
        <f t="shared" si="22"/>
        <v>#N/A</v>
      </c>
      <c r="F106" s="2">
        <v>665307.82640343904</v>
      </c>
      <c r="G106" s="2">
        <f t="shared" si="35"/>
        <v>592960.42857142852</v>
      </c>
      <c r="H106" s="2">
        <f t="shared" si="32"/>
        <v>37476356.798230246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841227.71428571618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670005.15731042624</v>
      </c>
      <c r="Q106" s="2">
        <f t="shared" si="36"/>
        <v>600000</v>
      </c>
      <c r="R106" s="2">
        <f t="shared" si="33"/>
        <v>38244044.614788383</v>
      </c>
      <c r="S106" s="2">
        <f t="shared" si="17"/>
        <v>592960.42857142538</v>
      </c>
      <c r="T106" s="2">
        <f t="shared" si="18"/>
        <v>7039.5714285714785</v>
      </c>
      <c r="U106" s="2">
        <f t="shared" si="19"/>
        <v>600000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546562.28571428568</v>
      </c>
      <c r="Y106" s="2">
        <f t="shared" si="30"/>
        <v>36920488.329074085</v>
      </c>
      <c r="Z106" s="2" t="str">
        <f t="shared" si="8"/>
        <v>HERE</v>
      </c>
      <c r="AA106" s="2">
        <f>IF(Z106="HERE",Y106,AA105+Graph!$G$1*1000)</f>
        <v>36920488.329074085</v>
      </c>
      <c r="AB106" s="2">
        <f t="shared" si="21"/>
        <v>546562.28571428359</v>
      </c>
      <c r="AC106" s="2">
        <f t="shared" si="31"/>
        <v>1323556.2857142857</v>
      </c>
      <c r="AD106" s="3">
        <f t="shared" si="10"/>
        <v>36920488.329074085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22522883.830994673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39</v>
      </c>
      <c r="C107" s="7"/>
      <c r="D107" s="2" t="e">
        <f t="shared" si="12"/>
        <v>#N/A</v>
      </c>
      <c r="E107" s="2" t="e">
        <f t="shared" si="22"/>
        <v>#N/A</v>
      </c>
      <c r="F107" s="2">
        <v>670568.47669669986</v>
      </c>
      <c r="G107" s="2">
        <f t="shared" si="35"/>
        <v>592960.42857142852</v>
      </c>
      <c r="H107" s="2">
        <f t="shared" si="32"/>
        <v>38069317.226801671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848267.28571428766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675287.64940300584</v>
      </c>
      <c r="Q107" s="2">
        <f t="shared" si="36"/>
        <v>600000</v>
      </c>
      <c r="R107" s="2">
        <f t="shared" si="33"/>
        <v>38844044.614788383</v>
      </c>
      <c r="S107" s="2">
        <f t="shared" si="17"/>
        <v>592960.42857142538</v>
      </c>
      <c r="T107" s="2">
        <f t="shared" si="18"/>
        <v>7039.5714285714785</v>
      </c>
      <c r="U107" s="2">
        <f t="shared" si="19"/>
        <v>600000</v>
      </c>
      <c r="V107" s="2">
        <f t="shared" si="34"/>
        <v>1376994</v>
      </c>
      <c r="W107" s="2">
        <f t="shared" si="20"/>
        <v>53437.714285714319</v>
      </c>
      <c r="X107" s="2">
        <f t="shared" si="6"/>
        <v>546562.28571428568</v>
      </c>
      <c r="Y107" s="2">
        <f t="shared" si="30"/>
        <v>37467050.614788368</v>
      </c>
      <c r="Z107" s="2" t="str">
        <f t="shared" si="8"/>
        <v>HERE</v>
      </c>
      <c r="AA107" s="2">
        <f>IF(Z107="HERE",Y107,AA106+Graph!$G$1*1000)</f>
        <v>37467050.614788368</v>
      </c>
      <c r="AB107" s="2">
        <f t="shared" si="21"/>
        <v>546562.28571428359</v>
      </c>
      <c r="AC107" s="2">
        <f t="shared" si="31"/>
        <v>1376994</v>
      </c>
      <c r="AD107" s="3">
        <f t="shared" si="10"/>
        <v>37467050.614788368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23019402.83053254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40</v>
      </c>
      <c r="C108" s="7"/>
      <c r="D108" s="2" t="e">
        <f t="shared" si="12"/>
        <v>#N/A</v>
      </c>
      <c r="E108" s="2" t="e">
        <f t="shared" si="22"/>
        <v>#N/A</v>
      </c>
      <c r="F108" s="2">
        <v>675829.12698996067</v>
      </c>
      <c r="G108" s="2">
        <f t="shared" si="35"/>
        <v>592960.42857142852</v>
      </c>
      <c r="H108" s="2">
        <f t="shared" si="32"/>
        <v>38662277.655373096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855306.85714285914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680570.14149558544</v>
      </c>
      <c r="Q108" s="2">
        <f t="shared" si="36"/>
        <v>600000</v>
      </c>
      <c r="R108" s="2">
        <f t="shared" si="33"/>
        <v>39444044.614788383</v>
      </c>
      <c r="S108" s="2">
        <f t="shared" si="17"/>
        <v>592960.42857142538</v>
      </c>
      <c r="T108" s="2">
        <f t="shared" si="18"/>
        <v>7039.5714285714785</v>
      </c>
      <c r="U108" s="2">
        <f t="shared" si="19"/>
        <v>600000</v>
      </c>
      <c r="V108" s="2">
        <f t="shared" si="34"/>
        <v>1508825.75</v>
      </c>
      <c r="W108" s="2">
        <f t="shared" si="20"/>
        <v>131831.75</v>
      </c>
      <c r="X108" s="2">
        <f t="shared" si="6"/>
        <v>468168.25</v>
      </c>
      <c r="Y108" s="2">
        <f t="shared" si="30"/>
        <v>37935218.864788368</v>
      </c>
      <c r="Z108" s="2" t="str">
        <f t="shared" si="8"/>
        <v>HERE</v>
      </c>
      <c r="AA108" s="2">
        <f>IF(Z108="HERE",Y108,AA107+Graph!$G$1*1000)</f>
        <v>37935218.864788368</v>
      </c>
      <c r="AB108" s="2">
        <f t="shared" si="21"/>
        <v>468168.25</v>
      </c>
      <c r="AC108" s="2">
        <f t="shared" si="31"/>
        <v>1508825.75</v>
      </c>
      <c r="AD108" s="3">
        <f t="shared" si="10"/>
        <v>37935218.864788368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23520676.072953735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41</v>
      </c>
      <c r="C109" s="7"/>
      <c r="D109" s="2" t="e">
        <f t="shared" si="12"/>
        <v>#N/A</v>
      </c>
      <c r="E109" s="2" t="e">
        <f t="shared" si="22"/>
        <v>#N/A</v>
      </c>
      <c r="F109" s="2">
        <v>681089.77728322148</v>
      </c>
      <c r="G109" s="2">
        <f t="shared" si="35"/>
        <v>592960.42857142852</v>
      </c>
      <c r="H109" s="2">
        <f t="shared" si="32"/>
        <v>39255238.083944522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862346.42857143062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685852.63358819485</v>
      </c>
      <c r="Q109" s="2">
        <f t="shared" si="36"/>
        <v>600000</v>
      </c>
      <c r="R109" s="2">
        <f t="shared" si="33"/>
        <v>40044044.614788383</v>
      </c>
      <c r="S109" s="2">
        <f t="shared" si="17"/>
        <v>592960.42857142538</v>
      </c>
      <c r="T109" s="2">
        <f t="shared" si="18"/>
        <v>7039.5714285714785</v>
      </c>
      <c r="U109" s="2">
        <f t="shared" si="19"/>
        <v>600000</v>
      </c>
      <c r="V109" s="2">
        <f t="shared" si="34"/>
        <v>1640657.5</v>
      </c>
      <c r="W109" s="2">
        <f t="shared" si="20"/>
        <v>131831.75</v>
      </c>
      <c r="X109" s="2">
        <f t="shared" si="6"/>
        <v>468168.25</v>
      </c>
      <c r="Y109" s="2">
        <f t="shared" si="30"/>
        <v>38403387.114788368</v>
      </c>
      <c r="Z109" s="2" t="str">
        <f t="shared" si="8"/>
        <v>HERE</v>
      </c>
      <c r="AA109" s="2">
        <f>IF(Z109="HERE",Y109,AA108+Graph!$G$1*1000)</f>
        <v>38403387.114788368</v>
      </c>
      <c r="AB109" s="2">
        <f t="shared" si="21"/>
        <v>468168.25</v>
      </c>
      <c r="AC109" s="2">
        <f t="shared" si="31"/>
        <v>1640657.5</v>
      </c>
      <c r="AD109" s="3">
        <f t="shared" si="10"/>
        <v>38403387.114788368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24026703.558258247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42</v>
      </c>
      <c r="C110" s="7"/>
      <c r="D110" s="2" t="e">
        <f t="shared" si="12"/>
        <v>#N/A</v>
      </c>
      <c r="E110" s="2" t="e">
        <f t="shared" si="22"/>
        <v>#N/A</v>
      </c>
      <c r="F110" s="2">
        <v>686350.42757645249</v>
      </c>
      <c r="G110" s="2">
        <f t="shared" si="35"/>
        <v>592960.42857142852</v>
      </c>
      <c r="H110" s="2">
        <f t="shared" si="32"/>
        <v>39848198.512515947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869386.0000000021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691135.12568077445</v>
      </c>
      <c r="Q110" s="2">
        <f t="shared" si="36"/>
        <v>600000</v>
      </c>
      <c r="R110" s="2">
        <f t="shared" si="33"/>
        <v>40644044.614788383</v>
      </c>
      <c r="S110" s="2">
        <f t="shared" si="17"/>
        <v>592960.42857142538</v>
      </c>
      <c r="T110" s="2">
        <f t="shared" si="18"/>
        <v>7039.5714285714785</v>
      </c>
      <c r="U110" s="2">
        <f t="shared" si="19"/>
        <v>600000</v>
      </c>
      <c r="V110" s="2">
        <f t="shared" si="34"/>
        <v>1772489.25</v>
      </c>
      <c r="W110" s="2">
        <f t="shared" si="20"/>
        <v>131831.75</v>
      </c>
      <c r="X110" s="2">
        <f t="shared" si="6"/>
        <v>468168.25</v>
      </c>
      <c r="Y110" s="2">
        <f t="shared" si="30"/>
        <v>38871555.364788368</v>
      </c>
      <c r="Z110" s="2" t="str">
        <f t="shared" si="8"/>
        <v>HERE</v>
      </c>
      <c r="AA110" s="2">
        <f>IF(Z110="HERE",Y110,AA109+Graph!$G$1*1000)</f>
        <v>38871555.364788368</v>
      </c>
      <c r="AB110" s="2">
        <f t="shared" si="21"/>
        <v>468168.25</v>
      </c>
      <c r="AC110" s="2">
        <f t="shared" si="31"/>
        <v>1772489.25</v>
      </c>
      <c r="AD110" s="3">
        <f t="shared" si="10"/>
        <v>38871555.364788368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24537485.286446083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43</v>
      </c>
      <c r="C111" s="7"/>
      <c r="D111" s="2" t="e">
        <f t="shared" si="12"/>
        <v>#N/A</v>
      </c>
      <c r="E111" s="2" t="e">
        <f t="shared" si="22"/>
        <v>#N/A</v>
      </c>
      <c r="F111" s="2">
        <v>691611.07786971331</v>
      </c>
      <c r="G111" s="2">
        <f t="shared" si="35"/>
        <v>592960.42857142852</v>
      </c>
      <c r="H111" s="2">
        <f t="shared" si="32"/>
        <v>40441158.941087373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876425.57142857357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696417.61777335405</v>
      </c>
      <c r="Q111" s="2">
        <f t="shared" si="36"/>
        <v>600000</v>
      </c>
      <c r="R111" s="2">
        <f t="shared" si="33"/>
        <v>41244044.614788383</v>
      </c>
      <c r="S111" s="2">
        <f t="shared" si="17"/>
        <v>592960.42857142538</v>
      </c>
      <c r="T111" s="2">
        <f t="shared" si="18"/>
        <v>7039.5714285714785</v>
      </c>
      <c r="U111" s="2">
        <f t="shared" si="19"/>
        <v>600000</v>
      </c>
      <c r="V111" s="2">
        <f t="shared" si="34"/>
        <v>1904321</v>
      </c>
      <c r="W111" s="2">
        <f t="shared" si="20"/>
        <v>131831.75</v>
      </c>
      <c r="X111" s="2">
        <f t="shared" si="6"/>
        <v>468168.25</v>
      </c>
      <c r="Y111" s="2">
        <f t="shared" si="30"/>
        <v>39339723.614788368</v>
      </c>
      <c r="Z111" s="2" t="str">
        <f t="shared" si="8"/>
        <v>HERE</v>
      </c>
      <c r="AA111" s="2">
        <f>IF(Z111="HERE",Y111,AA110+Graph!$G$1*1000)</f>
        <v>39339723.614788368</v>
      </c>
      <c r="AB111" s="2">
        <f t="shared" si="21"/>
        <v>468168.25</v>
      </c>
      <c r="AC111" s="2">
        <f t="shared" si="31"/>
        <v>1904321</v>
      </c>
      <c r="AD111" s="3">
        <f t="shared" si="10"/>
        <v>39339723.614788368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25053021.257517241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44</v>
      </c>
      <c r="C112" s="7"/>
      <c r="D112" s="2" t="e">
        <f t="shared" si="12"/>
        <v>#N/A</v>
      </c>
      <c r="E112" s="2" t="e">
        <f t="shared" si="22"/>
        <v>#N/A</v>
      </c>
      <c r="F112" s="2">
        <v>696871.72816297412</v>
      </c>
      <c r="G112" s="2">
        <f t="shared" si="35"/>
        <v>592960.42857142852</v>
      </c>
      <c r="H112" s="2">
        <f t="shared" si="32"/>
        <v>41034119.369658798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883465.14285714505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701700.10986593366</v>
      </c>
      <c r="Q112" s="2">
        <f t="shared" si="36"/>
        <v>600000</v>
      </c>
      <c r="R112" s="2">
        <f t="shared" si="33"/>
        <v>41844044.614788383</v>
      </c>
      <c r="S112" s="2">
        <f t="shared" si="17"/>
        <v>592960.42857142538</v>
      </c>
      <c r="T112" s="2">
        <f t="shared" si="18"/>
        <v>7039.5714285714785</v>
      </c>
      <c r="U112" s="2">
        <f t="shared" si="19"/>
        <v>600000</v>
      </c>
      <c r="V112" s="2">
        <f t="shared" si="34"/>
        <v>2036152.75</v>
      </c>
      <c r="W112" s="2">
        <f t="shared" si="20"/>
        <v>131831.75</v>
      </c>
      <c r="X112" s="2">
        <f t="shared" si="6"/>
        <v>468168.25</v>
      </c>
      <c r="Y112" s="2">
        <f t="shared" si="30"/>
        <v>39807891.864788368</v>
      </c>
      <c r="Z112" s="2" t="str">
        <f t="shared" si="8"/>
        <v>HERE</v>
      </c>
      <c r="AA112" s="2">
        <f>IF(Z112="HERE",Y112,AA111+Graph!$G$1*1000)</f>
        <v>39807891.864788368</v>
      </c>
      <c r="AB112" s="2">
        <f t="shared" si="21"/>
        <v>468168.25</v>
      </c>
      <c r="AC112" s="2">
        <f t="shared" si="31"/>
        <v>2036152.75</v>
      </c>
      <c r="AD112" s="3">
        <f t="shared" si="10"/>
        <v>39807891.864788368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25573311.471471716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45</v>
      </c>
      <c r="C113" s="7"/>
      <c r="D113" s="2" t="e">
        <f t="shared" si="12"/>
        <v>#N/A</v>
      </c>
      <c r="E113" s="2" t="e">
        <f t="shared" si="22"/>
        <v>#N/A</v>
      </c>
      <c r="F113" s="2">
        <v>702132.37845623493</v>
      </c>
      <c r="G113" s="2">
        <f t="shared" si="35"/>
        <v>592960.42857142852</v>
      </c>
      <c r="H113" s="2">
        <f t="shared" si="32"/>
        <v>41627079.798230223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890504.71428571653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706982.60195851326</v>
      </c>
      <c r="Q113" s="2">
        <f t="shared" si="36"/>
        <v>600000</v>
      </c>
      <c r="R113" s="2">
        <f t="shared" si="33"/>
        <v>42444044.614788383</v>
      </c>
      <c r="S113" s="2">
        <f t="shared" si="17"/>
        <v>592960.42857142538</v>
      </c>
      <c r="T113" s="2">
        <f t="shared" si="18"/>
        <v>7039.5714285714785</v>
      </c>
      <c r="U113" s="2">
        <f t="shared" si="19"/>
        <v>600000</v>
      </c>
      <c r="V113" s="2">
        <f t="shared" si="34"/>
        <v>2167984.5</v>
      </c>
      <c r="W113" s="2">
        <f t="shared" si="20"/>
        <v>131831.75</v>
      </c>
      <c r="X113" s="2">
        <f t="shared" si="6"/>
        <v>468168.25</v>
      </c>
      <c r="Y113" s="2">
        <f t="shared" si="30"/>
        <v>40276060.114788368</v>
      </c>
      <c r="Z113" s="2" t="str">
        <f t="shared" si="8"/>
        <v>HERE</v>
      </c>
      <c r="AA113" s="2">
        <f>IF(Z113="HERE",Y113,AA112+Graph!$G$1*1000)</f>
        <v>40276060.114788368</v>
      </c>
      <c r="AB113" s="2">
        <f t="shared" si="21"/>
        <v>468168.25</v>
      </c>
      <c r="AC113" s="2">
        <f t="shared" si="31"/>
        <v>2167984.5</v>
      </c>
      <c r="AD113" s="3">
        <f t="shared" si="10"/>
        <v>40276060.114788368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26098355.928309545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46</v>
      </c>
      <c r="C114" s="7"/>
      <c r="D114" s="2" t="e">
        <f t="shared" si="12"/>
        <v>#N/A</v>
      </c>
      <c r="E114" s="2" t="e">
        <f t="shared" si="22"/>
        <v>#N/A</v>
      </c>
      <c r="F114" s="2">
        <v>707393.02874949574</v>
      </c>
      <c r="G114" s="2">
        <f t="shared" si="35"/>
        <v>592960.42857142852</v>
      </c>
      <c r="H114" s="2">
        <f t="shared" si="32"/>
        <v>42220040.226801649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897544.28571428801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712265.09405109286</v>
      </c>
      <c r="Q114" s="2">
        <f t="shared" si="36"/>
        <v>600000</v>
      </c>
      <c r="R114" s="2">
        <f t="shared" si="33"/>
        <v>43044044.614788383</v>
      </c>
      <c r="S114" s="2">
        <f t="shared" si="17"/>
        <v>592960.42857142538</v>
      </c>
      <c r="T114" s="2">
        <f t="shared" si="18"/>
        <v>7039.5714285714785</v>
      </c>
      <c r="U114" s="2">
        <f t="shared" si="19"/>
        <v>600000</v>
      </c>
      <c r="V114" s="2">
        <f t="shared" si="34"/>
        <v>2299816.25</v>
      </c>
      <c r="W114" s="2">
        <f t="shared" si="20"/>
        <v>131831.75</v>
      </c>
      <c r="X114" s="2">
        <f t="shared" si="6"/>
        <v>468168.25</v>
      </c>
      <c r="Y114" s="2">
        <f t="shared" si="30"/>
        <v>40744228.364788368</v>
      </c>
      <c r="Z114" s="2" t="str">
        <f t="shared" si="8"/>
        <v>HERE</v>
      </c>
      <c r="AA114" s="2">
        <f>IF(Z114="HERE",Y114,AA113+Graph!$G$1*1000)</f>
        <v>40744228.364788368</v>
      </c>
      <c r="AB114" s="2">
        <f t="shared" si="21"/>
        <v>468168.25</v>
      </c>
      <c r="AC114" s="2">
        <f t="shared" si="31"/>
        <v>2299816.25</v>
      </c>
      <c r="AD114" s="3">
        <f t="shared" si="10"/>
        <v>40744228.364788368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26626955.143934544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47</v>
      </c>
      <c r="C115" s="7"/>
      <c r="D115" s="2" t="e">
        <f t="shared" si="12"/>
        <v>#N/A</v>
      </c>
      <c r="E115" s="2" t="e">
        <f t="shared" si="22"/>
        <v>#N/A</v>
      </c>
      <c r="F115" s="2">
        <v>712653.67904275656</v>
      </c>
      <c r="G115" s="2">
        <f t="shared" si="35"/>
        <v>592960.42857142852</v>
      </c>
      <c r="H115" s="2">
        <f t="shared" si="32"/>
        <v>42813000.655373074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904583.85714285949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717547.58614370227</v>
      </c>
      <c r="Q115" s="2">
        <f t="shared" si="36"/>
        <v>600000</v>
      </c>
      <c r="R115" s="2">
        <f t="shared" si="33"/>
        <v>43644044.614788383</v>
      </c>
      <c r="S115" s="2">
        <f t="shared" si="17"/>
        <v>592960.42857142538</v>
      </c>
      <c r="T115" s="2">
        <f t="shared" si="18"/>
        <v>7039.5714285714785</v>
      </c>
      <c r="U115" s="2">
        <f t="shared" si="19"/>
        <v>600000</v>
      </c>
      <c r="V115" s="2">
        <f t="shared" si="34"/>
        <v>2431648</v>
      </c>
      <c r="W115" s="2">
        <f t="shared" si="20"/>
        <v>131831.75</v>
      </c>
      <c r="X115" s="2">
        <f t="shared" si="6"/>
        <v>468168.25</v>
      </c>
      <c r="Y115" s="2">
        <f t="shared" si="30"/>
        <v>41212396.614788368</v>
      </c>
      <c r="Z115" s="2" t="str">
        <f t="shared" si="8"/>
        <v>HERE</v>
      </c>
      <c r="AA115" s="2">
        <f>IF(Z115="HERE",Y115,AA114+Graph!$G$1*1000)</f>
        <v>41212396.614788368</v>
      </c>
      <c r="AB115" s="2">
        <f t="shared" si="21"/>
        <v>468168.25</v>
      </c>
      <c r="AC115" s="2">
        <f t="shared" si="31"/>
        <v>2431648</v>
      </c>
      <c r="AD115" s="3">
        <f t="shared" si="10"/>
        <v>41212396.614788368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27155554.359559547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48</v>
      </c>
      <c r="C116" s="7"/>
      <c r="D116" s="2" t="e">
        <f t="shared" si="12"/>
        <v>#N/A</v>
      </c>
      <c r="E116" s="2" t="e">
        <f t="shared" si="22"/>
        <v>#N/A</v>
      </c>
      <c r="F116" s="2">
        <v>717914.32933598757</v>
      </c>
      <c r="G116" s="2">
        <f t="shared" si="35"/>
        <v>592960.42857142852</v>
      </c>
      <c r="H116" s="2">
        <f t="shared" si="32"/>
        <v>43405961.083944499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911623.42857143097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722830.07823628187</v>
      </c>
      <c r="Q116" s="2">
        <f t="shared" si="36"/>
        <v>600000</v>
      </c>
      <c r="R116" s="2">
        <f t="shared" si="33"/>
        <v>44244044.614788383</v>
      </c>
      <c r="S116" s="2">
        <f t="shared" si="17"/>
        <v>592960.42857142538</v>
      </c>
      <c r="T116" s="2">
        <f t="shared" si="18"/>
        <v>7039.5714285714785</v>
      </c>
      <c r="U116" s="2">
        <f t="shared" si="19"/>
        <v>600000</v>
      </c>
      <c r="V116" s="2">
        <f t="shared" si="34"/>
        <v>2639309</v>
      </c>
      <c r="W116" s="2">
        <f t="shared" si="20"/>
        <v>207661</v>
      </c>
      <c r="X116" s="2">
        <f t="shared" si="6"/>
        <v>392339</v>
      </c>
      <c r="Y116" s="2">
        <f t="shared" si="30"/>
        <v>41604735.614788368</v>
      </c>
      <c r="Z116" s="2" t="str">
        <f t="shared" si="8"/>
        <v>HERE</v>
      </c>
      <c r="AA116" s="2">
        <f>IF(Z116="HERE",Y116,AA115+Graph!$G$1*1000)</f>
        <v>41604735.614788368</v>
      </c>
      <c r="AB116" s="2">
        <f t="shared" si="21"/>
        <v>392339</v>
      </c>
      <c r="AC116" s="2">
        <f t="shared" si="31"/>
        <v>2639309</v>
      </c>
      <c r="AD116" s="3">
        <f t="shared" si="10"/>
        <v>41604735.614788368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27684153.575184546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49</v>
      </c>
      <c r="C117" s="7"/>
      <c r="D117" s="2" t="e">
        <f t="shared" si="12"/>
        <v>#N/A</v>
      </c>
      <c r="E117" s="2" t="e">
        <f t="shared" si="22"/>
        <v>#N/A</v>
      </c>
      <c r="F117" s="2">
        <v>723174.97962924838</v>
      </c>
      <c r="G117" s="2">
        <f t="shared" si="35"/>
        <v>592960.42857142852</v>
      </c>
      <c r="H117" s="2">
        <f t="shared" si="32"/>
        <v>43998921.512515925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918663.00000000244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728112.57032886147</v>
      </c>
      <c r="Q117" s="2">
        <f t="shared" si="36"/>
        <v>600000</v>
      </c>
      <c r="R117" s="2">
        <f t="shared" si="33"/>
        <v>44844044.614788383</v>
      </c>
      <c r="S117" s="2">
        <f t="shared" si="17"/>
        <v>592960.42857142538</v>
      </c>
      <c r="T117" s="2">
        <f t="shared" si="18"/>
        <v>7039.5714285714785</v>
      </c>
      <c r="U117" s="2">
        <f t="shared" si="19"/>
        <v>600000</v>
      </c>
      <c r="V117" s="2">
        <f t="shared" si="34"/>
        <v>2918252</v>
      </c>
      <c r="W117" s="2">
        <f t="shared" si="20"/>
        <v>278943</v>
      </c>
      <c r="X117" s="2">
        <f t="shared" si="6"/>
        <v>321057</v>
      </c>
      <c r="Y117" s="2">
        <f t="shared" si="30"/>
        <v>41925792.614788368</v>
      </c>
      <c r="Z117" s="2" t="str">
        <f t="shared" si="8"/>
        <v>HERE</v>
      </c>
      <c r="AA117" s="2">
        <f>IF(Z117="HERE",Y117,AA116+Graph!$G$1*1000)</f>
        <v>41925792.614788368</v>
      </c>
      <c r="AB117" s="2">
        <f t="shared" si="21"/>
        <v>321057</v>
      </c>
      <c r="AC117" s="2">
        <f t="shared" si="31"/>
        <v>2918252</v>
      </c>
      <c r="AD117" s="3">
        <f t="shared" si="10"/>
        <v>41925792.614788368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28212752.790809546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50</v>
      </c>
      <c r="C118" s="7"/>
      <c r="D118" s="2" t="e">
        <f t="shared" si="12"/>
        <v>#N/A</v>
      </c>
      <c r="E118" s="2" t="e">
        <f t="shared" si="22"/>
        <v>#N/A</v>
      </c>
      <c r="F118" s="2">
        <v>728435.62992250919</v>
      </c>
      <c r="G118" s="2">
        <f t="shared" si="35"/>
        <v>592960.42857142852</v>
      </c>
      <c r="H118" s="2">
        <f t="shared" si="32"/>
        <v>44591881.94108735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925702.57142857392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733395.06242144108</v>
      </c>
      <c r="Q118" s="2">
        <f t="shared" si="36"/>
        <v>600000</v>
      </c>
      <c r="R118" s="2">
        <f t="shared" si="33"/>
        <v>45444044.614788383</v>
      </c>
      <c r="S118" s="2">
        <f t="shared" si="17"/>
        <v>592960.42857142538</v>
      </c>
      <c r="T118" s="2">
        <f t="shared" si="18"/>
        <v>7039.5714285714785</v>
      </c>
      <c r="U118" s="2">
        <f t="shared" si="19"/>
        <v>600000</v>
      </c>
      <c r="V118" s="2">
        <f t="shared" si="34"/>
        <v>3234946</v>
      </c>
      <c r="W118" s="2">
        <f t="shared" si="20"/>
        <v>316694</v>
      </c>
      <c r="X118" s="2">
        <f t="shared" si="6"/>
        <v>283306</v>
      </c>
      <c r="Y118" s="2">
        <f t="shared" si="30"/>
        <v>42209098.614788368</v>
      </c>
      <c r="Z118" s="2" t="str">
        <f t="shared" si="8"/>
        <v>HERE</v>
      </c>
      <c r="AA118" s="2">
        <f>IF(Z118="HERE",Y118,AA117+Graph!$G$1*1000)</f>
        <v>42209098.614788368</v>
      </c>
      <c r="AB118" s="2">
        <f t="shared" si="21"/>
        <v>283306</v>
      </c>
      <c r="AC118" s="2">
        <f t="shared" si="31"/>
        <v>3234946</v>
      </c>
      <c r="AD118" s="3">
        <f t="shared" si="10"/>
        <v>42209098.614788368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28741352.006434545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51</v>
      </c>
      <c r="C119" s="7"/>
      <c r="D119" s="2" t="e">
        <f t="shared" si="12"/>
        <v>#N/A</v>
      </c>
      <c r="E119" s="2" t="e">
        <f t="shared" si="22"/>
        <v>#N/A</v>
      </c>
      <c r="F119" s="2">
        <v>733696.28021577001</v>
      </c>
      <c r="G119" s="2">
        <f t="shared" si="35"/>
        <v>592960.42857142852</v>
      </c>
      <c r="H119" s="2">
        <f t="shared" si="32"/>
        <v>45184842.369658776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932742.1428571454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738677.55451402068</v>
      </c>
      <c r="Q119" s="2">
        <f t="shared" si="36"/>
        <v>600000</v>
      </c>
      <c r="R119" s="2">
        <f t="shared" si="33"/>
        <v>46044044.614788383</v>
      </c>
      <c r="S119" s="2">
        <f t="shared" si="17"/>
        <v>592960.42857142538</v>
      </c>
      <c r="T119" s="2">
        <f t="shared" si="18"/>
        <v>7039.5714285714785</v>
      </c>
      <c r="U119" s="2">
        <f t="shared" si="19"/>
        <v>600000</v>
      </c>
      <c r="V119" s="2">
        <f t="shared" si="34"/>
        <v>3559179</v>
      </c>
      <c r="W119" s="2">
        <f t="shared" si="20"/>
        <v>324233</v>
      </c>
      <c r="X119" s="2">
        <f t="shared" si="6"/>
        <v>275767</v>
      </c>
      <c r="Y119" s="2">
        <f t="shared" si="30"/>
        <v>42484865.614788368</v>
      </c>
      <c r="Z119" s="2" t="str">
        <f t="shared" si="8"/>
        <v>HERE</v>
      </c>
      <c r="AA119" s="2">
        <f>IF(Z119="HERE",Y119,AA118+Graph!$G$1*1000)</f>
        <v>42484865.614788368</v>
      </c>
      <c r="AB119" s="2">
        <f t="shared" si="21"/>
        <v>275767</v>
      </c>
      <c r="AC119" s="2">
        <f t="shared" si="31"/>
        <v>3559179</v>
      </c>
      <c r="AD119" s="3">
        <f t="shared" si="10"/>
        <v>42484865.614788368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29269951.222059544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52</v>
      </c>
      <c r="C120" s="7"/>
      <c r="D120" s="2" t="e">
        <f t="shared" si="12"/>
        <v>#N/A</v>
      </c>
      <c r="E120" s="2" t="e">
        <f t="shared" si="22"/>
        <v>#N/A</v>
      </c>
      <c r="F120" s="2">
        <v>738956.93050903082</v>
      </c>
      <c r="G120" s="2">
        <f t="shared" si="35"/>
        <v>592960.42857142852</v>
      </c>
      <c r="H120" s="2">
        <f t="shared" si="32"/>
        <v>45777802.798230201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939781.71428571688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743960.04660663009</v>
      </c>
      <c r="Q120" s="2">
        <f t="shared" si="36"/>
        <v>600000</v>
      </c>
      <c r="R120" s="2">
        <f t="shared" si="33"/>
        <v>46644044.614788383</v>
      </c>
      <c r="S120" s="2">
        <f t="shared" si="17"/>
        <v>592960.42857142538</v>
      </c>
      <c r="T120" s="2">
        <f t="shared" si="18"/>
        <v>7039.5714285714785</v>
      </c>
      <c r="U120" s="2">
        <f t="shared" si="19"/>
        <v>600000</v>
      </c>
      <c r="V120" s="2">
        <f t="shared" si="34"/>
        <v>3837094</v>
      </c>
      <c r="W120" s="2">
        <f t="shared" si="20"/>
        <v>277915</v>
      </c>
      <c r="X120" s="2">
        <f t="shared" si="6"/>
        <v>322085</v>
      </c>
      <c r="Y120" s="2">
        <f t="shared" si="30"/>
        <v>42806950.614788368</v>
      </c>
      <c r="Z120" s="2" t="str">
        <f t="shared" si="8"/>
        <v>HERE</v>
      </c>
      <c r="AA120" s="2">
        <f>IF(Z120="HERE",Y120,AA119+Graph!$G$1*1000)</f>
        <v>42806950.614788368</v>
      </c>
      <c r="AB120" s="2">
        <f t="shared" si="21"/>
        <v>322085</v>
      </c>
      <c r="AC120" s="2">
        <f t="shared" si="31"/>
        <v>3837094</v>
      </c>
      <c r="AD120" s="3">
        <f t="shared" si="10"/>
        <v>42806950.614788368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29798550.437684547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53</v>
      </c>
      <c r="C121" s="7"/>
      <c r="D121" s="2" t="e">
        <f t="shared" si="12"/>
        <v>#N/A</v>
      </c>
      <c r="E121" s="2" t="e">
        <f t="shared" si="22"/>
        <v>#N/A</v>
      </c>
      <c r="F121" s="2">
        <v>744217.58080226183</v>
      </c>
      <c r="G121" s="2">
        <f t="shared" si="35"/>
        <v>592960.42857142852</v>
      </c>
      <c r="H121" s="2">
        <f t="shared" si="32"/>
        <v>46370763.226801626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946821.28571428836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749242.53869920969</v>
      </c>
      <c r="Q121" s="2">
        <f t="shared" si="36"/>
        <v>600000</v>
      </c>
      <c r="R121" s="2">
        <f t="shared" si="33"/>
        <v>47244044.614788383</v>
      </c>
      <c r="S121" s="2">
        <f t="shared" si="17"/>
        <v>592960.42857142538</v>
      </c>
      <c r="T121" s="2">
        <f t="shared" si="18"/>
        <v>7039.5714285714785</v>
      </c>
      <c r="U121" s="2">
        <f t="shared" si="19"/>
        <v>600000</v>
      </c>
      <c r="V121" s="2">
        <f t="shared" si="34"/>
        <v>4062501</v>
      </c>
      <c r="W121" s="2">
        <f t="shared" si="20"/>
        <v>225407</v>
      </c>
      <c r="X121" s="2">
        <f t="shared" si="6"/>
        <v>374593</v>
      </c>
      <c r="Y121" s="2">
        <f t="shared" si="30"/>
        <v>43181543.614788368</v>
      </c>
      <c r="Z121" s="2" t="str">
        <f t="shared" si="8"/>
        <v>HERE</v>
      </c>
      <c r="AA121" s="2">
        <f>IF(Z121="HERE",Y121,AA120+Graph!$G$1*1000)</f>
        <v>43181543.614788368</v>
      </c>
      <c r="AB121" s="2">
        <f t="shared" si="21"/>
        <v>374593</v>
      </c>
      <c r="AC121" s="2">
        <f t="shared" si="31"/>
        <v>4062501</v>
      </c>
      <c r="AD121" s="3">
        <f t="shared" si="10"/>
        <v>43181543.614788368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30327149.653309546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54</v>
      </c>
      <c r="C122" s="7"/>
      <c r="D122" s="2" t="e">
        <f t="shared" si="12"/>
        <v>#N/A</v>
      </c>
      <c r="E122" s="2" t="e">
        <f t="shared" si="22"/>
        <v>#N/A</v>
      </c>
      <c r="F122" s="2">
        <v>749478.23109552264</v>
      </c>
      <c r="G122" s="2">
        <f t="shared" si="35"/>
        <v>592960.42857142852</v>
      </c>
      <c r="H122" s="2">
        <f t="shared" si="32"/>
        <v>46963723.655373052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953860.85714285984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754525.03079178929</v>
      </c>
      <c r="Q122" s="2">
        <f t="shared" si="36"/>
        <v>600000</v>
      </c>
      <c r="R122" s="2">
        <f t="shared" si="33"/>
        <v>47844044.614788383</v>
      </c>
      <c r="S122" s="2">
        <f t="shared" si="17"/>
        <v>592960.42857142538</v>
      </c>
      <c r="T122" s="2">
        <f t="shared" si="18"/>
        <v>7039.5714285714785</v>
      </c>
      <c r="U122" s="2">
        <f t="shared" si="19"/>
        <v>600000</v>
      </c>
      <c r="V122" s="2">
        <f t="shared" si="34"/>
        <v>4266577</v>
      </c>
      <c r="W122" s="2">
        <f t="shared" si="20"/>
        <v>204076</v>
      </c>
      <c r="X122" s="2">
        <f t="shared" si="6"/>
        <v>395924</v>
      </c>
      <c r="Y122" s="2">
        <f t="shared" si="30"/>
        <v>43577467.614788368</v>
      </c>
      <c r="Z122" s="2" t="str">
        <f t="shared" si="8"/>
        <v>HERE</v>
      </c>
      <c r="AA122" s="2">
        <f>IF(Z122="HERE",Y122,AA121+Graph!$G$1*1000)</f>
        <v>43577467.614788368</v>
      </c>
      <c r="AB122" s="2">
        <f t="shared" si="21"/>
        <v>395924</v>
      </c>
      <c r="AC122" s="2">
        <f t="shared" si="31"/>
        <v>4266577</v>
      </c>
      <c r="AD122" s="3">
        <f t="shared" si="10"/>
        <v>43577467.614788368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30821727.596166685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55</v>
      </c>
      <c r="C123" s="7"/>
      <c r="D123" s="2" t="e">
        <f t="shared" si="12"/>
        <v>#N/A</v>
      </c>
      <c r="E123" s="2" t="e">
        <f t="shared" si="22"/>
        <v>#N/A</v>
      </c>
      <c r="F123" s="2">
        <v>754738.88138878345</v>
      </c>
      <c r="G123" s="2">
        <f t="shared" si="35"/>
        <v>592960.42857142852</v>
      </c>
      <c r="H123" s="2">
        <f t="shared" si="32"/>
        <v>47556684.083944477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960900.42857143132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759807.5228843689</v>
      </c>
      <c r="Q123" s="2">
        <f t="shared" si="36"/>
        <v>600000</v>
      </c>
      <c r="R123" s="2">
        <f t="shared" si="33"/>
        <v>48444044.614788383</v>
      </c>
      <c r="S123" s="2">
        <f t="shared" si="17"/>
        <v>592960.42857142538</v>
      </c>
      <c r="T123" s="2">
        <f t="shared" si="18"/>
        <v>7039.5714285714785</v>
      </c>
      <c r="U123" s="2">
        <f t="shared" si="19"/>
        <v>600000</v>
      </c>
      <c r="V123" s="2">
        <f t="shared" si="34"/>
        <v>4609740</v>
      </c>
      <c r="W123" s="2">
        <f t="shared" si="20"/>
        <v>343163</v>
      </c>
      <c r="X123" s="2">
        <f t="shared" si="6"/>
        <v>256837</v>
      </c>
      <c r="Y123" s="2">
        <f t="shared" si="30"/>
        <v>43834304.614788368</v>
      </c>
      <c r="Z123" s="2" t="str">
        <f t="shared" si="8"/>
        <v>HERE</v>
      </c>
      <c r="AA123" s="2">
        <f>IF(Z123="HERE",Y123,AA122+Graph!$G$1*1000)</f>
        <v>43834304.614788368</v>
      </c>
      <c r="AB123" s="2">
        <f t="shared" si="21"/>
        <v>256837</v>
      </c>
      <c r="AC123" s="2">
        <f t="shared" si="31"/>
        <v>4609740</v>
      </c>
      <c r="AD123" s="3">
        <f t="shared" si="10"/>
        <v>43834304.614788368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31316305.539023828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56</v>
      </c>
      <c r="C124" s="7"/>
      <c r="D124" s="2" t="e">
        <f t="shared" si="12"/>
        <v>#N/A</v>
      </c>
      <c r="E124" s="2" t="e">
        <f t="shared" si="22"/>
        <v>#N/A</v>
      </c>
      <c r="F124" s="2">
        <v>759999.53168204427</v>
      </c>
      <c r="G124" s="2">
        <f t="shared" si="35"/>
        <v>592960.42857142852</v>
      </c>
      <c r="H124" s="2">
        <f t="shared" si="32"/>
        <v>48149644.512515903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967940.00000000279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765090.0149769485</v>
      </c>
      <c r="Q124" s="2">
        <f t="shared" si="36"/>
        <v>600000</v>
      </c>
      <c r="R124" s="2">
        <f t="shared" si="33"/>
        <v>49044044.614788383</v>
      </c>
      <c r="S124" s="2">
        <f t="shared" si="17"/>
        <v>592960.42857142538</v>
      </c>
      <c r="T124" s="2">
        <f t="shared" si="18"/>
        <v>7039.5714285714785</v>
      </c>
      <c r="U124" s="2">
        <f t="shared" si="19"/>
        <v>600000</v>
      </c>
      <c r="V124" s="2">
        <f t="shared" si="34"/>
        <v>4973248</v>
      </c>
      <c r="W124" s="2">
        <f t="shared" si="20"/>
        <v>363508</v>
      </c>
      <c r="X124" s="2">
        <f t="shared" si="6"/>
        <v>236492</v>
      </c>
      <c r="Y124" s="2">
        <f t="shared" si="30"/>
        <v>44070796.614788368</v>
      </c>
      <c r="Z124" s="2" t="str">
        <f t="shared" si="8"/>
        <v>HERE</v>
      </c>
      <c r="AA124" s="2">
        <f>IF(Z124="HERE",Y124,AA123+Graph!$G$1*1000)</f>
        <v>44070796.614788368</v>
      </c>
      <c r="AB124" s="2">
        <f t="shared" si="21"/>
        <v>236492</v>
      </c>
      <c r="AC124" s="2">
        <f t="shared" si="31"/>
        <v>4973248</v>
      </c>
      <c r="AD124" s="3">
        <f t="shared" si="10"/>
        <v>44070796.614788368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31810883.48188097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57</v>
      </c>
      <c r="C125" s="7"/>
      <c r="D125" s="2" t="e">
        <f t="shared" si="12"/>
        <v>#N/A</v>
      </c>
      <c r="E125" s="2" t="e">
        <f t="shared" si="22"/>
        <v>#N/A</v>
      </c>
      <c r="F125" s="2">
        <v>765260.18197530508</v>
      </c>
      <c r="G125" s="2">
        <f t="shared" si="35"/>
        <v>592960.42857142852</v>
      </c>
      <c r="H125" s="2">
        <f t="shared" si="32"/>
        <v>48742604.941087328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974979.57142857427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770372.5070695281</v>
      </c>
      <c r="Q125" s="2">
        <f t="shared" si="36"/>
        <v>600000</v>
      </c>
      <c r="R125" s="2">
        <f t="shared" si="33"/>
        <v>49644044.614788383</v>
      </c>
      <c r="S125" s="2">
        <f t="shared" si="17"/>
        <v>592960.42857142538</v>
      </c>
      <c r="T125" s="2">
        <f t="shared" si="18"/>
        <v>7039.5714285714785</v>
      </c>
      <c r="U125" s="2">
        <f t="shared" si="19"/>
        <v>600000</v>
      </c>
      <c r="V125" s="2">
        <f t="shared" si="34"/>
        <v>5383103</v>
      </c>
      <c r="W125" s="2">
        <f t="shared" si="20"/>
        <v>409855</v>
      </c>
      <c r="X125" s="2">
        <f t="shared" si="6"/>
        <v>190145</v>
      </c>
      <c r="Y125" s="2">
        <f t="shared" si="30"/>
        <v>44260941.614788368</v>
      </c>
      <c r="Z125" s="2" t="str">
        <f t="shared" si="8"/>
        <v>HERE</v>
      </c>
      <c r="AA125" s="2">
        <f>IF(Z125="HERE",Y125,AA124+Graph!$G$1*1000)</f>
        <v>44260941.614788368</v>
      </c>
      <c r="AB125" s="2">
        <f t="shared" si="21"/>
        <v>190145</v>
      </c>
      <c r="AC125" s="2">
        <f t="shared" si="31"/>
        <v>5383103</v>
      </c>
      <c r="AD125" s="3">
        <f t="shared" si="10"/>
        <v>44260941.614788368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32305461.424738109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58</v>
      </c>
      <c r="C126" s="7"/>
      <c r="D126" s="2" t="e">
        <f t="shared" si="12"/>
        <v>#N/A</v>
      </c>
      <c r="E126" s="2" t="e">
        <f t="shared" si="22"/>
        <v>#N/A</v>
      </c>
      <c r="F126" s="2">
        <v>770520.83226853609</v>
      </c>
      <c r="G126" s="2">
        <f t="shared" si="35"/>
        <v>592960.42857142852</v>
      </c>
      <c r="H126" s="2">
        <f t="shared" si="32"/>
        <v>49335565.369658753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982019.14285714575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775654.99916213751</v>
      </c>
      <c r="Q126" s="2">
        <f t="shared" si="36"/>
        <v>600000</v>
      </c>
      <c r="R126" s="2">
        <f t="shared" si="33"/>
        <v>50244044.614788383</v>
      </c>
      <c r="S126" s="2">
        <f t="shared" si="17"/>
        <v>592960.42857142538</v>
      </c>
      <c r="T126" s="2">
        <f t="shared" si="18"/>
        <v>7039.5714285714785</v>
      </c>
      <c r="U126" s="2">
        <f t="shared" si="19"/>
        <v>600000</v>
      </c>
      <c r="V126" s="2">
        <f t="shared" si="34"/>
        <v>5861351</v>
      </c>
      <c r="W126" s="2">
        <f t="shared" si="20"/>
        <v>478248</v>
      </c>
      <c r="X126" s="2">
        <f t="shared" si="6"/>
        <v>121752</v>
      </c>
      <c r="Y126" s="2">
        <f t="shared" si="30"/>
        <v>44382693.614788368</v>
      </c>
      <c r="Z126" s="2" t="str">
        <f t="shared" si="8"/>
        <v>HERE</v>
      </c>
      <c r="AA126" s="2">
        <f>IF(Z126="HERE",Y126,AA125+Graph!$G$1*1000)</f>
        <v>44382693.614788368</v>
      </c>
      <c r="AB126" s="2">
        <f t="shared" si="21"/>
        <v>121752</v>
      </c>
      <c r="AC126" s="2">
        <f t="shared" si="31"/>
        <v>5861351</v>
      </c>
      <c r="AD126" s="3">
        <f t="shared" si="10"/>
        <v>44382693.614788368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32800039.367595252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59</v>
      </c>
      <c r="C127" s="7"/>
      <c r="D127" s="2" t="e">
        <f t="shared" si="12"/>
        <v>#N/A</v>
      </c>
      <c r="E127" s="2" t="e">
        <f t="shared" si="22"/>
        <v>#N/A</v>
      </c>
      <c r="F127" s="2">
        <v>775781.4825617969</v>
      </c>
      <c r="G127" s="2">
        <f t="shared" si="35"/>
        <v>592960.42857142852</v>
      </c>
      <c r="H127" s="2">
        <f t="shared" si="32"/>
        <v>49928525.798230179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989058.71428571723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780937.49125471711</v>
      </c>
      <c r="Q127" s="2">
        <f t="shared" si="36"/>
        <v>600000</v>
      </c>
      <c r="R127" s="2">
        <f t="shared" si="33"/>
        <v>50844044.614788383</v>
      </c>
      <c r="S127" s="2">
        <f t="shared" si="17"/>
        <v>592960.42857142538</v>
      </c>
      <c r="T127" s="2">
        <f t="shared" si="18"/>
        <v>7039.5714285714785</v>
      </c>
      <c r="U127" s="2">
        <f t="shared" si="19"/>
        <v>600000</v>
      </c>
      <c r="V127" s="2">
        <f t="shared" si="34"/>
        <v>6353321</v>
      </c>
      <c r="W127" s="2">
        <f t="shared" si="20"/>
        <v>491970</v>
      </c>
      <c r="X127" s="2">
        <f t="shared" si="6"/>
        <v>108030</v>
      </c>
      <c r="Y127" s="2">
        <f t="shared" si="30"/>
        <v>44490723.614788368</v>
      </c>
      <c r="Z127" s="2" t="str">
        <f t="shared" si="8"/>
        <v>HERE</v>
      </c>
      <c r="AA127" s="2">
        <f>IF(Z127="HERE",Y127,AA126+Graph!$G$1*1000)</f>
        <v>44490723.614788368</v>
      </c>
      <c r="AB127" s="2">
        <f t="shared" si="21"/>
        <v>108030</v>
      </c>
      <c r="AC127" s="2">
        <f t="shared" si="31"/>
        <v>6353321</v>
      </c>
      <c r="AD127" s="3">
        <f t="shared" si="10"/>
        <v>44490723.614788368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33294617.31045239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60</v>
      </c>
      <c r="C128" s="7"/>
      <c r="D128" s="2" t="e">
        <f t="shared" si="12"/>
        <v>#N/A</v>
      </c>
      <c r="E128" s="2" t="e">
        <f t="shared" si="22"/>
        <v>#N/A</v>
      </c>
      <c r="F128" s="2">
        <v>781042.13285505772</v>
      </c>
      <c r="G128" s="2">
        <f t="shared" si="35"/>
        <v>592960.42857142852</v>
      </c>
      <c r="H128" s="2">
        <f t="shared" si="32"/>
        <v>50521486.226801604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996098.28571428871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786219.98334729671</v>
      </c>
      <c r="Q128" s="2">
        <f t="shared" si="36"/>
        <v>600000</v>
      </c>
      <c r="R128" s="2">
        <f t="shared" si="33"/>
        <v>51444044.614788383</v>
      </c>
      <c r="S128" s="2">
        <f t="shared" si="17"/>
        <v>592960.42857142538</v>
      </c>
      <c r="T128" s="2">
        <f t="shared" si="18"/>
        <v>7039.5714285714785</v>
      </c>
      <c r="U128" s="2">
        <f t="shared" si="19"/>
        <v>600000</v>
      </c>
      <c r="V128" s="2">
        <f t="shared" si="34"/>
        <v>6573570</v>
      </c>
      <c r="W128" s="2">
        <f t="shared" si="20"/>
        <v>220249</v>
      </c>
      <c r="X128" s="2">
        <f t="shared" si="6"/>
        <v>379751</v>
      </c>
      <c r="Y128" s="2">
        <f t="shared" si="30"/>
        <v>44870474.614788368</v>
      </c>
      <c r="Z128" s="2" t="str">
        <f t="shared" si="8"/>
        <v>HERE</v>
      </c>
      <c r="AA128" s="2">
        <f>IF(Z128="HERE",Y128,AA127+Graph!$G$1*1000)</f>
        <v>44870474.614788368</v>
      </c>
      <c r="AB128" s="2">
        <f t="shared" si="21"/>
        <v>379751</v>
      </c>
      <c r="AC128" s="2">
        <f t="shared" si="31"/>
        <v>6573570</v>
      </c>
      <c r="AD128" s="3">
        <f t="shared" si="10"/>
        <v>44870474.614788368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33789195.253309533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61</v>
      </c>
      <c r="C129" s="7"/>
      <c r="D129" s="2" t="e">
        <f t="shared" si="12"/>
        <v>#N/A</v>
      </c>
      <c r="E129" s="2" t="e">
        <f t="shared" si="22"/>
        <v>#N/A</v>
      </c>
      <c r="F129" s="2">
        <v>786302.78314831853</v>
      </c>
      <c r="G129" s="2">
        <f t="shared" si="35"/>
        <v>592960.42857142852</v>
      </c>
      <c r="H129" s="2">
        <f t="shared" si="32"/>
        <v>51114446.655373029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1003137.8571428602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791502.47543987632</v>
      </c>
      <c r="Q129" s="2">
        <f t="shared" si="36"/>
        <v>600000</v>
      </c>
      <c r="R129" s="2">
        <f t="shared" si="33"/>
        <v>52044044.614788383</v>
      </c>
      <c r="S129" s="2">
        <f t="shared" si="17"/>
        <v>592960.42857142538</v>
      </c>
      <c r="T129" s="2">
        <f t="shared" si="18"/>
        <v>7039.5714285714785</v>
      </c>
      <c r="U129" s="2">
        <f t="shared" si="19"/>
        <v>600000</v>
      </c>
      <c r="V129" s="2">
        <f t="shared" si="34"/>
        <v>6853372</v>
      </c>
      <c r="W129" s="2">
        <f t="shared" si="20"/>
        <v>279802</v>
      </c>
      <c r="X129" s="2">
        <f t="shared" si="6"/>
        <v>320198</v>
      </c>
      <c r="Y129" s="2">
        <f t="shared" si="30"/>
        <v>45190672.614788368</v>
      </c>
      <c r="Z129" s="2" t="str">
        <f t="shared" si="8"/>
        <v>HERE</v>
      </c>
      <c r="AA129" s="2">
        <f>IF(Z129="HERE",Y129,AA128+Graph!$G$1*1000)</f>
        <v>45190672.614788368</v>
      </c>
      <c r="AB129" s="2">
        <f t="shared" si="21"/>
        <v>320198</v>
      </c>
      <c r="AC129" s="2">
        <f t="shared" si="31"/>
        <v>6853372</v>
      </c>
      <c r="AD129" s="3">
        <f t="shared" si="10"/>
        <v>45190672.614788368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34217138.265809536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62</v>
      </c>
      <c r="C130" s="7"/>
      <c r="D130" s="2" t="e">
        <f t="shared" si="12"/>
        <v>#N/A</v>
      </c>
      <c r="E130" s="2" t="e">
        <f t="shared" si="22"/>
        <v>#N/A</v>
      </c>
      <c r="F130" s="2">
        <v>791563.43344157934</v>
      </c>
      <c r="G130" s="2">
        <f t="shared" si="35"/>
        <v>592960.42857142852</v>
      </c>
      <c r="H130" s="2">
        <f t="shared" si="32"/>
        <v>51707407.083944455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1010177.4285714317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796784.96753245592</v>
      </c>
      <c r="Q130" s="2">
        <f t="shared" si="36"/>
        <v>600000</v>
      </c>
      <c r="R130" s="2">
        <f t="shared" si="33"/>
        <v>52644044.614788383</v>
      </c>
      <c r="S130" s="2">
        <f t="shared" si="17"/>
        <v>592960.42857142538</v>
      </c>
      <c r="T130" s="2">
        <f t="shared" si="18"/>
        <v>7039.5714285714785</v>
      </c>
      <c r="U130" s="2">
        <f t="shared" si="19"/>
        <v>600000</v>
      </c>
      <c r="V130" s="2">
        <f t="shared" si="34"/>
        <v>7164387</v>
      </c>
      <c r="W130" s="2">
        <f t="shared" si="20"/>
        <v>311015</v>
      </c>
      <c r="X130" s="2">
        <f t="shared" si="6"/>
        <v>288985</v>
      </c>
      <c r="Y130" s="2">
        <f t="shared" si="30"/>
        <v>45479657.614788368</v>
      </c>
      <c r="Z130" s="2" t="str">
        <f t="shared" si="8"/>
        <v>HERE</v>
      </c>
      <c r="AA130" s="2">
        <f>IF(Z130="HERE",Y130,AA129+Graph!$G$1*1000)</f>
        <v>45479657.614788368</v>
      </c>
      <c r="AB130" s="2">
        <f t="shared" si="21"/>
        <v>288985</v>
      </c>
      <c r="AC130" s="2">
        <f t="shared" si="31"/>
        <v>7164387</v>
      </c>
      <c r="AD130" s="3">
        <f t="shared" si="10"/>
        <v>45479657.614788368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34645081.278309532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63</v>
      </c>
      <c r="C131" s="7"/>
      <c r="D131" s="2" t="e">
        <f t="shared" si="12"/>
        <v>#N/A</v>
      </c>
      <c r="E131" s="2" t="e">
        <f t="shared" si="22"/>
        <v>#N/A</v>
      </c>
      <c r="F131" s="2">
        <v>796824.08373481035</v>
      </c>
      <c r="G131" s="2">
        <f t="shared" si="35"/>
        <v>592960.42857142852</v>
      </c>
      <c r="H131" s="2">
        <f t="shared" si="32"/>
        <v>52300367.51251588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1017217.0000000031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802067.45962503552</v>
      </c>
      <c r="Q131" s="2">
        <f t="shared" si="36"/>
        <v>600000</v>
      </c>
      <c r="R131" s="2">
        <f t="shared" si="33"/>
        <v>53244044.614788383</v>
      </c>
      <c r="S131" s="2">
        <f t="shared" si="17"/>
        <v>592960.42857142538</v>
      </c>
      <c r="T131" s="2">
        <f t="shared" si="18"/>
        <v>7039.5714285714785</v>
      </c>
      <c r="U131" s="2">
        <f t="shared" si="19"/>
        <v>600000</v>
      </c>
      <c r="V131" s="2">
        <f t="shared" si="34"/>
        <v>7447199</v>
      </c>
      <c r="W131" s="2">
        <f t="shared" si="20"/>
        <v>282812</v>
      </c>
      <c r="X131" s="2">
        <f t="shared" si="6"/>
        <v>317188</v>
      </c>
      <c r="Y131" s="2">
        <f t="shared" si="30"/>
        <v>45796845.614788368</v>
      </c>
      <c r="Z131" s="2" t="str">
        <f t="shared" si="8"/>
        <v>HERE</v>
      </c>
      <c r="AA131" s="2">
        <f>IF(Z131="HERE",Y131,AA130+Graph!$G$1*1000)</f>
        <v>45796845.614788368</v>
      </c>
      <c r="AB131" s="2">
        <f t="shared" si="21"/>
        <v>317188</v>
      </c>
      <c r="AC131" s="2">
        <f t="shared" si="31"/>
        <v>7447199</v>
      </c>
      <c r="AD131" s="3">
        <f t="shared" si="10"/>
        <v>45796845.614788368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35073024.290809534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64</v>
      </c>
      <c r="C132" s="7"/>
      <c r="D132" s="2" t="e">
        <f t="shared" si="12"/>
        <v>#N/A</v>
      </c>
      <c r="E132" s="2" t="e">
        <f t="shared" si="22"/>
        <v>#N/A</v>
      </c>
      <c r="F132" s="2">
        <v>802084.73402807117</v>
      </c>
      <c r="G132" s="2">
        <f t="shared" si="35"/>
        <v>592960.42857142852</v>
      </c>
      <c r="H132" s="2">
        <f t="shared" si="32"/>
        <v>52893327.941087306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1024256.5714285746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807349.95171764493</v>
      </c>
      <c r="Q132" s="2">
        <f t="shared" si="36"/>
        <v>600000</v>
      </c>
      <c r="R132" s="2">
        <f t="shared" si="33"/>
        <v>53844044.614788383</v>
      </c>
      <c r="S132" s="2">
        <f t="shared" si="17"/>
        <v>592960.42857142538</v>
      </c>
      <c r="T132" s="2">
        <f t="shared" si="18"/>
        <v>7039.5714285714785</v>
      </c>
      <c r="U132" s="2">
        <f t="shared" si="19"/>
        <v>600000</v>
      </c>
      <c r="V132" s="2">
        <f t="shared" si="34"/>
        <v>7891184</v>
      </c>
      <c r="W132" s="2">
        <f t="shared" si="20"/>
        <v>443985</v>
      </c>
      <c r="X132" s="2">
        <f t="shared" si="6"/>
        <v>156015</v>
      </c>
      <c r="Y132" s="2">
        <f t="shared" si="30"/>
        <v>45952860.614788368</v>
      </c>
      <c r="Z132" s="2" t="str">
        <f t="shared" si="8"/>
        <v>HERE</v>
      </c>
      <c r="AA132" s="2">
        <f>IF(Z132="HERE",Y132,AA131+Graph!$G$1*1000)</f>
        <v>45952860.614788368</v>
      </c>
      <c r="AB132" s="2">
        <f t="shared" si="21"/>
        <v>156015</v>
      </c>
      <c r="AC132" s="2">
        <f t="shared" si="31"/>
        <v>7891184</v>
      </c>
      <c r="AD132" s="3">
        <f t="shared" si="10"/>
        <v>45952860.614788368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35500967.30330953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65</v>
      </c>
      <c r="C133" s="7"/>
      <c r="D133" s="2" t="e">
        <f t="shared" si="12"/>
        <v>#N/A</v>
      </c>
      <c r="E133" s="2" t="e">
        <f t="shared" si="22"/>
        <v>#N/A</v>
      </c>
      <c r="F133" s="2">
        <v>807345.38432133198</v>
      </c>
      <c r="G133" s="2">
        <f t="shared" si="35"/>
        <v>592960.42857142852</v>
      </c>
      <c r="H133" s="2">
        <f t="shared" si="32"/>
        <v>53486288.369658731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1031296.1428571461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812632.44381022453</v>
      </c>
      <c r="Q133" s="2">
        <f t="shared" si="36"/>
        <v>600000</v>
      </c>
      <c r="R133" s="2">
        <f t="shared" si="33"/>
        <v>54444044.614788383</v>
      </c>
      <c r="S133" s="2">
        <f t="shared" si="17"/>
        <v>592960.42857142538</v>
      </c>
      <c r="T133" s="2">
        <f t="shared" si="18"/>
        <v>7039.5714285714785</v>
      </c>
      <c r="U133" s="2">
        <f t="shared" si="19"/>
        <v>600000</v>
      </c>
      <c r="V133" s="2">
        <f t="shared" si="34"/>
        <v>8378940</v>
      </c>
      <c r="W133" s="2">
        <f t="shared" si="20"/>
        <v>487756</v>
      </c>
      <c r="X133" s="2">
        <f t="shared" si="6"/>
        <v>112244</v>
      </c>
      <c r="Y133" s="2">
        <f t="shared" si="30"/>
        <v>46065104.614788368</v>
      </c>
      <c r="Z133" s="2" t="str">
        <f t="shared" si="8"/>
        <v>HERE</v>
      </c>
      <c r="AA133" s="2">
        <f>IF(Z133="HERE",Y133,AA132+Graph!$G$1*1000)</f>
        <v>46065104.614788368</v>
      </c>
      <c r="AB133" s="2">
        <f t="shared" si="21"/>
        <v>112244</v>
      </c>
      <c r="AC133" s="2">
        <f t="shared" si="31"/>
        <v>8378940</v>
      </c>
      <c r="AD133" s="3">
        <f t="shared" si="10"/>
        <v>46065104.614788368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35928910.315809533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66</v>
      </c>
      <c r="C134" s="7"/>
      <c r="D134" s="2" t="e">
        <f t="shared" si="12"/>
        <v>#N/A</v>
      </c>
      <c r="E134" s="2" t="e">
        <f t="shared" si="22"/>
        <v>#N/A</v>
      </c>
      <c r="F134" s="2">
        <v>812606.03461459279</v>
      </c>
      <c r="G134" s="2">
        <f t="shared" si="35"/>
        <v>592960.42857142852</v>
      </c>
      <c r="H134" s="2">
        <f t="shared" si="32"/>
        <v>54079248.798230156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1038335.7142857176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817914.93590280414</v>
      </c>
      <c r="Q134" s="2">
        <f t="shared" si="36"/>
        <v>600000</v>
      </c>
      <c r="R134" s="2">
        <f t="shared" si="33"/>
        <v>55044044.614788383</v>
      </c>
      <c r="S134" s="2">
        <f t="shared" si="17"/>
        <v>592960.42857142538</v>
      </c>
      <c r="T134" s="2">
        <f t="shared" si="18"/>
        <v>7039.5714285714785</v>
      </c>
      <c r="U134" s="2">
        <f t="shared" si="19"/>
        <v>600000</v>
      </c>
      <c r="V134" s="2">
        <f t="shared" si="34"/>
        <v>8977329</v>
      </c>
      <c r="W134" s="2">
        <f t="shared" si="20"/>
        <v>598389</v>
      </c>
      <c r="X134" s="2">
        <f t="shared" si="6"/>
        <v>1611</v>
      </c>
      <c r="Y134" s="2">
        <f t="shared" si="30"/>
        <v>46066715.614788368</v>
      </c>
      <c r="Z134" s="2" t="str">
        <f t="shared" si="8"/>
        <v>HERE</v>
      </c>
      <c r="AA134" s="2">
        <f>IF(Z134="HERE",Y134,AA133+Graph!$G$1*1000)</f>
        <v>46066715.614788368</v>
      </c>
      <c r="AB134" s="2">
        <f t="shared" si="21"/>
        <v>1611</v>
      </c>
      <c r="AC134" s="2">
        <f t="shared" si="31"/>
        <v>8977329</v>
      </c>
      <c r="AD134" s="3">
        <f t="shared" si="10"/>
        <v>46066715.614788368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36356853.328309536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67</v>
      </c>
      <c r="C135" s="7"/>
      <c r="D135" s="2" t="e">
        <f t="shared" si="12"/>
        <v>#N/A</v>
      </c>
      <c r="E135" s="2" t="e">
        <f t="shared" si="22"/>
        <v>#N/A</v>
      </c>
      <c r="F135" s="2">
        <v>817866.6849078536</v>
      </c>
      <c r="G135" s="2">
        <f t="shared" si="35"/>
        <v>592960.42857142852</v>
      </c>
      <c r="H135" s="2">
        <f t="shared" si="32"/>
        <v>54672209.226801582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1045375.2857142891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823197.42799538374</v>
      </c>
      <c r="Q135" s="2">
        <f t="shared" si="36"/>
        <v>600000</v>
      </c>
      <c r="R135" s="2">
        <f t="shared" si="33"/>
        <v>55644044.614788383</v>
      </c>
      <c r="S135" s="2">
        <f t="shared" si="17"/>
        <v>592960.42857142538</v>
      </c>
      <c r="T135" s="2">
        <f t="shared" si="18"/>
        <v>7039.5714285714785</v>
      </c>
      <c r="U135" s="2">
        <f t="shared" si="19"/>
        <v>600000</v>
      </c>
      <c r="V135" s="2">
        <f t="shared" si="34"/>
        <v>9296367</v>
      </c>
      <c r="W135" s="2">
        <f t="shared" si="20"/>
        <v>319038</v>
      </c>
      <c r="X135" s="2">
        <f t="shared" si="6"/>
        <v>280962</v>
      </c>
      <c r="Y135" s="2">
        <f t="shared" si="30"/>
        <v>46347677.614788368</v>
      </c>
      <c r="Z135" s="2" t="str">
        <f t="shared" si="8"/>
        <v>HERE</v>
      </c>
      <c r="AA135" s="2">
        <f>IF(Z135="HERE",Y135,AA134+Graph!$G$1*1000)</f>
        <v>46347677.614788368</v>
      </c>
      <c r="AB135" s="2">
        <f t="shared" si="21"/>
        <v>280962</v>
      </c>
      <c r="AC135" s="2">
        <f t="shared" si="31"/>
        <v>9296367</v>
      </c>
      <c r="AD135" s="3">
        <f t="shared" si="10"/>
        <v>46347677.614788368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36784796.340809532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68</v>
      </c>
      <c r="C136" s="7"/>
      <c r="D136" s="2" t="e">
        <f t="shared" si="12"/>
        <v>#N/A</v>
      </c>
      <c r="E136" s="2" t="e">
        <f t="shared" si="22"/>
        <v>#N/A</v>
      </c>
      <c r="F136" s="2">
        <v>823127.33520111442</v>
      </c>
      <c r="G136" s="2">
        <f t="shared" si="35"/>
        <v>592960.42857142852</v>
      </c>
      <c r="H136" s="2">
        <f t="shared" si="32"/>
        <v>55265169.655373007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1052414.8571428605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828479.92008796334</v>
      </c>
      <c r="Q136" s="2">
        <f t="shared" si="36"/>
        <v>600000</v>
      </c>
      <c r="R136" s="2">
        <f t="shared" si="33"/>
        <v>56244044.614788383</v>
      </c>
      <c r="S136" s="2">
        <f t="shared" si="17"/>
        <v>592960.42857142538</v>
      </c>
      <c r="T136" s="2">
        <f t="shared" si="18"/>
        <v>7039.5714285714785</v>
      </c>
      <c r="U136" s="2">
        <f t="shared" si="19"/>
        <v>600000</v>
      </c>
      <c r="V136" s="2">
        <f t="shared" si="34"/>
        <v>9646715</v>
      </c>
      <c r="W136" s="2">
        <f t="shared" si="20"/>
        <v>350348</v>
      </c>
      <c r="X136" s="2">
        <f t="shared" si="6"/>
        <v>249652</v>
      </c>
      <c r="Y136" s="2">
        <f t="shared" si="30"/>
        <v>46597329.614788368</v>
      </c>
      <c r="Z136" s="2" t="str">
        <f t="shared" si="8"/>
        <v>HERE</v>
      </c>
      <c r="AA136" s="2">
        <f>IF(Z136="HERE",Y136,AA135+Graph!$G$1*1000)</f>
        <v>46597329.614788368</v>
      </c>
      <c r="AB136" s="2">
        <f t="shared" si="21"/>
        <v>249652</v>
      </c>
      <c r="AC136" s="2">
        <f t="shared" si="31"/>
        <v>9646715</v>
      </c>
      <c r="AD136" s="3">
        <f t="shared" si="10"/>
        <v>46597329.614788368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37212739.353309534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69</v>
      </c>
      <c r="C137" s="7"/>
      <c r="D137" s="2" t="e">
        <f t="shared" si="12"/>
        <v>#N/A</v>
      </c>
      <c r="E137" s="2" t="e">
        <f t="shared" si="22"/>
        <v>#N/A</v>
      </c>
      <c r="F137" s="2">
        <v>828387.98549434543</v>
      </c>
      <c r="G137" s="2">
        <f t="shared" si="35"/>
        <v>592960.42857142852</v>
      </c>
      <c r="H137" s="2">
        <f t="shared" si="32"/>
        <v>55858130.083944432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1059454.4285714319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833762.41218057275</v>
      </c>
      <c r="Q137" s="2">
        <f t="shared" si="36"/>
        <v>600000</v>
      </c>
      <c r="R137" s="2">
        <f t="shared" si="33"/>
        <v>56844044.614788383</v>
      </c>
      <c r="S137" s="2">
        <f t="shared" si="17"/>
        <v>592960.42857142538</v>
      </c>
      <c r="T137" s="2">
        <f t="shared" si="18"/>
        <v>7039.571428571362</v>
      </c>
      <c r="U137" s="2">
        <f t="shared" si="19"/>
        <v>600000</v>
      </c>
      <c r="V137" s="2">
        <f t="shared" si="34"/>
        <v>10021471</v>
      </c>
      <c r="W137" s="2">
        <f t="shared" si="20"/>
        <v>374756</v>
      </c>
      <c r="X137" s="2">
        <f t="shared" si="6"/>
        <v>225244</v>
      </c>
      <c r="Y137" s="2">
        <f t="shared" si="30"/>
        <v>46822573.614788368</v>
      </c>
      <c r="Z137" s="2" t="str">
        <f t="shared" si="8"/>
        <v>HERE</v>
      </c>
      <c r="AA137" s="2">
        <f>IF(Z137="HERE",Y137,AA136+Graph!$G$1*1000)</f>
        <v>46822573.614788368</v>
      </c>
      <c r="AB137" s="2">
        <f t="shared" si="21"/>
        <v>225244</v>
      </c>
      <c r="AC137" s="2">
        <f t="shared" si="31"/>
        <v>10021471</v>
      </c>
      <c r="AD137" s="3">
        <f t="shared" si="10"/>
        <v>46822573.614788368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37576227.503309533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70</v>
      </c>
      <c r="C138" s="7"/>
      <c r="D138" s="2" t="e">
        <f t="shared" si="12"/>
        <v>#N/A</v>
      </c>
      <c r="E138" s="2" t="e">
        <f t="shared" si="22"/>
        <v>#N/A</v>
      </c>
      <c r="F138" s="2">
        <v>833648.63578760624</v>
      </c>
      <c r="G138" s="2">
        <f t="shared" si="35"/>
        <v>592960.42857142852</v>
      </c>
      <c r="H138" s="2">
        <f t="shared" si="32"/>
        <v>56451090.512515858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1066494.0000000033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839044.90427315235</v>
      </c>
      <c r="Q138" s="2">
        <f t="shared" si="36"/>
        <v>600000</v>
      </c>
      <c r="R138" s="2">
        <f t="shared" si="33"/>
        <v>57444044.614788383</v>
      </c>
      <c r="S138" s="2">
        <f t="shared" si="17"/>
        <v>592960.42857142538</v>
      </c>
      <c r="T138" s="2">
        <f t="shared" si="18"/>
        <v>7039.571428571362</v>
      </c>
      <c r="U138" s="2">
        <f t="shared" si="19"/>
        <v>600000</v>
      </c>
      <c r="V138" s="2">
        <f t="shared" si="34"/>
        <v>10490487</v>
      </c>
      <c r="W138" s="2">
        <f t="shared" si="20"/>
        <v>469016</v>
      </c>
      <c r="X138" s="2">
        <f t="shared" si="6"/>
        <v>130984</v>
      </c>
      <c r="Y138" s="2">
        <f t="shared" si="30"/>
        <v>46953557.614788368</v>
      </c>
      <c r="Z138" s="2" t="str">
        <f t="shared" si="8"/>
        <v>HERE</v>
      </c>
      <c r="AA138" s="2">
        <f>IF(Z138="HERE",Y138,AA137+Graph!$G$1*1000)</f>
        <v>46953557.614788368</v>
      </c>
      <c r="AB138" s="2">
        <f t="shared" si="21"/>
        <v>130984</v>
      </c>
      <c r="AC138" s="2">
        <f t="shared" si="31"/>
        <v>10490487</v>
      </c>
      <c r="AD138" s="3">
        <f t="shared" si="10"/>
        <v>46953557.614788368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37879125.953309536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71</v>
      </c>
      <c r="C139" s="7"/>
      <c r="D139" s="2" t="e">
        <f t="shared" si="12"/>
        <v>#N/A</v>
      </c>
      <c r="E139" s="2" t="e">
        <f t="shared" si="22"/>
        <v>#N/A</v>
      </c>
      <c r="F139" s="2">
        <v>838909.28608086705</v>
      </c>
      <c r="G139" s="2">
        <f t="shared" si="35"/>
        <v>592960.42857142852</v>
      </c>
      <c r="H139" s="2">
        <f t="shared" si="32"/>
        <v>57044050.941087283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1073533.5714285746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844327.39636573195</v>
      </c>
      <c r="Q139" s="2">
        <f t="shared" si="36"/>
        <v>600000</v>
      </c>
      <c r="R139" s="2">
        <f t="shared" si="33"/>
        <v>58044044.614788383</v>
      </c>
      <c r="S139" s="2">
        <f t="shared" si="17"/>
        <v>592960.42857142538</v>
      </c>
      <c r="T139" s="2">
        <f t="shared" si="18"/>
        <v>7039.571428571362</v>
      </c>
      <c r="U139" s="2">
        <f t="shared" si="19"/>
        <v>600000</v>
      </c>
      <c r="V139" s="2">
        <f t="shared" si="34"/>
        <v>10971047</v>
      </c>
      <c r="W139" s="2">
        <f t="shared" si="20"/>
        <v>480560</v>
      </c>
      <c r="X139" s="2">
        <f t="shared" si="6"/>
        <v>119440</v>
      </c>
      <c r="Y139" s="2">
        <f t="shared" si="30"/>
        <v>47072997.614788368</v>
      </c>
      <c r="Z139" s="2" t="str">
        <f t="shared" si="8"/>
        <v>HERE</v>
      </c>
      <c r="AA139" s="2">
        <f>IF(Z139="HERE",Y139,AA138+Graph!$G$1*1000)</f>
        <v>47072997.614788368</v>
      </c>
      <c r="AB139" s="2">
        <f t="shared" si="21"/>
        <v>119440</v>
      </c>
      <c r="AC139" s="2">
        <f t="shared" si="31"/>
        <v>10971047</v>
      </c>
      <c r="AD139" s="3">
        <f t="shared" si="10"/>
        <v>47072997.614788368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38149936.05330953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72</v>
      </c>
      <c r="C140" s="7"/>
      <c r="D140" s="2" t="e">
        <f t="shared" si="12"/>
        <v>#N/A</v>
      </c>
      <c r="E140" s="2" t="e">
        <f t="shared" si="22"/>
        <v>#N/A</v>
      </c>
      <c r="F140" s="2">
        <v>844169.93637412786</v>
      </c>
      <c r="G140" s="2">
        <f t="shared" si="35"/>
        <v>592960.42857142852</v>
      </c>
      <c r="H140" s="2">
        <f t="shared" si="32"/>
        <v>57637011.369658709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1080573.142857146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849609.88845831156</v>
      </c>
      <c r="Q140" s="2">
        <f t="shared" si="36"/>
        <v>600000</v>
      </c>
      <c r="R140" s="2">
        <f t="shared" si="33"/>
        <v>58644044.614788383</v>
      </c>
      <c r="S140" s="2">
        <f t="shared" si="17"/>
        <v>592960.42857142538</v>
      </c>
      <c r="T140" s="2">
        <f t="shared" si="18"/>
        <v>7039.571428571362</v>
      </c>
      <c r="U140" s="2">
        <f t="shared" si="19"/>
        <v>600000</v>
      </c>
      <c r="V140" s="2">
        <f t="shared" si="34"/>
        <v>11465210</v>
      </c>
      <c r="W140" s="2">
        <f t="shared" si="20"/>
        <v>494163</v>
      </c>
      <c r="X140" s="2">
        <f t="shared" si="6"/>
        <v>105837</v>
      </c>
      <c r="Y140" s="2">
        <f t="shared" si="30"/>
        <v>47178834.614788368</v>
      </c>
      <c r="Z140" s="2" t="str">
        <f t="shared" si="8"/>
        <v>HERE</v>
      </c>
      <c r="AA140" s="2">
        <f>IF(Z140="HERE",Y140,AA139+Graph!$G$1*1000)</f>
        <v>47178834.614788368</v>
      </c>
      <c r="AB140" s="2">
        <f t="shared" si="21"/>
        <v>105837</v>
      </c>
      <c r="AC140" s="2">
        <f t="shared" si="31"/>
        <v>11465210</v>
      </c>
      <c r="AD140" s="3">
        <f t="shared" si="10"/>
        <v>47178834.614788368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38414338.003309533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73</v>
      </c>
      <c r="C141" s="7"/>
      <c r="D141" s="2" t="e">
        <f t="shared" si="12"/>
        <v>#N/A</v>
      </c>
      <c r="E141" s="2" t="e">
        <f t="shared" si="22"/>
        <v>#N/A</v>
      </c>
      <c r="F141" s="2">
        <v>849430.58666738868</v>
      </c>
      <c r="G141" s="2">
        <f t="shared" si="35"/>
        <v>592960.42857142852</v>
      </c>
      <c r="H141" s="2">
        <f t="shared" si="32"/>
        <v>58229971.798230134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1087612.7142857173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854892.38055089116</v>
      </c>
      <c r="Q141" s="2">
        <f t="shared" si="36"/>
        <v>600000</v>
      </c>
      <c r="R141" s="2">
        <f t="shared" si="33"/>
        <v>59244044.614788383</v>
      </c>
      <c r="S141" s="2">
        <f t="shared" si="17"/>
        <v>592960.42857142538</v>
      </c>
      <c r="T141" s="2">
        <f t="shared" si="18"/>
        <v>7039.571428571362</v>
      </c>
      <c r="U141" s="2">
        <f t="shared" si="19"/>
        <v>600000</v>
      </c>
      <c r="V141" s="2">
        <f t="shared" si="34"/>
        <v>12014288</v>
      </c>
      <c r="W141" s="2">
        <f t="shared" si="20"/>
        <v>549078</v>
      </c>
      <c r="X141" s="2">
        <f t="shared" si="6"/>
        <v>50922</v>
      </c>
      <c r="Y141" s="2">
        <f t="shared" si="30"/>
        <v>47229756.614788368</v>
      </c>
      <c r="Z141" s="2" t="str">
        <f t="shared" si="8"/>
        <v>HERE</v>
      </c>
      <c r="AA141" s="2">
        <f>IF(Z141="HERE",Y141,AA140+Graph!$G$1*1000)</f>
        <v>47229756.614788368</v>
      </c>
      <c r="AB141" s="2">
        <f t="shared" si="21"/>
        <v>50922</v>
      </c>
      <c r="AC141" s="2">
        <f t="shared" si="31"/>
        <v>12014288</v>
      </c>
      <c r="AD141" s="3">
        <f t="shared" si="10"/>
        <v>47229756.614788368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38718110.253309533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74</v>
      </c>
      <c r="C142" s="7"/>
      <c r="D142" s="2" t="e">
        <f t="shared" si="12"/>
        <v>#N/A</v>
      </c>
      <c r="E142" s="2" t="e">
        <f t="shared" si="22"/>
        <v>#N/A</v>
      </c>
      <c r="F142" s="2">
        <v>854691.23696061969</v>
      </c>
      <c r="G142" s="2">
        <f t="shared" si="35"/>
        <v>592960.42857142852</v>
      </c>
      <c r="H142" s="2">
        <f t="shared" si="32"/>
        <v>58822932.226801559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1094652.2857142887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860174.87264347076</v>
      </c>
      <c r="Q142" s="2">
        <f t="shared" si="36"/>
        <v>600000</v>
      </c>
      <c r="R142" s="2">
        <f t="shared" si="33"/>
        <v>59844044.614788383</v>
      </c>
      <c r="S142" s="2">
        <f t="shared" si="17"/>
        <v>592960.42857142538</v>
      </c>
      <c r="T142" s="2">
        <f t="shared" si="18"/>
        <v>7039.571428571362</v>
      </c>
      <c r="U142" s="2">
        <f t="shared" si="19"/>
        <v>600000</v>
      </c>
      <c r="V142" s="2">
        <f t="shared" si="34"/>
        <v>12294006</v>
      </c>
      <c r="W142" s="2">
        <f t="shared" si="20"/>
        <v>279718</v>
      </c>
      <c r="X142" s="2">
        <f t="shared" si="6"/>
        <v>320282</v>
      </c>
      <c r="Y142" s="2">
        <f t="shared" si="30"/>
        <v>47550038.614788368</v>
      </c>
      <c r="Z142" s="2" t="str">
        <f t="shared" si="8"/>
        <v>HERE</v>
      </c>
      <c r="AA142" s="2">
        <f>IF(Z142="HERE",Y142,AA141+Graph!$G$1*1000)</f>
        <v>47550038.614788368</v>
      </c>
      <c r="AB142" s="2">
        <f t="shared" si="21"/>
        <v>320282</v>
      </c>
      <c r="AC142" s="2">
        <f t="shared" si="31"/>
        <v>12294006</v>
      </c>
      <c r="AD142" s="3">
        <f t="shared" si="10"/>
        <v>47550038.614788368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39066514.30330953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75</v>
      </c>
      <c r="C143" s="7"/>
      <c r="D143" s="2" t="e">
        <f t="shared" si="12"/>
        <v>#N/A</v>
      </c>
      <c r="E143" s="2" t="e">
        <f t="shared" si="22"/>
        <v>#N/A</v>
      </c>
      <c r="F143" s="2">
        <v>859951.8872538805</v>
      </c>
      <c r="G143" s="2">
        <f t="shared" si="35"/>
        <v>592960.42857142852</v>
      </c>
      <c r="H143" s="2">
        <f t="shared" si="32"/>
        <v>59415892.655372985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1101691.8571428601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865457.36473608017</v>
      </c>
      <c r="Q143" s="2">
        <f t="shared" si="36"/>
        <v>600000</v>
      </c>
      <c r="R143" s="2">
        <f t="shared" si="33"/>
        <v>60444044.614788383</v>
      </c>
      <c r="S143" s="2">
        <f t="shared" si="17"/>
        <v>592960.42857142538</v>
      </c>
      <c r="T143" s="2">
        <f t="shared" si="18"/>
        <v>7039.571428571362</v>
      </c>
      <c r="U143" s="2">
        <f t="shared" si="19"/>
        <v>600000</v>
      </c>
      <c r="V143" s="2">
        <f t="shared" si="34"/>
        <v>12646486</v>
      </c>
      <c r="W143" s="2">
        <f t="shared" si="20"/>
        <v>352480</v>
      </c>
      <c r="X143" s="2">
        <f t="shared" si="6"/>
        <v>247520</v>
      </c>
      <c r="Y143" s="2">
        <f t="shared" si="30"/>
        <v>47797558.614788368</v>
      </c>
      <c r="Z143" s="2" t="str">
        <f t="shared" si="8"/>
        <v>HERE</v>
      </c>
      <c r="AA143" s="2">
        <f>IF(Z143="HERE",Y143,AA142+Graph!$G$1*1000)</f>
        <v>47797558.614788368</v>
      </c>
      <c r="AB143" s="2">
        <f t="shared" si="21"/>
        <v>247520</v>
      </c>
      <c r="AC143" s="2">
        <f t="shared" si="31"/>
        <v>12646486</v>
      </c>
      <c r="AD143" s="3">
        <f t="shared" si="10"/>
        <v>47797558.614788368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39433049.703309536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76</v>
      </c>
      <c r="C144" s="7"/>
      <c r="D144" s="2" t="e">
        <f t="shared" si="12"/>
        <v>#N/A</v>
      </c>
      <c r="E144" s="2" t="e">
        <f t="shared" si="22"/>
        <v>#N/A</v>
      </c>
      <c r="F144" s="2">
        <v>865212.53754714131</v>
      </c>
      <c r="G144" s="2">
        <f t="shared" si="35"/>
        <v>592960.42857142852</v>
      </c>
      <c r="H144" s="2">
        <f t="shared" si="32"/>
        <v>60008853.08394441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1108731.4285714314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870739.85682865977</v>
      </c>
      <c r="Q144" s="2">
        <f t="shared" si="36"/>
        <v>600000</v>
      </c>
      <c r="R144" s="2">
        <f t="shared" si="33"/>
        <v>61044044.614788383</v>
      </c>
      <c r="S144" s="2">
        <f t="shared" si="17"/>
        <v>592960.42857142538</v>
      </c>
      <c r="T144" s="2">
        <f t="shared" si="18"/>
        <v>7039.571428571362</v>
      </c>
      <c r="U144" s="2">
        <f t="shared" si="19"/>
        <v>600000</v>
      </c>
      <c r="V144" s="2">
        <f t="shared" si="34"/>
        <v>13058298</v>
      </c>
      <c r="W144" s="2">
        <f t="shared" si="20"/>
        <v>411812</v>
      </c>
      <c r="X144" s="2">
        <f t="shared" si="6"/>
        <v>188188</v>
      </c>
      <c r="Y144" s="2">
        <f t="shared" si="30"/>
        <v>47985746.614788368</v>
      </c>
      <c r="Z144" s="2" t="str">
        <f t="shared" si="8"/>
        <v>HERE</v>
      </c>
      <c r="AA144" s="2">
        <f>IF(Z144="HERE",Y144,AA143+Graph!$G$1*1000)</f>
        <v>47985746.614788368</v>
      </c>
      <c r="AB144" s="2">
        <f t="shared" si="21"/>
        <v>188188</v>
      </c>
      <c r="AC144" s="2">
        <f t="shared" si="31"/>
        <v>13058298</v>
      </c>
      <c r="AD144" s="3">
        <f t="shared" si="10"/>
        <v>47985746.614788368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39681361.153309532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77</v>
      </c>
      <c r="C145" s="7"/>
      <c r="D145" s="2" t="e">
        <f t="shared" si="12"/>
        <v>#N/A</v>
      </c>
      <c r="E145" s="2" t="e">
        <f t="shared" si="22"/>
        <v>#N/A</v>
      </c>
      <c r="F145" s="2">
        <v>870473.18784040213</v>
      </c>
      <c r="G145" s="2">
        <f t="shared" si="35"/>
        <v>592960.42857142852</v>
      </c>
      <c r="H145" s="2">
        <f t="shared" si="32"/>
        <v>60601813.512515835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1115771.0000000028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876022.34892123938</v>
      </c>
      <c r="Q145" s="2">
        <f t="shared" si="36"/>
        <v>600000</v>
      </c>
      <c r="R145" s="2">
        <f t="shared" si="33"/>
        <v>61644044.614788383</v>
      </c>
      <c r="S145" s="2">
        <f t="shared" si="17"/>
        <v>592960.42857142538</v>
      </c>
      <c r="T145" s="2">
        <f t="shared" si="18"/>
        <v>7039.571428571362</v>
      </c>
      <c r="U145" s="2">
        <f t="shared" si="19"/>
        <v>600000</v>
      </c>
      <c r="V145" s="2">
        <f t="shared" si="34"/>
        <v>13509108</v>
      </c>
      <c r="W145" s="2">
        <f t="shared" si="20"/>
        <v>450810</v>
      </c>
      <c r="X145" s="2">
        <f t="shared" si="6"/>
        <v>149190</v>
      </c>
      <c r="Y145" s="2">
        <f t="shared" si="30"/>
        <v>48134936.614788368</v>
      </c>
      <c r="Z145" s="2" t="str">
        <f t="shared" si="8"/>
        <v>HERE</v>
      </c>
      <c r="AA145" s="2">
        <f>IF(Z145="HERE",Y145,AA144+Graph!$G$1*1000)</f>
        <v>48134936.614788368</v>
      </c>
      <c r="AB145" s="2">
        <f t="shared" si="21"/>
        <v>149190</v>
      </c>
      <c r="AC145" s="2">
        <f t="shared" si="31"/>
        <v>13509108</v>
      </c>
      <c r="AD145" s="3">
        <f t="shared" si="10"/>
        <v>48134936.614788368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39912379.353309534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78</v>
      </c>
      <c r="C146" s="7"/>
      <c r="D146" s="2" t="e">
        <f t="shared" si="12"/>
        <v>#N/A</v>
      </c>
      <c r="E146" s="2" t="e">
        <f t="shared" si="22"/>
        <v>#N/A</v>
      </c>
      <c r="F146" s="2">
        <v>875733.83813366294</v>
      </c>
      <c r="G146" s="2">
        <f t="shared" si="35"/>
        <v>592960.42857142852</v>
      </c>
      <c r="H146" s="2">
        <f t="shared" si="32"/>
        <v>61194773.941087261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1122810.5714285742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881304.84101381898</v>
      </c>
      <c r="Q146" s="2">
        <f t="shared" si="36"/>
        <v>600000</v>
      </c>
      <c r="R146" s="2">
        <f t="shared" si="33"/>
        <v>62244044.614788383</v>
      </c>
      <c r="S146" s="2">
        <f t="shared" si="17"/>
        <v>592960.42857142538</v>
      </c>
      <c r="T146" s="2">
        <f t="shared" si="18"/>
        <v>7039.571428571362</v>
      </c>
      <c r="U146" s="2">
        <f t="shared" si="19"/>
        <v>600000</v>
      </c>
      <c r="V146" s="2">
        <f t="shared" si="34"/>
        <v>14012224</v>
      </c>
      <c r="W146" s="2">
        <f t="shared" si="20"/>
        <v>503116</v>
      </c>
      <c r="X146" s="2">
        <f t="shared" si="6"/>
        <v>96884</v>
      </c>
      <c r="Y146" s="2">
        <f t="shared" si="30"/>
        <v>48231820.614788368</v>
      </c>
      <c r="Z146" s="2" t="str">
        <f t="shared" si="8"/>
        <v>HERE</v>
      </c>
      <c r="AA146" s="2">
        <f>IF(Z146="HERE",Y146,AA145+Graph!$G$1*1000)</f>
        <v>48231820.614788368</v>
      </c>
      <c r="AB146" s="2">
        <f t="shared" si="21"/>
        <v>96884</v>
      </c>
      <c r="AC146" s="2">
        <f t="shared" si="31"/>
        <v>14012224</v>
      </c>
      <c r="AD146" s="3">
        <f t="shared" si="10"/>
        <v>48231820.614788368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40104002.603309534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79</v>
      </c>
      <c r="C147" s="7"/>
      <c r="D147" s="2" t="e">
        <f t="shared" si="12"/>
        <v>#N/A</v>
      </c>
      <c r="E147" s="2" t="e">
        <f t="shared" si="22"/>
        <v>#N/A</v>
      </c>
      <c r="F147" s="2">
        <v>880994.48842689395</v>
      </c>
      <c r="G147" s="2">
        <f t="shared" si="35"/>
        <v>592960.42857142852</v>
      </c>
      <c r="H147" s="2">
        <f t="shared" si="32"/>
        <v>61787734.369658686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1129850.1428571455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886587.33310639858</v>
      </c>
      <c r="Q147" s="2">
        <f t="shared" si="36"/>
        <v>600000</v>
      </c>
      <c r="R147" s="2">
        <f t="shared" si="33"/>
        <v>62844044.614788383</v>
      </c>
      <c r="S147" s="2">
        <f t="shared" si="17"/>
        <v>592960.42857142538</v>
      </c>
      <c r="T147" s="2">
        <f t="shared" si="18"/>
        <v>7039.571428571362</v>
      </c>
      <c r="U147" s="2">
        <f t="shared" si="19"/>
        <v>600000</v>
      </c>
      <c r="V147" s="2">
        <f t="shared" si="34"/>
        <v>14556827</v>
      </c>
      <c r="W147" s="2">
        <f t="shared" si="20"/>
        <v>544603</v>
      </c>
      <c r="X147" s="2">
        <f t="shared" si="6"/>
        <v>55397</v>
      </c>
      <c r="Y147" s="2">
        <f t="shared" si="30"/>
        <v>48287217.614788368</v>
      </c>
      <c r="Z147" s="2" t="str">
        <f t="shared" si="8"/>
        <v>HERE</v>
      </c>
      <c r="AA147" s="2">
        <f>IF(Z147="HERE",Y147,AA146+Graph!$G$1*1000)</f>
        <v>48287217.614788368</v>
      </c>
      <c r="AB147" s="2">
        <f t="shared" si="21"/>
        <v>55397</v>
      </c>
      <c r="AC147" s="2">
        <f t="shared" si="31"/>
        <v>14556827</v>
      </c>
      <c r="AD147" s="3">
        <f t="shared" si="10"/>
        <v>48287217.614788368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40237491.80330953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80</v>
      </c>
      <c r="C148" s="7"/>
      <c r="D148" s="2" t="e">
        <f t="shared" si="12"/>
        <v>#N/A</v>
      </c>
      <c r="E148" s="2" t="e">
        <f t="shared" si="22"/>
        <v>#N/A</v>
      </c>
      <c r="F148" s="2">
        <v>886255.13872015476</v>
      </c>
      <c r="G148" s="2">
        <f t="shared" si="35"/>
        <v>592960.42857142852</v>
      </c>
      <c r="H148" s="2">
        <f t="shared" si="32"/>
        <v>62380694.798230112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1136889.7142857169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891869.82519897819</v>
      </c>
      <c r="Q148" s="2">
        <f t="shared" si="36"/>
        <v>600000</v>
      </c>
      <c r="R148" s="2">
        <f t="shared" si="33"/>
        <v>63444044.614788383</v>
      </c>
      <c r="S148" s="2">
        <f t="shared" si="17"/>
        <v>592960.42857142538</v>
      </c>
      <c r="T148" s="2">
        <f t="shared" si="18"/>
        <v>7039.571428571362</v>
      </c>
      <c r="U148" s="2">
        <f t="shared" si="19"/>
        <v>600000</v>
      </c>
      <c r="V148" s="2">
        <f t="shared" si="34"/>
        <v>15062189</v>
      </c>
      <c r="W148" s="2">
        <f t="shared" si="20"/>
        <v>505362</v>
      </c>
      <c r="X148" s="2">
        <f t="shared" si="6"/>
        <v>94638</v>
      </c>
      <c r="Y148" s="2">
        <f t="shared" si="30"/>
        <v>48381855.614788368</v>
      </c>
      <c r="Z148" s="2" t="str">
        <f t="shared" si="8"/>
        <v>HERE</v>
      </c>
      <c r="AA148" s="2">
        <f>IF(Z148="HERE",Y148,AA147+Graph!$G$1*1000)</f>
        <v>48381855.614788368</v>
      </c>
      <c r="AB148" s="2">
        <f t="shared" si="21"/>
        <v>94638</v>
      </c>
      <c r="AC148" s="2">
        <f t="shared" si="31"/>
        <v>15062189</v>
      </c>
      <c r="AD148" s="3">
        <f t="shared" si="10"/>
        <v>48381855.614788368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40359317.30330953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81</v>
      </c>
      <c r="C149" s="7"/>
      <c r="D149" s="2" t="e">
        <f t="shared" si="12"/>
        <v>#N/A</v>
      </c>
      <c r="E149" s="2" t="e">
        <f t="shared" si="22"/>
        <v>#N/A</v>
      </c>
      <c r="F149" s="2">
        <v>891515.78901341558</v>
      </c>
      <c r="G149" s="2">
        <f t="shared" si="35"/>
        <v>592960.42857142852</v>
      </c>
      <c r="H149" s="2">
        <f t="shared" si="32"/>
        <v>62973655.226801537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1143929.2857142882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897152.31729158759</v>
      </c>
      <c r="Q149" s="2">
        <f t="shared" si="36"/>
        <v>600000</v>
      </c>
      <c r="R149" s="2">
        <f t="shared" si="33"/>
        <v>64044044.614788383</v>
      </c>
      <c r="S149" s="2">
        <f t="shared" si="17"/>
        <v>592960.42857142538</v>
      </c>
      <c r="T149" s="2">
        <f t="shared" si="18"/>
        <v>7039.571428571362</v>
      </c>
      <c r="U149" s="2">
        <f t="shared" si="19"/>
        <v>600000</v>
      </c>
      <c r="V149" s="2">
        <f t="shared" si="34"/>
        <v>15300151</v>
      </c>
      <c r="W149" s="2">
        <f t="shared" si="20"/>
        <v>237962</v>
      </c>
      <c r="X149" s="2">
        <f t="shared" si="6"/>
        <v>362038</v>
      </c>
      <c r="Y149" s="2">
        <f t="shared" si="30"/>
        <v>48743893.614788368</v>
      </c>
      <c r="Z149" s="2" t="str">
        <f t="shared" si="8"/>
        <v>HERE</v>
      </c>
      <c r="AA149" s="2">
        <f>IF(Z149="HERE",Y149,AA148+Graph!$G$1*1000)</f>
        <v>48743893.614788368</v>
      </c>
      <c r="AB149" s="2">
        <f t="shared" si="21"/>
        <v>362038</v>
      </c>
      <c r="AC149" s="2">
        <f t="shared" si="31"/>
        <v>15300151</v>
      </c>
      <c r="AD149" s="3">
        <f t="shared" si="10"/>
        <v>48743893.614788368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40712105.653309532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82</v>
      </c>
      <c r="C150" s="7"/>
      <c r="D150" s="2" t="e">
        <f t="shared" si="12"/>
        <v>#N/A</v>
      </c>
      <c r="E150" s="2" t="e">
        <f t="shared" si="22"/>
        <v>#N/A</v>
      </c>
      <c r="F150" s="2">
        <v>896776.43930667639</v>
      </c>
      <c r="G150" s="2">
        <f t="shared" si="35"/>
        <v>592960.42857142852</v>
      </c>
      <c r="H150" s="2">
        <f t="shared" si="32"/>
        <v>63566615.655372962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1150968.8571428596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902434.80938416719</v>
      </c>
      <c r="Q150" s="2">
        <f t="shared" si="36"/>
        <v>600000</v>
      </c>
      <c r="R150" s="2">
        <f t="shared" si="33"/>
        <v>64644044.614788383</v>
      </c>
      <c r="S150" s="2">
        <f t="shared" si="17"/>
        <v>592960.42857142538</v>
      </c>
      <c r="T150" s="2">
        <f t="shared" si="18"/>
        <v>7039.571428571362</v>
      </c>
      <c r="U150" s="2">
        <f t="shared" si="19"/>
        <v>600000</v>
      </c>
      <c r="V150" s="2">
        <f t="shared" si="34"/>
        <v>15576107</v>
      </c>
      <c r="W150" s="2">
        <f t="shared" si="20"/>
        <v>275956</v>
      </c>
      <c r="X150" s="2">
        <f t="shared" si="6"/>
        <v>324044</v>
      </c>
      <c r="Y150" s="2">
        <f t="shared" si="30"/>
        <v>49067937.614788368</v>
      </c>
      <c r="Z150" s="2" t="str">
        <f t="shared" si="8"/>
        <v>HERE</v>
      </c>
      <c r="AA150" s="2">
        <f>IF(Z150="HERE",Y150,AA149+Graph!$G$1*1000)</f>
        <v>49067937.614788368</v>
      </c>
      <c r="AB150" s="2">
        <f t="shared" si="21"/>
        <v>324044</v>
      </c>
      <c r="AC150" s="2">
        <f t="shared" si="31"/>
        <v>15576107</v>
      </c>
      <c r="AD150" s="3">
        <f t="shared" si="10"/>
        <v>49067937.614788368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41014273.953309536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83</v>
      </c>
      <c r="C151" s="7"/>
      <c r="D151" s="2" t="e">
        <f t="shared" si="12"/>
        <v>#N/A</v>
      </c>
      <c r="E151" s="2" t="e">
        <f t="shared" si="22"/>
        <v>#N/A</v>
      </c>
      <c r="F151" s="2">
        <v>902037.0895999372</v>
      </c>
      <c r="G151" s="2">
        <f t="shared" si="35"/>
        <v>592960.42857142852</v>
      </c>
      <c r="H151" s="2">
        <f t="shared" si="32"/>
        <v>64159576.083944388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1158008.428571431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907717.3014767468</v>
      </c>
      <c r="Q151" s="2">
        <f t="shared" si="36"/>
        <v>600000</v>
      </c>
      <c r="R151" s="2">
        <f t="shared" si="33"/>
        <v>65244044.614788383</v>
      </c>
      <c r="S151" s="2">
        <f t="shared" si="17"/>
        <v>592960.42857142538</v>
      </c>
      <c r="T151" s="2">
        <f t="shared" si="18"/>
        <v>7039.571428571362</v>
      </c>
      <c r="U151" s="2">
        <f t="shared" si="19"/>
        <v>600000</v>
      </c>
      <c r="V151" s="2">
        <f t="shared" si="34"/>
        <v>15940972</v>
      </c>
      <c r="W151" s="2">
        <f t="shared" si="20"/>
        <v>364865</v>
      </c>
      <c r="X151" s="2">
        <f t="shared" si="6"/>
        <v>235135</v>
      </c>
      <c r="Y151" s="2">
        <f t="shared" si="30"/>
        <v>49303072.614788368</v>
      </c>
      <c r="Z151" s="2" t="str">
        <f t="shared" si="8"/>
        <v>HERE</v>
      </c>
      <c r="AA151" s="2">
        <f>IF(Z151="HERE",Y151,AA150+Graph!$G$1*1000)</f>
        <v>49303072.614788368</v>
      </c>
      <c r="AB151" s="2">
        <f t="shared" si="21"/>
        <v>235135</v>
      </c>
      <c r="AC151" s="2">
        <f t="shared" si="31"/>
        <v>15940972</v>
      </c>
      <c r="AD151" s="3">
        <f t="shared" si="10"/>
        <v>49303072.614788368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41289911.203309536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84</v>
      </c>
      <c r="C152" s="7"/>
      <c r="D152" s="2" t="e">
        <f t="shared" si="12"/>
        <v>#N/A</v>
      </c>
      <c r="E152" s="2" t="e">
        <f t="shared" si="22"/>
        <v>#N/A</v>
      </c>
      <c r="F152" s="2">
        <v>907297.73989316821</v>
      </c>
      <c r="G152" s="2">
        <f t="shared" si="35"/>
        <v>592960.42857142852</v>
      </c>
      <c r="H152" s="2">
        <f t="shared" si="32"/>
        <v>64752536.512515813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1165048.0000000023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912999.7935693264</v>
      </c>
      <c r="Q152" s="2">
        <f t="shared" si="36"/>
        <v>600000</v>
      </c>
      <c r="R152" s="2">
        <f t="shared" si="33"/>
        <v>65844044.614788383</v>
      </c>
      <c r="S152" s="2">
        <f t="shared" si="17"/>
        <v>592960.42857142538</v>
      </c>
      <c r="T152" s="2">
        <f t="shared" si="18"/>
        <v>7039.571428571362</v>
      </c>
      <c r="U152" s="2">
        <f t="shared" si="19"/>
        <v>600000</v>
      </c>
      <c r="V152" s="2">
        <f t="shared" si="34"/>
        <v>16423082</v>
      </c>
      <c r="W152" s="2">
        <f t="shared" si="20"/>
        <v>482110</v>
      </c>
      <c r="X152" s="2">
        <f t="shared" si="6"/>
        <v>117890</v>
      </c>
      <c r="Y152" s="2">
        <f t="shared" si="30"/>
        <v>49420962.614788368</v>
      </c>
      <c r="Z152" s="2" t="str">
        <f t="shared" si="8"/>
        <v>HERE</v>
      </c>
      <c r="AA152" s="2">
        <f>IF(Z152="HERE",Y152,AA151+Graph!$G$1*1000)</f>
        <v>49420962.614788368</v>
      </c>
      <c r="AB152" s="2">
        <f t="shared" si="21"/>
        <v>117890</v>
      </c>
      <c r="AC152" s="2">
        <f t="shared" si="31"/>
        <v>16423082</v>
      </c>
      <c r="AD152" s="3">
        <f t="shared" si="10"/>
        <v>49420962.614788368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41589521.003309533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85</v>
      </c>
      <c r="C153" s="7"/>
      <c r="D153" s="2" t="e">
        <f t="shared" si="12"/>
        <v>#N/A</v>
      </c>
      <c r="E153" s="2" t="e">
        <f t="shared" si="22"/>
        <v>#N/A</v>
      </c>
      <c r="F153" s="2">
        <v>912558.39018642902</v>
      </c>
      <c r="G153" s="2">
        <f t="shared" si="35"/>
        <v>592960.42857142852</v>
      </c>
      <c r="H153" s="2">
        <f t="shared" si="32"/>
        <v>65345496.941087238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1172087.5714285737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918282.285661906</v>
      </c>
      <c r="Q153" s="2">
        <f t="shared" si="36"/>
        <v>600000</v>
      </c>
      <c r="R153" s="2">
        <f t="shared" si="33"/>
        <v>66444044.614788383</v>
      </c>
      <c r="S153" s="2">
        <f t="shared" si="17"/>
        <v>592960.42857142538</v>
      </c>
      <c r="T153" s="2">
        <f t="shared" si="18"/>
        <v>7039.571428571362</v>
      </c>
      <c r="U153" s="2">
        <f t="shared" si="19"/>
        <v>600000</v>
      </c>
      <c r="V153" s="2">
        <f t="shared" si="34"/>
        <v>16893745.765552998</v>
      </c>
      <c r="W153" s="2">
        <f t="shared" si="20"/>
        <v>470663.76555299759</v>
      </c>
      <c r="X153" s="2">
        <f t="shared" si="6"/>
        <v>129336.23444700241</v>
      </c>
      <c r="Y153" s="2">
        <f t="shared" si="30"/>
        <v>49550298.849235371</v>
      </c>
      <c r="Z153" s="2" t="str">
        <f t="shared" si="8"/>
        <v>HERE</v>
      </c>
      <c r="AA153" s="2">
        <f>IF(Z153="HERE",Y153,AA152+Graph!$G$1*1000)</f>
        <v>49550298.849235371</v>
      </c>
      <c r="AB153" s="2">
        <f t="shared" si="21"/>
        <v>129336.23444700241</v>
      </c>
      <c r="AC153" s="2">
        <f t="shared" si="31"/>
        <v>16893745.765552998</v>
      </c>
      <c r="AD153" s="3">
        <f t="shared" si="10"/>
        <v>49550298.849235371</v>
      </c>
      <c r="AE153" s="2">
        <f>IF(AE151&gt;=52800000,52800000,IF(AB132=Graph!G$1*1000,AE152+Graph!G$1*1000,AC153))</f>
        <v>16893745.765552998</v>
      </c>
      <c r="AF153" s="3">
        <f t="shared" si="11"/>
        <v>16893745.765552998</v>
      </c>
      <c r="AG153" s="3">
        <f t="shared" si="29"/>
        <v>41752133.753309533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86</v>
      </c>
      <c r="C154" s="7"/>
      <c r="D154" s="2" t="e">
        <f t="shared" si="12"/>
        <v>#N/A</v>
      </c>
      <c r="E154" s="2" t="e">
        <f t="shared" si="22"/>
        <v>#N/A</v>
      </c>
      <c r="F154" s="2">
        <v>917819.04047968984</v>
      </c>
      <c r="G154" s="2">
        <f t="shared" si="35"/>
        <v>592960.42857142852</v>
      </c>
      <c r="H154" s="2">
        <f t="shared" si="32"/>
        <v>65938457.369658664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1179127.1428571451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923564.77775451541</v>
      </c>
      <c r="Q154" s="2">
        <f t="shared" si="36"/>
        <v>600000</v>
      </c>
      <c r="R154" s="2">
        <f t="shared" si="33"/>
        <v>67044044.614788383</v>
      </c>
      <c r="S154" s="2">
        <f t="shared" si="17"/>
        <v>592960.42857142538</v>
      </c>
      <c r="T154" s="2">
        <f t="shared" si="18"/>
        <v>7039.571428571362</v>
      </c>
      <c r="U154" s="2">
        <f t="shared" si="19"/>
        <v>600000</v>
      </c>
      <c r="V154" s="2">
        <f t="shared" si="34"/>
        <v>17369670.181399256</v>
      </c>
      <c r="W154" s="2">
        <f t="shared" si="20"/>
        <v>475924.4158462584</v>
      </c>
      <c r="X154" s="2">
        <f t="shared" si="6"/>
        <v>124075.5841537416</v>
      </c>
      <c r="Y154" s="2">
        <f t="shared" si="30"/>
        <v>49674374.433389112</v>
      </c>
      <c r="Z154" s="2" t="str">
        <f t="shared" si="8"/>
        <v>HERE</v>
      </c>
      <c r="AA154" s="2">
        <f>IF(Z154="HERE",Y154,AA153+Graph!$G$1*1000)</f>
        <v>49674374.433389112</v>
      </c>
      <c r="AB154" s="2">
        <f t="shared" si="21"/>
        <v>124075.5841537416</v>
      </c>
      <c r="AC154" s="2">
        <f t="shared" si="31"/>
        <v>17369670.181399256</v>
      </c>
      <c r="AD154" s="3">
        <f t="shared" si="10"/>
        <v>49674374.433389112</v>
      </c>
      <c r="AE154" s="2">
        <f>IF(AE152&gt;=52800000,52800000,IF(AB133=Graph!G$1*1000,AE153+Graph!G$1*1000,AC154))</f>
        <v>17369670.181399256</v>
      </c>
      <c r="AF154" s="3">
        <f t="shared" si="11"/>
        <v>17369670.181399256</v>
      </c>
      <c r="AG154" s="3">
        <f t="shared" si="29"/>
        <v>41877541.153309532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87</v>
      </c>
      <c r="C155" s="7"/>
      <c r="D155" s="2" t="e">
        <f t="shared" si="12"/>
        <v>#N/A</v>
      </c>
      <c r="E155" s="2" t="e">
        <f t="shared" si="22"/>
        <v>#N/A</v>
      </c>
      <c r="F155" s="2">
        <v>923079.69077295065</v>
      </c>
      <c r="G155" s="2">
        <f t="shared" si="35"/>
        <v>592960.42857142852</v>
      </c>
      <c r="H155" s="2">
        <f t="shared" si="32"/>
        <v>66531417.798230089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1186166.7142857164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928847.26984709501</v>
      </c>
      <c r="Q155" s="2">
        <f t="shared" si="36"/>
        <v>600000</v>
      </c>
      <c r="R155" s="2">
        <f t="shared" si="33"/>
        <v>67644044.614788383</v>
      </c>
      <c r="S155" s="2">
        <f t="shared" si="17"/>
        <v>592960.42857142538</v>
      </c>
      <c r="T155" s="2">
        <f t="shared" si="18"/>
        <v>7039.571428571362</v>
      </c>
      <c r="U155" s="2">
        <f t="shared" si="19"/>
        <v>600000</v>
      </c>
      <c r="V155" s="2">
        <f t="shared" si="34"/>
        <v>17850855.247538775</v>
      </c>
      <c r="W155" s="2">
        <f t="shared" si="20"/>
        <v>481185.06613951921</v>
      </c>
      <c r="X155" s="2">
        <f t="shared" si="6"/>
        <v>118814.93386048079</v>
      </c>
      <c r="Y155" s="2">
        <f t="shared" si="30"/>
        <v>49793189.367249593</v>
      </c>
      <c r="Z155" s="2" t="str">
        <f t="shared" si="8"/>
        <v>HERE</v>
      </c>
      <c r="AA155" s="2">
        <f>IF(Z155="HERE",Y155,AA154+Graph!$G$1*1000)</f>
        <v>49793189.367249593</v>
      </c>
      <c r="AB155" s="2">
        <f t="shared" si="21"/>
        <v>118814.93386048079</v>
      </c>
      <c r="AC155" s="2">
        <f t="shared" si="31"/>
        <v>17850855.247538775</v>
      </c>
      <c r="AD155" s="3">
        <f t="shared" si="10"/>
        <v>49793189.367249593</v>
      </c>
      <c r="AE155" s="2">
        <f>IF(AE153&gt;=52800000,52800000,IF(AB134=Graph!G$1*1000,AE154+Graph!G$1*1000,AC155))</f>
        <v>17850855.247538775</v>
      </c>
      <c r="AF155" s="3">
        <f t="shared" si="11"/>
        <v>17850855.247538775</v>
      </c>
      <c r="AG155" s="3">
        <f t="shared" si="29"/>
        <v>41908910.503309533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88</v>
      </c>
      <c r="C156" s="7"/>
      <c r="D156" s="2" t="e">
        <f t="shared" si="12"/>
        <v>#N/A</v>
      </c>
      <c r="E156" s="2" t="e">
        <f t="shared" si="22"/>
        <v>#N/A</v>
      </c>
      <c r="F156" s="2">
        <v>928340.34106621146</v>
      </c>
      <c r="G156" s="2">
        <f t="shared" si="35"/>
        <v>592960.42857142852</v>
      </c>
      <c r="H156" s="2">
        <f t="shared" si="32"/>
        <v>67124378.226801515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1193206.2857142878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934129.76193967462</v>
      </c>
      <c r="Q156" s="2">
        <f t="shared" si="36"/>
        <v>600000</v>
      </c>
      <c r="R156" s="2">
        <f t="shared" si="33"/>
        <v>68244044.614788383</v>
      </c>
      <c r="S156" s="2">
        <f t="shared" si="17"/>
        <v>592960.42857142538</v>
      </c>
      <c r="T156" s="2">
        <f t="shared" si="18"/>
        <v>7039.571428571362</v>
      </c>
      <c r="U156" s="2">
        <f t="shared" si="19"/>
        <v>600000</v>
      </c>
      <c r="V156" s="2">
        <f t="shared" si="34"/>
        <v>18337300.963971555</v>
      </c>
      <c r="W156" s="2">
        <f t="shared" si="20"/>
        <v>486445.71643278003</v>
      </c>
      <c r="X156" s="2">
        <f t="shared" si="6"/>
        <v>113554.28356721997</v>
      </c>
      <c r="Y156" s="2">
        <f t="shared" si="30"/>
        <v>49906743.650816813</v>
      </c>
      <c r="Z156" s="2" t="str">
        <f t="shared" si="8"/>
        <v>HERE</v>
      </c>
      <c r="AA156" s="2">
        <f>IF(Z156="HERE",Y156,AA155+Graph!$G$1*1000)</f>
        <v>49906743.650816813</v>
      </c>
      <c r="AB156" s="2">
        <f t="shared" si="21"/>
        <v>113554.28356721997</v>
      </c>
      <c r="AC156" s="2">
        <f t="shared" si="31"/>
        <v>18337300.963971555</v>
      </c>
      <c r="AD156" s="3">
        <f t="shared" si="10"/>
        <v>49906743.650816813</v>
      </c>
      <c r="AE156" s="2">
        <f>IF(AE154&gt;=52800000,52800000,IF(AB135=Graph!G$1*1000,AE155+Graph!G$1*1000,AC156))</f>
        <v>18337300.963971555</v>
      </c>
      <c r="AF156" s="3">
        <f t="shared" si="11"/>
        <v>18337300.963971555</v>
      </c>
      <c r="AG156" s="3">
        <f t="shared" si="29"/>
        <v>42177728.203309536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89</v>
      </c>
      <c r="C157" s="7"/>
      <c r="D157" s="2" t="e">
        <f t="shared" si="12"/>
        <v>#N/A</v>
      </c>
      <c r="E157" s="2" t="e">
        <f t="shared" si="22"/>
        <v>#N/A</v>
      </c>
      <c r="F157" s="2">
        <v>933600.99135947227</v>
      </c>
      <c r="G157" s="2">
        <f t="shared" si="35"/>
        <v>592960.42857142852</v>
      </c>
      <c r="H157" s="2">
        <f t="shared" si="32"/>
        <v>67717338.655372947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1200245.8571428591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939412.25403225422</v>
      </c>
      <c r="Q157" s="2">
        <f t="shared" si="36"/>
        <v>600000</v>
      </c>
      <c r="R157" s="2">
        <f t="shared" si="33"/>
        <v>68844044.614788383</v>
      </c>
      <c r="S157" s="2">
        <f t="shared" si="17"/>
        <v>592960.42857143283</v>
      </c>
      <c r="T157" s="2">
        <f t="shared" si="18"/>
        <v>7039.571428571362</v>
      </c>
      <c r="U157" s="2">
        <f t="shared" si="19"/>
        <v>600000</v>
      </c>
      <c r="V157" s="2">
        <f t="shared" si="34"/>
        <v>18829007.330697596</v>
      </c>
      <c r="W157" s="2">
        <f t="shared" si="20"/>
        <v>491706.36672604084</v>
      </c>
      <c r="X157" s="2">
        <f t="shared" si="6"/>
        <v>108293.63327395916</v>
      </c>
      <c r="Y157" s="2">
        <f t="shared" si="30"/>
        <v>50015037.284090772</v>
      </c>
      <c r="Z157" s="2" t="str">
        <f t="shared" si="8"/>
        <v>HERE</v>
      </c>
      <c r="AA157" s="2">
        <f>IF(Z157="HERE",Y157,AA156+Graph!$G$1*1000)</f>
        <v>50015037.284090772</v>
      </c>
      <c r="AB157" s="2">
        <f t="shared" si="21"/>
        <v>108293.63327395916</v>
      </c>
      <c r="AC157" s="2">
        <f t="shared" si="31"/>
        <v>18829007.330697596</v>
      </c>
      <c r="AD157" s="3">
        <f t="shared" si="10"/>
        <v>50015037.284090772</v>
      </c>
      <c r="AE157" s="2">
        <f>IF(AE155&gt;=52800000,52800000,IF(AB136=Graph!G$1*1000,AE156+Graph!G$1*1000,AC157))</f>
        <v>18829007.330697596</v>
      </c>
      <c r="AF157" s="3">
        <f t="shared" si="11"/>
        <v>18829007.330697596</v>
      </c>
      <c r="AG157" s="3">
        <f t="shared" si="29"/>
        <v>42419932.403309532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90</v>
      </c>
      <c r="C158" s="7"/>
      <c r="D158" s="2" t="e">
        <f t="shared" si="12"/>
        <v>#N/A</v>
      </c>
      <c r="E158" s="2" t="e">
        <f t="shared" si="22"/>
        <v>#N/A</v>
      </c>
      <c r="F158" s="2">
        <v>938861.64165270329</v>
      </c>
      <c r="G158" s="2">
        <f t="shared" si="35"/>
        <v>592960.42857142852</v>
      </c>
      <c r="H158" s="2">
        <f t="shared" si="32"/>
        <v>68310299.08394438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1207285.4285714305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944694.74612483382</v>
      </c>
      <c r="Q158" s="2">
        <f t="shared" si="36"/>
        <v>600000</v>
      </c>
      <c r="R158" s="2">
        <f t="shared" si="33"/>
        <v>69444044.614788383</v>
      </c>
      <c r="S158" s="2">
        <f t="shared" si="17"/>
        <v>592960.42857143283</v>
      </c>
      <c r="T158" s="2">
        <f t="shared" si="18"/>
        <v>7039.571428571362</v>
      </c>
      <c r="U158" s="2">
        <f t="shared" si="19"/>
        <v>600000</v>
      </c>
      <c r="V158" s="2">
        <f t="shared" si="34"/>
        <v>19325974.347716868</v>
      </c>
      <c r="W158" s="2">
        <f t="shared" si="20"/>
        <v>496967.01701927185</v>
      </c>
      <c r="X158" s="2">
        <f t="shared" si="6"/>
        <v>103032.98298072815</v>
      </c>
      <c r="Y158" s="2">
        <f t="shared" si="30"/>
        <v>50118070.2670715</v>
      </c>
      <c r="Z158" s="2" t="str">
        <f t="shared" si="8"/>
        <v>HERE</v>
      </c>
      <c r="AA158" s="2">
        <f>IF(Z158="HERE",Y158,AA157+Graph!$G$1*1000)</f>
        <v>50118070.2670715</v>
      </c>
      <c r="AB158" s="2">
        <f t="shared" si="21"/>
        <v>103032.98298072815</v>
      </c>
      <c r="AC158" s="2">
        <f t="shared" si="31"/>
        <v>19325974.347716868</v>
      </c>
      <c r="AD158" s="3">
        <f t="shared" si="10"/>
        <v>50118070.2670715</v>
      </c>
      <c r="AE158" s="2">
        <f>IF(AE156&gt;=52800000,52800000,IF(AB137=Graph!G$1*1000,AE157+Graph!G$1*1000,AC158))</f>
        <v>19325974.347716868</v>
      </c>
      <c r="AF158" s="3">
        <f t="shared" si="11"/>
        <v>19325974.347716868</v>
      </c>
      <c r="AG158" s="3">
        <f t="shared" si="29"/>
        <v>42641389.80330953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91</v>
      </c>
      <c r="C159" s="7"/>
      <c r="D159" s="2" t="e">
        <f t="shared" si="12"/>
        <v>#N/A</v>
      </c>
      <c r="E159" s="2" t="e">
        <f t="shared" si="22"/>
        <v>#N/A</v>
      </c>
      <c r="F159" s="2">
        <v>944122.2919459641</v>
      </c>
      <c r="G159" s="2">
        <f t="shared" si="35"/>
        <v>592960.42857142852</v>
      </c>
      <c r="H159" s="2">
        <f t="shared" si="32"/>
        <v>68903259.512515813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1214325.0000000019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949977.23821741343</v>
      </c>
      <c r="Q159" s="2">
        <f t="shared" si="36"/>
        <v>600000</v>
      </c>
      <c r="R159" s="2">
        <f t="shared" si="33"/>
        <v>70044044.614788383</v>
      </c>
      <c r="S159" s="2">
        <f t="shared" si="17"/>
        <v>592960.42857143283</v>
      </c>
      <c r="T159" s="2">
        <f t="shared" si="18"/>
        <v>7039.571428571362</v>
      </c>
      <c r="U159" s="2">
        <f t="shared" si="19"/>
        <v>600000</v>
      </c>
      <c r="V159" s="2">
        <f t="shared" si="34"/>
        <v>19828202.015029401</v>
      </c>
      <c r="W159" s="2">
        <f t="shared" si="20"/>
        <v>502227.66731253266</v>
      </c>
      <c r="X159" s="2">
        <f t="shared" si="6"/>
        <v>97772.332687467337</v>
      </c>
      <c r="Y159" s="2">
        <f t="shared" ref="Y159:Y222" si="37">IF(COUNT($C160)=0,IF(COUNT($C159)=1,C159,SUM(Y158+X159)),C159)</f>
        <v>50215842.599758968</v>
      </c>
      <c r="Z159" s="2" t="str">
        <f t="shared" si="8"/>
        <v>HERE</v>
      </c>
      <c r="AA159" s="2">
        <f>IF(Z159="HERE",Y159,AA158+Graph!$G$1*1000)</f>
        <v>50215842.599758968</v>
      </c>
      <c r="AB159" s="2">
        <f t="shared" si="21"/>
        <v>97772.332687467337</v>
      </c>
      <c r="AC159" s="2">
        <f t="shared" ref="AC159:AC222" si="38">IF(Z160="HERE",V159,AC158)</f>
        <v>19828202.015029401</v>
      </c>
      <c r="AD159" s="3">
        <f t="shared" si="10"/>
        <v>50215842.599758968</v>
      </c>
      <c r="AE159" s="2">
        <f>IF(AE157&gt;=52800000,52800000,IF(AB138=Graph!G$1*1000,AE158+Graph!G$1*1000,AC159))</f>
        <v>19828202.015029401</v>
      </c>
      <c r="AF159" s="3">
        <f t="shared" si="11"/>
        <v>19828202.015029401</v>
      </c>
      <c r="AG159" s="3">
        <f t="shared" si="29"/>
        <v>42782726.203309536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92</v>
      </c>
      <c r="C160" s="7"/>
      <c r="D160" s="2" t="e">
        <f t="shared" si="12"/>
        <v>#N/A</v>
      </c>
      <c r="E160" s="2" t="e">
        <f t="shared" si="22"/>
        <v>#N/A</v>
      </c>
      <c r="F160" s="2">
        <v>949382.94223922491</v>
      </c>
      <c r="G160" s="2">
        <f t="shared" si="35"/>
        <v>592960.42857142852</v>
      </c>
      <c r="H160" s="2">
        <f t="shared" ref="H160:H223" si="39">IF(COUNT($C161)=0,IF(COUNT($C160)=1,C160,SUM(H159+G160)),C160)</f>
        <v>69496219.941087246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1221364.5714285732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955259.73031002283</v>
      </c>
      <c r="Q160" s="2">
        <f t="shared" si="36"/>
        <v>600000</v>
      </c>
      <c r="R160" s="2">
        <f t="shared" ref="R160:R223" si="40">IF(COUNT($C161)=0,IF(COUNT($C160)=1,M160,SUM(R159+Q160)),M160)</f>
        <v>70644044.614788383</v>
      </c>
      <c r="S160" s="2">
        <f t="shared" si="17"/>
        <v>592960.42857143283</v>
      </c>
      <c r="T160" s="2">
        <f t="shared" si="18"/>
        <v>7039.571428571362</v>
      </c>
      <c r="U160" s="2">
        <f t="shared" si="19"/>
        <v>600000</v>
      </c>
      <c r="V160" s="2">
        <f t="shared" si="34"/>
        <v>20335690.332635194</v>
      </c>
      <c r="W160" s="2">
        <f t="shared" si="20"/>
        <v>507488.31760579348</v>
      </c>
      <c r="X160" s="2">
        <f t="shared" si="6"/>
        <v>92511.682394206524</v>
      </c>
      <c r="Y160" s="2">
        <f t="shared" si="37"/>
        <v>50308354.282153174</v>
      </c>
      <c r="Z160" s="2" t="str">
        <f t="shared" si="8"/>
        <v>HERE</v>
      </c>
      <c r="AA160" s="2">
        <f>IF(Z160="HERE",Y160,AA159+Graph!$G$1*1000)</f>
        <v>50308354.282153174</v>
      </c>
      <c r="AB160" s="2">
        <f t="shared" si="21"/>
        <v>92511.682394206524</v>
      </c>
      <c r="AC160" s="2">
        <f t="shared" si="38"/>
        <v>20335690.332635194</v>
      </c>
      <c r="AD160" s="3">
        <f t="shared" si="10"/>
        <v>50308354.282153174</v>
      </c>
      <c r="AE160" s="2">
        <f>IF(AE158&gt;=52800000,52800000,IF(AB139=Graph!G$1*1000,AE159+Graph!G$1*1000,AC160))</f>
        <v>20335690.332635194</v>
      </c>
      <c r="AF160" s="3">
        <f t="shared" si="11"/>
        <v>20335690.332635194</v>
      </c>
      <c r="AG160" s="3">
        <f t="shared" si="29"/>
        <v>42914250.203309536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93</v>
      </c>
      <c r="C161" s="7"/>
      <c r="D161" s="2" t="e">
        <f t="shared" si="12"/>
        <v>#N/A</v>
      </c>
      <c r="E161" s="2" t="e">
        <f t="shared" si="22"/>
        <v>#N/A</v>
      </c>
      <c r="F161" s="2">
        <v>954643.59253248572</v>
      </c>
      <c r="G161" s="2">
        <f t="shared" si="35"/>
        <v>592960.42857142852</v>
      </c>
      <c r="H161" s="2">
        <f t="shared" si="39"/>
        <v>70089180.369658679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1228404.1428571446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960542.22240260243</v>
      </c>
      <c r="Q161" s="2">
        <f t="shared" si="36"/>
        <v>600000</v>
      </c>
      <c r="R161" s="2">
        <f t="shared" si="40"/>
        <v>71244044.614788383</v>
      </c>
      <c r="S161" s="2">
        <f t="shared" si="17"/>
        <v>592960.42857143283</v>
      </c>
      <c r="T161" s="2">
        <f t="shared" si="18"/>
        <v>7039.571428571362</v>
      </c>
      <c r="U161" s="2">
        <f t="shared" si="19"/>
        <v>600000</v>
      </c>
      <c r="V161" s="2">
        <f t="shared" si="34"/>
        <v>20848439.300534248</v>
      </c>
      <c r="W161" s="2">
        <f t="shared" si="20"/>
        <v>512748.96789905429</v>
      </c>
      <c r="X161" s="2">
        <f t="shared" si="6"/>
        <v>87251.032100945711</v>
      </c>
      <c r="Y161" s="2">
        <f t="shared" si="37"/>
        <v>50395605.31425412</v>
      </c>
      <c r="Z161" s="2" t="str">
        <f t="shared" si="8"/>
        <v>HERE</v>
      </c>
      <c r="AA161" s="2">
        <f>IF(Z161="HERE",Y161,AA160+Graph!$G$1*1000)</f>
        <v>50395605.31425412</v>
      </c>
      <c r="AB161" s="2">
        <f t="shared" si="21"/>
        <v>87251.032100945711</v>
      </c>
      <c r="AC161" s="2">
        <f t="shared" si="38"/>
        <v>20848439.300534248</v>
      </c>
      <c r="AD161" s="3">
        <f t="shared" si="10"/>
        <v>50395605.31425412</v>
      </c>
      <c r="AE161" s="2">
        <f>IF(AE159&gt;=52800000,52800000,IF(AB140=Graph!G$1*1000,AE160+Graph!G$1*1000,AC161))</f>
        <v>20848439.300534248</v>
      </c>
      <c r="AF161" s="3">
        <f t="shared" si="11"/>
        <v>20848439.300534248</v>
      </c>
      <c r="AG161" s="3">
        <f t="shared" si="29"/>
        <v>43034211.653309532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94</v>
      </c>
      <c r="C162" s="7"/>
      <c r="D162" s="2" t="e">
        <f t="shared" si="12"/>
        <v>#N/A</v>
      </c>
      <c r="E162" s="2" t="e">
        <f t="shared" si="22"/>
        <v>#N/A</v>
      </c>
      <c r="F162" s="2">
        <v>959904.24282574654</v>
      </c>
      <c r="G162" s="2">
        <f t="shared" si="35"/>
        <v>592960.42857142852</v>
      </c>
      <c r="H162" s="2">
        <f t="shared" si="39"/>
        <v>70682140.798230112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1235443.7142857159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965824.71449518204</v>
      </c>
      <c r="Q162" s="2">
        <f t="shared" si="36"/>
        <v>600000</v>
      </c>
      <c r="R162" s="2">
        <f t="shared" si="40"/>
        <v>71844044.614788383</v>
      </c>
      <c r="S162" s="2">
        <f t="shared" si="17"/>
        <v>592960.42857143283</v>
      </c>
      <c r="T162" s="2">
        <f t="shared" si="18"/>
        <v>7039.571428571362</v>
      </c>
      <c r="U162" s="2">
        <f t="shared" si="19"/>
        <v>600000</v>
      </c>
      <c r="V162" s="2">
        <f t="shared" si="34"/>
        <v>21366448.918726563</v>
      </c>
      <c r="W162" s="2">
        <f t="shared" si="20"/>
        <v>518009.6181923151</v>
      </c>
      <c r="X162" s="2">
        <f t="shared" si="6"/>
        <v>81990.381807684898</v>
      </c>
      <c r="Y162" s="2">
        <f t="shared" si="37"/>
        <v>50477595.696061805</v>
      </c>
      <c r="Z162" s="2" t="str">
        <f t="shared" si="8"/>
        <v>HERE</v>
      </c>
      <c r="AA162" s="2">
        <f>IF(Z162="HERE",Y162,AA161+Graph!$G$1*1000)</f>
        <v>50477595.696061805</v>
      </c>
      <c r="AB162" s="2">
        <f t="shared" si="21"/>
        <v>81990.381807684898</v>
      </c>
      <c r="AC162" s="2">
        <f t="shared" si="38"/>
        <v>21366448.918726563</v>
      </c>
      <c r="AD162" s="3">
        <f t="shared" si="10"/>
        <v>50477595.696061805</v>
      </c>
      <c r="AE162" s="2">
        <f>IF(AE160&gt;=52800000,52800000,IF(AB141=Graph!G$1*1000,AE161+Graph!G$1*1000,AC162))</f>
        <v>21366448.918726563</v>
      </c>
      <c r="AF162" s="3">
        <f t="shared" si="11"/>
        <v>21366448.918726563</v>
      </c>
      <c r="AG162" s="3">
        <f t="shared" si="29"/>
        <v>43107495.353309534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95</v>
      </c>
      <c r="C163" s="7"/>
      <c r="D163" s="2" t="e">
        <f t="shared" si="12"/>
        <v>#N/A</v>
      </c>
      <c r="E163" s="2" t="e">
        <f t="shared" si="22"/>
        <v>#N/A</v>
      </c>
      <c r="F163" s="2">
        <v>965164.89311897755</v>
      </c>
      <c r="G163" s="2">
        <f t="shared" si="35"/>
        <v>592960.42857142852</v>
      </c>
      <c r="H163" s="2">
        <f t="shared" si="39"/>
        <v>71275101.226801544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1242483.2857142873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971107.20658776164</v>
      </c>
      <c r="Q163" s="2">
        <f t="shared" si="36"/>
        <v>600000</v>
      </c>
      <c r="R163" s="2">
        <f t="shared" si="40"/>
        <v>72444044.614788383</v>
      </c>
      <c r="S163" s="2">
        <f t="shared" si="17"/>
        <v>592960.42857143283</v>
      </c>
      <c r="T163" s="2">
        <f t="shared" si="18"/>
        <v>7039.571428571362</v>
      </c>
      <c r="U163" s="2">
        <f t="shared" si="19"/>
        <v>600000</v>
      </c>
      <c r="V163" s="2">
        <f t="shared" si="34"/>
        <v>21889719.18721211</v>
      </c>
      <c r="W163" s="2">
        <f t="shared" si="20"/>
        <v>523270.26848554611</v>
      </c>
      <c r="X163" s="2">
        <f t="shared" si="6"/>
        <v>76729.731514453888</v>
      </c>
      <c r="Y163" s="2">
        <f t="shared" si="37"/>
        <v>50554325.427576259</v>
      </c>
      <c r="Z163" s="2" t="str">
        <f t="shared" si="8"/>
        <v>HERE</v>
      </c>
      <c r="AA163" s="2">
        <f>IF(Z163="HERE",Y163,AA162+Graph!$G$1*1000)</f>
        <v>50554325.427576259</v>
      </c>
      <c r="AB163" s="2">
        <f t="shared" si="21"/>
        <v>76729.731514453888</v>
      </c>
      <c r="AC163" s="2">
        <f t="shared" si="38"/>
        <v>21889719.18721211</v>
      </c>
      <c r="AD163" s="3">
        <f t="shared" si="10"/>
        <v>50554325.427576259</v>
      </c>
      <c r="AE163" s="2">
        <f>IF(AE161&gt;=52800000,52800000,IF(AB142=Graph!G$1*1000,AE162+Graph!G$1*1000,AC163))</f>
        <v>21889719.18721211</v>
      </c>
      <c r="AF163" s="3">
        <f t="shared" si="11"/>
        <v>21889719.18721211</v>
      </c>
      <c r="AG163" s="3">
        <f t="shared" si="29"/>
        <v>43409735.05330953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96</v>
      </c>
      <c r="C164" s="7"/>
      <c r="D164" s="2" t="e">
        <f t="shared" si="12"/>
        <v>#N/A</v>
      </c>
      <c r="E164" s="2" t="e">
        <f t="shared" si="22"/>
        <v>#N/A</v>
      </c>
      <c r="F164" s="2">
        <v>970425.54341223836</v>
      </c>
      <c r="G164" s="2">
        <f t="shared" si="35"/>
        <v>592960.42857142852</v>
      </c>
      <c r="H164" s="2">
        <f t="shared" si="39"/>
        <v>71868061.655372977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1249522.8571428587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976389.69868034124</v>
      </c>
      <c r="Q164" s="2">
        <f t="shared" si="36"/>
        <v>600000</v>
      </c>
      <c r="R164" s="2">
        <f t="shared" si="40"/>
        <v>73044044.614788383</v>
      </c>
      <c r="S164" s="2">
        <f t="shared" si="17"/>
        <v>592960.42857143283</v>
      </c>
      <c r="T164" s="2">
        <f t="shared" si="18"/>
        <v>7039.571428571362</v>
      </c>
      <c r="U164" s="2">
        <f t="shared" si="19"/>
        <v>600000</v>
      </c>
      <c r="V164" s="2">
        <f t="shared" si="34"/>
        <v>22418250.105990916</v>
      </c>
      <c r="W164" s="2">
        <f t="shared" si="20"/>
        <v>528530.91877880692</v>
      </c>
      <c r="X164" s="2">
        <f t="shared" si="6"/>
        <v>71469.081221193075</v>
      </c>
      <c r="Y164" s="2">
        <f t="shared" si="37"/>
        <v>50625794.508797452</v>
      </c>
      <c r="Z164" s="2" t="str">
        <f t="shared" si="8"/>
        <v>HERE</v>
      </c>
      <c r="AA164" s="2">
        <f>IF(Z164="HERE",Y164,AA163+Graph!$G$1*1000)</f>
        <v>50625794.508797452</v>
      </c>
      <c r="AB164" s="2">
        <f t="shared" si="21"/>
        <v>71469.081221193075</v>
      </c>
      <c r="AC164" s="2">
        <f t="shared" si="38"/>
        <v>22418250.105990916</v>
      </c>
      <c r="AD164" s="3">
        <f t="shared" si="10"/>
        <v>50625794.508797452</v>
      </c>
      <c r="AE164" s="2">
        <f>IF(AE162&gt;=52800000,52800000,IF(AB143=Graph!G$1*1000,AE163+Graph!G$1*1000,AC164))</f>
        <v>22418250.105990916</v>
      </c>
      <c r="AF164" s="3">
        <f t="shared" si="11"/>
        <v>22418250.105990916</v>
      </c>
      <c r="AG164" s="3">
        <f t="shared" si="29"/>
        <v>43650127.05330953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97</v>
      </c>
      <c r="C165" s="7"/>
      <c r="D165" s="2" t="e">
        <f t="shared" si="12"/>
        <v>#N/A</v>
      </c>
      <c r="E165" s="2" t="e">
        <f t="shared" si="22"/>
        <v>#N/A</v>
      </c>
      <c r="F165" s="2">
        <v>975686.19370549917</v>
      </c>
      <c r="G165" s="2">
        <f t="shared" si="35"/>
        <v>592960.42857142852</v>
      </c>
      <c r="H165" s="2">
        <f t="shared" si="39"/>
        <v>72461022.08394441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1256562.42857143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981672.19077292085</v>
      </c>
      <c r="Q165" s="2">
        <f t="shared" si="36"/>
        <v>600000</v>
      </c>
      <c r="R165" s="2">
        <f t="shared" si="40"/>
        <v>73644044.614788383</v>
      </c>
      <c r="S165" s="2">
        <f t="shared" si="17"/>
        <v>592960.42857143283</v>
      </c>
      <c r="T165" s="2">
        <f t="shared" si="18"/>
        <v>7039.571428571362</v>
      </c>
      <c r="U165" s="2">
        <f t="shared" si="19"/>
        <v>600000</v>
      </c>
      <c r="V165" s="2">
        <f t="shared" si="34"/>
        <v>22952041.675062984</v>
      </c>
      <c r="W165" s="2">
        <f t="shared" si="20"/>
        <v>533791.56907206774</v>
      </c>
      <c r="X165" s="2">
        <f t="shared" si="6"/>
        <v>66208.430927932262</v>
      </c>
      <c r="Y165" s="2">
        <f t="shared" si="37"/>
        <v>50692002.939725384</v>
      </c>
      <c r="Z165" s="2" t="str">
        <f t="shared" si="8"/>
        <v>HERE</v>
      </c>
      <c r="AA165" s="2">
        <f>IF(Z165="HERE",Y165,AA164+Graph!$G$1*1000)</f>
        <v>50692002.939725384</v>
      </c>
      <c r="AB165" s="2">
        <f t="shared" si="21"/>
        <v>66208.430927932262</v>
      </c>
      <c r="AC165" s="2">
        <f t="shared" si="38"/>
        <v>22952041.675062984</v>
      </c>
      <c r="AD165" s="3">
        <f t="shared" si="10"/>
        <v>50692002.939725384</v>
      </c>
      <c r="AE165" s="2">
        <f>IF(AE163&gt;=52800000,52800000,IF(AB144=Graph!G$1*1000,AE164+Graph!G$1*1000,AC165))</f>
        <v>22952041.675062984</v>
      </c>
      <c r="AF165" s="3">
        <f t="shared" si="11"/>
        <v>22952041.675062984</v>
      </c>
      <c r="AG165" s="3">
        <f t="shared" si="29"/>
        <v>43840086.853309534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98</v>
      </c>
      <c r="C166" s="7"/>
      <c r="D166" s="2" t="e">
        <f t="shared" si="12"/>
        <v>#N/A</v>
      </c>
      <c r="E166" s="2" t="e">
        <f t="shared" si="22"/>
        <v>#N/A</v>
      </c>
      <c r="F166" s="2">
        <v>980946.84399875998</v>
      </c>
      <c r="G166" s="2">
        <f t="shared" ref="G166:G229" si="41">IF(F166&gt;600000,$AK$31*1000,F166)</f>
        <v>592960.42857142852</v>
      </c>
      <c r="H166" s="2">
        <f t="shared" si="39"/>
        <v>73053982.512515843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1263602.0000000014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986954.68286553025</v>
      </c>
      <c r="Q166" s="2">
        <f t="shared" ref="Q166:Q229" si="42">IF(P166&gt;600000,600000,P166)</f>
        <v>600000</v>
      </c>
      <c r="R166" s="2">
        <f t="shared" si="40"/>
        <v>74244044.614788383</v>
      </c>
      <c r="S166" s="2">
        <f t="shared" si="17"/>
        <v>592960.42857143283</v>
      </c>
      <c r="T166" s="2">
        <f t="shared" si="18"/>
        <v>7039.571428571362</v>
      </c>
      <c r="U166" s="2">
        <f t="shared" si="19"/>
        <v>600000</v>
      </c>
      <c r="V166" s="2">
        <f t="shared" si="34"/>
        <v>23491093.894428313</v>
      </c>
      <c r="W166" s="2">
        <f t="shared" si="20"/>
        <v>539052.21936532855</v>
      </c>
      <c r="X166" s="2">
        <f t="shared" si="6"/>
        <v>60947.78063467145</v>
      </c>
      <c r="Y166" s="2">
        <f t="shared" si="37"/>
        <v>50752950.720360056</v>
      </c>
      <c r="Z166" s="2" t="str">
        <f t="shared" si="8"/>
        <v>HERE</v>
      </c>
      <c r="AA166" s="2">
        <f>IF(Z166="HERE",Y166,AA165+Graph!$G$1*1000)</f>
        <v>50752950.720360056</v>
      </c>
      <c r="AB166" s="2">
        <f t="shared" si="21"/>
        <v>60947.78063467145</v>
      </c>
      <c r="AC166" s="2">
        <f t="shared" si="38"/>
        <v>23491093.894428313</v>
      </c>
      <c r="AD166" s="3">
        <f t="shared" si="10"/>
        <v>50752950.720360056</v>
      </c>
      <c r="AE166" s="2">
        <f>IF(AE164&gt;=52800000,52800000,IF(AB145=Graph!G$1*1000,AE165+Graph!G$1*1000,AC166))</f>
        <v>23491093.894428313</v>
      </c>
      <c r="AF166" s="3">
        <f t="shared" si="11"/>
        <v>23491093.894428313</v>
      </c>
      <c r="AG166" s="3">
        <f t="shared" si="29"/>
        <v>43996898.353309534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99</v>
      </c>
      <c r="C167" s="7"/>
      <c r="D167" s="2" t="e">
        <f t="shared" si="12"/>
        <v>#N/A</v>
      </c>
      <c r="E167" s="2" t="e">
        <f t="shared" si="22"/>
        <v>#N/A</v>
      </c>
      <c r="F167" s="2">
        <v>986207.4942920208</v>
      </c>
      <c r="G167" s="2">
        <f t="shared" si="41"/>
        <v>592960.42857142852</v>
      </c>
      <c r="H167" s="2">
        <f t="shared" si="39"/>
        <v>73646942.941087276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1270641.5714285728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992237.17495810986</v>
      </c>
      <c r="Q167" s="2">
        <f t="shared" si="42"/>
        <v>600000</v>
      </c>
      <c r="R167" s="2">
        <f t="shared" si="40"/>
        <v>74844044.614788383</v>
      </c>
      <c r="S167" s="2">
        <f t="shared" si="17"/>
        <v>592960.42857143283</v>
      </c>
      <c r="T167" s="2">
        <f t="shared" si="18"/>
        <v>7039.571428571362</v>
      </c>
      <c r="U167" s="2">
        <f t="shared" si="19"/>
        <v>600000</v>
      </c>
      <c r="V167" s="2">
        <f t="shared" si="34"/>
        <v>24035406.764086902</v>
      </c>
      <c r="W167" s="2">
        <f t="shared" si="20"/>
        <v>544312.86965858936</v>
      </c>
      <c r="X167" s="2">
        <f t="shared" si="6"/>
        <v>55687.130341410637</v>
      </c>
      <c r="Y167" s="2">
        <f t="shared" si="37"/>
        <v>50808637.850701466</v>
      </c>
      <c r="Z167" s="2" t="str">
        <f t="shared" si="8"/>
        <v>HERE</v>
      </c>
      <c r="AA167" s="2">
        <f>IF(Z167="HERE",Y167,AA166+Graph!$G$1*1000)</f>
        <v>50808637.850701466</v>
      </c>
      <c r="AB167" s="2">
        <f t="shared" si="21"/>
        <v>55687.130341410637</v>
      </c>
      <c r="AC167" s="2">
        <f t="shared" si="38"/>
        <v>24035406.764086902</v>
      </c>
      <c r="AD167" s="3">
        <f t="shared" si="10"/>
        <v>50808637.850701466</v>
      </c>
      <c r="AE167" s="2">
        <f>IF(AE165&gt;=52800000,52800000,IF(AB146=Graph!G$1*1000,AE166+Graph!G$1*1000,AC167))</f>
        <v>24035406.764086902</v>
      </c>
      <c r="AF167" s="3">
        <f t="shared" si="11"/>
        <v>24035406.764086902</v>
      </c>
      <c r="AG167" s="3">
        <f t="shared" si="29"/>
        <v>44109249.753309533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100</v>
      </c>
      <c r="C168" s="7"/>
      <c r="D168" s="2" t="e">
        <f t="shared" si="12"/>
        <v>#N/A</v>
      </c>
      <c r="E168" s="2" t="e">
        <f t="shared" si="22"/>
        <v>#N/A</v>
      </c>
      <c r="F168" s="2">
        <v>991468.14458525181</v>
      </c>
      <c r="G168" s="2">
        <f t="shared" si="41"/>
        <v>592960.42857142852</v>
      </c>
      <c r="H168" s="2">
        <f t="shared" si="39"/>
        <v>74239903.369658709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1277681.1428571441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997519.66705068946</v>
      </c>
      <c r="Q168" s="2">
        <f t="shared" si="42"/>
        <v>600000</v>
      </c>
      <c r="R168" s="2">
        <f t="shared" si="40"/>
        <v>75444044.614788383</v>
      </c>
      <c r="S168" s="2">
        <f t="shared" si="17"/>
        <v>592960.42857143283</v>
      </c>
      <c r="T168" s="2">
        <f t="shared" si="18"/>
        <v>7039.571428571362</v>
      </c>
      <c r="U168" s="2">
        <f t="shared" si="19"/>
        <v>600000</v>
      </c>
      <c r="V168" s="2">
        <f t="shared" si="34"/>
        <v>24584980.284038723</v>
      </c>
      <c r="W168" s="2">
        <f t="shared" si="20"/>
        <v>549573.51995182037</v>
      </c>
      <c r="X168" s="2">
        <f t="shared" si="6"/>
        <v>50426.480048179626</v>
      </c>
      <c r="Y168" s="2">
        <f t="shared" si="37"/>
        <v>50859064.330749646</v>
      </c>
      <c r="Z168" s="2" t="str">
        <f t="shared" si="8"/>
        <v>HERE</v>
      </c>
      <c r="AA168" s="2">
        <f>IF(Z168="HERE",Y168,AA167+Graph!$G$1*1000)</f>
        <v>50859064.330749646</v>
      </c>
      <c r="AB168" s="2">
        <f t="shared" si="21"/>
        <v>50426.480048179626</v>
      </c>
      <c r="AC168" s="2">
        <f t="shared" si="38"/>
        <v>24584980.284038723</v>
      </c>
      <c r="AD168" s="3">
        <f t="shared" si="10"/>
        <v>50859064.330749646</v>
      </c>
      <c r="AE168" s="2">
        <f>IF(AE166&gt;=52800000,52800000,IF(AB147=Graph!G$1*1000,AE167+Graph!G$1*1000,AC168))</f>
        <v>24584980.284038723</v>
      </c>
      <c r="AF168" s="3">
        <f t="shared" si="11"/>
        <v>24584980.284038723</v>
      </c>
      <c r="AG168" s="3">
        <f t="shared" si="29"/>
        <v>44186337.203309536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101</v>
      </c>
      <c r="C169" s="7"/>
      <c r="D169" s="2" t="e">
        <f t="shared" si="12"/>
        <v>#N/A</v>
      </c>
      <c r="E169" s="2" t="e">
        <f t="shared" si="22"/>
        <v>#N/A</v>
      </c>
      <c r="F169" s="2">
        <v>996728.79487851262</v>
      </c>
      <c r="G169" s="2">
        <f t="shared" si="41"/>
        <v>592960.42857142852</v>
      </c>
      <c r="H169" s="2">
        <f t="shared" si="39"/>
        <v>74832863.798230141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1284720.7142857155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1002802.1591432691</v>
      </c>
      <c r="Q169" s="2">
        <f t="shared" si="42"/>
        <v>600000</v>
      </c>
      <c r="R169" s="2">
        <f t="shared" si="40"/>
        <v>76044044.614788383</v>
      </c>
      <c r="S169" s="2">
        <f t="shared" si="17"/>
        <v>592960.42857143283</v>
      </c>
      <c r="T169" s="2">
        <f t="shared" si="18"/>
        <v>7039.571428571362</v>
      </c>
      <c r="U169" s="2">
        <f t="shared" si="19"/>
        <v>600000</v>
      </c>
      <c r="V169" s="2">
        <f t="shared" si="34"/>
        <v>25139814.454283804</v>
      </c>
      <c r="W169" s="2">
        <f t="shared" si="20"/>
        <v>554834.17024508119</v>
      </c>
      <c r="X169" s="2">
        <f t="shared" si="6"/>
        <v>45165.829754918814</v>
      </c>
      <c r="Y169" s="2">
        <f t="shared" si="37"/>
        <v>50904230.160504565</v>
      </c>
      <c r="Z169" s="2" t="str">
        <f t="shared" si="8"/>
        <v>HERE</v>
      </c>
      <c r="AA169" s="2">
        <f>IF(Z169="HERE",Y169,AA168+Graph!$G$1*1000)</f>
        <v>50904230.160504565</v>
      </c>
      <c r="AB169" s="2">
        <f t="shared" si="21"/>
        <v>45165.829754918814</v>
      </c>
      <c r="AC169" s="2">
        <f t="shared" si="38"/>
        <v>25139814.454283804</v>
      </c>
      <c r="AD169" s="3">
        <f t="shared" si="10"/>
        <v>50904230.160504565</v>
      </c>
      <c r="AE169" s="2">
        <f>IF(AE167&gt;=52800000,52800000,IF(AB148=Graph!G$1*1000,AE168+Graph!G$1*1000,AC169))</f>
        <v>25139814.454283804</v>
      </c>
      <c r="AF169" s="3">
        <f t="shared" si="11"/>
        <v>25139814.454283804</v>
      </c>
      <c r="AG169" s="3">
        <f t="shared" si="29"/>
        <v>44296779.503309533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102</v>
      </c>
      <c r="C170" s="7"/>
      <c r="D170" s="2" t="e">
        <f t="shared" si="12"/>
        <v>#N/A</v>
      </c>
      <c r="E170" s="2" t="e">
        <f t="shared" si="22"/>
        <v>#N/A</v>
      </c>
      <c r="F170" s="2">
        <v>1001989.4451717734</v>
      </c>
      <c r="G170" s="2">
        <f t="shared" si="41"/>
        <v>592960.42857142852</v>
      </c>
      <c r="H170" s="2">
        <f t="shared" si="39"/>
        <v>75425824.226801574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1291760.2857142868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1008084.6512358487</v>
      </c>
      <c r="Q170" s="2">
        <f t="shared" si="42"/>
        <v>600000</v>
      </c>
      <c r="R170" s="2">
        <f t="shared" si="40"/>
        <v>76644044.614788383</v>
      </c>
      <c r="S170" s="2">
        <f t="shared" si="17"/>
        <v>592960.42857143283</v>
      </c>
      <c r="T170" s="2">
        <f t="shared" si="18"/>
        <v>7039.571428571362</v>
      </c>
      <c r="U170" s="2">
        <f t="shared" si="19"/>
        <v>600000</v>
      </c>
      <c r="V170" s="2">
        <f t="shared" si="34"/>
        <v>25699909.274822146</v>
      </c>
      <c r="W170" s="2">
        <f t="shared" si="20"/>
        <v>560094.820538342</v>
      </c>
      <c r="X170" s="2">
        <f t="shared" si="6"/>
        <v>39905.179461658001</v>
      </c>
      <c r="Y170" s="2">
        <f t="shared" si="37"/>
        <v>50944135.339966223</v>
      </c>
      <c r="Z170" s="2" t="str">
        <f t="shared" si="8"/>
        <v>HERE</v>
      </c>
      <c r="AA170" s="2">
        <f>IF(Z170="HERE",Y170,AA169+Graph!$G$1*1000)</f>
        <v>50944135.339966223</v>
      </c>
      <c r="AB170" s="2">
        <f t="shared" si="21"/>
        <v>39905.179461658001</v>
      </c>
      <c r="AC170" s="2">
        <f t="shared" si="38"/>
        <v>25699909.274822146</v>
      </c>
      <c r="AD170" s="3">
        <f t="shared" si="10"/>
        <v>50944135.339966223</v>
      </c>
      <c r="AE170" s="2">
        <f>IF(AE168&gt;=52800000,52800000,IF(AB149=Graph!G$1*1000,AE169+Graph!G$1*1000,AC170))</f>
        <v>25699909.274822146</v>
      </c>
      <c r="AF170" s="3">
        <f t="shared" si="11"/>
        <v>25699909.274822146</v>
      </c>
      <c r="AG170" s="3">
        <f t="shared" si="29"/>
        <v>44634511.80330953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103</v>
      </c>
      <c r="C171" s="7"/>
      <c r="D171" s="2" t="e">
        <f t="shared" si="12"/>
        <v>#N/A</v>
      </c>
      <c r="E171" s="2" t="e">
        <f t="shared" si="22"/>
        <v>#N/A</v>
      </c>
      <c r="F171" s="2">
        <v>1007250.0954650342</v>
      </c>
      <c r="G171" s="2">
        <f t="shared" si="41"/>
        <v>592960.42857142852</v>
      </c>
      <c r="H171" s="2">
        <f t="shared" si="39"/>
        <v>76018784.655373007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1298799.8571428582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1013367.1433284283</v>
      </c>
      <c r="Q171" s="2">
        <f t="shared" si="42"/>
        <v>600000</v>
      </c>
      <c r="R171" s="2">
        <f t="shared" si="40"/>
        <v>77244044.614788383</v>
      </c>
      <c r="S171" s="2">
        <f t="shared" si="17"/>
        <v>592960.42857143283</v>
      </c>
      <c r="T171" s="2">
        <f t="shared" si="18"/>
        <v>7039.571428571362</v>
      </c>
      <c r="U171" s="2">
        <f t="shared" si="19"/>
        <v>600000</v>
      </c>
      <c r="V171" s="2">
        <f t="shared" si="34"/>
        <v>26265264.745653749</v>
      </c>
      <c r="W171" s="2">
        <f t="shared" si="20"/>
        <v>565355.47083160281</v>
      </c>
      <c r="X171" s="2">
        <f t="shared" si="6"/>
        <v>34644.529168397188</v>
      </c>
      <c r="Y171" s="2">
        <f t="shared" si="37"/>
        <v>50978779.86913462</v>
      </c>
      <c r="Z171" s="2" t="str">
        <f t="shared" si="8"/>
        <v>HERE</v>
      </c>
      <c r="AA171" s="2">
        <f>IF(Z171="HERE",Y171,AA170+Graph!$G$1*1000)</f>
        <v>50978779.86913462</v>
      </c>
      <c r="AB171" s="2">
        <f t="shared" si="21"/>
        <v>34644.529168397188</v>
      </c>
      <c r="AC171" s="2">
        <f t="shared" si="38"/>
        <v>26265264.745653749</v>
      </c>
      <c r="AD171" s="3">
        <f t="shared" si="10"/>
        <v>50978779.86913462</v>
      </c>
      <c r="AE171" s="2">
        <f>IF(AE169&gt;=52800000,52800000,IF(AB150=Graph!G$1*1000,AE170+Graph!G$1*1000,AC171))</f>
        <v>26265264.745653749</v>
      </c>
      <c r="AF171" s="3">
        <f t="shared" si="11"/>
        <v>26265264.745653749</v>
      </c>
      <c r="AG171" s="3">
        <f t="shared" si="29"/>
        <v>44939949.203309536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104</v>
      </c>
      <c r="C172" s="7"/>
      <c r="D172" s="2" t="e">
        <f t="shared" si="12"/>
        <v>#N/A</v>
      </c>
      <c r="E172" s="2" t="e">
        <f t="shared" si="22"/>
        <v>#N/A</v>
      </c>
      <c r="F172" s="2">
        <v>1012510.7457582951</v>
      </c>
      <c r="G172" s="2">
        <f t="shared" si="41"/>
        <v>592960.42857142852</v>
      </c>
      <c r="H172" s="2">
        <f t="shared" si="39"/>
        <v>76611745.08394444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1305839.4285714296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1018649.6354210377</v>
      </c>
      <c r="Q172" s="2">
        <f t="shared" si="42"/>
        <v>600000</v>
      </c>
      <c r="R172" s="2">
        <f t="shared" si="40"/>
        <v>77844044.614788383</v>
      </c>
      <c r="S172" s="2">
        <f t="shared" si="17"/>
        <v>592960.42857143283</v>
      </c>
      <c r="T172" s="2">
        <f t="shared" si="18"/>
        <v>7039.571428571362</v>
      </c>
      <c r="U172" s="2">
        <f t="shared" si="19"/>
        <v>600000</v>
      </c>
      <c r="V172" s="2">
        <f t="shared" si="34"/>
        <v>26835880.866778612</v>
      </c>
      <c r="W172" s="2">
        <f t="shared" si="20"/>
        <v>570616.12112486362</v>
      </c>
      <c r="X172" s="2">
        <f t="shared" si="6"/>
        <v>29383.878875136375</v>
      </c>
      <c r="Y172" s="2">
        <f t="shared" si="37"/>
        <v>51008163.748009756</v>
      </c>
      <c r="Z172" s="2" t="str">
        <f t="shared" si="8"/>
        <v>HERE</v>
      </c>
      <c r="AA172" s="2">
        <f>IF(Z172="HERE",Y172,AA171+Graph!$G$1*1000)</f>
        <v>51008163.748009756</v>
      </c>
      <c r="AB172" s="2">
        <f t="shared" si="21"/>
        <v>29383.878875136375</v>
      </c>
      <c r="AC172" s="2">
        <f t="shared" si="38"/>
        <v>26835880.866778612</v>
      </c>
      <c r="AD172" s="3">
        <f t="shared" si="10"/>
        <v>51008163.748009756</v>
      </c>
      <c r="AE172" s="2">
        <f>IF(AE170&gt;=52800000,52800000,IF(AB151=Graph!G$1*1000,AE171+Graph!G$1*1000,AC172))</f>
        <v>26835880.866778612</v>
      </c>
      <c r="AF172" s="3">
        <f t="shared" si="11"/>
        <v>26835880.866778612</v>
      </c>
      <c r="AG172" s="3">
        <f t="shared" si="29"/>
        <v>45169813.953309536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105</v>
      </c>
      <c r="C173" s="7"/>
      <c r="D173" s="2" t="e">
        <f t="shared" si="12"/>
        <v>#N/A</v>
      </c>
      <c r="E173" s="2" t="e">
        <f t="shared" si="22"/>
        <v>#N/A</v>
      </c>
      <c r="F173" s="2">
        <v>1017771.3960515261</v>
      </c>
      <c r="G173" s="2">
        <f t="shared" si="41"/>
        <v>592960.42857142852</v>
      </c>
      <c r="H173" s="2">
        <f t="shared" si="39"/>
        <v>77204705.512515873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1312879.0000000009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1023932.1275136173</v>
      </c>
      <c r="Q173" s="2">
        <f t="shared" si="42"/>
        <v>600000</v>
      </c>
      <c r="R173" s="2">
        <f t="shared" si="40"/>
        <v>78444044.614788383</v>
      </c>
      <c r="S173" s="2">
        <f t="shared" si="17"/>
        <v>592960.42857143283</v>
      </c>
      <c r="T173" s="2">
        <f t="shared" si="18"/>
        <v>7039.571428571362</v>
      </c>
      <c r="U173" s="2">
        <f t="shared" si="19"/>
        <v>600000</v>
      </c>
      <c r="V173" s="2">
        <f t="shared" si="34"/>
        <v>27411757.638196707</v>
      </c>
      <c r="W173" s="2">
        <f t="shared" si="20"/>
        <v>575876.77141809464</v>
      </c>
      <c r="X173" s="2">
        <f t="shared" si="6"/>
        <v>24123.228581905365</v>
      </c>
      <c r="Y173" s="2">
        <f t="shared" si="37"/>
        <v>51032286.976591662</v>
      </c>
      <c r="Z173" s="2" t="str">
        <f t="shared" si="8"/>
        <v>HERE</v>
      </c>
      <c r="AA173" s="2">
        <f>IF(Z173="HERE",Y173,AA172+Graph!$G$1*1000)</f>
        <v>51032286.976591662</v>
      </c>
      <c r="AB173" s="2">
        <f t="shared" si="21"/>
        <v>24123.228581905365</v>
      </c>
      <c r="AC173" s="2">
        <f t="shared" si="38"/>
        <v>27411757.638196707</v>
      </c>
      <c r="AD173" s="3">
        <f t="shared" si="10"/>
        <v>51032286.976591662</v>
      </c>
      <c r="AE173" s="2">
        <f>IF(AE171&gt;=52800000,52800000,IF(AB152=Graph!G$1*1000,AE172+Graph!G$1*1000,AC173))</f>
        <v>27411757.638196707</v>
      </c>
      <c r="AF173" s="3">
        <f t="shared" si="11"/>
        <v>27411757.638196707</v>
      </c>
      <c r="AG173" s="3">
        <f t="shared" si="29"/>
        <v>45300020.453309536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106</v>
      </c>
      <c r="C174" s="7"/>
      <c r="D174" s="2" t="e">
        <f t="shared" si="12"/>
        <v>#N/A</v>
      </c>
      <c r="E174" s="2" t="e">
        <f t="shared" si="22"/>
        <v>#N/A</v>
      </c>
      <c r="F174" s="2">
        <v>1023032.0463447869</v>
      </c>
      <c r="G174" s="2">
        <f t="shared" si="41"/>
        <v>592960.42857142852</v>
      </c>
      <c r="H174" s="2">
        <f t="shared" si="39"/>
        <v>77797665.941087306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1319918.5714285723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1029214.6196061969</v>
      </c>
      <c r="Q174" s="2">
        <f t="shared" si="42"/>
        <v>600000</v>
      </c>
      <c r="R174" s="2">
        <f t="shared" si="40"/>
        <v>79044044.614788383</v>
      </c>
      <c r="S174" s="2">
        <f t="shared" si="17"/>
        <v>592960.42857143283</v>
      </c>
      <c r="T174" s="2">
        <f t="shared" si="18"/>
        <v>7039.571428571362</v>
      </c>
      <c r="U174" s="2">
        <f t="shared" si="19"/>
        <v>600000</v>
      </c>
      <c r="V174" s="2">
        <f t="shared" si="34"/>
        <v>27992895.059908062</v>
      </c>
      <c r="W174" s="2">
        <f t="shared" si="20"/>
        <v>581137.42171135545</v>
      </c>
      <c r="X174" s="2">
        <f t="shared" si="6"/>
        <v>18862.578288644552</v>
      </c>
      <c r="Y174" s="2">
        <f t="shared" si="37"/>
        <v>51051149.554880306</v>
      </c>
      <c r="Z174" s="2" t="str">
        <f t="shared" si="8"/>
        <v>HERE</v>
      </c>
      <c r="AA174" s="2">
        <f>IF(Z174="HERE",Y174,AA173+Graph!$G$1*1000)</f>
        <v>51051149.554880306</v>
      </c>
      <c r="AB174" s="2">
        <f t="shared" si="21"/>
        <v>18862.578288644552</v>
      </c>
      <c r="AC174" s="2">
        <f t="shared" si="38"/>
        <v>27992895.059908062</v>
      </c>
      <c r="AD174" s="3">
        <f t="shared" si="10"/>
        <v>51051149.554880306</v>
      </c>
      <c r="AE174" s="2">
        <f>IF(AE172&gt;=52800000,52800000,IF(AB153=Graph!G$1*1000,AE173+Graph!G$1*1000,AC174))</f>
        <v>27992895.059908062</v>
      </c>
      <c r="AF174" s="3">
        <f t="shared" si="11"/>
        <v>27992895.059908062</v>
      </c>
      <c r="AG174" s="3">
        <f t="shared" si="29"/>
        <v>45439956.252589487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107</v>
      </c>
      <c r="C175" s="7"/>
      <c r="D175" s="2" t="e">
        <f t="shared" si="12"/>
        <v>#N/A</v>
      </c>
      <c r="E175" s="2" t="e">
        <f t="shared" si="22"/>
        <v>#N/A</v>
      </c>
      <c r="F175" s="2">
        <v>1028292.6966380477</v>
      </c>
      <c r="G175" s="2">
        <f t="shared" si="41"/>
        <v>592960.42857142852</v>
      </c>
      <c r="H175" s="2">
        <f t="shared" si="39"/>
        <v>78390626.369658738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1326958.1428571437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1034497.1116987765</v>
      </c>
      <c r="Q175" s="2">
        <f t="shared" si="42"/>
        <v>600000</v>
      </c>
      <c r="R175" s="2">
        <f t="shared" si="40"/>
        <v>79644044.614788383</v>
      </c>
      <c r="S175" s="2">
        <f t="shared" si="17"/>
        <v>592960.42857143283</v>
      </c>
      <c r="T175" s="2">
        <f t="shared" si="18"/>
        <v>7039.571428571362</v>
      </c>
      <c r="U175" s="2">
        <f t="shared" si="19"/>
        <v>600000</v>
      </c>
      <c r="V175" s="2">
        <f t="shared" si="34"/>
        <v>28579293.131912678</v>
      </c>
      <c r="W175" s="2">
        <f t="shared" si="20"/>
        <v>586398.07200461626</v>
      </c>
      <c r="X175" s="2">
        <f t="shared" si="6"/>
        <v>13601.927995383739</v>
      </c>
      <c r="Y175" s="2">
        <f t="shared" si="37"/>
        <v>51064751.48287569</v>
      </c>
      <c r="Z175" s="2" t="str">
        <f t="shared" si="8"/>
        <v>HERE</v>
      </c>
      <c r="AA175" s="2">
        <f>IF(Z175="HERE",Y175,AA174+Graph!$G$1*1000)</f>
        <v>51064751.48287569</v>
      </c>
      <c r="AB175" s="2">
        <f t="shared" si="21"/>
        <v>13601.927995383739</v>
      </c>
      <c r="AC175" s="2">
        <f t="shared" si="38"/>
        <v>28579293.131912678</v>
      </c>
      <c r="AD175" s="3">
        <f t="shared" si="10"/>
        <v>51064751.48287569</v>
      </c>
      <c r="AE175" s="2">
        <f>IF(AE173&gt;=52800000,52800000,IF(AB154=Graph!G$1*1000,AE174+Graph!G$1*1000,AC175))</f>
        <v>28579293.131912678</v>
      </c>
      <c r="AF175" s="3">
        <f t="shared" si="11"/>
        <v>28579293.131912678</v>
      </c>
      <c r="AG175" s="3">
        <f t="shared" si="29"/>
        <v>45575420.499120168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108</v>
      </c>
      <c r="C176" s="7"/>
      <c r="D176" s="2" t="e">
        <f t="shared" si="12"/>
        <v>#N/A</v>
      </c>
      <c r="E176" s="2" t="e">
        <f t="shared" si="22"/>
        <v>#N/A</v>
      </c>
      <c r="F176" s="2">
        <v>1033553.3469313085</v>
      </c>
      <c r="G176" s="2">
        <f t="shared" si="41"/>
        <v>592960.42857142852</v>
      </c>
      <c r="H176" s="2">
        <f t="shared" si="39"/>
        <v>78983586.798230171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1333997.714285715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1039779.6037913561</v>
      </c>
      <c r="Q176" s="2">
        <f t="shared" si="42"/>
        <v>600000</v>
      </c>
      <c r="R176" s="2">
        <f t="shared" si="40"/>
        <v>80244044.614788383</v>
      </c>
      <c r="S176" s="2">
        <f t="shared" si="17"/>
        <v>592960.42857143283</v>
      </c>
      <c r="T176" s="2">
        <f t="shared" si="18"/>
        <v>7039.571428571362</v>
      </c>
      <c r="U176" s="2">
        <f t="shared" si="19"/>
        <v>600000</v>
      </c>
      <c r="V176" s="2">
        <f t="shared" si="34"/>
        <v>29170951.854210556</v>
      </c>
      <c r="W176" s="2">
        <f t="shared" si="20"/>
        <v>591658.72229787707</v>
      </c>
      <c r="X176" s="2">
        <f t="shared" si="6"/>
        <v>8341.2777021229267</v>
      </c>
      <c r="Y176" s="2">
        <f t="shared" si="37"/>
        <v>51073092.760577813</v>
      </c>
      <c r="Z176" s="2" t="str">
        <f t="shared" si="8"/>
        <v>HERE</v>
      </c>
      <c r="AA176" s="2">
        <f>IF(Z176="HERE",Y176,AA175+Graph!$G$1*1000)</f>
        <v>51073092.760577813</v>
      </c>
      <c r="AB176" s="2">
        <f t="shared" si="21"/>
        <v>8341.2777021229267</v>
      </c>
      <c r="AC176" s="2">
        <f t="shared" si="38"/>
        <v>29170951.854210556</v>
      </c>
      <c r="AD176" s="3">
        <f t="shared" si="10"/>
        <v>51073092.760577813</v>
      </c>
      <c r="AE176" s="2">
        <f>IF(AE174&gt;=52800000,52800000,IF(AB155=Graph!G$1*1000,AE175+Graph!G$1*1000,AC176))</f>
        <v>29170951.854210556</v>
      </c>
      <c r="AF176" s="3">
        <f t="shared" si="11"/>
        <v>29170951.854210556</v>
      </c>
      <c r="AG176" s="3">
        <f t="shared" si="29"/>
        <v>45706413.192901574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109</v>
      </c>
      <c r="C177" s="7"/>
      <c r="D177" s="2" t="e">
        <f t="shared" si="12"/>
        <v>#N/A</v>
      </c>
      <c r="E177" s="2" t="e">
        <f t="shared" si="22"/>
        <v>#N/A</v>
      </c>
      <c r="F177" s="2">
        <v>1038813.9972245693</v>
      </c>
      <c r="G177" s="2">
        <f t="shared" si="41"/>
        <v>592960.42857142852</v>
      </c>
      <c r="H177" s="2">
        <f t="shared" si="39"/>
        <v>79576547.226801604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1341037.2857142864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1045062.0958839655</v>
      </c>
      <c r="Q177" s="2">
        <f t="shared" si="42"/>
        <v>600000</v>
      </c>
      <c r="R177" s="2">
        <f t="shared" si="40"/>
        <v>80844044.614788383</v>
      </c>
      <c r="S177" s="2">
        <f t="shared" si="17"/>
        <v>592960.42857143283</v>
      </c>
      <c r="T177" s="2">
        <f t="shared" si="18"/>
        <v>7039.571428571362</v>
      </c>
      <c r="U177" s="2">
        <f t="shared" si="19"/>
        <v>600000</v>
      </c>
      <c r="V177" s="2">
        <f t="shared" si="34"/>
        <v>29767871.226801693</v>
      </c>
      <c r="W177" s="2">
        <f t="shared" si="20"/>
        <v>596919.37259113789</v>
      </c>
      <c r="X177" s="2">
        <f t="shared" si="6"/>
        <v>3080.627408862114</v>
      </c>
      <c r="Y177" s="2">
        <f t="shared" si="37"/>
        <v>51076173.387986675</v>
      </c>
      <c r="Z177" s="2" t="str">
        <f t="shared" si="8"/>
        <v>HERE</v>
      </c>
      <c r="AA177" s="2">
        <f>IF(Z177="HERE",Y177,AA176+Graph!$G$1*1000)</f>
        <v>51076173.387986675</v>
      </c>
      <c r="AB177" s="2">
        <f t="shared" si="21"/>
        <v>3080.627408862114</v>
      </c>
      <c r="AC177" s="2">
        <f t="shared" si="38"/>
        <v>29767871.226801693</v>
      </c>
      <c r="AD177" s="3">
        <f t="shared" si="10"/>
        <v>51076173.387986675</v>
      </c>
      <c r="AE177" s="2">
        <f>IF(AE175&gt;=52800000,52800000,IF(AB156=Graph!G$1*1000,AE176+Graph!G$1*1000,AC177))</f>
        <v>29767871.226801693</v>
      </c>
      <c r="AF177" s="3">
        <f t="shared" si="11"/>
        <v>29767871.226801693</v>
      </c>
      <c r="AG177" s="3">
        <f t="shared" si="29"/>
        <v>45832934.333933711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110</v>
      </c>
      <c r="C178" s="7"/>
      <c r="D178" s="2" t="e">
        <f t="shared" si="12"/>
        <v>#N/A</v>
      </c>
      <c r="E178" s="2" t="e">
        <f t="shared" si="22"/>
        <v>#N/A</v>
      </c>
      <c r="F178" s="2">
        <v>1044074.6475178003</v>
      </c>
      <c r="G178" s="2">
        <f t="shared" si="41"/>
        <v>592960.42857142852</v>
      </c>
      <c r="H178" s="2">
        <f t="shared" si="39"/>
        <v>80169507.655373037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1348076.8571428577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1050344.5879765451</v>
      </c>
      <c r="Q178" s="2">
        <f t="shared" si="42"/>
        <v>600000</v>
      </c>
      <c r="R178" s="2">
        <f t="shared" si="40"/>
        <v>81444044.614788383</v>
      </c>
      <c r="S178" s="2">
        <f t="shared" si="17"/>
        <v>592960.42857143283</v>
      </c>
      <c r="T178" s="2">
        <f t="shared" si="18"/>
        <v>7039.571428571362</v>
      </c>
      <c r="U178" s="2">
        <f t="shared" si="19"/>
        <v>600000</v>
      </c>
      <c r="V178" s="2">
        <f t="shared" si="34"/>
        <v>30360831.655373123</v>
      </c>
      <c r="W178" s="2">
        <f t="shared" si="20"/>
        <v>592960.4285714291</v>
      </c>
      <c r="X178" s="2">
        <f t="shared" si="6"/>
        <v>7039.5714285708964</v>
      </c>
      <c r="Y178" s="2">
        <f t="shared" si="37"/>
        <v>51083212.959415242</v>
      </c>
      <c r="Z178" s="2" t="str">
        <f t="shared" si="8"/>
        <v>HERE</v>
      </c>
      <c r="AA178" s="2">
        <f>IF(Z178="HERE",Y178,AA177+Graph!$G$1*1000)</f>
        <v>51083212.959415242</v>
      </c>
      <c r="AB178" s="2">
        <f t="shared" si="21"/>
        <v>7039.5714285671711</v>
      </c>
      <c r="AC178" s="2">
        <f t="shared" si="38"/>
        <v>30360831.655373123</v>
      </c>
      <c r="AD178" s="3">
        <f t="shared" si="10"/>
        <v>51083212.959415242</v>
      </c>
      <c r="AE178" s="2">
        <f>IF(AE176&gt;=52800000,52800000,IF(AB157=Graph!G$1*1000,AE177+Graph!G$1*1000,AC178))</f>
        <v>30360831.655373123</v>
      </c>
      <c r="AF178" s="3">
        <f t="shared" si="11"/>
        <v>30360831.655373123</v>
      </c>
      <c r="AG178" s="3">
        <f t="shared" si="29"/>
        <v>45954983.922216579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111</v>
      </c>
      <c r="C179" s="7"/>
      <c r="D179" s="2" t="e">
        <f t="shared" si="12"/>
        <v>#N/A</v>
      </c>
      <c r="E179" s="2" t="e">
        <f t="shared" si="22"/>
        <v>#N/A</v>
      </c>
      <c r="F179" s="2">
        <v>1049335.2978110611</v>
      </c>
      <c r="G179" s="2">
        <f t="shared" si="41"/>
        <v>592960.42857142852</v>
      </c>
      <c r="H179" s="2">
        <f t="shared" si="39"/>
        <v>80762468.08394447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1355116.4285714291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1055627.0800691247</v>
      </c>
      <c r="Q179" s="2">
        <f t="shared" si="42"/>
        <v>600000</v>
      </c>
      <c r="R179" s="2">
        <f t="shared" si="40"/>
        <v>82044044.614788383</v>
      </c>
      <c r="S179" s="2">
        <f t="shared" si="17"/>
        <v>592960.42857143283</v>
      </c>
      <c r="T179" s="2">
        <f t="shared" si="18"/>
        <v>7039.571428571362</v>
      </c>
      <c r="U179" s="2">
        <f t="shared" si="19"/>
        <v>600000</v>
      </c>
      <c r="V179" s="2">
        <f t="shared" si="34"/>
        <v>30953792.083944552</v>
      </c>
      <c r="W179" s="2">
        <f t="shared" si="20"/>
        <v>592960.4285714291</v>
      </c>
      <c r="X179" s="2">
        <f t="shared" si="6"/>
        <v>7039.5714285708964</v>
      </c>
      <c r="Y179" s="2">
        <f t="shared" si="37"/>
        <v>51090252.530843809</v>
      </c>
      <c r="Z179" s="2" t="str">
        <f t="shared" si="8"/>
        <v>HERE</v>
      </c>
      <c r="AA179" s="2">
        <f>IF(Z179="HERE",Y179,AA178+Graph!$G$1*1000)</f>
        <v>51090252.530843809</v>
      </c>
      <c r="AB179" s="2">
        <f t="shared" si="21"/>
        <v>7039.5714285671711</v>
      </c>
      <c r="AC179" s="2">
        <f t="shared" si="38"/>
        <v>30953792.083944552</v>
      </c>
      <c r="AD179" s="3">
        <f t="shared" si="10"/>
        <v>51090252.530843809</v>
      </c>
      <c r="AE179" s="2">
        <f>IF(AE177&gt;=52800000,52800000,IF(AB158=Graph!G$1*1000,AE178+Graph!G$1*1000,AC179))</f>
        <v>30953792.083944552</v>
      </c>
      <c r="AF179" s="3">
        <f t="shared" si="11"/>
        <v>30953792.083944552</v>
      </c>
      <c r="AG179" s="3">
        <f t="shared" si="29"/>
        <v>46072561.957750194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112</v>
      </c>
      <c r="C180" s="7"/>
      <c r="D180" s="2" t="e">
        <f t="shared" si="12"/>
        <v>#N/A</v>
      </c>
      <c r="E180" s="2" t="e">
        <f t="shared" si="22"/>
        <v>#N/A</v>
      </c>
      <c r="F180" s="2">
        <v>1054595.948104322</v>
      </c>
      <c r="G180" s="2">
        <f t="shared" si="41"/>
        <v>592960.42857142852</v>
      </c>
      <c r="H180" s="2">
        <f t="shared" si="39"/>
        <v>81355428.512515903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1362156.0000000005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1060909.5721617043</v>
      </c>
      <c r="Q180" s="2">
        <f t="shared" si="42"/>
        <v>600000</v>
      </c>
      <c r="R180" s="2">
        <f t="shared" si="40"/>
        <v>82644044.614788383</v>
      </c>
      <c r="S180" s="2">
        <f t="shared" si="17"/>
        <v>592960.42857143283</v>
      </c>
      <c r="T180" s="2">
        <f t="shared" si="18"/>
        <v>7039.571428571362</v>
      </c>
      <c r="U180" s="2">
        <f t="shared" si="19"/>
        <v>600000</v>
      </c>
      <c r="V180" s="2">
        <f t="shared" si="34"/>
        <v>31546752.512515981</v>
      </c>
      <c r="W180" s="2">
        <f t="shared" si="20"/>
        <v>592960.4285714291</v>
      </c>
      <c r="X180" s="2">
        <f t="shared" si="6"/>
        <v>7039.5714285708964</v>
      </c>
      <c r="Y180" s="2">
        <f t="shared" si="37"/>
        <v>51097292.102272376</v>
      </c>
      <c r="Z180" s="2" t="str">
        <f t="shared" si="8"/>
        <v>HERE</v>
      </c>
      <c r="AA180" s="2">
        <f>IF(Z180="HERE",Y180,AA179+Graph!$G$1*1000)</f>
        <v>51097292.102272376</v>
      </c>
      <c r="AB180" s="2">
        <f t="shared" si="21"/>
        <v>7039.5714285671711</v>
      </c>
      <c r="AC180" s="2">
        <f t="shared" si="38"/>
        <v>31546752.512515981</v>
      </c>
      <c r="AD180" s="3">
        <f t="shared" si="10"/>
        <v>51097292.102272376</v>
      </c>
      <c r="AE180" s="2">
        <f>IF(AE178&gt;=52800000,52800000,IF(AB159=Graph!G$1*1000,AE179+Graph!G$1*1000,AC180))</f>
        <v>31546752.512515981</v>
      </c>
      <c r="AF180" s="3">
        <f t="shared" si="11"/>
        <v>31546752.512515981</v>
      </c>
      <c r="AG180" s="3">
        <f t="shared" si="29"/>
        <v>46185668.44053454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113</v>
      </c>
      <c r="C181" s="7"/>
      <c r="D181" s="2" t="e">
        <f t="shared" si="12"/>
        <v>#N/A</v>
      </c>
      <c r="E181" s="2" t="e">
        <f t="shared" si="22"/>
        <v>#N/A</v>
      </c>
      <c r="F181" s="2">
        <v>1059856.5983975828</v>
      </c>
      <c r="G181" s="2">
        <f t="shared" si="41"/>
        <v>592960.42857142852</v>
      </c>
      <c r="H181" s="2">
        <f t="shared" si="39"/>
        <v>81948388.941087335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1369195.5714285718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1066192.0642542839</v>
      </c>
      <c r="Q181" s="2">
        <f t="shared" si="42"/>
        <v>600000</v>
      </c>
      <c r="R181" s="2">
        <f t="shared" si="40"/>
        <v>83244044.614788383</v>
      </c>
      <c r="S181" s="2">
        <f t="shared" si="17"/>
        <v>592960.42857143283</v>
      </c>
      <c r="T181" s="2">
        <f t="shared" si="18"/>
        <v>7039.571428571362</v>
      </c>
      <c r="U181" s="2">
        <f t="shared" si="19"/>
        <v>600000</v>
      </c>
      <c r="V181" s="2">
        <f t="shared" si="34"/>
        <v>32139712.94108741</v>
      </c>
      <c r="W181" s="2">
        <f t="shared" si="20"/>
        <v>592960.4285714291</v>
      </c>
      <c r="X181" s="2">
        <f t="shared" si="6"/>
        <v>7039.5714285708964</v>
      </c>
      <c r="Y181" s="2">
        <f t="shared" si="37"/>
        <v>51104331.673700944</v>
      </c>
      <c r="Z181" s="2" t="str">
        <f t="shared" si="8"/>
        <v>HERE</v>
      </c>
      <c r="AA181" s="2">
        <f>IF(Z181="HERE",Y181,AA180+Graph!$G$1*1000)</f>
        <v>51104331.673700944</v>
      </c>
      <c r="AB181" s="2">
        <f t="shared" si="21"/>
        <v>7039.5714285671711</v>
      </c>
      <c r="AC181" s="2">
        <f t="shared" si="38"/>
        <v>32139712.94108741</v>
      </c>
      <c r="AD181" s="3">
        <f t="shared" si="10"/>
        <v>51104331.673700944</v>
      </c>
      <c r="AE181" s="2">
        <f>IF(AE179&gt;=52800000,52800000,IF(AB160=Graph!G$1*1000,AE180+Graph!G$1*1000,AC181))</f>
        <v>32139712.94108741</v>
      </c>
      <c r="AF181" s="3">
        <f t="shared" si="11"/>
        <v>32139712.94108741</v>
      </c>
      <c r="AG181" s="3">
        <f t="shared" si="29"/>
        <v>46294303.370569617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114</v>
      </c>
      <c r="C182" s="7"/>
      <c r="D182" s="2" t="e">
        <f t="shared" si="12"/>
        <v>#N/A</v>
      </c>
      <c r="E182" s="2" t="e">
        <f t="shared" si="22"/>
        <v>#N/A</v>
      </c>
      <c r="F182" s="2">
        <v>1065117.2486908436</v>
      </c>
      <c r="G182" s="2">
        <f t="shared" si="41"/>
        <v>592960.42857142852</v>
      </c>
      <c r="H182" s="2">
        <f t="shared" si="39"/>
        <v>82541349.369658768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1376235.1428571432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1071474.5563468635</v>
      </c>
      <c r="Q182" s="2">
        <f t="shared" si="42"/>
        <v>600000</v>
      </c>
      <c r="R182" s="2">
        <f t="shared" si="40"/>
        <v>83844044.614788383</v>
      </c>
      <c r="S182" s="2">
        <f t="shared" si="17"/>
        <v>592960.42857143283</v>
      </c>
      <c r="T182" s="2">
        <f t="shared" si="18"/>
        <v>7039.571428571362</v>
      </c>
      <c r="U182" s="2">
        <f t="shared" si="19"/>
        <v>600000</v>
      </c>
      <c r="V182" s="2">
        <f t="shared" si="34"/>
        <v>32732673.369658839</v>
      </c>
      <c r="W182" s="2">
        <f t="shared" si="20"/>
        <v>592960.4285714291</v>
      </c>
      <c r="X182" s="2">
        <f t="shared" si="6"/>
        <v>7039.5714285708964</v>
      </c>
      <c r="Y182" s="2">
        <f t="shared" si="37"/>
        <v>51111371.245129511</v>
      </c>
      <c r="Z182" s="2" t="str">
        <f t="shared" si="8"/>
        <v>HERE</v>
      </c>
      <c r="AA182" s="2">
        <f>IF(Z182="HERE",Y182,AA181+Graph!$G$1*1000)</f>
        <v>51111371.245129511</v>
      </c>
      <c r="AB182" s="2">
        <f t="shared" si="21"/>
        <v>7039.5714285671711</v>
      </c>
      <c r="AC182" s="2">
        <f t="shared" si="38"/>
        <v>32732673.369658839</v>
      </c>
      <c r="AD182" s="3">
        <f t="shared" si="10"/>
        <v>51111371.245129511</v>
      </c>
      <c r="AE182" s="2">
        <f>IF(AE180&gt;=52800000,52800000,IF(AB161=Graph!G$1*1000,AE181+Graph!G$1*1000,AC182))</f>
        <v>32732673.369658839</v>
      </c>
      <c r="AF182" s="3">
        <f t="shared" si="11"/>
        <v>32732673.369658839</v>
      </c>
      <c r="AG182" s="3">
        <f t="shared" si="29"/>
        <v>46398466.747855425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115</v>
      </c>
      <c r="C183" s="7"/>
      <c r="D183" s="2" t="e">
        <f t="shared" si="12"/>
        <v>#N/A</v>
      </c>
      <c r="E183" s="2" t="e">
        <f t="shared" si="22"/>
        <v>#N/A</v>
      </c>
      <c r="F183" s="2">
        <v>1070377.8989841044</v>
      </c>
      <c r="G183" s="2">
        <f t="shared" si="41"/>
        <v>592960.42857142852</v>
      </c>
      <c r="H183" s="2">
        <f t="shared" si="39"/>
        <v>83134309.798230201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1383274.7142857146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1076757.0484394729</v>
      </c>
      <c r="Q183" s="2">
        <f t="shared" si="42"/>
        <v>600000</v>
      </c>
      <c r="R183" s="2">
        <f t="shared" si="40"/>
        <v>84444044.614788383</v>
      </c>
      <c r="S183" s="2">
        <f t="shared" si="17"/>
        <v>592960.42857143283</v>
      </c>
      <c r="T183" s="2">
        <f t="shared" si="18"/>
        <v>7039.571428571362</v>
      </c>
      <c r="U183" s="2">
        <f t="shared" si="19"/>
        <v>600000</v>
      </c>
      <c r="V183" s="2">
        <f t="shared" si="34"/>
        <v>33325633.798230268</v>
      </c>
      <c r="W183" s="2">
        <f t="shared" si="20"/>
        <v>592960.4285714291</v>
      </c>
      <c r="X183" s="2">
        <f t="shared" si="6"/>
        <v>7039.5714285708964</v>
      </c>
      <c r="Y183" s="2">
        <f t="shared" si="37"/>
        <v>51118410.816558078</v>
      </c>
      <c r="Z183" s="2" t="str">
        <f t="shared" si="8"/>
        <v>HERE</v>
      </c>
      <c r="AA183" s="2">
        <f>IF(Z183="HERE",Y183,AA182+Graph!$G$1*1000)</f>
        <v>51118410.816558078</v>
      </c>
      <c r="AB183" s="2">
        <f t="shared" si="21"/>
        <v>7039.5714285671711</v>
      </c>
      <c r="AC183" s="2">
        <f t="shared" si="38"/>
        <v>33325633.798230268</v>
      </c>
      <c r="AD183" s="3">
        <f t="shared" si="10"/>
        <v>51118410.816558078</v>
      </c>
      <c r="AE183" s="2">
        <f>IF(AE181&gt;=52800000,52800000,IF(AB162=Graph!G$1*1000,AE182+Graph!G$1*1000,AC183))</f>
        <v>33325633.798230268</v>
      </c>
      <c r="AF183" s="3">
        <f t="shared" si="11"/>
        <v>33325633.798230268</v>
      </c>
      <c r="AG183" s="3">
        <f t="shared" si="29"/>
        <v>46498158.572391957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116</v>
      </c>
      <c r="C184" s="7"/>
      <c r="D184" s="2" t="e">
        <f t="shared" si="12"/>
        <v>#N/A</v>
      </c>
      <c r="E184" s="2" t="e">
        <f t="shared" si="22"/>
        <v>#N/A</v>
      </c>
      <c r="F184" s="2">
        <v>1075638.5492773354</v>
      </c>
      <c r="G184" s="2">
        <f t="shared" si="41"/>
        <v>592960.42857142852</v>
      </c>
      <c r="H184" s="2">
        <f t="shared" si="39"/>
        <v>83727270.226801634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1390314.2857142859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1082039.5405320525</v>
      </c>
      <c r="Q184" s="2">
        <f t="shared" si="42"/>
        <v>600000</v>
      </c>
      <c r="R184" s="2">
        <f t="shared" si="40"/>
        <v>85044044.614788383</v>
      </c>
      <c r="S184" s="2">
        <f t="shared" si="17"/>
        <v>592960.42857143283</v>
      </c>
      <c r="T184" s="2">
        <f t="shared" si="18"/>
        <v>7039.571428571362</v>
      </c>
      <c r="U184" s="2">
        <f t="shared" si="19"/>
        <v>600000</v>
      </c>
      <c r="V184" s="2">
        <f t="shared" si="34"/>
        <v>33918594.226801693</v>
      </c>
      <c r="W184" s="2">
        <f t="shared" si="20"/>
        <v>592960.42857142538</v>
      </c>
      <c r="X184" s="2">
        <f t="shared" si="6"/>
        <v>7039.5714285746217</v>
      </c>
      <c r="Y184" s="2">
        <f t="shared" si="37"/>
        <v>51125450.387986653</v>
      </c>
      <c r="Z184" s="2" t="str">
        <f t="shared" si="8"/>
        <v>HERE</v>
      </c>
      <c r="AA184" s="2">
        <f>IF(Z184="HERE",Y184,AA183+Graph!$G$1*1000)</f>
        <v>51125450.387986653</v>
      </c>
      <c r="AB184" s="2">
        <f t="shared" si="21"/>
        <v>7039.5714285746217</v>
      </c>
      <c r="AC184" s="2">
        <f t="shared" si="38"/>
        <v>33918594.226801693</v>
      </c>
      <c r="AD184" s="3">
        <f t="shared" si="10"/>
        <v>51125450.387986653</v>
      </c>
      <c r="AE184" s="2">
        <f>IF(AE182&gt;=52800000,52800000,IF(AB163=Graph!G$1*1000,AE183+Graph!G$1*1000,AC184))</f>
        <v>33918594.226801693</v>
      </c>
      <c r="AF184" s="3">
        <f t="shared" si="11"/>
        <v>33918594.226801693</v>
      </c>
      <c r="AG184" s="3">
        <f t="shared" si="29"/>
        <v>46593378.844179243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117</v>
      </c>
      <c r="C185" s="7"/>
      <c r="D185" s="2" t="e">
        <f t="shared" si="12"/>
        <v>#N/A</v>
      </c>
      <c r="E185" s="2" t="e">
        <f t="shared" si="22"/>
        <v>#N/A</v>
      </c>
      <c r="F185" s="2">
        <v>1080899.1995705962</v>
      </c>
      <c r="G185" s="2">
        <f t="shared" si="41"/>
        <v>592960.42857142852</v>
      </c>
      <c r="H185" s="2">
        <f t="shared" si="39"/>
        <v>84320230.655373067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1397353.8571428573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1087322.0326246321</v>
      </c>
      <c r="Q185" s="2">
        <f t="shared" si="42"/>
        <v>600000</v>
      </c>
      <c r="R185" s="2">
        <f t="shared" si="40"/>
        <v>85644044.614788383</v>
      </c>
      <c r="S185" s="2">
        <f t="shared" si="17"/>
        <v>592960.42857143283</v>
      </c>
      <c r="T185" s="2">
        <f t="shared" si="18"/>
        <v>7039.571428571362</v>
      </c>
      <c r="U185" s="2">
        <f t="shared" si="19"/>
        <v>600000</v>
      </c>
      <c r="V185" s="2">
        <f t="shared" si="34"/>
        <v>34511554.655373119</v>
      </c>
      <c r="W185" s="2">
        <f t="shared" si="20"/>
        <v>592960.42857142538</v>
      </c>
      <c r="X185" s="2">
        <f t="shared" si="6"/>
        <v>7039.5714285746217</v>
      </c>
      <c r="Y185" s="2">
        <f t="shared" si="37"/>
        <v>51132489.959415227</v>
      </c>
      <c r="Z185" s="2" t="str">
        <f t="shared" si="8"/>
        <v>HERE</v>
      </c>
      <c r="AA185" s="2">
        <f>IF(Z185="HERE",Y185,AA184+Graph!$G$1*1000)</f>
        <v>51132489.959415227</v>
      </c>
      <c r="AB185" s="2">
        <f t="shared" si="21"/>
        <v>7039.5714285746217</v>
      </c>
      <c r="AC185" s="2">
        <f t="shared" si="38"/>
        <v>34511554.655373119</v>
      </c>
      <c r="AD185" s="3">
        <f t="shared" si="10"/>
        <v>51132489.959415227</v>
      </c>
      <c r="AE185" s="2">
        <f>IF(AE183&gt;=52800000,52800000,IF(AB164=Graph!G$1*1000,AE184+Graph!G$1*1000,AC185))</f>
        <v>34511554.655373119</v>
      </c>
      <c r="AF185" s="3">
        <f t="shared" si="11"/>
        <v>34511554.655373119</v>
      </c>
      <c r="AG185" s="3">
        <f t="shared" si="29"/>
        <v>46684127.563217252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118</v>
      </c>
      <c r="C186" s="7"/>
      <c r="D186" s="2" t="e">
        <f t="shared" si="12"/>
        <v>#N/A</v>
      </c>
      <c r="E186" s="2" t="e">
        <f t="shared" si="22"/>
        <v>#N/A</v>
      </c>
      <c r="F186" s="2">
        <v>1086159.849863857</v>
      </c>
      <c r="G186" s="2">
        <f t="shared" si="41"/>
        <v>592960.42857142852</v>
      </c>
      <c r="H186" s="2">
        <f t="shared" si="39"/>
        <v>84913191.083944499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1404393.4285714286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1092604.5247172117</v>
      </c>
      <c r="Q186" s="2">
        <f t="shared" si="42"/>
        <v>600000</v>
      </c>
      <c r="R186" s="2">
        <f t="shared" si="40"/>
        <v>86244044.614788383</v>
      </c>
      <c r="S186" s="2">
        <f t="shared" si="17"/>
        <v>592960.42857143283</v>
      </c>
      <c r="T186" s="2">
        <f t="shared" si="18"/>
        <v>7039.571428571362</v>
      </c>
      <c r="U186" s="2">
        <f t="shared" si="19"/>
        <v>600000</v>
      </c>
      <c r="V186" s="2">
        <f t="shared" si="34"/>
        <v>35104515.083944544</v>
      </c>
      <c r="W186" s="2">
        <f t="shared" si="20"/>
        <v>592960.42857142538</v>
      </c>
      <c r="X186" s="2">
        <f t="shared" si="6"/>
        <v>7039.5714285746217</v>
      </c>
      <c r="Y186" s="2">
        <f t="shared" si="37"/>
        <v>51139529.530843802</v>
      </c>
      <c r="Z186" s="2" t="str">
        <f t="shared" si="8"/>
        <v>HERE</v>
      </c>
      <c r="AA186" s="2">
        <f>IF(Z186="HERE",Y186,AA185+Graph!$G$1*1000)</f>
        <v>51139529.530843802</v>
      </c>
      <c r="AB186" s="2">
        <f t="shared" si="21"/>
        <v>7039.5714285746217</v>
      </c>
      <c r="AC186" s="2">
        <f t="shared" si="38"/>
        <v>35104515.083944544</v>
      </c>
      <c r="AD186" s="3">
        <f t="shared" si="10"/>
        <v>51139529.530843802</v>
      </c>
      <c r="AE186" s="2">
        <f>IF(AE184&gt;=52800000,52800000,IF(AB165=Graph!G$1*1000,AE185+Graph!G$1*1000,AC186))</f>
        <v>35104515.083944544</v>
      </c>
      <c r="AF186" s="3">
        <f t="shared" si="11"/>
        <v>35104515.083944544</v>
      </c>
      <c r="AG186" s="3">
        <f t="shared" si="29"/>
        <v>46770404.729505993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119</v>
      </c>
      <c r="C187" s="7"/>
      <c r="D187" s="2" t="e">
        <f t="shared" si="12"/>
        <v>#N/A</v>
      </c>
      <c r="E187" s="2" t="e">
        <f t="shared" si="22"/>
        <v>#N/A</v>
      </c>
      <c r="F187" s="2">
        <v>1091420.5001571178</v>
      </c>
      <c r="G187" s="2">
        <f t="shared" si="41"/>
        <v>592960.42857142852</v>
      </c>
      <c r="H187" s="2">
        <f t="shared" si="39"/>
        <v>85506151.512515932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1411433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1097887.0168097913</v>
      </c>
      <c r="Q187" s="2">
        <f t="shared" si="42"/>
        <v>600000</v>
      </c>
      <c r="R187" s="2">
        <f t="shared" si="40"/>
        <v>86844044.614788383</v>
      </c>
      <c r="S187" s="2">
        <f t="shared" si="17"/>
        <v>592960.42857143283</v>
      </c>
      <c r="T187" s="2">
        <f t="shared" si="18"/>
        <v>7039.571428571362</v>
      </c>
      <c r="U187" s="2">
        <f t="shared" si="19"/>
        <v>600000</v>
      </c>
      <c r="V187" s="2">
        <f t="shared" si="34"/>
        <v>35697475.51251597</v>
      </c>
      <c r="W187" s="2">
        <f t="shared" si="20"/>
        <v>592960.42857142538</v>
      </c>
      <c r="X187" s="2">
        <f t="shared" si="6"/>
        <v>7039.5714285746217</v>
      </c>
      <c r="Y187" s="2">
        <f t="shared" si="37"/>
        <v>51146569.102272376</v>
      </c>
      <c r="Z187" s="2" t="str">
        <f t="shared" si="8"/>
        <v>HERE</v>
      </c>
      <c r="AA187" s="2">
        <f>IF(Z187="HERE",Y187,AA186+Graph!$G$1*1000)</f>
        <v>51146569.102272376</v>
      </c>
      <c r="AB187" s="2">
        <f t="shared" si="21"/>
        <v>7039.5714285746217</v>
      </c>
      <c r="AC187" s="2">
        <f t="shared" si="38"/>
        <v>35697475.51251597</v>
      </c>
      <c r="AD187" s="3">
        <f t="shared" si="10"/>
        <v>51146569.102272376</v>
      </c>
      <c r="AE187" s="2">
        <f>IF(AE185&gt;=52800000,52800000,IF(AB166=Graph!G$1*1000,AE186+Graph!G$1*1000,AC187))</f>
        <v>35697475.51251597</v>
      </c>
      <c r="AF187" s="3">
        <f t="shared" si="11"/>
        <v>35697475.51251597</v>
      </c>
      <c r="AG187" s="3">
        <f t="shared" si="29"/>
        <v>46852210.343045466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120</v>
      </c>
      <c r="C188" s="7"/>
      <c r="D188" s="2" t="e">
        <f t="shared" si="12"/>
        <v>#N/A</v>
      </c>
      <c r="E188" s="2" t="e">
        <f t="shared" si="22"/>
        <v>#N/A</v>
      </c>
      <c r="F188" s="2">
        <v>1096681.1504503787</v>
      </c>
      <c r="G188" s="2">
        <f t="shared" si="41"/>
        <v>592960.42857142852</v>
      </c>
      <c r="H188" s="2">
        <f t="shared" si="39"/>
        <v>86099111.941087365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1418472.5714285714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1103169.5089023709</v>
      </c>
      <c r="Q188" s="2">
        <f t="shared" si="42"/>
        <v>600000</v>
      </c>
      <c r="R188" s="2">
        <f t="shared" si="40"/>
        <v>87444044.614788383</v>
      </c>
      <c r="S188" s="2">
        <f t="shared" si="17"/>
        <v>592960.42857143283</v>
      </c>
      <c r="T188" s="2">
        <f t="shared" si="18"/>
        <v>7039.571428571362</v>
      </c>
      <c r="U188" s="2">
        <f t="shared" si="19"/>
        <v>600000</v>
      </c>
      <c r="V188" s="2">
        <f t="shared" si="34"/>
        <v>36290435.941087395</v>
      </c>
      <c r="W188" s="2">
        <f t="shared" si="20"/>
        <v>592960.42857142538</v>
      </c>
      <c r="X188" s="2">
        <f t="shared" si="6"/>
        <v>7039.5714285746217</v>
      </c>
      <c r="Y188" s="2">
        <f t="shared" si="37"/>
        <v>51153608.673700951</v>
      </c>
      <c r="Z188" s="2" t="str">
        <f t="shared" si="8"/>
        <v>HERE</v>
      </c>
      <c r="AA188" s="2">
        <f>IF(Z188="HERE",Y188,AA187+Graph!$G$1*1000)</f>
        <v>51153608.673700951</v>
      </c>
      <c r="AB188" s="2">
        <f t="shared" si="21"/>
        <v>7039.5714285746217</v>
      </c>
      <c r="AC188" s="2">
        <f t="shared" si="38"/>
        <v>36290435.941087395</v>
      </c>
      <c r="AD188" s="3">
        <f t="shared" si="10"/>
        <v>51153608.673700951</v>
      </c>
      <c r="AE188" s="2">
        <f>IF(AE186&gt;=52800000,52800000,IF(AB167=Graph!G$1*1000,AE187+Graph!G$1*1000,AC188))</f>
        <v>36290435.941087395</v>
      </c>
      <c r="AF188" s="3">
        <f t="shared" si="11"/>
        <v>36290435.941087395</v>
      </c>
      <c r="AG188" s="3">
        <f t="shared" si="29"/>
        <v>46929544.403835669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121</v>
      </c>
      <c r="C189" s="7"/>
      <c r="D189" s="2" t="e">
        <f t="shared" si="12"/>
        <v>#N/A</v>
      </c>
      <c r="E189" s="2" t="e">
        <f t="shared" si="22"/>
        <v>#N/A</v>
      </c>
      <c r="F189" s="2">
        <v>1101941.8007436097</v>
      </c>
      <c r="G189" s="2">
        <f t="shared" si="41"/>
        <v>592960.42857142852</v>
      </c>
      <c r="H189" s="2">
        <f t="shared" si="39"/>
        <v>86692072.369658798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1425512.1428571427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1108452.0009949803</v>
      </c>
      <c r="Q189" s="2">
        <f t="shared" si="42"/>
        <v>600000</v>
      </c>
      <c r="R189" s="2">
        <f t="shared" si="40"/>
        <v>88044044.614788383</v>
      </c>
      <c r="S189" s="2">
        <f t="shared" si="17"/>
        <v>592960.42857143283</v>
      </c>
      <c r="T189" s="2">
        <f t="shared" si="18"/>
        <v>7039.571428571362</v>
      </c>
      <c r="U189" s="2">
        <f t="shared" si="19"/>
        <v>600000</v>
      </c>
      <c r="V189" s="2">
        <f t="shared" si="34"/>
        <v>36883396.36965882</v>
      </c>
      <c r="W189" s="2">
        <f t="shared" si="20"/>
        <v>592960.42857142538</v>
      </c>
      <c r="X189" s="2">
        <f t="shared" si="6"/>
        <v>7039.5714285746217</v>
      </c>
      <c r="Y189" s="2">
        <f t="shared" si="37"/>
        <v>51160648.245129526</v>
      </c>
      <c r="Z189" s="2" t="str">
        <f t="shared" si="8"/>
        <v>HERE</v>
      </c>
      <c r="AA189" s="2">
        <f>IF(Z189="HERE",Y189,AA188+Graph!$G$1*1000)</f>
        <v>51160648.245129526</v>
      </c>
      <c r="AB189" s="2">
        <f t="shared" si="21"/>
        <v>7039.5714285746217</v>
      </c>
      <c r="AC189" s="2">
        <f t="shared" si="38"/>
        <v>36883396.36965882</v>
      </c>
      <c r="AD189" s="3">
        <f t="shared" si="10"/>
        <v>51160648.245129526</v>
      </c>
      <c r="AE189" s="2">
        <f>IF(AE187&gt;=52800000,52800000,IF(AB168=Graph!G$1*1000,AE188+Graph!G$1*1000,AC189))</f>
        <v>36883396.36965882</v>
      </c>
      <c r="AF189" s="3">
        <f t="shared" si="11"/>
        <v>36883396.36965882</v>
      </c>
      <c r="AG189" s="3">
        <f t="shared" si="29"/>
        <v>47002406.911876619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122</v>
      </c>
      <c r="C190" s="7"/>
      <c r="D190" s="2" t="e">
        <f t="shared" si="12"/>
        <v>#N/A</v>
      </c>
      <c r="E190" s="2" t="e">
        <f t="shared" si="22"/>
        <v>#N/A</v>
      </c>
      <c r="F190" s="2">
        <v>1107202.4510368705</v>
      </c>
      <c r="G190" s="2">
        <f t="shared" si="41"/>
        <v>592960.42857142852</v>
      </c>
      <c r="H190" s="2">
        <f t="shared" si="39"/>
        <v>87285032.798230231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1432551.7142857141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1113734.4930875599</v>
      </c>
      <c r="Q190" s="2">
        <f t="shared" si="42"/>
        <v>600000</v>
      </c>
      <c r="R190" s="2">
        <f t="shared" si="40"/>
        <v>88644044.614788383</v>
      </c>
      <c r="S190" s="2">
        <f t="shared" si="17"/>
        <v>592960.42857143283</v>
      </c>
      <c r="T190" s="2">
        <f t="shared" si="18"/>
        <v>7039.571428571362</v>
      </c>
      <c r="U190" s="2">
        <f t="shared" si="19"/>
        <v>600000</v>
      </c>
      <c r="V190" s="2">
        <f t="shared" si="34"/>
        <v>37476356.798230246</v>
      </c>
      <c r="W190" s="2">
        <f t="shared" si="20"/>
        <v>592960.42857142538</v>
      </c>
      <c r="X190" s="2">
        <f t="shared" si="6"/>
        <v>7039.5714285746217</v>
      </c>
      <c r="Y190" s="2">
        <f t="shared" si="37"/>
        <v>51167687.8165581</v>
      </c>
      <c r="Z190" s="2" t="str">
        <f t="shared" si="8"/>
        <v>HERE</v>
      </c>
      <c r="AA190" s="2">
        <f>IF(Z190="HERE",Y190,AA189+Graph!$G$1*1000)</f>
        <v>51167687.8165581</v>
      </c>
      <c r="AB190" s="2">
        <f t="shared" si="21"/>
        <v>7039.5714285746217</v>
      </c>
      <c r="AC190" s="2">
        <f t="shared" si="38"/>
        <v>37476356.798230246</v>
      </c>
      <c r="AD190" s="3">
        <f t="shared" si="10"/>
        <v>51167687.8165581</v>
      </c>
      <c r="AE190" s="2">
        <f>IF(AE188&gt;=52800000,52800000,IF(AB169=Graph!G$1*1000,AE189+Graph!G$1*1000,AC190))</f>
        <v>37476356.798230246</v>
      </c>
      <c r="AF190" s="3">
        <f t="shared" si="11"/>
        <v>37476356.798230246</v>
      </c>
      <c r="AG190" s="3">
        <f t="shared" si="29"/>
        <v>47070797.8671683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123</v>
      </c>
      <c r="C191" s="7"/>
      <c r="D191" s="2" t="e">
        <f t="shared" si="12"/>
        <v>#N/A</v>
      </c>
      <c r="E191" s="2" t="e">
        <f t="shared" si="22"/>
        <v>#N/A</v>
      </c>
      <c r="F191" s="2">
        <v>1112463.1013301313</v>
      </c>
      <c r="G191" s="2">
        <f t="shared" si="41"/>
        <v>592960.42857142852</v>
      </c>
      <c r="H191" s="2">
        <f t="shared" si="39"/>
        <v>87877993.226801664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1439591.2857142854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1119016.9851801395</v>
      </c>
      <c r="Q191" s="2">
        <f t="shared" si="42"/>
        <v>600000</v>
      </c>
      <c r="R191" s="2">
        <f t="shared" si="40"/>
        <v>89244044.614788383</v>
      </c>
      <c r="S191" s="2">
        <f t="shared" si="17"/>
        <v>592960.42857143283</v>
      </c>
      <c r="T191" s="2">
        <f t="shared" si="18"/>
        <v>7039.571428571362</v>
      </c>
      <c r="U191" s="2">
        <f t="shared" si="19"/>
        <v>600000</v>
      </c>
      <c r="V191" s="2">
        <f t="shared" si="34"/>
        <v>38069317.226801671</v>
      </c>
      <c r="W191" s="2">
        <f t="shared" si="20"/>
        <v>592960.42857142538</v>
      </c>
      <c r="X191" s="2">
        <f t="shared" si="6"/>
        <v>7039.5714285746217</v>
      </c>
      <c r="Y191" s="2">
        <f t="shared" si="37"/>
        <v>51174727.387986675</v>
      </c>
      <c r="Z191" s="2" t="str">
        <f t="shared" si="8"/>
        <v>HERE</v>
      </c>
      <c r="AA191" s="2">
        <f>IF(Z191="HERE",Y191,AA190+Graph!$G$1*1000)</f>
        <v>51174727.387986675</v>
      </c>
      <c r="AB191" s="2">
        <f t="shared" si="21"/>
        <v>7039.5714285746217</v>
      </c>
      <c r="AC191" s="2">
        <f t="shared" si="38"/>
        <v>38069317.226801671</v>
      </c>
      <c r="AD191" s="3">
        <f t="shared" si="10"/>
        <v>51174727.387986675</v>
      </c>
      <c r="AE191" s="2">
        <f>IF(AE189&gt;=52800000,52800000,IF(AB170=Graph!G$1*1000,AE190+Graph!G$1*1000,AC191))</f>
        <v>38069317.226801671</v>
      </c>
      <c r="AF191" s="3">
        <f t="shared" si="11"/>
        <v>38069317.226801671</v>
      </c>
      <c r="AG191" s="3">
        <f t="shared" si="29"/>
        <v>47134717.269710712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124</v>
      </c>
      <c r="C192" s="7"/>
      <c r="D192" s="2" t="e">
        <f t="shared" si="12"/>
        <v>#N/A</v>
      </c>
      <c r="E192" s="2" t="e">
        <f t="shared" si="22"/>
        <v>#N/A</v>
      </c>
      <c r="F192" s="2">
        <v>1117723.7516233921</v>
      </c>
      <c r="G192" s="2">
        <f t="shared" si="41"/>
        <v>592960.42857142852</v>
      </c>
      <c r="H192" s="2">
        <f t="shared" si="39"/>
        <v>88470953.655373096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1446630.8571428568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1124299.4772727191</v>
      </c>
      <c r="Q192" s="2">
        <f t="shared" si="42"/>
        <v>600000</v>
      </c>
      <c r="R192" s="2">
        <f t="shared" si="40"/>
        <v>89844044.614788383</v>
      </c>
      <c r="S192" s="2">
        <f t="shared" si="17"/>
        <v>592960.42857143283</v>
      </c>
      <c r="T192" s="2">
        <f t="shared" si="18"/>
        <v>7039.571428571362</v>
      </c>
      <c r="U192" s="2">
        <f t="shared" si="19"/>
        <v>600000</v>
      </c>
      <c r="V192" s="2">
        <f t="shared" si="34"/>
        <v>38662277.655373096</v>
      </c>
      <c r="W192" s="2">
        <f t="shared" si="20"/>
        <v>592960.42857142538</v>
      </c>
      <c r="X192" s="2">
        <f t="shared" si="6"/>
        <v>7039.5714285746217</v>
      </c>
      <c r="Y192" s="2">
        <f t="shared" si="37"/>
        <v>51181766.95941525</v>
      </c>
      <c r="Z192" s="2" t="str">
        <f t="shared" si="8"/>
        <v>HERE</v>
      </c>
      <c r="AA192" s="2">
        <f>IF(Z192="HERE",Y192,AA191+Graph!$G$1*1000)</f>
        <v>51181766.95941525</v>
      </c>
      <c r="AB192" s="2">
        <f t="shared" si="21"/>
        <v>7039.5714285746217</v>
      </c>
      <c r="AC192" s="2">
        <f t="shared" si="38"/>
        <v>38662277.655373096</v>
      </c>
      <c r="AD192" s="3">
        <f t="shared" si="10"/>
        <v>51181766.95941525</v>
      </c>
      <c r="AE192" s="2">
        <f>IF(AE190&gt;=52800000,52800000,IF(AB171=Graph!G$1*1000,AE191+Graph!G$1*1000,AC192))</f>
        <v>38662277.655373096</v>
      </c>
      <c r="AF192" s="3">
        <f t="shared" si="11"/>
        <v>38662277.655373096</v>
      </c>
      <c r="AG192" s="3">
        <f t="shared" si="29"/>
        <v>47194165.119503848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125</v>
      </c>
      <c r="C193" s="7"/>
      <c r="D193" s="2" t="e">
        <f t="shared" si="12"/>
        <v>#N/A</v>
      </c>
      <c r="E193" s="2" t="e">
        <f t="shared" si="22"/>
        <v>#N/A</v>
      </c>
      <c r="F193" s="2">
        <v>1122984.4019166529</v>
      </c>
      <c r="G193" s="2">
        <f t="shared" si="41"/>
        <v>592960.42857142852</v>
      </c>
      <c r="H193" s="2">
        <f t="shared" si="39"/>
        <v>89063914.083944529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1453670.4285714282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1129581.9693652987</v>
      </c>
      <c r="Q193" s="2">
        <f t="shared" si="42"/>
        <v>600000</v>
      </c>
      <c r="R193" s="2">
        <f t="shared" si="40"/>
        <v>90444044.614788383</v>
      </c>
      <c r="S193" s="2">
        <f t="shared" si="17"/>
        <v>592960.42857143283</v>
      </c>
      <c r="T193" s="2">
        <f t="shared" si="18"/>
        <v>7039.571428571362</v>
      </c>
      <c r="U193" s="2">
        <f t="shared" si="19"/>
        <v>600000</v>
      </c>
      <c r="V193" s="2">
        <f t="shared" si="34"/>
        <v>39255238.083944522</v>
      </c>
      <c r="W193" s="2">
        <f t="shared" si="20"/>
        <v>592960.42857142538</v>
      </c>
      <c r="X193" s="2">
        <f t="shared" si="6"/>
        <v>7039.5714285746217</v>
      </c>
      <c r="Y193" s="2">
        <f t="shared" si="37"/>
        <v>51188806.530843824</v>
      </c>
      <c r="Z193" s="2" t="str">
        <f t="shared" si="8"/>
        <v>HERE</v>
      </c>
      <c r="AA193" s="2">
        <f>IF(Z193="HERE",Y193,AA192+Graph!$G$1*1000)</f>
        <v>51188806.530843824</v>
      </c>
      <c r="AB193" s="2">
        <f t="shared" si="21"/>
        <v>7039.5714285746217</v>
      </c>
      <c r="AC193" s="2">
        <f t="shared" si="38"/>
        <v>39255238.083944522</v>
      </c>
      <c r="AD193" s="3">
        <f t="shared" si="10"/>
        <v>51188806.530843824</v>
      </c>
      <c r="AE193" s="2">
        <f>IF(AE191&gt;=52800000,52800000,IF(AB172=Graph!G$1*1000,AE192+Graph!G$1*1000,AC193))</f>
        <v>39255238.083944522</v>
      </c>
      <c r="AF193" s="3">
        <f t="shared" si="11"/>
        <v>39255238.083944522</v>
      </c>
      <c r="AG193" s="3">
        <f t="shared" si="29"/>
        <v>47249141.416547716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126</v>
      </c>
      <c r="C194" s="7"/>
      <c r="D194" s="2" t="e">
        <f t="shared" si="12"/>
        <v>#N/A</v>
      </c>
      <c r="E194" s="2" t="e">
        <f t="shared" si="22"/>
        <v>#N/A</v>
      </c>
      <c r="F194" s="2">
        <v>1128245.0522098839</v>
      </c>
      <c r="G194" s="2">
        <f t="shared" si="41"/>
        <v>592960.42857142852</v>
      </c>
      <c r="H194" s="2">
        <f t="shared" si="39"/>
        <v>89656874.512515962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1460709.9999999995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1134864.4614579082</v>
      </c>
      <c r="Q194" s="2">
        <f t="shared" si="42"/>
        <v>600000</v>
      </c>
      <c r="R194" s="2">
        <f t="shared" si="40"/>
        <v>91044044.614788383</v>
      </c>
      <c r="S194" s="2">
        <f t="shared" si="17"/>
        <v>592960.42857143283</v>
      </c>
      <c r="T194" s="2">
        <f t="shared" si="18"/>
        <v>7039.571428571362</v>
      </c>
      <c r="U194" s="2">
        <f t="shared" si="19"/>
        <v>600000</v>
      </c>
      <c r="V194" s="2">
        <f t="shared" si="34"/>
        <v>39848198.512515947</v>
      </c>
      <c r="W194" s="2">
        <f t="shared" si="20"/>
        <v>592960.42857142538</v>
      </c>
      <c r="X194" s="2">
        <f t="shared" si="6"/>
        <v>7039.5714285746217</v>
      </c>
      <c r="Y194" s="2">
        <f t="shared" si="37"/>
        <v>51195846.102272399</v>
      </c>
      <c r="Z194" s="2" t="str">
        <f t="shared" si="8"/>
        <v>HERE</v>
      </c>
      <c r="AA194" s="2">
        <f>IF(Z194="HERE",Y194,AA193+Graph!$G$1*1000)</f>
        <v>51195846.102272399</v>
      </c>
      <c r="AB194" s="2">
        <f t="shared" si="21"/>
        <v>7039.5714285746217</v>
      </c>
      <c r="AC194" s="2">
        <f t="shared" si="38"/>
        <v>39848198.512515947</v>
      </c>
      <c r="AD194" s="3">
        <f t="shared" si="10"/>
        <v>51195846.102272399</v>
      </c>
      <c r="AE194" s="2">
        <f>IF(AE192&gt;=52800000,52800000,IF(AB173=Graph!G$1*1000,AE193+Graph!G$1*1000,AC194))</f>
        <v>39848198.512515947</v>
      </c>
      <c r="AF194" s="3">
        <f t="shared" si="11"/>
        <v>39848198.512515947</v>
      </c>
      <c r="AG194" s="3">
        <f t="shared" si="29"/>
        <v>47299646.160842329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127</v>
      </c>
      <c r="C195" s="7"/>
      <c r="D195" s="2" t="e">
        <f t="shared" si="12"/>
        <v>#N/A</v>
      </c>
      <c r="E195" s="2" t="e">
        <f t="shared" si="22"/>
        <v>#N/A</v>
      </c>
      <c r="F195" s="2">
        <v>1133505.7025031447</v>
      </c>
      <c r="G195" s="2">
        <f t="shared" si="41"/>
        <v>592960.42857142852</v>
      </c>
      <c r="H195" s="2">
        <f t="shared" si="39"/>
        <v>90249834.941087395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1467749.5714285709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1140146.9535504878</v>
      </c>
      <c r="Q195" s="2">
        <f t="shared" si="42"/>
        <v>600000</v>
      </c>
      <c r="R195" s="2">
        <f t="shared" si="40"/>
        <v>91644044.614788383</v>
      </c>
      <c r="S195" s="2">
        <f t="shared" si="17"/>
        <v>592960.42857143283</v>
      </c>
      <c r="T195" s="2">
        <f t="shared" si="18"/>
        <v>7039.571428571362</v>
      </c>
      <c r="U195" s="2">
        <f t="shared" si="19"/>
        <v>600000</v>
      </c>
      <c r="V195" s="2">
        <f t="shared" si="34"/>
        <v>40441158.941087373</v>
      </c>
      <c r="W195" s="2">
        <f t="shared" si="20"/>
        <v>592960.42857142538</v>
      </c>
      <c r="X195" s="2">
        <f t="shared" si="6"/>
        <v>7039.5714285746217</v>
      </c>
      <c r="Y195" s="2">
        <f t="shared" si="37"/>
        <v>51202885.673700973</v>
      </c>
      <c r="Z195" s="2" t="str">
        <f t="shared" si="8"/>
        <v>HERE</v>
      </c>
      <c r="AA195" s="2">
        <f>IF(Z195="HERE",Y195,AA194+Graph!$G$1*1000)</f>
        <v>51202885.673700973</v>
      </c>
      <c r="AB195" s="2">
        <f t="shared" si="21"/>
        <v>7039.5714285746217</v>
      </c>
      <c r="AC195" s="2">
        <f t="shared" si="38"/>
        <v>40441158.941087373</v>
      </c>
      <c r="AD195" s="3">
        <f t="shared" si="10"/>
        <v>51202885.673700973</v>
      </c>
      <c r="AE195" s="2">
        <f>IF(AE193&gt;=52800000,52800000,IF(AB174=Graph!G$1*1000,AE194+Graph!G$1*1000,AC195))</f>
        <v>40441158.941087373</v>
      </c>
      <c r="AF195" s="3">
        <f t="shared" si="11"/>
        <v>40441158.941087373</v>
      </c>
      <c r="AG195" s="3">
        <f t="shared" si="29"/>
        <v>47345679.352387682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128</v>
      </c>
      <c r="C196" s="7"/>
      <c r="D196" s="2" t="e">
        <f t="shared" si="12"/>
        <v>#N/A</v>
      </c>
      <c r="E196" s="2" t="e">
        <f t="shared" si="22"/>
        <v>#N/A</v>
      </c>
      <c r="F196" s="2">
        <v>1138766.3527964056</v>
      </c>
      <c r="G196" s="2">
        <f t="shared" si="41"/>
        <v>592960.42857142852</v>
      </c>
      <c r="H196" s="2">
        <f t="shared" si="39"/>
        <v>90842795.369658828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1474789.1428571423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1145429.4456430674</v>
      </c>
      <c r="Q196" s="2">
        <f t="shared" si="42"/>
        <v>600000</v>
      </c>
      <c r="R196" s="2">
        <f t="shared" si="40"/>
        <v>92244044.614788383</v>
      </c>
      <c r="S196" s="2">
        <f t="shared" si="17"/>
        <v>592960.42857143283</v>
      </c>
      <c r="T196" s="2">
        <f t="shared" si="18"/>
        <v>7039.571428571362</v>
      </c>
      <c r="U196" s="2">
        <f t="shared" si="19"/>
        <v>600000</v>
      </c>
      <c r="V196" s="2">
        <f t="shared" si="34"/>
        <v>41034119.369658798</v>
      </c>
      <c r="W196" s="2">
        <f t="shared" si="20"/>
        <v>592960.42857142538</v>
      </c>
      <c r="X196" s="2">
        <f t="shared" si="6"/>
        <v>7039.5714285746217</v>
      </c>
      <c r="Y196" s="2">
        <f t="shared" si="37"/>
        <v>51209925.245129548</v>
      </c>
      <c r="Z196" s="2" t="str">
        <f t="shared" si="8"/>
        <v>HERE</v>
      </c>
      <c r="AA196" s="2">
        <f>IF(Z196="HERE",Y196,AA195+Graph!$G$1*1000)</f>
        <v>51209925.245129548</v>
      </c>
      <c r="AB196" s="2">
        <f t="shared" si="21"/>
        <v>7039.5714285746217</v>
      </c>
      <c r="AC196" s="2">
        <f t="shared" si="38"/>
        <v>41034119.369658798</v>
      </c>
      <c r="AD196" s="3">
        <f t="shared" si="10"/>
        <v>51209925.245129548</v>
      </c>
      <c r="AE196" s="2">
        <f>IF(AE194&gt;=52800000,52800000,IF(AB175=Graph!G$1*1000,AE195+Graph!G$1*1000,AC196))</f>
        <v>41034119.369658798</v>
      </c>
      <c r="AF196" s="3">
        <f t="shared" si="11"/>
        <v>41034119.369658798</v>
      </c>
      <c r="AG196" s="3">
        <f t="shared" si="29"/>
        <v>47387240.991183758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129</v>
      </c>
      <c r="C197" s="7"/>
      <c r="D197" s="2" t="e">
        <f t="shared" si="12"/>
        <v>#N/A</v>
      </c>
      <c r="E197" s="2" t="e">
        <f t="shared" si="22"/>
        <v>#N/A</v>
      </c>
      <c r="F197" s="2">
        <v>1144027.0030896664</v>
      </c>
      <c r="G197" s="2">
        <f t="shared" si="41"/>
        <v>592960.42857142852</v>
      </c>
      <c r="H197" s="2">
        <f t="shared" si="39"/>
        <v>91435755.798230261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1481828.7142857136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1150711.937735647</v>
      </c>
      <c r="Q197" s="2">
        <f t="shared" si="42"/>
        <v>600000</v>
      </c>
      <c r="R197" s="2">
        <f t="shared" si="40"/>
        <v>92844044.614788383</v>
      </c>
      <c r="S197" s="2">
        <f t="shared" si="17"/>
        <v>592960.42857143283</v>
      </c>
      <c r="T197" s="2">
        <f t="shared" si="18"/>
        <v>7039.571428571362</v>
      </c>
      <c r="U197" s="2">
        <f t="shared" si="19"/>
        <v>600000</v>
      </c>
      <c r="V197" s="2">
        <f t="shared" si="34"/>
        <v>41627079.798230223</v>
      </c>
      <c r="W197" s="2">
        <f t="shared" si="20"/>
        <v>592960.42857142538</v>
      </c>
      <c r="X197" s="2">
        <f t="shared" si="6"/>
        <v>7039.5714285746217</v>
      </c>
      <c r="Y197" s="2">
        <f t="shared" si="37"/>
        <v>51216964.816558123</v>
      </c>
      <c r="Z197" s="2" t="str">
        <f t="shared" si="8"/>
        <v>HERE</v>
      </c>
      <c r="AA197" s="2">
        <f>IF(Z197="HERE",Y197,AA196+Graph!$G$1*1000)</f>
        <v>51216964.816558123</v>
      </c>
      <c r="AB197" s="2">
        <f t="shared" si="21"/>
        <v>7039.5714285746217</v>
      </c>
      <c r="AC197" s="2">
        <f t="shared" si="38"/>
        <v>41627079.798230223</v>
      </c>
      <c r="AD197" s="3">
        <f t="shared" si="10"/>
        <v>51216964.816558123</v>
      </c>
      <c r="AE197" s="2">
        <f>IF(AE195&gt;=52800000,52800000,IF(AB176=Graph!G$1*1000,AE196+Graph!G$1*1000,AC197))</f>
        <v>41627079.798230223</v>
      </c>
      <c r="AF197" s="3">
        <f t="shared" si="11"/>
        <v>41627079.798230223</v>
      </c>
      <c r="AG197" s="3">
        <f t="shared" si="29"/>
        <v>47424331.077230558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130</v>
      </c>
      <c r="C198" s="7"/>
      <c r="D198" s="2" t="e">
        <f t="shared" si="12"/>
        <v>#N/A</v>
      </c>
      <c r="E198" s="2" t="e">
        <f t="shared" si="22"/>
        <v>#N/A</v>
      </c>
      <c r="F198" s="2">
        <v>1149287.6533829272</v>
      </c>
      <c r="G198" s="2">
        <f t="shared" si="41"/>
        <v>592960.42857142852</v>
      </c>
      <c r="H198" s="2">
        <f t="shared" si="39"/>
        <v>92028716.226801693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1488868.285714285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1155994.4298282266</v>
      </c>
      <c r="Q198" s="2">
        <f t="shared" si="42"/>
        <v>600000</v>
      </c>
      <c r="R198" s="2">
        <f t="shared" si="40"/>
        <v>93444044.614788383</v>
      </c>
      <c r="S198" s="2">
        <f t="shared" si="17"/>
        <v>592960.42857143283</v>
      </c>
      <c r="T198" s="2">
        <f t="shared" si="18"/>
        <v>7039.571428571362</v>
      </c>
      <c r="U198" s="2">
        <f t="shared" si="19"/>
        <v>600000</v>
      </c>
      <c r="V198" s="2">
        <f t="shared" si="34"/>
        <v>42220040.226801649</v>
      </c>
      <c r="W198" s="2">
        <f t="shared" si="20"/>
        <v>592960.42857142538</v>
      </c>
      <c r="X198" s="2">
        <f t="shared" si="6"/>
        <v>7039.5714285746217</v>
      </c>
      <c r="Y198" s="2">
        <f t="shared" si="37"/>
        <v>51224004.387986697</v>
      </c>
      <c r="Z198" s="2" t="str">
        <f t="shared" si="8"/>
        <v>HERE</v>
      </c>
      <c r="AA198" s="2">
        <f>IF(Z198="HERE",Y198,AA197+Graph!$G$1*1000)</f>
        <v>51224004.387986697</v>
      </c>
      <c r="AB198" s="2">
        <f t="shared" si="21"/>
        <v>7039.5714285746217</v>
      </c>
      <c r="AC198" s="2">
        <f t="shared" si="38"/>
        <v>42220040.226801649</v>
      </c>
      <c r="AD198" s="3">
        <f t="shared" si="10"/>
        <v>51224004.387986697</v>
      </c>
      <c r="AE198" s="2">
        <f>IF(AE196&gt;=52800000,52800000,IF(AB177=Graph!G$1*1000,AE197+Graph!G$1*1000,AC198))</f>
        <v>42220040.226801649</v>
      </c>
      <c r="AF198" s="3">
        <f t="shared" si="11"/>
        <v>42220040.226801649</v>
      </c>
      <c r="AG198" s="3">
        <f t="shared" si="29"/>
        <v>47456949.610528097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131</v>
      </c>
      <c r="C199" s="7"/>
      <c r="D199" s="2" t="e">
        <f t="shared" si="12"/>
        <v>#N/A</v>
      </c>
      <c r="E199" s="2" t="e">
        <f t="shared" si="22"/>
        <v>#N/A</v>
      </c>
      <c r="F199" s="2">
        <v>1154548.3036761582</v>
      </c>
      <c r="G199" s="2">
        <f t="shared" si="41"/>
        <v>592960.42857142852</v>
      </c>
      <c r="H199" s="2">
        <f t="shared" si="39"/>
        <v>92621676.655373126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1495907.8571428563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1161276.9219208062</v>
      </c>
      <c r="Q199" s="2">
        <f t="shared" si="42"/>
        <v>600000</v>
      </c>
      <c r="R199" s="2">
        <f t="shared" si="40"/>
        <v>94044044.614788383</v>
      </c>
      <c r="S199" s="2">
        <f t="shared" si="17"/>
        <v>592960.42857143283</v>
      </c>
      <c r="T199" s="2">
        <f t="shared" si="18"/>
        <v>7039.571428571362</v>
      </c>
      <c r="U199" s="2">
        <f t="shared" si="19"/>
        <v>600000</v>
      </c>
      <c r="V199" s="2">
        <f t="shared" si="34"/>
        <v>42813000.655373074</v>
      </c>
      <c r="W199" s="2">
        <f t="shared" si="20"/>
        <v>592960.42857142538</v>
      </c>
      <c r="X199" s="2">
        <f t="shared" si="6"/>
        <v>7039.5714285746217</v>
      </c>
      <c r="Y199" s="2">
        <f t="shared" si="37"/>
        <v>51231043.959415272</v>
      </c>
      <c r="Z199" s="2" t="str">
        <f t="shared" si="8"/>
        <v>HERE</v>
      </c>
      <c r="AA199" s="2">
        <f>IF(Z199="HERE",Y199,AA198+Graph!$G$1*1000)</f>
        <v>51231043.959415272</v>
      </c>
      <c r="AB199" s="2">
        <f t="shared" si="21"/>
        <v>7039.5714285746217</v>
      </c>
      <c r="AC199" s="2">
        <f t="shared" si="38"/>
        <v>42813000.655373074</v>
      </c>
      <c r="AD199" s="3">
        <f t="shared" si="10"/>
        <v>51231043.959415272</v>
      </c>
      <c r="AE199" s="2">
        <f>IF(AE197&gt;=52800000,52800000,IF(AB178=Graph!G$1*1000,AE198+Graph!G$1*1000,AC199))</f>
        <v>42813000.655373074</v>
      </c>
      <c r="AF199" s="3">
        <f t="shared" si="11"/>
        <v>42813000.655373074</v>
      </c>
      <c r="AG199" s="3">
        <f t="shared" si="29"/>
        <v>47492933.246242374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132</v>
      </c>
      <c r="C200" s="7"/>
      <c r="D200" s="2" t="e">
        <f t="shared" si="12"/>
        <v>#N/A</v>
      </c>
      <c r="E200" s="2" t="e">
        <f t="shared" si="22"/>
        <v>#N/A</v>
      </c>
      <c r="F200" s="2">
        <v>1159808.953969419</v>
      </c>
      <c r="G200" s="2">
        <f t="shared" si="41"/>
        <v>592960.42857142852</v>
      </c>
      <c r="H200" s="2">
        <f t="shared" si="39"/>
        <v>93214637.083944559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1502947.4285714277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1166559.4140134156</v>
      </c>
      <c r="Q200" s="2">
        <f t="shared" si="42"/>
        <v>600000</v>
      </c>
      <c r="R200" s="2">
        <f t="shared" si="40"/>
        <v>94644044.614788383</v>
      </c>
      <c r="S200" s="2">
        <f t="shared" si="17"/>
        <v>592960.42857143283</v>
      </c>
      <c r="T200" s="2">
        <f t="shared" si="18"/>
        <v>7039.571428571362</v>
      </c>
      <c r="U200" s="2">
        <f t="shared" si="19"/>
        <v>600000</v>
      </c>
      <c r="V200" s="2">
        <f t="shared" si="34"/>
        <v>43405961.083944499</v>
      </c>
      <c r="W200" s="2">
        <f t="shared" si="20"/>
        <v>592960.42857142538</v>
      </c>
      <c r="X200" s="2">
        <f t="shared" si="6"/>
        <v>7039.5714285746217</v>
      </c>
      <c r="Y200" s="2">
        <f t="shared" si="37"/>
        <v>51238083.530843846</v>
      </c>
      <c r="Z200" s="2" t="str">
        <f t="shared" si="8"/>
        <v>HERE</v>
      </c>
      <c r="AA200" s="2">
        <f>IF(Z200="HERE",Y200,AA199+Graph!$G$1*1000)</f>
        <v>51238083.530843846</v>
      </c>
      <c r="AB200" s="2">
        <f t="shared" si="21"/>
        <v>7039.5714285746217</v>
      </c>
      <c r="AC200" s="2">
        <f t="shared" si="38"/>
        <v>43405961.083944499</v>
      </c>
      <c r="AD200" s="3">
        <f t="shared" si="10"/>
        <v>51238083.530843846</v>
      </c>
      <c r="AE200" s="2">
        <f>IF(AE198&gt;=52800000,52800000,IF(AB179=Graph!G$1*1000,AE199+Graph!G$1*1000,AC200))</f>
        <v>43405961.083944499</v>
      </c>
      <c r="AF200" s="3">
        <f t="shared" si="11"/>
        <v>43405961.083944499</v>
      </c>
      <c r="AG200" s="3">
        <f t="shared" si="29"/>
        <v>47528916.881956659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133</v>
      </c>
      <c r="C201" s="7"/>
      <c r="D201" s="2" t="e">
        <f t="shared" si="12"/>
        <v>#N/A</v>
      </c>
      <c r="E201" s="2" t="e">
        <f t="shared" si="22"/>
        <v>#N/A</v>
      </c>
      <c r="F201" s="2">
        <v>1165069.6042626798</v>
      </c>
      <c r="G201" s="2">
        <f t="shared" si="41"/>
        <v>592960.42857142852</v>
      </c>
      <c r="H201" s="2">
        <f t="shared" si="39"/>
        <v>93807597.512515992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1509986.9999999991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1171841.9061059952</v>
      </c>
      <c r="Q201" s="2">
        <f t="shared" si="42"/>
        <v>600000</v>
      </c>
      <c r="R201" s="2">
        <f t="shared" si="40"/>
        <v>95244044.614788383</v>
      </c>
      <c r="S201" s="2">
        <f t="shared" si="17"/>
        <v>592960.42857143283</v>
      </c>
      <c r="T201" s="2">
        <f t="shared" si="18"/>
        <v>7039.571428571362</v>
      </c>
      <c r="U201" s="2">
        <f t="shared" si="19"/>
        <v>600000</v>
      </c>
      <c r="V201" s="2">
        <f t="shared" si="34"/>
        <v>43998921.512515925</v>
      </c>
      <c r="W201" s="2">
        <f t="shared" si="20"/>
        <v>592960.42857142538</v>
      </c>
      <c r="X201" s="2">
        <f t="shared" si="6"/>
        <v>7039.5714285746217</v>
      </c>
      <c r="Y201" s="2">
        <f t="shared" si="37"/>
        <v>51245123.102272421</v>
      </c>
      <c r="Z201" s="2" t="str">
        <f t="shared" si="8"/>
        <v>HERE</v>
      </c>
      <c r="AA201" s="2">
        <f>IF(Z201="HERE",Y201,AA200+Graph!$G$1*1000)</f>
        <v>51245123.102272421</v>
      </c>
      <c r="AB201" s="2">
        <f t="shared" si="21"/>
        <v>7039.5714285746217</v>
      </c>
      <c r="AC201" s="2">
        <f t="shared" si="38"/>
        <v>43998921.512515925</v>
      </c>
      <c r="AD201" s="3">
        <f t="shared" si="10"/>
        <v>51245123.102272421</v>
      </c>
      <c r="AE201" s="2">
        <f>IF(AE199&gt;=52800000,52800000,IF(AB180=Graph!G$1*1000,AE200+Graph!G$1*1000,AC201))</f>
        <v>43998921.512515925</v>
      </c>
      <c r="AF201" s="3">
        <f t="shared" si="11"/>
        <v>43998921.512515925</v>
      </c>
      <c r="AG201" s="3">
        <f t="shared" si="29"/>
        <v>47564900.517670937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134</v>
      </c>
      <c r="C202" s="7"/>
      <c r="D202" s="2" t="e">
        <f t="shared" si="12"/>
        <v>#N/A</v>
      </c>
      <c r="E202" s="2" t="e">
        <f t="shared" si="22"/>
        <v>#N/A</v>
      </c>
      <c r="F202" s="2">
        <v>1170330.2545559406</v>
      </c>
      <c r="G202" s="2">
        <f t="shared" si="41"/>
        <v>592960.42857142852</v>
      </c>
      <c r="H202" s="2">
        <f t="shared" si="39"/>
        <v>94400557.941087425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1517026.5714285704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1177124.3981985748</v>
      </c>
      <c r="Q202" s="2">
        <f t="shared" si="42"/>
        <v>600000</v>
      </c>
      <c r="R202" s="2">
        <f t="shared" si="40"/>
        <v>95844044.614788383</v>
      </c>
      <c r="S202" s="2">
        <f t="shared" si="17"/>
        <v>592960.42857143283</v>
      </c>
      <c r="T202" s="2">
        <f t="shared" si="18"/>
        <v>7039.571428571362</v>
      </c>
      <c r="U202" s="2">
        <f t="shared" si="19"/>
        <v>600000</v>
      </c>
      <c r="V202" s="2">
        <f t="shared" si="34"/>
        <v>44591881.94108735</v>
      </c>
      <c r="W202" s="2">
        <f t="shared" si="20"/>
        <v>592960.42857142538</v>
      </c>
      <c r="X202" s="2">
        <f t="shared" si="6"/>
        <v>7039.5714285746217</v>
      </c>
      <c r="Y202" s="2">
        <f t="shared" si="37"/>
        <v>51252162.673700996</v>
      </c>
      <c r="Z202" s="2" t="str">
        <f t="shared" si="8"/>
        <v>HERE</v>
      </c>
      <c r="AA202" s="2">
        <f>IF(Z202="HERE",Y202,AA201+Graph!$G$1*1000)</f>
        <v>51252162.673700996</v>
      </c>
      <c r="AB202" s="2">
        <f t="shared" si="21"/>
        <v>7039.5714285746217</v>
      </c>
      <c r="AC202" s="2">
        <f t="shared" si="38"/>
        <v>44591881.94108735</v>
      </c>
      <c r="AD202" s="3">
        <f t="shared" si="10"/>
        <v>51252162.673700996</v>
      </c>
      <c r="AE202" s="2">
        <f>IF(AE200&gt;=52800000,52800000,IF(AB181=Graph!G$1*1000,AE201+Graph!G$1*1000,AC202))</f>
        <v>44591881.94108735</v>
      </c>
      <c r="AF202" s="3">
        <f t="shared" si="11"/>
        <v>44591881.94108735</v>
      </c>
      <c r="AG202" s="3">
        <f t="shared" si="29"/>
        <v>47600884.153385222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135</v>
      </c>
      <c r="C203" s="7"/>
      <c r="D203" s="2" t="e">
        <f t="shared" si="12"/>
        <v>#N/A</v>
      </c>
      <c r="E203" s="2" t="e">
        <f t="shared" si="22"/>
        <v>#N/A</v>
      </c>
      <c r="F203" s="2">
        <v>1175590.9048492014</v>
      </c>
      <c r="G203" s="2">
        <f t="shared" si="41"/>
        <v>592960.42857142852</v>
      </c>
      <c r="H203" s="2">
        <f t="shared" si="39"/>
        <v>94993518.369658858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1524066.1428571418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1182406.8902911544</v>
      </c>
      <c r="Q203" s="2">
        <f t="shared" si="42"/>
        <v>600000</v>
      </c>
      <c r="R203" s="2">
        <f t="shared" si="40"/>
        <v>96444044.614788383</v>
      </c>
      <c r="S203" s="2">
        <f t="shared" si="17"/>
        <v>592960.42857143283</v>
      </c>
      <c r="T203" s="2">
        <f t="shared" si="18"/>
        <v>7039.571428571362</v>
      </c>
      <c r="U203" s="2">
        <f t="shared" si="19"/>
        <v>600000</v>
      </c>
      <c r="V203" s="2">
        <f t="shared" si="34"/>
        <v>45184842.369658776</v>
      </c>
      <c r="W203" s="2">
        <f t="shared" si="20"/>
        <v>592960.42857142538</v>
      </c>
      <c r="X203" s="2">
        <f t="shared" si="6"/>
        <v>7039.5714285746217</v>
      </c>
      <c r="Y203" s="2">
        <f t="shared" si="37"/>
        <v>51259202.24512957</v>
      </c>
      <c r="Z203" s="2" t="str">
        <f t="shared" si="8"/>
        <v>HERE</v>
      </c>
      <c r="AA203" s="2">
        <f>IF(Z203="HERE",Y203,AA202+Graph!$G$1*1000)</f>
        <v>51259202.24512957</v>
      </c>
      <c r="AB203" s="2">
        <f t="shared" si="21"/>
        <v>7039.5714285746217</v>
      </c>
      <c r="AC203" s="2">
        <f t="shared" si="38"/>
        <v>45184842.369658776</v>
      </c>
      <c r="AD203" s="3">
        <f t="shared" si="10"/>
        <v>51259202.24512957</v>
      </c>
      <c r="AE203" s="2">
        <f>IF(AE201&gt;=52800000,52800000,IF(AB182=Graph!G$1*1000,AE202+Graph!G$1*1000,AC203))</f>
        <v>45184842.369658776</v>
      </c>
      <c r="AF203" s="3">
        <f t="shared" si="11"/>
        <v>45184842.369658776</v>
      </c>
      <c r="AG203" s="3">
        <f t="shared" si="29"/>
        <v>47636867.789099507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136</v>
      </c>
      <c r="C204" s="7"/>
      <c r="D204" s="2" t="e">
        <f t="shared" si="12"/>
        <v>#N/A</v>
      </c>
      <c r="E204" s="2" t="e">
        <f t="shared" si="22"/>
        <v>#N/A</v>
      </c>
      <c r="F204" s="2">
        <v>1180851.5551424623</v>
      </c>
      <c r="G204" s="2">
        <f t="shared" si="41"/>
        <v>592960.42857142852</v>
      </c>
      <c r="H204" s="2">
        <f t="shared" si="39"/>
        <v>95586478.79823029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1531105.7142857132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1187689.382383734</v>
      </c>
      <c r="Q204" s="2">
        <f t="shared" si="42"/>
        <v>600000</v>
      </c>
      <c r="R204" s="2">
        <f t="shared" si="40"/>
        <v>97044044.614788383</v>
      </c>
      <c r="S204" s="2">
        <f t="shared" si="17"/>
        <v>592960.42857143283</v>
      </c>
      <c r="T204" s="2">
        <f t="shared" si="18"/>
        <v>7039.571428571362</v>
      </c>
      <c r="U204" s="2">
        <f t="shared" si="19"/>
        <v>600000</v>
      </c>
      <c r="V204" s="2">
        <f t="shared" si="34"/>
        <v>45777802.798230201</v>
      </c>
      <c r="W204" s="2">
        <f t="shared" si="20"/>
        <v>592960.42857142538</v>
      </c>
      <c r="X204" s="2">
        <f t="shared" si="6"/>
        <v>7039.5714285746217</v>
      </c>
      <c r="Y204" s="2">
        <f t="shared" si="37"/>
        <v>51266241.816558145</v>
      </c>
      <c r="Z204" s="2" t="str">
        <f t="shared" si="8"/>
        <v>HERE</v>
      </c>
      <c r="AA204" s="2">
        <f>IF(Z204="HERE",Y204,AA203+Graph!$G$1*1000)</f>
        <v>51266241.816558145</v>
      </c>
      <c r="AB204" s="2">
        <f t="shared" si="21"/>
        <v>7039.5714285746217</v>
      </c>
      <c r="AC204" s="2">
        <f t="shared" si="38"/>
        <v>45777802.798230201</v>
      </c>
      <c r="AD204" s="3">
        <f t="shared" si="10"/>
        <v>51266241.816558145</v>
      </c>
      <c r="AE204" s="2">
        <f>IF(AE202&gt;=52800000,52800000,IF(AB183=Graph!G$1*1000,AE203+Graph!G$1*1000,AC204))</f>
        <v>45777802.798230201</v>
      </c>
      <c r="AF204" s="3">
        <f t="shared" si="11"/>
        <v>45777802.798230201</v>
      </c>
      <c r="AG204" s="3">
        <f t="shared" si="29"/>
        <v>47672851.424813785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137</v>
      </c>
      <c r="C205" s="7"/>
      <c r="D205" s="2" t="e">
        <f t="shared" si="12"/>
        <v>#N/A</v>
      </c>
      <c r="E205" s="2" t="e">
        <f t="shared" si="22"/>
        <v>#N/A</v>
      </c>
      <c r="F205" s="2">
        <v>1186112.2054356933</v>
      </c>
      <c r="G205" s="2">
        <f t="shared" si="41"/>
        <v>592960.42857142852</v>
      </c>
      <c r="H205" s="2">
        <f t="shared" si="39"/>
        <v>96179439.226801723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1538145.2857142845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1192971.8744763136</v>
      </c>
      <c r="Q205" s="2">
        <f t="shared" si="42"/>
        <v>600000</v>
      </c>
      <c r="R205" s="2">
        <f t="shared" si="40"/>
        <v>97644044.614788383</v>
      </c>
      <c r="S205" s="2">
        <f t="shared" si="17"/>
        <v>592960.42857143283</v>
      </c>
      <c r="T205" s="2">
        <f t="shared" si="18"/>
        <v>7039.571428571362</v>
      </c>
      <c r="U205" s="2">
        <f t="shared" si="19"/>
        <v>600000</v>
      </c>
      <c r="V205" s="2">
        <f t="shared" si="34"/>
        <v>46370763.226801626</v>
      </c>
      <c r="W205" s="2">
        <f t="shared" si="20"/>
        <v>592960.42857142538</v>
      </c>
      <c r="X205" s="2">
        <f t="shared" si="6"/>
        <v>7039.5714285746217</v>
      </c>
      <c r="Y205" s="2">
        <f t="shared" si="37"/>
        <v>51273281.38798672</v>
      </c>
      <c r="Z205" s="2" t="str">
        <f t="shared" si="8"/>
        <v>HERE</v>
      </c>
      <c r="AA205" s="2">
        <f>IF(Z205="HERE",Y205,AA204+Graph!$G$1*1000)</f>
        <v>51273281.38798672</v>
      </c>
      <c r="AB205" s="2">
        <f t="shared" si="21"/>
        <v>7039.5714285746217</v>
      </c>
      <c r="AC205" s="2">
        <f t="shared" si="38"/>
        <v>46370763.226801626</v>
      </c>
      <c r="AD205" s="3">
        <f t="shared" si="10"/>
        <v>51273281.38798672</v>
      </c>
      <c r="AE205" s="2">
        <f>IF(AE203&gt;=52800000,52800000,IF(AB184=Graph!G$1*1000,AE204+Graph!G$1*1000,AC205))</f>
        <v>46370763.226801626</v>
      </c>
      <c r="AF205" s="3">
        <f t="shared" si="11"/>
        <v>46370763.226801626</v>
      </c>
      <c r="AG205" s="3">
        <f t="shared" si="29"/>
        <v>47708835.06052807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138</v>
      </c>
      <c r="C206" s="7"/>
      <c r="D206" s="2" t="e">
        <f t="shared" si="12"/>
        <v>#N/A</v>
      </c>
      <c r="E206" s="2" t="e">
        <f t="shared" si="22"/>
        <v>#N/A</v>
      </c>
      <c r="F206" s="2">
        <v>1191372.8557289541</v>
      </c>
      <c r="G206" s="2">
        <f t="shared" si="41"/>
        <v>592960.42857142852</v>
      </c>
      <c r="H206" s="2">
        <f t="shared" si="39"/>
        <v>96772399.655373156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1545184.8571428559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1198254.366568923</v>
      </c>
      <c r="Q206" s="2">
        <f t="shared" si="42"/>
        <v>600000</v>
      </c>
      <c r="R206" s="2">
        <f t="shared" si="40"/>
        <v>98244044.614788383</v>
      </c>
      <c r="S206" s="2">
        <f t="shared" si="17"/>
        <v>592960.42857143283</v>
      </c>
      <c r="T206" s="2">
        <f t="shared" si="18"/>
        <v>7039.571428571362</v>
      </c>
      <c r="U206" s="2">
        <f t="shared" si="19"/>
        <v>600000</v>
      </c>
      <c r="V206" s="2">
        <f t="shared" si="34"/>
        <v>46963723.655373052</v>
      </c>
      <c r="W206" s="2">
        <f t="shared" si="20"/>
        <v>592960.42857142538</v>
      </c>
      <c r="X206" s="2">
        <f t="shared" si="6"/>
        <v>7039.5714285746217</v>
      </c>
      <c r="Y206" s="2">
        <f t="shared" si="37"/>
        <v>51280320.959415294</v>
      </c>
      <c r="Z206" s="2" t="str">
        <f t="shared" si="8"/>
        <v>HERE</v>
      </c>
      <c r="AA206" s="2">
        <f>IF(Z206="HERE",Y206,AA205+Graph!$G$1*1000)</f>
        <v>51280320.959415294</v>
      </c>
      <c r="AB206" s="2">
        <f t="shared" si="21"/>
        <v>7039.5714285746217</v>
      </c>
      <c r="AC206" s="2">
        <f t="shared" si="38"/>
        <v>46963723.655373052</v>
      </c>
      <c r="AD206" s="3">
        <f t="shared" si="10"/>
        <v>51280320.959415294</v>
      </c>
      <c r="AE206" s="2">
        <f>IF(AE204&gt;=52800000,52800000,IF(AB185=Graph!G$1*1000,AE205+Graph!G$1*1000,AC206))</f>
        <v>46963723.655373052</v>
      </c>
      <c r="AF206" s="3">
        <f t="shared" si="11"/>
        <v>46963723.655373052</v>
      </c>
      <c r="AG206" s="3">
        <f t="shared" si="29"/>
        <v>47744818.696242362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139</v>
      </c>
      <c r="C207" s="7"/>
      <c r="D207" s="2" t="e">
        <f t="shared" si="12"/>
        <v>#N/A</v>
      </c>
      <c r="E207" s="2" t="e">
        <f t="shared" si="22"/>
        <v>#N/A</v>
      </c>
      <c r="F207" s="2">
        <v>1196633.5060222149</v>
      </c>
      <c r="G207" s="2">
        <f t="shared" si="41"/>
        <v>592960.42857142852</v>
      </c>
      <c r="H207" s="2">
        <f t="shared" si="39"/>
        <v>97365360.083944589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1552224.4285714272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1203536.8586615026</v>
      </c>
      <c r="Q207" s="2">
        <f t="shared" si="42"/>
        <v>600000</v>
      </c>
      <c r="R207" s="2">
        <f t="shared" si="40"/>
        <v>98844044.614788383</v>
      </c>
      <c r="S207" s="2">
        <f t="shared" si="17"/>
        <v>592960.42857143283</v>
      </c>
      <c r="T207" s="2">
        <f t="shared" si="18"/>
        <v>7039.571428571362</v>
      </c>
      <c r="U207" s="2">
        <f t="shared" si="19"/>
        <v>600000</v>
      </c>
      <c r="V207" s="2">
        <f t="shared" si="34"/>
        <v>47556684.083944477</v>
      </c>
      <c r="W207" s="2">
        <f t="shared" si="20"/>
        <v>592960.42857142538</v>
      </c>
      <c r="X207" s="2">
        <f t="shared" si="6"/>
        <v>7039.5714285746217</v>
      </c>
      <c r="Y207" s="2">
        <f t="shared" si="37"/>
        <v>51287360.530843869</v>
      </c>
      <c r="Z207" s="2" t="str">
        <f t="shared" si="8"/>
        <v>HERE</v>
      </c>
      <c r="AA207" s="2">
        <f>IF(Z207="HERE",Y207,AA206+Graph!$G$1*1000)</f>
        <v>51287360.530843869</v>
      </c>
      <c r="AB207" s="2">
        <f t="shared" si="21"/>
        <v>7039.5714285746217</v>
      </c>
      <c r="AC207" s="2">
        <f t="shared" si="38"/>
        <v>47556684.083944477</v>
      </c>
      <c r="AD207" s="3">
        <f t="shared" si="10"/>
        <v>51287360.530843869</v>
      </c>
      <c r="AE207" s="2">
        <f>IF(AE205&gt;=52800000,52800000,IF(AB186=Graph!G$1*1000,AE206+Graph!G$1*1000,AC207))</f>
        <v>47556684.083944477</v>
      </c>
      <c r="AF207" s="3">
        <f t="shared" si="11"/>
        <v>47556684.083944477</v>
      </c>
      <c r="AG207" s="3">
        <f t="shared" si="29"/>
        <v>47780802.331956647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140</v>
      </c>
      <c r="C208" s="7"/>
      <c r="D208" s="2" t="e">
        <f t="shared" si="12"/>
        <v>#N/A</v>
      </c>
      <c r="E208" s="2" t="e">
        <f t="shared" si="22"/>
        <v>#N/A</v>
      </c>
      <c r="F208" s="2">
        <v>1201894.1563154757</v>
      </c>
      <c r="G208" s="2">
        <f t="shared" si="41"/>
        <v>592960.42857142852</v>
      </c>
      <c r="H208" s="2">
        <f t="shared" si="39"/>
        <v>97958320.512516022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1559263.9999999986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1208819.3507540822</v>
      </c>
      <c r="Q208" s="2">
        <f t="shared" si="42"/>
        <v>600000</v>
      </c>
      <c r="R208" s="2">
        <f t="shared" si="40"/>
        <v>99444044.614788383</v>
      </c>
      <c r="S208" s="2">
        <f t="shared" si="17"/>
        <v>592960.42857143283</v>
      </c>
      <c r="T208" s="2">
        <f t="shared" si="18"/>
        <v>7039.571428571362</v>
      </c>
      <c r="U208" s="2">
        <f t="shared" si="19"/>
        <v>600000</v>
      </c>
      <c r="V208" s="2">
        <f t="shared" si="34"/>
        <v>48149644.512515903</v>
      </c>
      <c r="W208" s="2">
        <f t="shared" si="20"/>
        <v>592960.42857142538</v>
      </c>
      <c r="X208" s="2">
        <f t="shared" si="6"/>
        <v>7039.5714285746217</v>
      </c>
      <c r="Y208" s="2">
        <f t="shared" si="37"/>
        <v>51294400.102272443</v>
      </c>
      <c r="Z208" s="2" t="str">
        <f t="shared" si="8"/>
        <v>HERE</v>
      </c>
      <c r="AA208" s="2">
        <f>IF(Z208="HERE",Y208,AA207+Graph!$G$1*1000)</f>
        <v>51294400.102272443</v>
      </c>
      <c r="AB208" s="2">
        <f t="shared" si="21"/>
        <v>7039.5714285746217</v>
      </c>
      <c r="AC208" s="2">
        <f t="shared" si="38"/>
        <v>48149644.512515903</v>
      </c>
      <c r="AD208" s="3">
        <f t="shared" si="10"/>
        <v>51294400.102272443</v>
      </c>
      <c r="AE208" s="2">
        <f>IF(AE206&gt;=52800000,52800000,IF(AB187=Graph!G$1*1000,AE207+Graph!G$1*1000,AC208))</f>
        <v>48149644.512515903</v>
      </c>
      <c r="AF208" s="3">
        <f t="shared" si="11"/>
        <v>48149644.512515903</v>
      </c>
      <c r="AG208" s="3">
        <f t="shared" si="29"/>
        <v>47816785.967670932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141</v>
      </c>
      <c r="C209" s="7"/>
      <c r="D209" s="2" t="e">
        <f t="shared" si="12"/>
        <v>#N/A</v>
      </c>
      <c r="E209" s="2" t="e">
        <f t="shared" si="22"/>
        <v>#N/A</v>
      </c>
      <c r="F209" s="2">
        <v>1207154.8066087365</v>
      </c>
      <c r="G209" s="2">
        <f t="shared" si="41"/>
        <v>592960.42857142852</v>
      </c>
      <c r="H209" s="2">
        <f t="shared" si="39"/>
        <v>98551280.941087455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1566303.57142857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1214101.8428466618</v>
      </c>
      <c r="Q209" s="2">
        <f t="shared" si="42"/>
        <v>600000</v>
      </c>
      <c r="R209" s="2">
        <f t="shared" si="40"/>
        <v>100044044.61478838</v>
      </c>
      <c r="S209" s="2">
        <f t="shared" si="17"/>
        <v>592960.42857143283</v>
      </c>
      <c r="T209" s="2">
        <f t="shared" si="18"/>
        <v>7039.571428571362</v>
      </c>
      <c r="U209" s="2">
        <f t="shared" si="19"/>
        <v>600000</v>
      </c>
      <c r="V209" s="2">
        <f t="shared" si="34"/>
        <v>48742604.941087328</v>
      </c>
      <c r="W209" s="2">
        <f t="shared" si="20"/>
        <v>592960.42857142538</v>
      </c>
      <c r="X209" s="2">
        <f t="shared" si="6"/>
        <v>7039.5714285746217</v>
      </c>
      <c r="Y209" s="2">
        <f t="shared" si="37"/>
        <v>51301439.673701018</v>
      </c>
      <c r="Z209" s="2" t="str">
        <f t="shared" si="8"/>
        <v>HERE</v>
      </c>
      <c r="AA209" s="2">
        <f>IF(Z209="HERE",Y209,AA208+Graph!$G$1*1000)</f>
        <v>51301439.673701018</v>
      </c>
      <c r="AB209" s="2">
        <f t="shared" si="21"/>
        <v>7039.5714285746217</v>
      </c>
      <c r="AC209" s="2">
        <f t="shared" si="38"/>
        <v>48742604.941087328</v>
      </c>
      <c r="AD209" s="3">
        <f t="shared" si="10"/>
        <v>51301439.673701018</v>
      </c>
      <c r="AE209" s="2">
        <f>IF(AE207&gt;=52800000,52800000,IF(AB188=Graph!G$1*1000,AE208+Graph!G$1*1000,AC209))</f>
        <v>48742604.941087328</v>
      </c>
      <c r="AF209" s="3">
        <f t="shared" si="11"/>
        <v>48742604.941087328</v>
      </c>
      <c r="AG209" s="3">
        <f t="shared" si="29"/>
        <v>47852769.603385232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142</v>
      </c>
      <c r="C210" s="7"/>
      <c r="D210" s="2" t="e">
        <f t="shared" si="12"/>
        <v>#N/A</v>
      </c>
      <c r="E210" s="2" t="e">
        <f t="shared" si="22"/>
        <v>#N/A</v>
      </c>
      <c r="F210" s="2">
        <v>1212415.4569019675</v>
      </c>
      <c r="G210" s="2">
        <f t="shared" si="41"/>
        <v>592960.42857142852</v>
      </c>
      <c r="H210" s="2">
        <f t="shared" si="39"/>
        <v>99144241.369658887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1573343.1428571413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1219384.3349392414</v>
      </c>
      <c r="Q210" s="2">
        <f t="shared" si="42"/>
        <v>600000</v>
      </c>
      <c r="R210" s="2">
        <f t="shared" si="40"/>
        <v>100644044.61478838</v>
      </c>
      <c r="S210" s="2">
        <f t="shared" si="17"/>
        <v>592960.42857143283</v>
      </c>
      <c r="T210" s="2">
        <f t="shared" si="18"/>
        <v>7039.571428571362</v>
      </c>
      <c r="U210" s="2">
        <f t="shared" si="19"/>
        <v>600000</v>
      </c>
      <c r="V210" s="2">
        <f t="shared" si="34"/>
        <v>49335565.369658753</v>
      </c>
      <c r="W210" s="2">
        <f t="shared" si="20"/>
        <v>592960.42857142538</v>
      </c>
      <c r="X210" s="2">
        <f t="shared" si="6"/>
        <v>7039.5714285746217</v>
      </c>
      <c r="Y210" s="2">
        <f t="shared" si="37"/>
        <v>51308479.245129593</v>
      </c>
      <c r="Z210" s="2" t="str">
        <f t="shared" si="8"/>
        <v>HERE</v>
      </c>
      <c r="AA210" s="2">
        <f>IF(Z210="HERE",Y210,AA209+Graph!$G$1*1000)</f>
        <v>51308479.245129593</v>
      </c>
      <c r="AB210" s="2">
        <f t="shared" si="21"/>
        <v>7039.5714285746217</v>
      </c>
      <c r="AC210" s="2">
        <f t="shared" si="38"/>
        <v>49335565.369658753</v>
      </c>
      <c r="AD210" s="3">
        <f t="shared" si="10"/>
        <v>51308479.245129593</v>
      </c>
      <c r="AE210" s="2">
        <f>IF(AE208&gt;=52800000,52800000,IF(AB189=Graph!G$1*1000,AE209+Graph!G$1*1000,AC210))</f>
        <v>49335565.369658753</v>
      </c>
      <c r="AF210" s="3">
        <f t="shared" si="11"/>
        <v>49335565.369658753</v>
      </c>
      <c r="AG210" s="3">
        <f t="shared" si="29"/>
        <v>47888753.239099517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143</v>
      </c>
      <c r="C211" s="7"/>
      <c r="D211" s="2" t="e">
        <f t="shared" si="12"/>
        <v>#N/A</v>
      </c>
      <c r="E211" s="2" t="e">
        <f t="shared" si="22"/>
        <v>#N/A</v>
      </c>
      <c r="F211" s="2">
        <v>1217676.1071952283</v>
      </c>
      <c r="G211" s="2">
        <f t="shared" si="41"/>
        <v>592960.42857142852</v>
      </c>
      <c r="H211" s="2">
        <f t="shared" si="39"/>
        <v>99737201.79823032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1580382.7142857127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1224666.8270318508</v>
      </c>
      <c r="Q211" s="2">
        <f t="shared" si="42"/>
        <v>600000</v>
      </c>
      <c r="R211" s="2">
        <f t="shared" si="40"/>
        <v>101244044.61478838</v>
      </c>
      <c r="S211" s="2">
        <f t="shared" si="17"/>
        <v>592960.42857143283</v>
      </c>
      <c r="T211" s="2">
        <f t="shared" si="18"/>
        <v>7039.571428571362</v>
      </c>
      <c r="U211" s="2">
        <f t="shared" si="19"/>
        <v>600000</v>
      </c>
      <c r="V211" s="2">
        <f t="shared" si="34"/>
        <v>49928525.798230179</v>
      </c>
      <c r="W211" s="2">
        <f t="shared" si="20"/>
        <v>592960.42857142538</v>
      </c>
      <c r="X211" s="2">
        <f t="shared" si="6"/>
        <v>7039.5714285746217</v>
      </c>
      <c r="Y211" s="2">
        <f t="shared" si="37"/>
        <v>51315518.816558167</v>
      </c>
      <c r="Z211" s="2" t="str">
        <f t="shared" si="8"/>
        <v>HERE</v>
      </c>
      <c r="AA211" s="2">
        <f>IF(Z211="HERE",Y211,AA210+Graph!$G$1*1000)</f>
        <v>51315518.816558167</v>
      </c>
      <c r="AB211" s="2">
        <f t="shared" si="21"/>
        <v>7039.5714285746217</v>
      </c>
      <c r="AC211" s="2">
        <f t="shared" si="38"/>
        <v>49928525.798230179</v>
      </c>
      <c r="AD211" s="3">
        <f t="shared" si="10"/>
        <v>51315518.816558167</v>
      </c>
      <c r="AE211" s="2">
        <f>IF(AE209&gt;=52800000,52800000,IF(AB190=Graph!G$1*1000,AE210+Graph!G$1*1000,AC211))</f>
        <v>49928525.798230179</v>
      </c>
      <c r="AF211" s="3">
        <f t="shared" si="11"/>
        <v>49928525.798230179</v>
      </c>
      <c r="AG211" s="3">
        <f t="shared" si="29"/>
        <v>47924736.874813803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144</v>
      </c>
      <c r="C212" s="7"/>
      <c r="D212" s="2" t="e">
        <f t="shared" si="12"/>
        <v>#N/A</v>
      </c>
      <c r="E212" s="2" t="e">
        <f t="shared" si="22"/>
        <v>#N/A</v>
      </c>
      <c r="F212" s="2">
        <v>1222936.7574884892</v>
      </c>
      <c r="G212" s="2">
        <f t="shared" si="41"/>
        <v>592960.42857142852</v>
      </c>
      <c r="H212" s="2">
        <f t="shared" si="39"/>
        <v>100330162.22680175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1587422.2857142841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1229949.3191244304</v>
      </c>
      <c r="Q212" s="2">
        <f t="shared" si="42"/>
        <v>600000</v>
      </c>
      <c r="R212" s="2">
        <f t="shared" si="40"/>
        <v>101844044.61478838</v>
      </c>
      <c r="S212" s="2">
        <f t="shared" si="17"/>
        <v>592960.42857143283</v>
      </c>
      <c r="T212" s="2">
        <f t="shared" si="18"/>
        <v>7039.571428571362</v>
      </c>
      <c r="U212" s="2">
        <f t="shared" si="19"/>
        <v>600000</v>
      </c>
      <c r="V212" s="2">
        <f t="shared" si="34"/>
        <v>50521486.226801604</v>
      </c>
      <c r="W212" s="2">
        <f t="shared" si="20"/>
        <v>592960.42857142538</v>
      </c>
      <c r="X212" s="2">
        <f t="shared" si="6"/>
        <v>7039.5714285746217</v>
      </c>
      <c r="Y212" s="2">
        <f t="shared" si="37"/>
        <v>51322558.387986742</v>
      </c>
      <c r="Z212" s="2" t="str">
        <f t="shared" si="8"/>
        <v>HERE</v>
      </c>
      <c r="AA212" s="2">
        <f>IF(Z212="HERE",Y212,AA211+Graph!$G$1*1000)</f>
        <v>51322558.387986742</v>
      </c>
      <c r="AB212" s="2">
        <f t="shared" si="21"/>
        <v>7039.5714285746217</v>
      </c>
      <c r="AC212" s="2">
        <f t="shared" si="38"/>
        <v>50521486.226801604</v>
      </c>
      <c r="AD212" s="3">
        <f t="shared" si="10"/>
        <v>51322558.387986742</v>
      </c>
      <c r="AE212" s="2">
        <f>IF(AE210&gt;=52800000,52800000,IF(AB191=Graph!G$1*1000,AE211+Graph!G$1*1000,AC212))</f>
        <v>50521486.226801604</v>
      </c>
      <c r="AF212" s="3">
        <f t="shared" si="11"/>
        <v>50521486.226801604</v>
      </c>
      <c r="AG212" s="3">
        <f t="shared" si="29"/>
        <v>47960720.510528095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145</v>
      </c>
      <c r="C213" s="7"/>
      <c r="D213" s="2" t="e">
        <f t="shared" si="12"/>
        <v>#N/A</v>
      </c>
      <c r="E213" s="2" t="e">
        <f t="shared" si="22"/>
        <v>#N/A</v>
      </c>
      <c r="F213" s="2">
        <v>1228197.40778175</v>
      </c>
      <c r="G213" s="2">
        <f t="shared" si="41"/>
        <v>592960.42857142852</v>
      </c>
      <c r="H213" s="2">
        <f t="shared" si="39"/>
        <v>100923122.65537319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1594461.8571428554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1235231.81121701</v>
      </c>
      <c r="Q213" s="2">
        <f t="shared" si="42"/>
        <v>600000</v>
      </c>
      <c r="R213" s="2">
        <f t="shared" si="40"/>
        <v>102444044.61478838</v>
      </c>
      <c r="S213" s="2">
        <f t="shared" si="17"/>
        <v>592960.42857143283</v>
      </c>
      <c r="T213" s="2">
        <f t="shared" si="18"/>
        <v>7039.571428571362</v>
      </c>
      <c r="U213" s="2">
        <f t="shared" si="19"/>
        <v>600000</v>
      </c>
      <c r="V213" s="2">
        <f t="shared" si="34"/>
        <v>51114446.655373029</v>
      </c>
      <c r="W213" s="2">
        <f t="shared" si="20"/>
        <v>592960.42857142538</v>
      </c>
      <c r="X213" s="2">
        <f t="shared" si="6"/>
        <v>7039.5714285746217</v>
      </c>
      <c r="Y213" s="2">
        <f t="shared" si="37"/>
        <v>51329597.959415317</v>
      </c>
      <c r="Z213" s="2" t="str">
        <f t="shared" si="8"/>
        <v>HERE</v>
      </c>
      <c r="AA213" s="2">
        <f>IF(Z213="HERE",Y213,AA212+Graph!$G$1*1000)</f>
        <v>51329597.959415317</v>
      </c>
      <c r="AB213" s="2">
        <f t="shared" si="21"/>
        <v>7039.5714285746217</v>
      </c>
      <c r="AC213" s="2">
        <f t="shared" si="38"/>
        <v>50521486.226801604</v>
      </c>
      <c r="AD213" s="3">
        <f t="shared" si="10"/>
        <v>51329597.959415317</v>
      </c>
      <c r="AE213" s="2">
        <f>IF(AE211&gt;=52800000,52800000,IF(AB192=Graph!G$1*1000,AE212+Graph!G$1*1000,AC213))</f>
        <v>50521486.226801604</v>
      </c>
      <c r="AF213" s="3">
        <f t="shared" si="11"/>
        <v>50521486.226801604</v>
      </c>
      <c r="AG213" s="3">
        <f t="shared" si="29"/>
        <v>47996704.14624238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146</v>
      </c>
      <c r="C214" s="7"/>
      <c r="D214" s="2" t="e">
        <f t="shared" si="12"/>
        <v>#N/A</v>
      </c>
      <c r="E214" s="2" t="e">
        <f t="shared" si="22"/>
        <v>#N/A</v>
      </c>
      <c r="F214" s="2">
        <v>1233458.0580750108</v>
      </c>
      <c r="G214" s="2">
        <f t="shared" si="41"/>
        <v>592960.42857142852</v>
      </c>
      <c r="H214" s="2">
        <f t="shared" si="39"/>
        <v>101516083.08394462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1601501.4285714268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1240514.3033095896</v>
      </c>
      <c r="Q214" s="2">
        <f t="shared" si="42"/>
        <v>600000</v>
      </c>
      <c r="R214" s="2">
        <f t="shared" si="40"/>
        <v>103044044.61478838</v>
      </c>
      <c r="S214" s="2">
        <f t="shared" si="17"/>
        <v>592960.42857143283</v>
      </c>
      <c r="T214" s="2">
        <f t="shared" si="18"/>
        <v>7039.571428571362</v>
      </c>
      <c r="U214" s="2">
        <f t="shared" si="19"/>
        <v>600000</v>
      </c>
      <c r="V214" s="2">
        <f t="shared" si="34"/>
        <v>51707407.083944455</v>
      </c>
      <c r="W214" s="2">
        <f t="shared" si="20"/>
        <v>592960.42857142538</v>
      </c>
      <c r="X214" s="2">
        <f t="shared" si="6"/>
        <v>7039.5714285746217</v>
      </c>
      <c r="Y214" s="2">
        <f t="shared" si="37"/>
        <v>51336637.530843891</v>
      </c>
      <c r="Z214" s="2" t="str">
        <f t="shared" si="8"/>
        <v>MEEP</v>
      </c>
      <c r="AA214" s="2">
        <f>IF(Z214="HERE",Y214,AA213+Graph!$G$1*1000)</f>
        <v>52129597.959415317</v>
      </c>
      <c r="AB214" s="2">
        <f t="shared" si="21"/>
        <v>800000</v>
      </c>
      <c r="AC214" s="2">
        <f t="shared" si="38"/>
        <v>50521486.226801604</v>
      </c>
      <c r="AD214" s="3">
        <f t="shared" si="10"/>
        <v>52129597.959415317</v>
      </c>
      <c r="AE214" s="2">
        <f>IF(AE212&gt;=52800000,52800000,IF(AB193=Graph!G$1*1000,AE213+Graph!G$1*1000,AC214))</f>
        <v>50521486.226801604</v>
      </c>
      <c r="AF214" s="3">
        <f t="shared" si="11"/>
        <v>50521486.226801604</v>
      </c>
      <c r="AG214" s="3">
        <f t="shared" si="29"/>
        <v>48032687.781956665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147</v>
      </c>
      <c r="C215" s="7"/>
      <c r="D215" s="2" t="e">
        <f t="shared" si="12"/>
        <v>#N/A</v>
      </c>
      <c r="E215" s="2" t="e">
        <f t="shared" si="22"/>
        <v>#N/A</v>
      </c>
      <c r="F215" s="2">
        <v>1238718.7083682418</v>
      </c>
      <c r="G215" s="2">
        <f t="shared" si="41"/>
        <v>592960.42857142852</v>
      </c>
      <c r="H215" s="2">
        <f t="shared" si="39"/>
        <v>102109043.51251605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1608540.9999999981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1245796.7954021692</v>
      </c>
      <c r="Q215" s="2">
        <f t="shared" si="42"/>
        <v>600000</v>
      </c>
      <c r="R215" s="2">
        <f t="shared" si="40"/>
        <v>103644044.61478838</v>
      </c>
      <c r="S215" s="2">
        <f t="shared" si="17"/>
        <v>592960.42857143283</v>
      </c>
      <c r="T215" s="2">
        <f t="shared" si="18"/>
        <v>7039.571428571362</v>
      </c>
      <c r="U215" s="2">
        <f t="shared" si="19"/>
        <v>600000</v>
      </c>
      <c r="V215" s="2">
        <f t="shared" si="34"/>
        <v>52300367.51251588</v>
      </c>
      <c r="W215" s="2">
        <f t="shared" si="20"/>
        <v>592960.42857142538</v>
      </c>
      <c r="X215" s="2">
        <f t="shared" si="6"/>
        <v>7039.5714285746217</v>
      </c>
      <c r="Y215" s="2">
        <f t="shared" si="37"/>
        <v>51343677.102272466</v>
      </c>
      <c r="Z215" s="2" t="str">
        <f t="shared" si="8"/>
        <v>MEEP</v>
      </c>
      <c r="AA215" s="2">
        <f>IF(Z215="HERE",Y215,AA214+Graph!$G$1*1000)</f>
        <v>52929597.959415317</v>
      </c>
      <c r="AB215" s="2">
        <f t="shared" si="21"/>
        <v>800000</v>
      </c>
      <c r="AC215" s="2">
        <f t="shared" si="38"/>
        <v>50521486.226801604</v>
      </c>
      <c r="AD215" s="3">
        <f t="shared" si="10"/>
        <v>52800000</v>
      </c>
      <c r="AE215" s="2">
        <f>IF(AE213&gt;=52800000,52800000,IF(AB194=Graph!G$1*1000,AE214+Graph!G$1*1000,AC215))</f>
        <v>50521486.226801604</v>
      </c>
      <c r="AF215" s="3">
        <f t="shared" si="11"/>
        <v>50521486.226801604</v>
      </c>
      <c r="AG215" s="3">
        <f t="shared" si="29"/>
        <v>48068671.41767095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148</v>
      </c>
      <c r="C216" s="7"/>
      <c r="D216" s="2" t="e">
        <f t="shared" si="12"/>
        <v>#N/A</v>
      </c>
      <c r="E216" s="2" t="e">
        <f t="shared" si="22"/>
        <v>#N/A</v>
      </c>
      <c r="F216" s="2">
        <v>1243979.3586615026</v>
      </c>
      <c r="G216" s="2">
        <f t="shared" si="41"/>
        <v>592960.42857142852</v>
      </c>
      <c r="H216" s="2">
        <f t="shared" si="39"/>
        <v>102702003.94108748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1615580.5714285695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1251079.2874947488</v>
      </c>
      <c r="Q216" s="2">
        <f t="shared" si="42"/>
        <v>600000</v>
      </c>
      <c r="R216" s="2">
        <f t="shared" si="40"/>
        <v>104244044.61478838</v>
      </c>
      <c r="S216" s="2">
        <f t="shared" si="17"/>
        <v>592960.42857143283</v>
      </c>
      <c r="T216" s="2">
        <f t="shared" si="18"/>
        <v>7039.571428571362</v>
      </c>
      <c r="U216" s="2">
        <f t="shared" si="19"/>
        <v>600000</v>
      </c>
      <c r="V216" s="2">
        <f t="shared" si="34"/>
        <v>52893327.941087306</v>
      </c>
      <c r="W216" s="2">
        <f t="shared" si="20"/>
        <v>592960.42857142538</v>
      </c>
      <c r="X216" s="2">
        <f t="shared" si="6"/>
        <v>7039.5714285746217</v>
      </c>
      <c r="Y216" s="2">
        <f t="shared" si="37"/>
        <v>51350716.67370104</v>
      </c>
      <c r="Z216" s="2" t="str">
        <f t="shared" si="8"/>
        <v>MEEP</v>
      </c>
      <c r="AA216" s="2">
        <f>IF(Z216="HERE",Y216,AA215+Graph!$G$1*1000)</f>
        <v>53729597.959415317</v>
      </c>
      <c r="AB216" s="2">
        <f t="shared" si="21"/>
        <v>800000</v>
      </c>
      <c r="AC216" s="2">
        <f t="shared" si="38"/>
        <v>50521486.226801604</v>
      </c>
      <c r="AD216" s="3">
        <f t="shared" si="10"/>
        <v>52800000</v>
      </c>
      <c r="AE216" s="2">
        <f>IF(AE214&gt;=52800000,52800000,IF(AB195=Graph!G$1*1000,AE215+Graph!G$1*1000,AC216))</f>
        <v>50521486.226801604</v>
      </c>
      <c r="AF216" s="3">
        <f t="shared" si="11"/>
        <v>50521486.226801604</v>
      </c>
      <c r="AG216" s="3">
        <f t="shared" si="29"/>
        <v>48104655.05338525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149</v>
      </c>
      <c r="C217" s="7"/>
      <c r="D217" s="2" t="e">
        <f t="shared" si="12"/>
        <v>#N/A</v>
      </c>
      <c r="E217" s="2" t="e">
        <f t="shared" si="22"/>
        <v>#N/A</v>
      </c>
      <c r="F217" s="2">
        <v>1249240.0089547634</v>
      </c>
      <c r="G217" s="2">
        <f t="shared" si="41"/>
        <v>592960.42857142852</v>
      </c>
      <c r="H217" s="2">
        <f t="shared" si="39"/>
        <v>103294964.36965892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1622620.1428571409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1256361.7795873582</v>
      </c>
      <c r="Q217" s="2">
        <f t="shared" si="42"/>
        <v>600000</v>
      </c>
      <c r="R217" s="2">
        <f t="shared" si="40"/>
        <v>104844044.61478838</v>
      </c>
      <c r="S217" s="2">
        <f t="shared" si="17"/>
        <v>592960.42857143283</v>
      </c>
      <c r="T217" s="2">
        <f t="shared" si="18"/>
        <v>7039.571428571362</v>
      </c>
      <c r="U217" s="2">
        <f t="shared" si="19"/>
        <v>600000</v>
      </c>
      <c r="V217" s="2">
        <f t="shared" si="34"/>
        <v>53486288.369658731</v>
      </c>
      <c r="W217" s="2">
        <f t="shared" si="20"/>
        <v>592960.42857142538</v>
      </c>
      <c r="X217" s="2">
        <f t="shared" si="6"/>
        <v>7039.5714285746217</v>
      </c>
      <c r="Y217" s="2">
        <f t="shared" si="37"/>
        <v>51357756.245129615</v>
      </c>
      <c r="Z217" s="2" t="str">
        <f t="shared" si="8"/>
        <v>MEEP</v>
      </c>
      <c r="AA217" s="2">
        <f>IF(Z217="HERE",Y217,AA216+Graph!$G$1*1000)</f>
        <v>54529597.959415317</v>
      </c>
      <c r="AB217" s="2">
        <f t="shared" si="21"/>
        <v>800000</v>
      </c>
      <c r="AC217" s="2">
        <f t="shared" si="38"/>
        <v>50521486.226801604</v>
      </c>
      <c r="AD217" s="3">
        <f t="shared" si="10"/>
        <v>52800000</v>
      </c>
      <c r="AE217" s="2">
        <f>IF(AE215&gt;=52800000,52800000,IF(AB196=Graph!G$1*1000,AE216+Graph!G$1*1000,AC217))</f>
        <v>50521486.226801604</v>
      </c>
      <c r="AF217" s="3">
        <f t="shared" si="11"/>
        <v>50521486.226801604</v>
      </c>
      <c r="AG217" s="3">
        <f t="shared" si="29"/>
        <v>48140638.689099535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150</v>
      </c>
      <c r="C218" s="7"/>
      <c r="D218" s="2" t="e">
        <f t="shared" si="12"/>
        <v>#N/A</v>
      </c>
      <c r="E218" s="2" t="e">
        <f t="shared" si="22"/>
        <v>#N/A</v>
      </c>
      <c r="F218" s="2">
        <v>1254500.6592480242</v>
      </c>
      <c r="G218" s="2">
        <f t="shared" si="41"/>
        <v>592960.42857142852</v>
      </c>
      <c r="H218" s="2">
        <f t="shared" si="39"/>
        <v>103887924.79823035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1629659.7142857122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1261644.2716799378</v>
      </c>
      <c r="Q218" s="2">
        <f t="shared" si="42"/>
        <v>600000</v>
      </c>
      <c r="R218" s="2">
        <f t="shared" si="40"/>
        <v>105444044.61478838</v>
      </c>
      <c r="S218" s="2">
        <f t="shared" si="17"/>
        <v>592960.42857143283</v>
      </c>
      <c r="T218" s="2">
        <f t="shared" si="18"/>
        <v>7039.571428571362</v>
      </c>
      <c r="U218" s="2">
        <f t="shared" si="19"/>
        <v>600000</v>
      </c>
      <c r="V218" s="2">
        <f t="shared" si="34"/>
        <v>54079248.798230156</v>
      </c>
      <c r="W218" s="2">
        <f t="shared" si="20"/>
        <v>592960.42857142538</v>
      </c>
      <c r="X218" s="2">
        <f t="shared" si="6"/>
        <v>7039.5714285746217</v>
      </c>
      <c r="Y218" s="2">
        <f t="shared" si="37"/>
        <v>51364795.81655819</v>
      </c>
      <c r="Z218" s="2" t="str">
        <f t="shared" si="8"/>
        <v>MEEP</v>
      </c>
      <c r="AA218" s="2">
        <f>IF(Z218="HERE",Y218,AA217+Graph!$G$1*1000)</f>
        <v>55329597.959415317</v>
      </c>
      <c r="AB218" s="2">
        <f t="shared" si="21"/>
        <v>800000</v>
      </c>
      <c r="AC218" s="2">
        <f t="shared" si="38"/>
        <v>50521486.226801604</v>
      </c>
      <c r="AD218" s="3">
        <f t="shared" si="10"/>
        <v>52800000</v>
      </c>
      <c r="AE218" s="2">
        <f>IF(AE216&gt;=52800000,52800000,IF(AB197=Graph!G$1*1000,AE217+Graph!G$1*1000,AC218))</f>
        <v>50521486.226801604</v>
      </c>
      <c r="AF218" s="3">
        <f t="shared" si="11"/>
        <v>50521486.226801604</v>
      </c>
      <c r="AG218" s="3">
        <f t="shared" si="29"/>
        <v>48176622.32481382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151</v>
      </c>
      <c r="C219" s="7"/>
      <c r="D219" s="2" t="e">
        <f t="shared" si="12"/>
        <v>#N/A</v>
      </c>
      <c r="E219" s="2" t="e">
        <f t="shared" si="22"/>
        <v>#N/A</v>
      </c>
      <c r="F219" s="2">
        <v>1259761.309541285</v>
      </c>
      <c r="G219" s="2">
        <f t="shared" si="41"/>
        <v>592960.42857142852</v>
      </c>
      <c r="H219" s="2">
        <f t="shared" si="39"/>
        <v>104480885.22680178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1636699.2857142836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1266926.7637725174</v>
      </c>
      <c r="Q219" s="2">
        <f t="shared" si="42"/>
        <v>600000</v>
      </c>
      <c r="R219" s="2">
        <f t="shared" si="40"/>
        <v>106044044.61478838</v>
      </c>
      <c r="S219" s="2">
        <f t="shared" si="17"/>
        <v>592960.42857143283</v>
      </c>
      <c r="T219" s="2">
        <f t="shared" si="18"/>
        <v>7039.571428571362</v>
      </c>
      <c r="U219" s="2">
        <f t="shared" si="19"/>
        <v>600000</v>
      </c>
      <c r="V219" s="2">
        <f t="shared" si="34"/>
        <v>54672209.226801582</v>
      </c>
      <c r="W219" s="2">
        <f t="shared" si="20"/>
        <v>592960.42857142538</v>
      </c>
      <c r="X219" s="2">
        <f t="shared" si="6"/>
        <v>7039.5714285746217</v>
      </c>
      <c r="Y219" s="2">
        <f t="shared" si="37"/>
        <v>51371835.387986764</v>
      </c>
      <c r="Z219" s="2" t="str">
        <f t="shared" si="8"/>
        <v>MEEP</v>
      </c>
      <c r="AA219" s="2">
        <f>IF(Z219="HERE",Y219,AA218+Graph!$G$1*1000)</f>
        <v>56129597.959415317</v>
      </c>
      <c r="AB219" s="2">
        <f t="shared" si="21"/>
        <v>800000</v>
      </c>
      <c r="AC219" s="2">
        <f t="shared" si="38"/>
        <v>50521486.226801604</v>
      </c>
      <c r="AD219" s="3">
        <f t="shared" si="10"/>
        <v>52800000</v>
      </c>
      <c r="AE219" s="2">
        <f>IF(AE217&gt;=52800000,52800000,IF(AB198=Graph!G$1*1000,AE218+Graph!G$1*1000,AC219))</f>
        <v>50521486.226801604</v>
      </c>
      <c r="AF219" s="3">
        <f t="shared" si="11"/>
        <v>50521486.226801604</v>
      </c>
      <c r="AG219" s="3">
        <f t="shared" si="29"/>
        <v>48212605.960528113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152</v>
      </c>
      <c r="C220" s="7"/>
      <c r="D220" s="2" t="e">
        <f t="shared" si="12"/>
        <v>#N/A</v>
      </c>
      <c r="E220" s="2" t="e">
        <f t="shared" si="22"/>
        <v>#N/A</v>
      </c>
      <c r="F220" s="2">
        <v>1265021.959834516</v>
      </c>
      <c r="G220" s="2">
        <f t="shared" si="41"/>
        <v>592960.42857142852</v>
      </c>
      <c r="H220" s="2">
        <f t="shared" si="39"/>
        <v>105073845.65537322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1643738.8571428549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1272209.255865097</v>
      </c>
      <c r="Q220" s="2">
        <f t="shared" si="42"/>
        <v>600000</v>
      </c>
      <c r="R220" s="2">
        <f t="shared" si="40"/>
        <v>106644044.61478838</v>
      </c>
      <c r="S220" s="2">
        <f t="shared" si="17"/>
        <v>592960.42857143283</v>
      </c>
      <c r="T220" s="2">
        <f t="shared" si="18"/>
        <v>7039.571428571362</v>
      </c>
      <c r="U220" s="2">
        <f t="shared" si="19"/>
        <v>600000</v>
      </c>
      <c r="V220" s="2">
        <f t="shared" si="34"/>
        <v>55265169.655373007</v>
      </c>
      <c r="W220" s="2">
        <f t="shared" si="20"/>
        <v>592960.42857142538</v>
      </c>
      <c r="X220" s="2">
        <f t="shared" si="6"/>
        <v>7039.5714285746217</v>
      </c>
      <c r="Y220" s="2">
        <f t="shared" si="37"/>
        <v>51378874.959415339</v>
      </c>
      <c r="Z220" s="2" t="str">
        <f t="shared" si="8"/>
        <v>MEEP</v>
      </c>
      <c r="AA220" s="2">
        <f>IF(Z220="HERE",Y220,AA219+Graph!$G$1*1000)</f>
        <v>56929597.959415317</v>
      </c>
      <c r="AB220" s="2">
        <f t="shared" si="21"/>
        <v>800000</v>
      </c>
      <c r="AC220" s="2">
        <f t="shared" si="38"/>
        <v>50521486.226801604</v>
      </c>
      <c r="AD220" s="3">
        <f t="shared" si="10"/>
        <v>52800000</v>
      </c>
      <c r="AE220" s="2">
        <f>IF(AE218&gt;=52800000,52800000,IF(AB199=Graph!G$1*1000,AE219+Graph!G$1*1000,AC220))</f>
        <v>50521486.226801604</v>
      </c>
      <c r="AF220" s="3">
        <f t="shared" si="11"/>
        <v>50521486.226801604</v>
      </c>
      <c r="AG220" s="3">
        <f t="shared" si="29"/>
        <v>48248589.596242398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153</v>
      </c>
      <c r="C221" s="7"/>
      <c r="D221" s="2" t="e">
        <f t="shared" si="12"/>
        <v>#N/A</v>
      </c>
      <c r="E221" s="2" t="e">
        <f t="shared" si="22"/>
        <v>#N/A</v>
      </c>
      <c r="F221" s="2">
        <v>1270282.6101277769</v>
      </c>
      <c r="G221" s="2">
        <f t="shared" si="41"/>
        <v>592960.42857142852</v>
      </c>
      <c r="H221" s="2">
        <f t="shared" si="39"/>
        <v>105666806.08394465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1650778.4285714263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1277491.7479576766</v>
      </c>
      <c r="Q221" s="2">
        <f t="shared" si="42"/>
        <v>600000</v>
      </c>
      <c r="R221" s="2">
        <f t="shared" si="40"/>
        <v>107244044.61478838</v>
      </c>
      <c r="S221" s="2">
        <f t="shared" si="17"/>
        <v>592960.42857143283</v>
      </c>
      <c r="T221" s="2">
        <f t="shared" si="18"/>
        <v>7039.571428571362</v>
      </c>
      <c r="U221" s="2">
        <f t="shared" si="19"/>
        <v>600000</v>
      </c>
      <c r="V221" s="2">
        <f t="shared" si="34"/>
        <v>55858130.083944432</v>
      </c>
      <c r="W221" s="2">
        <f t="shared" si="20"/>
        <v>592960.42857142538</v>
      </c>
      <c r="X221" s="2">
        <f t="shared" si="6"/>
        <v>7039.5714285746217</v>
      </c>
      <c r="Y221" s="2">
        <f t="shared" si="37"/>
        <v>51385914.530843914</v>
      </c>
      <c r="Z221" s="2" t="str">
        <f t="shared" si="8"/>
        <v>MEEP</v>
      </c>
      <c r="AA221" s="2">
        <f>IF(Z221="HERE",Y221,AA220+Graph!$G$1*1000)</f>
        <v>57729597.959415317</v>
      </c>
      <c r="AB221" s="2">
        <f t="shared" si="21"/>
        <v>800000</v>
      </c>
      <c r="AC221" s="2">
        <f t="shared" si="38"/>
        <v>50521486.226801604</v>
      </c>
      <c r="AD221" s="3">
        <f t="shared" si="10"/>
        <v>52800000</v>
      </c>
      <c r="AE221" s="2">
        <f>IF(AE219&gt;=52800000,52800000,IF(AB200=Graph!G$1*1000,AE220+Graph!G$1*1000,AC221))</f>
        <v>50521486.226801604</v>
      </c>
      <c r="AF221" s="3">
        <f t="shared" si="11"/>
        <v>50521486.226801604</v>
      </c>
      <c r="AG221" s="3">
        <f t="shared" si="29"/>
        <v>48284573.231956683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154</v>
      </c>
      <c r="C222" s="7"/>
      <c r="D222" s="2" t="e">
        <f t="shared" si="12"/>
        <v>#N/A</v>
      </c>
      <c r="E222" s="2" t="e">
        <f t="shared" si="22"/>
        <v>#N/A</v>
      </c>
      <c r="F222" s="2">
        <v>1275543.2604210377</v>
      </c>
      <c r="G222" s="2">
        <f t="shared" si="41"/>
        <v>592960.42857142852</v>
      </c>
      <c r="H222" s="2">
        <f t="shared" si="39"/>
        <v>106259766.51251608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1657817.9999999977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1282774.2400502563</v>
      </c>
      <c r="Q222" s="2">
        <f t="shared" si="42"/>
        <v>600000</v>
      </c>
      <c r="R222" s="2">
        <f t="shared" si="40"/>
        <v>107844044.61478838</v>
      </c>
      <c r="S222" s="2">
        <f t="shared" si="17"/>
        <v>592960.42857143283</v>
      </c>
      <c r="T222" s="2">
        <f t="shared" si="18"/>
        <v>7039.571428571362</v>
      </c>
      <c r="U222" s="2">
        <f t="shared" si="19"/>
        <v>600000</v>
      </c>
      <c r="V222" s="2">
        <f t="shared" si="34"/>
        <v>56451090.512515858</v>
      </c>
      <c r="W222" s="2">
        <f t="shared" si="20"/>
        <v>592960.42857142538</v>
      </c>
      <c r="X222" s="2">
        <f t="shared" si="6"/>
        <v>7039.5714285746217</v>
      </c>
      <c r="Y222" s="2">
        <f t="shared" si="37"/>
        <v>51392954.102272488</v>
      </c>
      <c r="Z222" s="2" t="str">
        <f t="shared" si="8"/>
        <v>MEEP</v>
      </c>
      <c r="AA222" s="2">
        <f>IF(Z222="HERE",Y222,AA221+Graph!$G$1*1000)</f>
        <v>58529597.959415317</v>
      </c>
      <c r="AB222" s="2">
        <f t="shared" si="21"/>
        <v>800000</v>
      </c>
      <c r="AC222" s="2">
        <f t="shared" si="38"/>
        <v>50521486.226801604</v>
      </c>
      <c r="AD222" s="3">
        <f t="shared" si="10"/>
        <v>52800000</v>
      </c>
      <c r="AE222" s="2">
        <f>IF(AE220&gt;=52800000,52800000,IF(AB201=Graph!G$1*1000,AE221+Graph!G$1*1000,AC222))</f>
        <v>50521486.226801604</v>
      </c>
      <c r="AF222" s="3">
        <f t="shared" si="11"/>
        <v>50521486.226801604</v>
      </c>
      <c r="AG222" s="3">
        <f t="shared" si="29"/>
        <v>48320556.867670983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155</v>
      </c>
      <c r="C223" s="7"/>
      <c r="D223" s="2" t="e">
        <f t="shared" si="12"/>
        <v>#N/A</v>
      </c>
      <c r="E223" s="2" t="e">
        <f t="shared" si="22"/>
        <v>#N/A</v>
      </c>
      <c r="F223" s="2">
        <v>1280803.9107142985</v>
      </c>
      <c r="G223" s="2">
        <f t="shared" si="41"/>
        <v>592960.42857142852</v>
      </c>
      <c r="H223" s="2">
        <f t="shared" si="39"/>
        <v>106852726.94108751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1664857.571428569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1288056.7321428657</v>
      </c>
      <c r="Q223" s="2">
        <f t="shared" si="42"/>
        <v>600000</v>
      </c>
      <c r="R223" s="2">
        <f t="shared" si="40"/>
        <v>108444044.61478838</v>
      </c>
      <c r="S223" s="2">
        <f t="shared" si="17"/>
        <v>592960.42857143283</v>
      </c>
      <c r="T223" s="2">
        <f t="shared" si="18"/>
        <v>7039.571428571362</v>
      </c>
      <c r="U223" s="2">
        <f t="shared" si="19"/>
        <v>600000</v>
      </c>
      <c r="V223" s="2">
        <f t="shared" si="34"/>
        <v>57044050.941087283</v>
      </c>
      <c r="W223" s="2">
        <f t="shared" si="20"/>
        <v>592960.42857142538</v>
      </c>
      <c r="X223" s="2">
        <f t="shared" si="6"/>
        <v>7039.5714285746217</v>
      </c>
      <c r="Y223" s="2">
        <f t="shared" ref="Y223:Y286" si="43">IF(COUNT($C224)=0,IF(COUNT($C223)=1,C223,SUM(Y222+X223)),C223)</f>
        <v>51399993.673701063</v>
      </c>
      <c r="Z223" s="2" t="str">
        <f t="shared" si="8"/>
        <v>MEEP</v>
      </c>
      <c r="AA223" s="2">
        <f>IF(Z223="HERE",Y223,AA222+Graph!$G$1*1000)</f>
        <v>59329597.959415317</v>
      </c>
      <c r="AB223" s="2">
        <f t="shared" si="21"/>
        <v>800000</v>
      </c>
      <c r="AC223" s="2">
        <f t="shared" ref="AC223:AC286" si="44">IF(Z224="HERE",V223,AC222)</f>
        <v>50521486.226801604</v>
      </c>
      <c r="AD223" s="3">
        <f t="shared" si="10"/>
        <v>52800000</v>
      </c>
      <c r="AE223" s="2">
        <f>IF(AE221&gt;=52800000,52800000,IF(AB202=Graph!G$1*1000,AE222+Graph!G$1*1000,AC223))</f>
        <v>50521486.226801604</v>
      </c>
      <c r="AF223" s="3">
        <f t="shared" si="11"/>
        <v>50521486.226801604</v>
      </c>
      <c r="AG223" s="3">
        <f t="shared" si="29"/>
        <v>48356540.503385268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156</v>
      </c>
      <c r="C224" s="7"/>
      <c r="D224" s="2" t="e">
        <f t="shared" si="12"/>
        <v>#N/A</v>
      </c>
      <c r="E224" s="2" t="e">
        <f t="shared" si="22"/>
        <v>#N/A</v>
      </c>
      <c r="F224" s="2">
        <v>1286064.5610075593</v>
      </c>
      <c r="G224" s="2">
        <f t="shared" si="41"/>
        <v>592960.42857142852</v>
      </c>
      <c r="H224" s="2">
        <f t="shared" ref="H224:H287" si="45">IF(COUNT($C225)=0,IF(COUNT($C224)=1,C224,SUM(H223+G224)),C224)</f>
        <v>107445687.36965895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1671897.1428571404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1293339.2242354453</v>
      </c>
      <c r="Q224" s="2">
        <f t="shared" si="42"/>
        <v>600000</v>
      </c>
      <c r="R224" s="2">
        <f t="shared" ref="R224:R287" si="46">IF(COUNT($C225)=0,IF(COUNT($C224)=1,M224,SUM(R223+Q224)),M224)</f>
        <v>109044044.61478838</v>
      </c>
      <c r="S224" s="2">
        <f t="shared" si="17"/>
        <v>592960.42857143283</v>
      </c>
      <c r="T224" s="2">
        <f t="shared" si="18"/>
        <v>7039.571428571362</v>
      </c>
      <c r="U224" s="2">
        <f t="shared" si="19"/>
        <v>600000</v>
      </c>
      <c r="V224" s="2">
        <f t="shared" si="34"/>
        <v>57637011.369658709</v>
      </c>
      <c r="W224" s="2">
        <f t="shared" si="20"/>
        <v>592960.42857142538</v>
      </c>
      <c r="X224" s="2">
        <f t="shared" si="6"/>
        <v>7039.5714285746217</v>
      </c>
      <c r="Y224" s="2">
        <f t="shared" si="43"/>
        <v>51407033.245129637</v>
      </c>
      <c r="Z224" s="2" t="str">
        <f t="shared" si="8"/>
        <v>MEEP</v>
      </c>
      <c r="AA224" s="2">
        <f>IF(Z224="HERE",Y224,AA223+Graph!$G$1*1000)</f>
        <v>60129597.959415317</v>
      </c>
      <c r="AB224" s="2">
        <f t="shared" si="21"/>
        <v>800000</v>
      </c>
      <c r="AC224" s="2">
        <f t="shared" si="44"/>
        <v>50521486.226801604</v>
      </c>
      <c r="AD224" s="3">
        <f t="shared" si="10"/>
        <v>52800000</v>
      </c>
      <c r="AE224" s="2">
        <f>IF(AE222&gt;=52800000,52800000,IF(AB203=Graph!G$1*1000,AE223+Graph!G$1*1000,AC224))</f>
        <v>50521486.226801604</v>
      </c>
      <c r="AF224" s="3">
        <f t="shared" si="11"/>
        <v>50521486.226801604</v>
      </c>
      <c r="AG224" s="3">
        <f t="shared" si="29"/>
        <v>48392524.139099553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157</v>
      </c>
      <c r="C225" s="7"/>
      <c r="D225" s="2" t="e">
        <f t="shared" si="12"/>
        <v>#N/A</v>
      </c>
      <c r="E225" s="2" t="e">
        <f t="shared" si="22"/>
        <v>#N/A</v>
      </c>
      <c r="F225" s="2">
        <v>1291325.2113008201</v>
      </c>
      <c r="G225" s="2">
        <f t="shared" si="41"/>
        <v>592960.42857142852</v>
      </c>
      <c r="H225" s="2">
        <f t="shared" si="45"/>
        <v>108038647.79823038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1678936.7142857118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1298621.7163280249</v>
      </c>
      <c r="Q225" s="2">
        <f t="shared" si="42"/>
        <v>600000</v>
      </c>
      <c r="R225" s="2">
        <f t="shared" si="46"/>
        <v>109644044.61478838</v>
      </c>
      <c r="S225" s="2">
        <f t="shared" si="17"/>
        <v>592960.42857143283</v>
      </c>
      <c r="T225" s="2">
        <f t="shared" si="18"/>
        <v>7039.571428571362</v>
      </c>
      <c r="U225" s="2">
        <f t="shared" si="19"/>
        <v>600000</v>
      </c>
      <c r="V225" s="2">
        <f t="shared" si="34"/>
        <v>58229971.798230134</v>
      </c>
      <c r="W225" s="2">
        <f t="shared" si="20"/>
        <v>592960.42857142538</v>
      </c>
      <c r="X225" s="2">
        <f t="shared" si="6"/>
        <v>7039.5714285746217</v>
      </c>
      <c r="Y225" s="2">
        <f t="shared" si="43"/>
        <v>51414072.816558212</v>
      </c>
      <c r="Z225" s="2" t="str">
        <f t="shared" si="8"/>
        <v>MEEP</v>
      </c>
      <c r="AA225" s="2">
        <f>IF(Z225="HERE",Y225,AA224+Graph!$G$1*1000)</f>
        <v>60929597.959415317</v>
      </c>
      <c r="AB225" s="2">
        <f t="shared" si="21"/>
        <v>800000</v>
      </c>
      <c r="AC225" s="2">
        <f t="shared" si="44"/>
        <v>50521486.226801604</v>
      </c>
      <c r="AD225" s="3">
        <f t="shared" si="10"/>
        <v>52800000</v>
      </c>
      <c r="AE225" s="2">
        <f>IF(AE223&gt;=52800000,52800000,IF(AB204=Graph!G$1*1000,AE224+Graph!G$1*1000,AC225))</f>
        <v>50521486.226801604</v>
      </c>
      <c r="AF225" s="3">
        <f t="shared" si="11"/>
        <v>50521486.226801604</v>
      </c>
      <c r="AG225" s="3">
        <f t="shared" si="29"/>
        <v>48428507.774813838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158</v>
      </c>
      <c r="C226" s="7"/>
      <c r="D226" s="2" t="e">
        <f t="shared" si="12"/>
        <v>#N/A</v>
      </c>
      <c r="E226" s="2" t="e">
        <f t="shared" si="22"/>
        <v>#N/A</v>
      </c>
      <c r="F226" s="2">
        <v>1296585.8615940511</v>
      </c>
      <c r="G226" s="2">
        <f t="shared" si="41"/>
        <v>592960.42857142852</v>
      </c>
      <c r="H226" s="2">
        <f t="shared" si="45"/>
        <v>108631608.22680181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1685976.2857142831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1303904.2084206045</v>
      </c>
      <c r="Q226" s="2">
        <f t="shared" si="42"/>
        <v>600000</v>
      </c>
      <c r="R226" s="2">
        <f t="shared" si="46"/>
        <v>110244044.61478838</v>
      </c>
      <c r="S226" s="2">
        <f t="shared" si="17"/>
        <v>592960.42857143283</v>
      </c>
      <c r="T226" s="2">
        <f t="shared" si="18"/>
        <v>7039.571428571362</v>
      </c>
      <c r="U226" s="2">
        <f t="shared" si="19"/>
        <v>600000</v>
      </c>
      <c r="V226" s="2">
        <f t="shared" si="34"/>
        <v>58822932.226801559</v>
      </c>
      <c r="W226" s="2">
        <f t="shared" si="20"/>
        <v>592960.42857142538</v>
      </c>
      <c r="X226" s="2">
        <f t="shared" si="6"/>
        <v>7039.5714285746217</v>
      </c>
      <c r="Y226" s="2">
        <f t="shared" si="43"/>
        <v>51421112.387986787</v>
      </c>
      <c r="Z226" s="2" t="str">
        <f t="shared" si="8"/>
        <v>MEEP</v>
      </c>
      <c r="AA226" s="2">
        <f>IF(Z226="HERE",Y226,AA225+Graph!$G$1*1000)</f>
        <v>61729597.959415317</v>
      </c>
      <c r="AB226" s="2">
        <f t="shared" si="21"/>
        <v>800000</v>
      </c>
      <c r="AC226" s="2">
        <f t="shared" si="44"/>
        <v>50521486.226801604</v>
      </c>
      <c r="AD226" s="3">
        <f t="shared" si="10"/>
        <v>52800000</v>
      </c>
      <c r="AE226" s="2">
        <f>IF(AE224&gt;=52800000,52800000,IF(AB205=Graph!G$1*1000,AE225+Graph!G$1*1000,AC226))</f>
        <v>50521486.226801604</v>
      </c>
      <c r="AF226" s="3">
        <f t="shared" si="11"/>
        <v>50521486.226801604</v>
      </c>
      <c r="AG226" s="3">
        <f t="shared" si="29"/>
        <v>48464491.410528131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159</v>
      </c>
      <c r="C227" s="7"/>
      <c r="D227" s="2" t="e">
        <f t="shared" si="12"/>
        <v>#N/A</v>
      </c>
      <c r="E227" s="2" t="e">
        <f t="shared" si="22"/>
        <v>#N/A</v>
      </c>
      <c r="F227" s="2">
        <v>1301846.5118873119</v>
      </c>
      <c r="G227" s="2">
        <f t="shared" si="41"/>
        <v>592960.42857142852</v>
      </c>
      <c r="H227" s="2">
        <f t="shared" si="45"/>
        <v>109224568.65537325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1693015.8571428545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1309186.7005131841</v>
      </c>
      <c r="Q227" s="2">
        <f t="shared" si="42"/>
        <v>600000</v>
      </c>
      <c r="R227" s="2">
        <f t="shared" si="46"/>
        <v>110844044.61478838</v>
      </c>
      <c r="S227" s="2">
        <f t="shared" si="17"/>
        <v>592960.42857143283</v>
      </c>
      <c r="T227" s="2">
        <f t="shared" si="18"/>
        <v>7039.571428571362</v>
      </c>
      <c r="U227" s="2">
        <f t="shared" si="19"/>
        <v>600000</v>
      </c>
      <c r="V227" s="2">
        <f t="shared" si="34"/>
        <v>59415892.655372985</v>
      </c>
      <c r="W227" s="2">
        <f t="shared" si="20"/>
        <v>592960.42857142538</v>
      </c>
      <c r="X227" s="2">
        <f t="shared" si="6"/>
        <v>7039.5714285746217</v>
      </c>
      <c r="Y227" s="2">
        <f t="shared" si="43"/>
        <v>51428151.959415361</v>
      </c>
      <c r="Z227" s="2" t="str">
        <f t="shared" si="8"/>
        <v>MEEP</v>
      </c>
      <c r="AA227" s="2">
        <f>IF(Z227="HERE",Y227,AA226+Graph!$G$1*1000)</f>
        <v>62529597.959415317</v>
      </c>
      <c r="AB227" s="2">
        <f t="shared" si="21"/>
        <v>800000</v>
      </c>
      <c r="AC227" s="2">
        <f t="shared" si="44"/>
        <v>50521486.226801604</v>
      </c>
      <c r="AD227" s="3">
        <f t="shared" si="10"/>
        <v>52800000</v>
      </c>
      <c r="AE227" s="2">
        <f>IF(AE225&gt;=52800000,52800000,IF(AB206=Graph!G$1*1000,AE226+Graph!G$1*1000,AC227))</f>
        <v>50521486.226801604</v>
      </c>
      <c r="AF227" s="3">
        <f t="shared" si="11"/>
        <v>50521486.226801604</v>
      </c>
      <c r="AG227" s="3">
        <f t="shared" si="29"/>
        <v>48500475.046242416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160</v>
      </c>
      <c r="C228" s="7"/>
      <c r="D228" s="2" t="e">
        <f t="shared" si="12"/>
        <v>#N/A</v>
      </c>
      <c r="E228" s="2" t="e">
        <f t="shared" si="22"/>
        <v>#N/A</v>
      </c>
      <c r="F228" s="2">
        <v>1307107.1621805727</v>
      </c>
      <c r="G228" s="2">
        <f t="shared" si="41"/>
        <v>592960.42857142852</v>
      </c>
      <c r="H228" s="2">
        <f t="shared" si="45"/>
        <v>109817529.08394468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1700055.4285714258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1314469.1926057637</v>
      </c>
      <c r="Q228" s="2">
        <f t="shared" si="42"/>
        <v>600000</v>
      </c>
      <c r="R228" s="2">
        <f t="shared" si="46"/>
        <v>111444044.61478838</v>
      </c>
      <c r="S228" s="2">
        <f t="shared" si="17"/>
        <v>592960.42857143283</v>
      </c>
      <c r="T228" s="2">
        <f t="shared" si="18"/>
        <v>7039.571428571362</v>
      </c>
      <c r="U228" s="2">
        <f t="shared" si="19"/>
        <v>600000</v>
      </c>
      <c r="V228" s="2">
        <f t="shared" si="34"/>
        <v>60008853.08394441</v>
      </c>
      <c r="W228" s="2">
        <f t="shared" si="20"/>
        <v>592960.42857142538</v>
      </c>
      <c r="X228" s="2">
        <f t="shared" si="6"/>
        <v>7039.5714285746217</v>
      </c>
      <c r="Y228" s="2">
        <f t="shared" si="43"/>
        <v>51435191.530843936</v>
      </c>
      <c r="Z228" s="2" t="str">
        <f t="shared" si="8"/>
        <v>MEEP</v>
      </c>
      <c r="AA228" s="2">
        <f>IF(Z228="HERE",Y228,AA227+Graph!$G$1*1000)</f>
        <v>63329597.959415317</v>
      </c>
      <c r="AB228" s="2">
        <f t="shared" si="21"/>
        <v>800000</v>
      </c>
      <c r="AC228" s="2">
        <f t="shared" si="44"/>
        <v>50521486.226801604</v>
      </c>
      <c r="AD228" s="3">
        <f t="shared" si="10"/>
        <v>52800000</v>
      </c>
      <c r="AE228" s="2">
        <f>IF(AE226&gt;=52800000,52800000,IF(AB207=Graph!G$1*1000,AE227+Graph!G$1*1000,AC228))</f>
        <v>50521486.226801604</v>
      </c>
      <c r="AF228" s="3">
        <f t="shared" si="11"/>
        <v>50521486.226801604</v>
      </c>
      <c r="AG228" s="3">
        <f t="shared" si="29"/>
        <v>48536458.681956701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161</v>
      </c>
      <c r="C229" s="7"/>
      <c r="D229" s="2" t="e">
        <f t="shared" si="12"/>
        <v>#N/A</v>
      </c>
      <c r="E229" s="2" t="e">
        <f t="shared" si="22"/>
        <v>#N/A</v>
      </c>
      <c r="F229" s="2">
        <v>1312367.8124738336</v>
      </c>
      <c r="G229" s="2">
        <f t="shared" si="41"/>
        <v>592960.42857142852</v>
      </c>
      <c r="H229" s="2">
        <f t="shared" si="45"/>
        <v>110410489.51251611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1707094.9999999972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1319751.6846983731</v>
      </c>
      <c r="Q229" s="2">
        <f t="shared" si="42"/>
        <v>600000</v>
      </c>
      <c r="R229" s="2">
        <f t="shared" si="46"/>
        <v>112044044.61478838</v>
      </c>
      <c r="S229" s="2">
        <f t="shared" si="17"/>
        <v>592960.42857143283</v>
      </c>
      <c r="T229" s="2">
        <f t="shared" si="18"/>
        <v>7039.571428571362</v>
      </c>
      <c r="U229" s="2">
        <f t="shared" si="19"/>
        <v>600000</v>
      </c>
      <c r="V229" s="2">
        <f t="shared" si="34"/>
        <v>60601813.512515835</v>
      </c>
      <c r="W229" s="2">
        <f t="shared" si="20"/>
        <v>592960.42857142538</v>
      </c>
      <c r="X229" s="2">
        <f t="shared" si="6"/>
        <v>7039.5714285746217</v>
      </c>
      <c r="Y229" s="2">
        <f t="shared" si="43"/>
        <v>51442231.102272511</v>
      </c>
      <c r="Z229" s="2" t="str">
        <f t="shared" si="8"/>
        <v>MEEP</v>
      </c>
      <c r="AA229" s="2">
        <f>IF(Z229="HERE",Y229,AA228+Graph!$G$1*1000)</f>
        <v>64129597.959415317</v>
      </c>
      <c r="AB229" s="2">
        <f t="shared" si="21"/>
        <v>800000</v>
      </c>
      <c r="AC229" s="2">
        <f t="shared" si="44"/>
        <v>50521486.226801604</v>
      </c>
      <c r="AD229" s="3">
        <f t="shared" si="10"/>
        <v>52800000</v>
      </c>
      <c r="AE229" s="2">
        <f>IF(AE227&gt;=52800000,52800000,IF(AB208=Graph!G$1*1000,AE228+Graph!G$1*1000,AC229))</f>
        <v>50521486.226801604</v>
      </c>
      <c r="AF229" s="3">
        <f t="shared" si="11"/>
        <v>50521486.226801604</v>
      </c>
      <c r="AG229" s="3">
        <f t="shared" si="29"/>
        <v>48572442.317671001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162</v>
      </c>
      <c r="C230" s="7"/>
      <c r="D230" s="2" t="e">
        <f t="shared" si="12"/>
        <v>#N/A</v>
      </c>
      <c r="E230" s="2" t="e">
        <f t="shared" si="22"/>
        <v>#N/A</v>
      </c>
      <c r="F230" s="2">
        <v>1317628.4627670944</v>
      </c>
      <c r="G230" s="2">
        <f t="shared" ref="G230:G293" si="47">IF(F230&gt;600000,$AK$31*1000,F230)</f>
        <v>592960.42857142852</v>
      </c>
      <c r="H230" s="2">
        <f t="shared" si="45"/>
        <v>111003449.94108754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1714134.5714285686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1325034.1767909527</v>
      </c>
      <c r="Q230" s="2">
        <f t="shared" ref="Q230:Q293" si="48">IF(P230&gt;600000,600000,P230)</f>
        <v>600000</v>
      </c>
      <c r="R230" s="2">
        <f t="shared" si="46"/>
        <v>112644044.61478838</v>
      </c>
      <c r="S230" s="2">
        <f t="shared" si="17"/>
        <v>592960.42857143283</v>
      </c>
      <c r="T230" s="2">
        <f t="shared" si="18"/>
        <v>7039.571428571362</v>
      </c>
      <c r="U230" s="2">
        <f t="shared" si="19"/>
        <v>600000</v>
      </c>
      <c r="V230" s="2">
        <f t="shared" si="34"/>
        <v>61194773.941087261</v>
      </c>
      <c r="W230" s="2">
        <f t="shared" si="20"/>
        <v>592960.42857142538</v>
      </c>
      <c r="X230" s="2">
        <f t="shared" si="6"/>
        <v>7039.5714285746217</v>
      </c>
      <c r="Y230" s="2">
        <f t="shared" si="43"/>
        <v>51449270.673701085</v>
      </c>
      <c r="Z230" s="2" t="str">
        <f t="shared" si="8"/>
        <v>MEEP</v>
      </c>
      <c r="AA230" s="2">
        <f>IF(Z230="HERE",Y230,AA229+Graph!$G$1*1000)</f>
        <v>64929597.959415317</v>
      </c>
      <c r="AB230" s="2">
        <f t="shared" si="21"/>
        <v>800000</v>
      </c>
      <c r="AC230" s="2">
        <f t="shared" si="44"/>
        <v>50521486.226801604</v>
      </c>
      <c r="AD230" s="3">
        <f t="shared" si="10"/>
        <v>52800000</v>
      </c>
      <c r="AE230" s="2">
        <f>IF(AE228&gt;=52800000,52800000,IF(AB209=Graph!G$1*1000,AE229+Graph!G$1*1000,AC230))</f>
        <v>50521486.226801604</v>
      </c>
      <c r="AF230" s="3">
        <f t="shared" si="11"/>
        <v>50521486.226801604</v>
      </c>
      <c r="AG230" s="3">
        <f t="shared" si="29"/>
        <v>48608425.953385286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163</v>
      </c>
      <c r="C231" s="7"/>
      <c r="D231" s="2" t="e">
        <f t="shared" si="12"/>
        <v>#N/A</v>
      </c>
      <c r="E231" s="2" t="e">
        <f t="shared" si="22"/>
        <v>#N/A</v>
      </c>
      <c r="F231" s="2">
        <v>1322889.1130603254</v>
      </c>
      <c r="G231" s="2">
        <f t="shared" si="47"/>
        <v>592960.42857142852</v>
      </c>
      <c r="H231" s="2">
        <f t="shared" si="45"/>
        <v>111596410.36965898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1721174.1428571399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1330316.6688835323</v>
      </c>
      <c r="Q231" s="2">
        <f t="shared" si="48"/>
        <v>600000</v>
      </c>
      <c r="R231" s="2">
        <f t="shared" si="46"/>
        <v>113244044.61478838</v>
      </c>
      <c r="S231" s="2">
        <f t="shared" si="17"/>
        <v>592960.42857143283</v>
      </c>
      <c r="T231" s="2">
        <f t="shared" si="18"/>
        <v>7039.571428571362</v>
      </c>
      <c r="U231" s="2">
        <f t="shared" si="19"/>
        <v>600000</v>
      </c>
      <c r="V231" s="2">
        <f t="shared" si="34"/>
        <v>61787734.369658686</v>
      </c>
      <c r="W231" s="2">
        <f t="shared" si="20"/>
        <v>592960.42857142538</v>
      </c>
      <c r="X231" s="2">
        <f t="shared" si="6"/>
        <v>7039.5714285746217</v>
      </c>
      <c r="Y231" s="2">
        <f t="shared" si="43"/>
        <v>51456310.24512966</v>
      </c>
      <c r="Z231" s="2" t="str">
        <f t="shared" si="8"/>
        <v>MEEP</v>
      </c>
      <c r="AA231" s="2">
        <f>IF(Z231="HERE",Y231,AA230+Graph!$G$1*1000)</f>
        <v>65729597.959415317</v>
      </c>
      <c r="AB231" s="2">
        <f t="shared" si="21"/>
        <v>800000</v>
      </c>
      <c r="AC231" s="2">
        <f t="shared" si="44"/>
        <v>50521486.226801604</v>
      </c>
      <c r="AD231" s="3">
        <f t="shared" si="10"/>
        <v>52800000</v>
      </c>
      <c r="AE231" s="2">
        <f>IF(AE229&gt;=52800000,52800000,IF(AB210=Graph!G$1*1000,AE230+Graph!G$1*1000,AC231))</f>
        <v>50521486.226801604</v>
      </c>
      <c r="AF231" s="3">
        <f t="shared" si="11"/>
        <v>50521486.226801604</v>
      </c>
      <c r="AG231" s="3">
        <f t="shared" si="29"/>
        <v>48644409.589099571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164</v>
      </c>
      <c r="C232" s="7"/>
      <c r="D232" s="2" t="e">
        <f t="shared" si="12"/>
        <v>#N/A</v>
      </c>
      <c r="E232" s="2" t="e">
        <f t="shared" si="22"/>
        <v>#N/A</v>
      </c>
      <c r="F232" s="2">
        <v>1328149.7633535862</v>
      </c>
      <c r="G232" s="2">
        <f t="shared" si="47"/>
        <v>592960.42857142852</v>
      </c>
      <c r="H232" s="2">
        <f t="shared" si="45"/>
        <v>112189370.79823041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1728213.7142857113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1335599.1609761119</v>
      </c>
      <c r="Q232" s="2">
        <f t="shared" si="48"/>
        <v>600000</v>
      </c>
      <c r="R232" s="2">
        <f t="shared" si="46"/>
        <v>113844044.61478838</v>
      </c>
      <c r="S232" s="2">
        <f t="shared" si="17"/>
        <v>592960.42857143283</v>
      </c>
      <c r="T232" s="2">
        <f t="shared" si="18"/>
        <v>7039.571428571362</v>
      </c>
      <c r="U232" s="2">
        <f t="shared" si="19"/>
        <v>600000</v>
      </c>
      <c r="V232" s="2">
        <f t="shared" si="34"/>
        <v>62380694.798230112</v>
      </c>
      <c r="W232" s="2">
        <f t="shared" si="20"/>
        <v>592960.42857142538</v>
      </c>
      <c r="X232" s="2">
        <f t="shared" si="6"/>
        <v>7039.5714285746217</v>
      </c>
      <c r="Y232" s="2">
        <f t="shared" si="43"/>
        <v>51463349.816558234</v>
      </c>
      <c r="Z232" s="2" t="str">
        <f t="shared" si="8"/>
        <v>MEEP</v>
      </c>
      <c r="AA232" s="2">
        <f>IF(Z232="HERE",Y232,AA231+Graph!$G$1*1000)</f>
        <v>66529597.959415317</v>
      </c>
      <c r="AB232" s="2">
        <f t="shared" si="21"/>
        <v>800000</v>
      </c>
      <c r="AC232" s="2">
        <f t="shared" si="44"/>
        <v>50521486.226801604</v>
      </c>
      <c r="AD232" s="3">
        <f t="shared" si="10"/>
        <v>52800000</v>
      </c>
      <c r="AE232" s="2">
        <f>IF(AE230&gt;=52800000,52800000,IF(AB211=Graph!G$1*1000,AE231+Graph!G$1*1000,AC232))</f>
        <v>50521486.226801604</v>
      </c>
      <c r="AF232" s="3">
        <f t="shared" si="11"/>
        <v>50521486.226801604</v>
      </c>
      <c r="AG232" s="3">
        <f t="shared" si="29"/>
        <v>48680393.224813864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165</v>
      </c>
      <c r="C233" s="7"/>
      <c r="D233" s="2" t="e">
        <f t="shared" si="12"/>
        <v>#N/A</v>
      </c>
      <c r="E233" s="2" t="e">
        <f t="shared" si="22"/>
        <v>#N/A</v>
      </c>
      <c r="F233" s="2">
        <v>1333410.413646847</v>
      </c>
      <c r="G233" s="2">
        <f t="shared" si="47"/>
        <v>592960.42857142852</v>
      </c>
      <c r="H233" s="2">
        <f t="shared" si="45"/>
        <v>112782331.22680184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1735253.2857142827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1340881.6530686915</v>
      </c>
      <c r="Q233" s="2">
        <f t="shared" si="48"/>
        <v>600000</v>
      </c>
      <c r="R233" s="2">
        <f t="shared" si="46"/>
        <v>114444044.61478838</v>
      </c>
      <c r="S233" s="2">
        <f t="shared" si="17"/>
        <v>592960.42857143283</v>
      </c>
      <c r="T233" s="2">
        <f t="shared" si="18"/>
        <v>7039.571428571362</v>
      </c>
      <c r="U233" s="2">
        <f t="shared" si="19"/>
        <v>600000</v>
      </c>
      <c r="V233" s="2">
        <f t="shared" si="34"/>
        <v>62973655.226801537</v>
      </c>
      <c r="W233" s="2">
        <f t="shared" si="20"/>
        <v>592960.42857142538</v>
      </c>
      <c r="X233" s="2">
        <f t="shared" si="6"/>
        <v>7039.5714285746217</v>
      </c>
      <c r="Y233" s="2">
        <f t="shared" si="43"/>
        <v>51470389.387986809</v>
      </c>
      <c r="Z233" s="2" t="str">
        <f t="shared" si="8"/>
        <v>MEEP</v>
      </c>
      <c r="AA233" s="2">
        <f>IF(Z233="HERE",Y233,AA232+Graph!$G$1*1000)</f>
        <v>67329597.959415317</v>
      </c>
      <c r="AB233" s="2">
        <f t="shared" si="21"/>
        <v>800000</v>
      </c>
      <c r="AC233" s="2">
        <f t="shared" si="44"/>
        <v>50521486.226801604</v>
      </c>
      <c r="AD233" s="3">
        <f t="shared" si="10"/>
        <v>52800000</v>
      </c>
      <c r="AE233" s="2">
        <f>IF(AE231&gt;=52800000,52800000,IF(AB212=Graph!G$1*1000,AE232+Graph!G$1*1000,AC233))</f>
        <v>50521486.226801604</v>
      </c>
      <c r="AF233" s="3">
        <f t="shared" si="11"/>
        <v>50521486.226801604</v>
      </c>
      <c r="AG233" s="3">
        <f t="shared" si="29"/>
        <v>48716376.860528149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166</v>
      </c>
      <c r="C234" s="7"/>
      <c r="D234" s="2" t="e">
        <f t="shared" si="12"/>
        <v>#N/A</v>
      </c>
      <c r="E234" s="2" t="e">
        <f t="shared" si="22"/>
        <v>#N/A</v>
      </c>
      <c r="F234" s="2">
        <v>1338671.0639401078</v>
      </c>
      <c r="G234" s="2">
        <f t="shared" si="47"/>
        <v>592960.42857142852</v>
      </c>
      <c r="H234" s="2">
        <f t="shared" si="45"/>
        <v>113375291.65537328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1742292.857142854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1346164.1451613009</v>
      </c>
      <c r="Q234" s="2">
        <f t="shared" si="48"/>
        <v>600000</v>
      </c>
      <c r="R234" s="2">
        <f t="shared" si="46"/>
        <v>115044044.61478838</v>
      </c>
      <c r="S234" s="2">
        <f t="shared" si="17"/>
        <v>592960.42857143283</v>
      </c>
      <c r="T234" s="2">
        <f t="shared" si="18"/>
        <v>7039.571428571362</v>
      </c>
      <c r="U234" s="2">
        <f t="shared" si="19"/>
        <v>600000</v>
      </c>
      <c r="V234" s="2">
        <f t="shared" si="34"/>
        <v>63566615.655372962</v>
      </c>
      <c r="W234" s="2">
        <f t="shared" si="20"/>
        <v>592960.42857142538</v>
      </c>
      <c r="X234" s="2">
        <f t="shared" si="6"/>
        <v>7039.5714285746217</v>
      </c>
      <c r="Y234" s="2">
        <f t="shared" si="43"/>
        <v>51477428.959415384</v>
      </c>
      <c r="Z234" s="2" t="str">
        <f t="shared" si="8"/>
        <v>MEEP</v>
      </c>
      <c r="AA234" s="2">
        <f>IF(Z234="HERE",Y234,AA233+Graph!$G$1*1000)</f>
        <v>68129597.959415317</v>
      </c>
      <c r="AB234" s="2">
        <f t="shared" si="21"/>
        <v>800000</v>
      </c>
      <c r="AC234" s="2">
        <f t="shared" si="44"/>
        <v>50521486.226801604</v>
      </c>
      <c r="AD234" s="3">
        <f t="shared" si="10"/>
        <v>52800000</v>
      </c>
      <c r="AE234" s="2">
        <f>IF(AE232&gt;=52800000,52800000,IF(AB213=Graph!G$1*1000,AE233+Graph!G$1*1000,AC234))</f>
        <v>50521486.226801604</v>
      </c>
      <c r="AF234" s="3">
        <f t="shared" si="11"/>
        <v>50521486.226801604</v>
      </c>
      <c r="AG234" s="3">
        <f t="shared" si="29"/>
        <v>48722712.474813864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167</v>
      </c>
      <c r="C235" s="7"/>
      <c r="D235" s="2" t="e">
        <f t="shared" si="12"/>
        <v>#N/A</v>
      </c>
      <c r="E235" s="2" t="e">
        <f t="shared" si="22"/>
        <v>#N/A</v>
      </c>
      <c r="F235" s="2">
        <v>1343931.7142333686</v>
      </c>
      <c r="G235" s="2">
        <f t="shared" si="47"/>
        <v>592960.42857142852</v>
      </c>
      <c r="H235" s="2">
        <f t="shared" si="45"/>
        <v>113968252.08394471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1749332.4285714254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1351446.6372538805</v>
      </c>
      <c r="Q235" s="2">
        <f t="shared" si="48"/>
        <v>600000</v>
      </c>
      <c r="R235" s="2">
        <f t="shared" si="46"/>
        <v>115644044.61478838</v>
      </c>
      <c r="S235" s="2">
        <f t="shared" si="17"/>
        <v>592960.42857143283</v>
      </c>
      <c r="T235" s="2">
        <f t="shared" si="18"/>
        <v>7039.571428571362</v>
      </c>
      <c r="U235" s="2">
        <f t="shared" si="19"/>
        <v>600000</v>
      </c>
      <c r="V235" s="2">
        <f t="shared" si="34"/>
        <v>64159576.083944388</v>
      </c>
      <c r="W235" s="2">
        <f t="shared" si="20"/>
        <v>592960.42857142538</v>
      </c>
      <c r="X235" s="2">
        <f t="shared" si="6"/>
        <v>7039.5714285746217</v>
      </c>
      <c r="Y235" s="2">
        <f t="shared" si="43"/>
        <v>51484468.530843958</v>
      </c>
      <c r="Z235" s="2" t="str">
        <f t="shared" si="8"/>
        <v>MEEP</v>
      </c>
      <c r="AA235" s="2">
        <f>IF(Z235="HERE",Y235,AA234+Graph!$G$1*1000)</f>
        <v>68929597.959415317</v>
      </c>
      <c r="AB235" s="2">
        <f t="shared" si="21"/>
        <v>800000</v>
      </c>
      <c r="AC235" s="2">
        <f t="shared" si="44"/>
        <v>50521486.226801604</v>
      </c>
      <c r="AD235" s="3">
        <f t="shared" si="10"/>
        <v>52800000</v>
      </c>
      <c r="AE235" s="2">
        <f>IF(AE233&gt;=52800000,52800000,IF(AB214=Graph!G$1*1000,AE234+Graph!G$1*1000,AC235))</f>
        <v>51321486.226801604</v>
      </c>
      <c r="AF235" s="3">
        <f t="shared" si="11"/>
        <v>51321486.226801604</v>
      </c>
      <c r="AG235" s="3">
        <f t="shared" si="29"/>
        <v>49442712.474813864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168</v>
      </c>
      <c r="C236" s="7"/>
      <c r="D236" s="2" t="e">
        <f t="shared" si="12"/>
        <v>#N/A</v>
      </c>
      <c r="E236" s="2" t="e">
        <f t="shared" si="22"/>
        <v>#N/A</v>
      </c>
      <c r="F236" s="2">
        <v>1349192.3645265996</v>
      </c>
      <c r="G236" s="2">
        <f t="shared" si="47"/>
        <v>592960.42857142852</v>
      </c>
      <c r="H236" s="2">
        <f t="shared" si="45"/>
        <v>114561212.51251614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1756371.9999999967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1356729.1293464601</v>
      </c>
      <c r="Q236" s="2">
        <f t="shared" si="48"/>
        <v>600000</v>
      </c>
      <c r="R236" s="2">
        <f t="shared" si="46"/>
        <v>116244044.61478838</v>
      </c>
      <c r="S236" s="2">
        <f t="shared" si="17"/>
        <v>592960.42857143283</v>
      </c>
      <c r="T236" s="2">
        <f t="shared" si="18"/>
        <v>7039.571428571362</v>
      </c>
      <c r="U236" s="2">
        <f t="shared" si="19"/>
        <v>600000</v>
      </c>
      <c r="V236" s="2">
        <f t="shared" si="34"/>
        <v>64752536.512515813</v>
      </c>
      <c r="W236" s="2">
        <f t="shared" si="20"/>
        <v>592960.42857142538</v>
      </c>
      <c r="X236" s="2">
        <f t="shared" si="6"/>
        <v>7039.5714285746217</v>
      </c>
      <c r="Y236" s="2">
        <f t="shared" si="43"/>
        <v>51491508.102272533</v>
      </c>
      <c r="Z236" s="2" t="str">
        <f t="shared" si="8"/>
        <v>MEEP</v>
      </c>
      <c r="AA236" s="2">
        <f>IF(Z236="HERE",Y236,AA235+Graph!$G$1*1000)</f>
        <v>69729597.959415317</v>
      </c>
      <c r="AB236" s="2">
        <f t="shared" si="21"/>
        <v>800000</v>
      </c>
      <c r="AC236" s="2">
        <f t="shared" si="44"/>
        <v>50521486.226801604</v>
      </c>
      <c r="AD236" s="3">
        <f t="shared" si="10"/>
        <v>52800000</v>
      </c>
      <c r="AE236" s="2">
        <f>IF(AE234&gt;=52800000,52800000,IF(AB215=Graph!G$1*1000,AE235+Graph!G$1*1000,AC236))</f>
        <v>52121486.226801604</v>
      </c>
      <c r="AF236" s="3">
        <f t="shared" si="11"/>
        <v>52121486.226801604</v>
      </c>
      <c r="AG236" s="3">
        <f t="shared" si="29"/>
        <v>50046074.311340079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169</v>
      </c>
      <c r="C237" s="7"/>
      <c r="D237" s="2" t="e">
        <f t="shared" si="12"/>
        <v>#N/A</v>
      </c>
      <c r="E237" s="2" t="e">
        <f t="shared" si="22"/>
        <v>#N/A</v>
      </c>
      <c r="F237" s="2">
        <v>1354453.0148198605</v>
      </c>
      <c r="G237" s="2">
        <f t="shared" si="47"/>
        <v>592960.42857142852</v>
      </c>
      <c r="H237" s="2">
        <f t="shared" si="45"/>
        <v>115154172.94108757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1763411.5714285681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1362011.6214390397</v>
      </c>
      <c r="Q237" s="2">
        <f t="shared" si="48"/>
        <v>600000</v>
      </c>
      <c r="R237" s="2">
        <f t="shared" si="46"/>
        <v>116844044.61478838</v>
      </c>
      <c r="S237" s="2">
        <f t="shared" si="17"/>
        <v>592960.42857143283</v>
      </c>
      <c r="T237" s="2">
        <f t="shared" si="18"/>
        <v>7039.571428571362</v>
      </c>
      <c r="U237" s="2">
        <f t="shared" si="19"/>
        <v>600000</v>
      </c>
      <c r="V237" s="2">
        <f t="shared" si="34"/>
        <v>65345496.941087238</v>
      </c>
      <c r="W237" s="2">
        <f t="shared" si="20"/>
        <v>592960.42857142538</v>
      </c>
      <c r="X237" s="2">
        <f t="shared" si="6"/>
        <v>7039.5714285746217</v>
      </c>
      <c r="Y237" s="2">
        <f t="shared" si="43"/>
        <v>51498547.673701108</v>
      </c>
      <c r="Z237" s="2" t="str">
        <f t="shared" si="8"/>
        <v>MEEP</v>
      </c>
      <c r="AA237" s="2">
        <f>IF(Z237="HERE",Y237,AA236+Graph!$G$1*1000)</f>
        <v>70529597.959415317</v>
      </c>
      <c r="AB237" s="2">
        <f t="shared" si="21"/>
        <v>800000</v>
      </c>
      <c r="AC237" s="2">
        <f t="shared" si="44"/>
        <v>50521486.226801604</v>
      </c>
      <c r="AD237" s="3">
        <f t="shared" si="10"/>
        <v>52800000</v>
      </c>
      <c r="AE237" s="2">
        <f>IF(AE235&gt;=52800000,52800000,IF(AB216=Graph!G$1*1000,AE236+Graph!G$1*1000,AC237))</f>
        <v>52921486.226801604</v>
      </c>
      <c r="AF237" s="3">
        <f t="shared" si="11"/>
        <v>52800000</v>
      </c>
      <c r="AG237" s="3">
        <f t="shared" si="29"/>
        <v>50046074.311340079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170</v>
      </c>
      <c r="C238" s="7"/>
      <c r="D238" s="2" t="e">
        <f t="shared" si="12"/>
        <v>#N/A</v>
      </c>
      <c r="E238" s="2" t="e">
        <f t="shared" si="22"/>
        <v>#N/A</v>
      </c>
      <c r="F238" s="2">
        <v>1359713.6651131213</v>
      </c>
      <c r="G238" s="2">
        <f t="shared" si="47"/>
        <v>592960.42857142852</v>
      </c>
      <c r="H238" s="2">
        <f t="shared" si="45"/>
        <v>115747133.36965901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1770451.1428571395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1367294.1135316193</v>
      </c>
      <c r="Q238" s="2">
        <f t="shared" si="48"/>
        <v>600000</v>
      </c>
      <c r="R238" s="2">
        <f t="shared" si="46"/>
        <v>117444044.61478838</v>
      </c>
      <c r="S238" s="2">
        <f t="shared" si="17"/>
        <v>592960.42857143283</v>
      </c>
      <c r="T238" s="2">
        <f t="shared" si="18"/>
        <v>7039.571428571362</v>
      </c>
      <c r="U238" s="2">
        <f t="shared" si="19"/>
        <v>600000</v>
      </c>
      <c r="V238" s="2">
        <f t="shared" si="34"/>
        <v>65938457.369658664</v>
      </c>
      <c r="W238" s="2">
        <f t="shared" si="20"/>
        <v>592960.42857142538</v>
      </c>
      <c r="X238" s="2">
        <f t="shared" si="6"/>
        <v>7039.5714285746217</v>
      </c>
      <c r="Y238" s="2">
        <f t="shared" si="43"/>
        <v>51505587.245129682</v>
      </c>
      <c r="Z238" s="2" t="str">
        <f t="shared" si="8"/>
        <v>MEEP</v>
      </c>
      <c r="AA238" s="2">
        <f>IF(Z238="HERE",Y238,AA237+Graph!$G$1*1000)</f>
        <v>71329597.959415317</v>
      </c>
      <c r="AB238" s="2">
        <f t="shared" si="21"/>
        <v>800000</v>
      </c>
      <c r="AC238" s="2">
        <f t="shared" si="44"/>
        <v>50521486.226801604</v>
      </c>
      <c r="AD238" s="3">
        <f t="shared" si="10"/>
        <v>52800000</v>
      </c>
      <c r="AE238" s="2">
        <f>IF(AE236&gt;=52800000,52800000,IF(AB217=Graph!G$1*1000,AE237+Graph!G$1*1000,AC238))</f>
        <v>53721486.226801604</v>
      </c>
      <c r="AF238" s="3">
        <f t="shared" si="11"/>
        <v>52800000</v>
      </c>
      <c r="AG238" s="3">
        <f t="shared" si="29"/>
        <v>50046074.311340079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171</v>
      </c>
      <c r="C239" s="7"/>
      <c r="D239" s="2" t="e">
        <f t="shared" si="12"/>
        <v>#N/A</v>
      </c>
      <c r="E239" s="2" t="e">
        <f t="shared" si="22"/>
        <v>#N/A</v>
      </c>
      <c r="F239" s="2">
        <v>1364974.3154063821</v>
      </c>
      <c r="G239" s="2">
        <f t="shared" si="47"/>
        <v>592960.42857142852</v>
      </c>
      <c r="H239" s="2">
        <f t="shared" si="45"/>
        <v>116340093.79823044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1777490.7142857108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1372576.6056241989</v>
      </c>
      <c r="Q239" s="2">
        <f t="shared" si="48"/>
        <v>600000</v>
      </c>
      <c r="R239" s="2">
        <f t="shared" si="46"/>
        <v>118044044.61478838</v>
      </c>
      <c r="S239" s="2">
        <f t="shared" si="17"/>
        <v>592960.42857143283</v>
      </c>
      <c r="T239" s="2">
        <f t="shared" si="18"/>
        <v>7039.571428571362</v>
      </c>
      <c r="U239" s="2">
        <f t="shared" si="19"/>
        <v>600000</v>
      </c>
      <c r="V239" s="2">
        <f t="shared" si="34"/>
        <v>66531417.798230089</v>
      </c>
      <c r="W239" s="2">
        <f t="shared" si="20"/>
        <v>592960.42857142538</v>
      </c>
      <c r="X239" s="2">
        <f t="shared" si="6"/>
        <v>7039.5714285746217</v>
      </c>
      <c r="Y239" s="2">
        <f t="shared" si="43"/>
        <v>51512626.816558257</v>
      </c>
      <c r="Z239" s="2" t="str">
        <f t="shared" si="8"/>
        <v>MEEP</v>
      </c>
      <c r="AA239" s="2">
        <f>IF(Z239="HERE",Y239,AA238+Graph!$G$1*1000)</f>
        <v>72129597.959415317</v>
      </c>
      <c r="AB239" s="2">
        <f t="shared" si="21"/>
        <v>800000</v>
      </c>
      <c r="AC239" s="2">
        <f t="shared" si="44"/>
        <v>50521486.226801604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50046074.311340079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172</v>
      </c>
      <c r="C240" s="7"/>
      <c r="D240" s="2" t="e">
        <f t="shared" si="12"/>
        <v>#N/A</v>
      </c>
      <c r="E240" s="2" t="e">
        <f t="shared" si="22"/>
        <v>#N/A</v>
      </c>
      <c r="F240" s="2">
        <v>1370234.9656996429</v>
      </c>
      <c r="G240" s="2">
        <f t="shared" si="47"/>
        <v>592960.42857142852</v>
      </c>
      <c r="H240" s="2">
        <f t="shared" si="45"/>
        <v>116933054.22680187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1784530.2857142822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1377859.0977168083</v>
      </c>
      <c r="Q240" s="2">
        <f t="shared" si="48"/>
        <v>600000</v>
      </c>
      <c r="R240" s="2">
        <f t="shared" si="46"/>
        <v>118644044.61478838</v>
      </c>
      <c r="S240" s="2">
        <f t="shared" si="17"/>
        <v>592960.42857143283</v>
      </c>
      <c r="T240" s="2">
        <f t="shared" si="18"/>
        <v>7039.571428571362</v>
      </c>
      <c r="U240" s="2">
        <f t="shared" si="19"/>
        <v>600000</v>
      </c>
      <c r="V240" s="2">
        <f t="shared" si="34"/>
        <v>67124378.226801515</v>
      </c>
      <c r="W240" s="2">
        <f t="shared" si="20"/>
        <v>592960.42857142538</v>
      </c>
      <c r="X240" s="2">
        <f t="shared" si="6"/>
        <v>7039.5714285746217</v>
      </c>
      <c r="Y240" s="2">
        <f t="shared" si="43"/>
        <v>51519666.387986831</v>
      </c>
      <c r="Z240" s="2" t="str">
        <f t="shared" si="8"/>
        <v>MEEP</v>
      </c>
      <c r="AA240" s="2">
        <f>IF(Z240="HERE",Y240,AA239+Graph!$G$1*1000)</f>
        <v>72929597.959415317</v>
      </c>
      <c r="AB240" s="2">
        <f t="shared" si="21"/>
        <v>800000</v>
      </c>
      <c r="AC240" s="2">
        <f t="shared" si="44"/>
        <v>50521486.226801604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50046074.311340079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173</v>
      </c>
      <c r="C241" s="7"/>
      <c r="D241" s="2" t="e">
        <f t="shared" si="12"/>
        <v>#N/A</v>
      </c>
      <c r="E241" s="2" t="e">
        <f t="shared" si="22"/>
        <v>#N/A</v>
      </c>
      <c r="F241" s="2">
        <v>1375495.6159928739</v>
      </c>
      <c r="G241" s="2">
        <f t="shared" si="47"/>
        <v>592960.42857142852</v>
      </c>
      <c r="H241" s="2">
        <f t="shared" si="45"/>
        <v>117526014.65537331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1791569.8571428536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1383141.5898093879</v>
      </c>
      <c r="Q241" s="2">
        <f t="shared" si="48"/>
        <v>600000</v>
      </c>
      <c r="R241" s="2">
        <f t="shared" si="46"/>
        <v>119244044.61478838</v>
      </c>
      <c r="S241" s="2">
        <f t="shared" si="17"/>
        <v>592960.42857143283</v>
      </c>
      <c r="T241" s="2">
        <f t="shared" si="18"/>
        <v>7039.571428571362</v>
      </c>
      <c r="U241" s="2">
        <f t="shared" si="19"/>
        <v>600000</v>
      </c>
      <c r="V241" s="2">
        <f t="shared" si="34"/>
        <v>67717338.655372947</v>
      </c>
      <c r="W241" s="2">
        <f t="shared" si="20"/>
        <v>592960.42857143283</v>
      </c>
      <c r="X241" s="2">
        <f t="shared" si="6"/>
        <v>7039.5714285671711</v>
      </c>
      <c r="Y241" s="2">
        <f t="shared" si="43"/>
        <v>51526705.959415399</v>
      </c>
      <c r="Z241" s="2" t="str">
        <f t="shared" si="8"/>
        <v>MEEP</v>
      </c>
      <c r="AA241" s="2">
        <f>IF(Z241="HERE",Y241,AA240+Graph!$G$1*1000)</f>
        <v>73729597.959415317</v>
      </c>
      <c r="AB241" s="2">
        <f t="shared" si="21"/>
        <v>800000</v>
      </c>
      <c r="AC241" s="2">
        <f t="shared" si="44"/>
        <v>50521486.226801604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50046074.311340079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174</v>
      </c>
      <c r="C242" s="7"/>
      <c r="D242" s="2" t="e">
        <f t="shared" si="12"/>
        <v>#N/A</v>
      </c>
      <c r="E242" s="2" t="e">
        <f t="shared" si="22"/>
        <v>#N/A</v>
      </c>
      <c r="F242" s="2">
        <v>1380756.2662861347</v>
      </c>
      <c r="G242" s="2">
        <f t="shared" si="47"/>
        <v>592960.42857142852</v>
      </c>
      <c r="H242" s="2">
        <f t="shared" si="45"/>
        <v>118118975.08394474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1798609.4285714249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1388424.0819019675</v>
      </c>
      <c r="Q242" s="2">
        <f t="shared" si="48"/>
        <v>600000</v>
      </c>
      <c r="R242" s="2">
        <f t="shared" si="46"/>
        <v>119844044.61478838</v>
      </c>
      <c r="S242" s="2">
        <f t="shared" si="17"/>
        <v>592960.42857143283</v>
      </c>
      <c r="T242" s="2">
        <f t="shared" si="18"/>
        <v>7039.571428571362</v>
      </c>
      <c r="U242" s="2">
        <f t="shared" si="19"/>
        <v>600000</v>
      </c>
      <c r="V242" s="2">
        <f t="shared" si="34"/>
        <v>68310299.08394438</v>
      </c>
      <c r="W242" s="2">
        <f t="shared" si="20"/>
        <v>592960.42857143283</v>
      </c>
      <c r="X242" s="2">
        <f t="shared" si="6"/>
        <v>7039.5714285671711</v>
      </c>
      <c r="Y242" s="2">
        <f t="shared" si="43"/>
        <v>51533745.530843966</v>
      </c>
      <c r="Z242" s="2" t="str">
        <f t="shared" si="8"/>
        <v>MEEP</v>
      </c>
      <c r="AA242" s="2">
        <f>IF(Z242="HERE",Y242,AA241+Graph!$G$1*1000)</f>
        <v>74529597.959415317</v>
      </c>
      <c r="AB242" s="2">
        <f t="shared" si="21"/>
        <v>800000</v>
      </c>
      <c r="AC242" s="2">
        <f t="shared" si="44"/>
        <v>50521486.226801604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50046074.311340079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175</v>
      </c>
      <c r="C243" s="7"/>
      <c r="D243" s="2" t="e">
        <f t="shared" si="12"/>
        <v>#N/A</v>
      </c>
      <c r="E243" s="2" t="e">
        <f t="shared" si="22"/>
        <v>#N/A</v>
      </c>
      <c r="F243" s="2">
        <v>1386016.9165793955</v>
      </c>
      <c r="G243" s="2">
        <f t="shared" si="47"/>
        <v>592960.42857142852</v>
      </c>
      <c r="H243" s="2">
        <f t="shared" si="45"/>
        <v>118711935.51251617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1805648.9999999963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1393706.5739945471</v>
      </c>
      <c r="Q243" s="2">
        <f t="shared" si="48"/>
        <v>600000</v>
      </c>
      <c r="R243" s="2">
        <f t="shared" si="46"/>
        <v>120444044.61478838</v>
      </c>
      <c r="S243" s="2">
        <f t="shared" si="17"/>
        <v>592960.42857143283</v>
      </c>
      <c r="T243" s="2">
        <f t="shared" si="18"/>
        <v>7039.571428571362</v>
      </c>
      <c r="U243" s="2">
        <f t="shared" si="19"/>
        <v>600000</v>
      </c>
      <c r="V243" s="2">
        <f t="shared" si="34"/>
        <v>68903259.512515813</v>
      </c>
      <c r="W243" s="2">
        <f t="shared" si="20"/>
        <v>592960.42857143283</v>
      </c>
      <c r="X243" s="2">
        <f t="shared" si="6"/>
        <v>7039.5714285671711</v>
      </c>
      <c r="Y243" s="2">
        <f t="shared" si="43"/>
        <v>51540785.102272533</v>
      </c>
      <c r="Z243" s="2" t="str">
        <f t="shared" si="8"/>
        <v>MEEP</v>
      </c>
      <c r="AA243" s="2">
        <f>IF(Z243="HERE",Y243,AA242+Graph!$G$1*1000)</f>
        <v>75329597.959415317</v>
      </c>
      <c r="AB243" s="2">
        <f t="shared" si="21"/>
        <v>800000</v>
      </c>
      <c r="AC243" s="2">
        <f t="shared" si="44"/>
        <v>50521486.226801604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50046074.311340079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176</v>
      </c>
      <c r="C244" s="7"/>
      <c r="D244" s="2" t="e">
        <f t="shared" si="12"/>
        <v>#N/A</v>
      </c>
      <c r="E244" s="2" t="e">
        <f t="shared" si="22"/>
        <v>#N/A</v>
      </c>
      <c r="F244" s="2">
        <v>1391277.5668726563</v>
      </c>
      <c r="G244" s="2">
        <f t="shared" si="47"/>
        <v>592960.42857142852</v>
      </c>
      <c r="H244" s="2">
        <f t="shared" si="45"/>
        <v>119304895.9410876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1812688.5714285676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1398989.0660871267</v>
      </c>
      <c r="Q244" s="2">
        <f t="shared" si="48"/>
        <v>600000</v>
      </c>
      <c r="R244" s="2">
        <f t="shared" si="46"/>
        <v>121044044.61478838</v>
      </c>
      <c r="S244" s="2">
        <f t="shared" si="17"/>
        <v>592960.42857143283</v>
      </c>
      <c r="T244" s="2">
        <f t="shared" si="18"/>
        <v>7039.571428571362</v>
      </c>
      <c r="U244" s="2">
        <f t="shared" si="19"/>
        <v>600000</v>
      </c>
      <c r="V244" s="2">
        <f t="shared" si="34"/>
        <v>69496219.941087246</v>
      </c>
      <c r="W244" s="2">
        <f t="shared" si="20"/>
        <v>592960.42857143283</v>
      </c>
      <c r="X244" s="2">
        <f t="shared" si="6"/>
        <v>7039.5714285671711</v>
      </c>
      <c r="Y244" s="2">
        <f t="shared" si="43"/>
        <v>51547824.6737011</v>
      </c>
      <c r="Z244" s="2" t="str">
        <f t="shared" si="8"/>
        <v>MEEP</v>
      </c>
      <c r="AA244" s="2">
        <f>IF(Z244="HERE",Y244,AA243+Graph!$G$1*1000)</f>
        <v>76129597.959415317</v>
      </c>
      <c r="AB244" s="2">
        <f t="shared" si="21"/>
        <v>800000</v>
      </c>
      <c r="AC244" s="2">
        <f t="shared" si="44"/>
        <v>50521486.226801604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50046074.311340079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177</v>
      </c>
      <c r="C245" s="7"/>
      <c r="D245" s="2" t="e">
        <f t="shared" si="12"/>
        <v>#N/A</v>
      </c>
      <c r="E245" s="2" t="e">
        <f t="shared" si="22"/>
        <v>#N/A</v>
      </c>
      <c r="F245" s="2">
        <v>1396538.2171659172</v>
      </c>
      <c r="G245" s="2">
        <f t="shared" si="47"/>
        <v>592960.42857142852</v>
      </c>
      <c r="H245" s="2">
        <f t="shared" si="45"/>
        <v>119897856.36965904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1819728.142857139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1404271.5581797063</v>
      </c>
      <c r="Q245" s="2">
        <f t="shared" si="48"/>
        <v>600000</v>
      </c>
      <c r="R245" s="2">
        <f t="shared" si="46"/>
        <v>121644044.61478838</v>
      </c>
      <c r="S245" s="2">
        <f t="shared" si="17"/>
        <v>592960.42857143283</v>
      </c>
      <c r="T245" s="2">
        <f t="shared" si="18"/>
        <v>7039.571428571362</v>
      </c>
      <c r="U245" s="2">
        <f t="shared" si="19"/>
        <v>600000</v>
      </c>
      <c r="V245" s="2">
        <f t="shared" si="34"/>
        <v>70089180.369658679</v>
      </c>
      <c r="W245" s="2">
        <f t="shared" si="20"/>
        <v>592960.42857143283</v>
      </c>
      <c r="X245" s="2">
        <f t="shared" si="6"/>
        <v>7039.5714285671711</v>
      </c>
      <c r="Y245" s="2">
        <f t="shared" si="43"/>
        <v>51554864.245129667</v>
      </c>
      <c r="Z245" s="2" t="str">
        <f t="shared" si="8"/>
        <v>MEEP</v>
      </c>
      <c r="AA245" s="2">
        <f>IF(Z245="HERE",Y245,AA244+Graph!$G$1*1000)</f>
        <v>76929597.959415317</v>
      </c>
      <c r="AB245" s="2">
        <f t="shared" si="21"/>
        <v>800000</v>
      </c>
      <c r="AC245" s="2">
        <f t="shared" si="44"/>
        <v>50521486.226801604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50046074.311340079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178</v>
      </c>
      <c r="C246" s="7"/>
      <c r="D246" s="2" t="e">
        <f t="shared" si="12"/>
        <v>#N/A</v>
      </c>
      <c r="E246" s="2" t="e">
        <f t="shared" si="22"/>
        <v>#N/A</v>
      </c>
      <c r="F246" s="2">
        <v>1401798.867459178</v>
      </c>
      <c r="G246" s="2">
        <f t="shared" si="47"/>
        <v>592960.42857142852</v>
      </c>
      <c r="H246" s="2">
        <f t="shared" si="45"/>
        <v>120490816.79823047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1826767.7142857104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1409554.0502723157</v>
      </c>
      <c r="Q246" s="2">
        <f t="shared" si="48"/>
        <v>600000</v>
      </c>
      <c r="R246" s="2">
        <f t="shared" si="46"/>
        <v>122244044.61478838</v>
      </c>
      <c r="S246" s="2">
        <f t="shared" si="17"/>
        <v>592960.42857143283</v>
      </c>
      <c r="T246" s="2">
        <f t="shared" si="18"/>
        <v>7039.571428571362</v>
      </c>
      <c r="U246" s="2">
        <f t="shared" si="19"/>
        <v>600000</v>
      </c>
      <c r="V246" s="2">
        <f t="shared" si="34"/>
        <v>70682140.798230112</v>
      </c>
      <c r="W246" s="2">
        <f t="shared" si="20"/>
        <v>592960.42857143283</v>
      </c>
      <c r="X246" s="2">
        <f t="shared" si="6"/>
        <v>7039.5714285671711</v>
      </c>
      <c r="Y246" s="2">
        <f t="shared" si="43"/>
        <v>51561903.816558234</v>
      </c>
      <c r="Z246" s="2" t="str">
        <f t="shared" si="8"/>
        <v>MEEP</v>
      </c>
      <c r="AA246" s="2">
        <f>IF(Z246="HERE",Y246,AA245+Graph!$G$1*1000)</f>
        <v>77729597.959415317</v>
      </c>
      <c r="AB246" s="2">
        <f t="shared" si="21"/>
        <v>800000</v>
      </c>
      <c r="AC246" s="2">
        <f t="shared" si="44"/>
        <v>50521486.226801604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50046074.311340079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179</v>
      </c>
      <c r="C247" s="7"/>
      <c r="D247" s="2" t="e">
        <f t="shared" si="12"/>
        <v>#N/A</v>
      </c>
      <c r="E247" s="2" t="e">
        <f t="shared" si="22"/>
        <v>#N/A</v>
      </c>
      <c r="F247" s="2">
        <v>1407059.517752409</v>
      </c>
      <c r="G247" s="2">
        <f t="shared" si="47"/>
        <v>592960.42857142852</v>
      </c>
      <c r="H247" s="2">
        <f t="shared" si="45"/>
        <v>121083777.2268019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1833807.2857142817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1414836.5423648953</v>
      </c>
      <c r="Q247" s="2">
        <f t="shared" si="48"/>
        <v>600000</v>
      </c>
      <c r="R247" s="2">
        <f t="shared" si="46"/>
        <v>122844044.61478838</v>
      </c>
      <c r="S247" s="2">
        <f t="shared" si="17"/>
        <v>592960.42857143283</v>
      </c>
      <c r="T247" s="2">
        <f t="shared" si="18"/>
        <v>7039.571428571362</v>
      </c>
      <c r="U247" s="2">
        <f t="shared" si="19"/>
        <v>600000</v>
      </c>
      <c r="V247" s="2">
        <f t="shared" si="34"/>
        <v>71275101.226801544</v>
      </c>
      <c r="W247" s="2">
        <f t="shared" si="20"/>
        <v>592960.42857143283</v>
      </c>
      <c r="X247" s="2">
        <f t="shared" si="6"/>
        <v>7039.5714285671711</v>
      </c>
      <c r="Y247" s="2">
        <f t="shared" si="43"/>
        <v>51568943.387986802</v>
      </c>
      <c r="Z247" s="2" t="str">
        <f t="shared" si="8"/>
        <v>MEEP</v>
      </c>
      <c r="AA247" s="2">
        <f>IF(Z247="HERE",Y247,AA246+Graph!$G$1*1000)</f>
        <v>78529597.959415317</v>
      </c>
      <c r="AB247" s="2">
        <f t="shared" si="21"/>
        <v>800000</v>
      </c>
      <c r="AC247" s="2">
        <f t="shared" si="44"/>
        <v>50521486.226801604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50046074.311340079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180</v>
      </c>
      <c r="C248" s="7"/>
      <c r="D248" s="2" t="e">
        <f t="shared" si="12"/>
        <v>#N/A</v>
      </c>
      <c r="E248" s="2" t="e">
        <f t="shared" si="22"/>
        <v>#N/A</v>
      </c>
      <c r="F248" s="2">
        <v>1412320.1680456698</v>
      </c>
      <c r="G248" s="2">
        <f t="shared" si="47"/>
        <v>592960.42857142852</v>
      </c>
      <c r="H248" s="2">
        <f t="shared" si="45"/>
        <v>121676737.65537333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1840846.8571428531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1420119.0344574749</v>
      </c>
      <c r="Q248" s="2">
        <f t="shared" si="48"/>
        <v>600000</v>
      </c>
      <c r="R248" s="2">
        <f t="shared" si="46"/>
        <v>123444044.61478838</v>
      </c>
      <c r="S248" s="2">
        <f t="shared" si="17"/>
        <v>592960.42857143283</v>
      </c>
      <c r="T248" s="2">
        <f t="shared" si="18"/>
        <v>7039.571428571362</v>
      </c>
      <c r="U248" s="2">
        <f t="shared" si="19"/>
        <v>600000</v>
      </c>
      <c r="V248" s="2">
        <f t="shared" si="34"/>
        <v>71868061.655372977</v>
      </c>
      <c r="W248" s="2">
        <f t="shared" si="20"/>
        <v>592960.42857143283</v>
      </c>
      <c r="X248" s="2">
        <f t="shared" si="6"/>
        <v>7039.5714285671711</v>
      </c>
      <c r="Y248" s="2">
        <f t="shared" si="43"/>
        <v>51575982.959415369</v>
      </c>
      <c r="Z248" s="2" t="str">
        <f t="shared" si="8"/>
        <v>MEEP</v>
      </c>
      <c r="AA248" s="2">
        <f>IF(Z248="HERE",Y248,AA247+Graph!$G$1*1000)</f>
        <v>79329597.959415317</v>
      </c>
      <c r="AB248" s="2">
        <f t="shared" si="21"/>
        <v>800000</v>
      </c>
      <c r="AC248" s="2">
        <f t="shared" si="44"/>
        <v>50521486.226801604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50046074.311340079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181</v>
      </c>
      <c r="C249" s="7"/>
      <c r="D249" s="2" t="e">
        <f t="shared" si="12"/>
        <v>#N/A</v>
      </c>
      <c r="E249" s="2" t="e">
        <f t="shared" si="22"/>
        <v>#N/A</v>
      </c>
      <c r="F249" s="2">
        <v>1417580.8183389306</v>
      </c>
      <c r="G249" s="2">
        <f t="shared" si="47"/>
        <v>592960.42857142852</v>
      </c>
      <c r="H249" s="2">
        <f t="shared" si="45"/>
        <v>122269698.08394477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1847886.4285714244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1425401.5265500546</v>
      </c>
      <c r="Q249" s="2">
        <f t="shared" si="48"/>
        <v>600000</v>
      </c>
      <c r="R249" s="2">
        <f t="shared" si="46"/>
        <v>124044044.61478838</v>
      </c>
      <c r="S249" s="2">
        <f t="shared" si="17"/>
        <v>592960.42857143283</v>
      </c>
      <c r="T249" s="2">
        <f t="shared" si="18"/>
        <v>7039.571428571362</v>
      </c>
      <c r="U249" s="2">
        <f t="shared" si="19"/>
        <v>600000</v>
      </c>
      <c r="V249" s="2">
        <f t="shared" si="34"/>
        <v>72461022.08394441</v>
      </c>
      <c r="W249" s="2">
        <f t="shared" si="20"/>
        <v>592960.42857143283</v>
      </c>
      <c r="X249" s="2">
        <f t="shared" si="6"/>
        <v>7039.5714285671711</v>
      </c>
      <c r="Y249" s="2">
        <f t="shared" si="43"/>
        <v>51583022.530843936</v>
      </c>
      <c r="Z249" s="2" t="str">
        <f t="shared" si="8"/>
        <v>MEEP</v>
      </c>
      <c r="AA249" s="2">
        <f>IF(Z249="HERE",Y249,AA248+Graph!$G$1*1000)</f>
        <v>80129597.959415317</v>
      </c>
      <c r="AB249" s="2">
        <f t="shared" si="21"/>
        <v>800000</v>
      </c>
      <c r="AC249" s="2">
        <f t="shared" si="44"/>
        <v>50521486.226801604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50046074.311340079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182</v>
      </c>
      <c r="C250" s="7"/>
      <c r="D250" s="2" t="e">
        <f t="shared" si="12"/>
        <v>#N/A</v>
      </c>
      <c r="E250" s="2" t="e">
        <f t="shared" si="22"/>
        <v>#N/A</v>
      </c>
      <c r="F250" s="2">
        <v>1422841.4686321914</v>
      </c>
      <c r="G250" s="2">
        <f t="shared" si="47"/>
        <v>592960.42857142852</v>
      </c>
      <c r="H250" s="2">
        <f t="shared" si="45"/>
        <v>122862658.5125162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1854925.9999999958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1430684.0186426342</v>
      </c>
      <c r="Q250" s="2">
        <f t="shared" si="48"/>
        <v>600000</v>
      </c>
      <c r="R250" s="2">
        <f t="shared" si="46"/>
        <v>124644044.61478838</v>
      </c>
      <c r="S250" s="2">
        <f t="shared" si="17"/>
        <v>592960.42857143283</v>
      </c>
      <c r="T250" s="2">
        <f t="shared" si="18"/>
        <v>7039.571428571362</v>
      </c>
      <c r="U250" s="2">
        <f t="shared" si="19"/>
        <v>600000</v>
      </c>
      <c r="V250" s="2">
        <f t="shared" si="34"/>
        <v>73053982.512515843</v>
      </c>
      <c r="W250" s="2">
        <f t="shared" si="20"/>
        <v>592960.42857143283</v>
      </c>
      <c r="X250" s="2">
        <f t="shared" si="6"/>
        <v>7039.5714285671711</v>
      </c>
      <c r="Y250" s="2">
        <f t="shared" si="43"/>
        <v>51590062.102272503</v>
      </c>
      <c r="Z250" s="2" t="str">
        <f t="shared" si="8"/>
        <v>MEEP</v>
      </c>
      <c r="AA250" s="2">
        <f>IF(Z250="HERE",Y250,AA249+Graph!$G$1*1000)</f>
        <v>80929597.959415317</v>
      </c>
      <c r="AB250" s="2">
        <f t="shared" si="21"/>
        <v>800000</v>
      </c>
      <c r="AC250" s="2">
        <f t="shared" si="44"/>
        <v>50521486.226801604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50046074.311340079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183</v>
      </c>
      <c r="C251" s="7"/>
      <c r="D251" s="2" t="e">
        <f t="shared" si="12"/>
        <v>#N/A</v>
      </c>
      <c r="E251" s="2" t="e">
        <f t="shared" si="22"/>
        <v>#N/A</v>
      </c>
      <c r="F251" s="2">
        <v>1428102.1189254522</v>
      </c>
      <c r="G251" s="2">
        <f t="shared" si="47"/>
        <v>592960.42857142852</v>
      </c>
      <c r="H251" s="2">
        <f t="shared" si="45"/>
        <v>123455618.94108763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1861965.5714285672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1435966.5107352436</v>
      </c>
      <c r="Q251" s="2">
        <f t="shared" si="48"/>
        <v>600000</v>
      </c>
      <c r="R251" s="2">
        <f t="shared" si="46"/>
        <v>125244044.61478838</v>
      </c>
      <c r="S251" s="2">
        <f t="shared" si="17"/>
        <v>592960.42857143283</v>
      </c>
      <c r="T251" s="2">
        <f t="shared" si="18"/>
        <v>7039.571428571362</v>
      </c>
      <c r="U251" s="2">
        <f t="shared" si="19"/>
        <v>600000</v>
      </c>
      <c r="V251" s="2">
        <f t="shared" si="34"/>
        <v>73646942.941087276</v>
      </c>
      <c r="W251" s="2">
        <f t="shared" si="20"/>
        <v>592960.42857143283</v>
      </c>
      <c r="X251" s="2">
        <f t="shared" si="6"/>
        <v>7039.5714285671711</v>
      </c>
      <c r="Y251" s="2">
        <f t="shared" si="43"/>
        <v>51597101.67370107</v>
      </c>
      <c r="Z251" s="2" t="str">
        <f t="shared" si="8"/>
        <v>MEEP</v>
      </c>
      <c r="AA251" s="2">
        <f>IF(Z251="HERE",Y251,AA250+Graph!$G$1*1000)</f>
        <v>81729597.959415317</v>
      </c>
      <c r="AB251" s="2">
        <f t="shared" si="21"/>
        <v>800000</v>
      </c>
      <c r="AC251" s="2">
        <f t="shared" si="44"/>
        <v>50521486.226801604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50046074.311340079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184</v>
      </c>
      <c r="C252" s="7"/>
      <c r="D252" s="2" t="e">
        <f t="shared" si="12"/>
        <v>#N/A</v>
      </c>
      <c r="E252" s="2" t="e">
        <f t="shared" si="22"/>
        <v>#N/A</v>
      </c>
      <c r="F252" s="2">
        <v>1433362.7692186832</v>
      </c>
      <c r="G252" s="2">
        <f t="shared" si="47"/>
        <v>592960.42857142852</v>
      </c>
      <c r="H252" s="2">
        <f t="shared" si="45"/>
        <v>124048579.36965907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1869005.1428571385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1441249.0028278232</v>
      </c>
      <c r="Q252" s="2">
        <f t="shared" si="48"/>
        <v>600000</v>
      </c>
      <c r="R252" s="2">
        <f t="shared" si="46"/>
        <v>125844044.61478838</v>
      </c>
      <c r="S252" s="2">
        <f t="shared" si="17"/>
        <v>592960.42857143283</v>
      </c>
      <c r="T252" s="2">
        <f t="shared" si="18"/>
        <v>7039.571428571362</v>
      </c>
      <c r="U252" s="2">
        <f t="shared" si="19"/>
        <v>600000</v>
      </c>
      <c r="V252" s="2">
        <f t="shared" si="34"/>
        <v>74239903.369658709</v>
      </c>
      <c r="W252" s="2">
        <f t="shared" si="20"/>
        <v>592960.42857143283</v>
      </c>
      <c r="X252" s="2">
        <f t="shared" si="6"/>
        <v>7039.5714285671711</v>
      </c>
      <c r="Y252" s="2">
        <f t="shared" si="43"/>
        <v>51604141.245129637</v>
      </c>
      <c r="Z252" s="2" t="str">
        <f t="shared" si="8"/>
        <v>MEEP</v>
      </c>
      <c r="AA252" s="2">
        <f>IF(Z252="HERE",Y252,AA251+Graph!$G$1*1000)</f>
        <v>82529597.959415317</v>
      </c>
      <c r="AB252" s="2">
        <f t="shared" si="21"/>
        <v>800000</v>
      </c>
      <c r="AC252" s="2">
        <f t="shared" si="44"/>
        <v>50521486.226801604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50046074.311340079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185</v>
      </c>
      <c r="C253" s="7"/>
      <c r="D253" s="2" t="e">
        <f t="shared" si="12"/>
        <v>#N/A</v>
      </c>
      <c r="E253" s="2" t="e">
        <f t="shared" si="22"/>
        <v>#N/A</v>
      </c>
      <c r="F253" s="2">
        <v>1438623.4195119441</v>
      </c>
      <c r="G253" s="2">
        <f t="shared" si="47"/>
        <v>592960.42857142852</v>
      </c>
      <c r="H253" s="2">
        <f t="shared" si="45"/>
        <v>124641539.7982305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1876044.7142857099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1446531.4949204028</v>
      </c>
      <c r="Q253" s="2">
        <f t="shared" si="48"/>
        <v>600000</v>
      </c>
      <c r="R253" s="2">
        <f t="shared" si="46"/>
        <v>126444044.61478838</v>
      </c>
      <c r="S253" s="2">
        <f t="shared" si="17"/>
        <v>592960.42857143283</v>
      </c>
      <c r="T253" s="2">
        <f t="shared" si="18"/>
        <v>7039.571428571362</v>
      </c>
      <c r="U253" s="2">
        <f t="shared" si="19"/>
        <v>600000</v>
      </c>
      <c r="V253" s="2">
        <f t="shared" si="34"/>
        <v>74832863.798230141</v>
      </c>
      <c r="W253" s="2">
        <f t="shared" si="20"/>
        <v>592960.42857143283</v>
      </c>
      <c r="X253" s="2">
        <f t="shared" si="6"/>
        <v>7039.5714285671711</v>
      </c>
      <c r="Y253" s="2">
        <f t="shared" si="43"/>
        <v>51611180.816558205</v>
      </c>
      <c r="Z253" s="2" t="str">
        <f t="shared" si="8"/>
        <v>MEEP</v>
      </c>
      <c r="AA253" s="2">
        <f>IF(Z253="HERE",Y253,AA252+Graph!$G$1*1000)</f>
        <v>83329597.959415317</v>
      </c>
      <c r="AB253" s="2">
        <f t="shared" si="21"/>
        <v>800000</v>
      </c>
      <c r="AC253" s="2">
        <f t="shared" si="44"/>
        <v>50521486.226801604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50046074.311340079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186</v>
      </c>
      <c r="C254" s="7"/>
      <c r="D254" s="2" t="e">
        <f t="shared" si="12"/>
        <v>#N/A</v>
      </c>
      <c r="E254" s="2" t="e">
        <f t="shared" si="22"/>
        <v>#N/A</v>
      </c>
      <c r="F254" s="2">
        <v>1443884.0698052049</v>
      </c>
      <c r="G254" s="2">
        <f t="shared" si="47"/>
        <v>592960.42857142852</v>
      </c>
      <c r="H254" s="2">
        <f t="shared" si="45"/>
        <v>125234500.22680193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1883084.2857142813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1451813.9870129824</v>
      </c>
      <c r="Q254" s="2">
        <f t="shared" si="48"/>
        <v>600000</v>
      </c>
      <c r="R254" s="2">
        <f t="shared" si="46"/>
        <v>127044044.61478838</v>
      </c>
      <c r="S254" s="2">
        <f t="shared" si="17"/>
        <v>592960.42857143283</v>
      </c>
      <c r="T254" s="2">
        <f t="shared" si="18"/>
        <v>7039.571428571362</v>
      </c>
      <c r="U254" s="2">
        <f t="shared" si="19"/>
        <v>600000</v>
      </c>
      <c r="V254" s="2">
        <f t="shared" si="34"/>
        <v>75425824.226801574</v>
      </c>
      <c r="W254" s="2">
        <f t="shared" si="20"/>
        <v>592960.42857143283</v>
      </c>
      <c r="X254" s="2">
        <f t="shared" si="6"/>
        <v>7039.5714285671711</v>
      </c>
      <c r="Y254" s="2">
        <f t="shared" si="43"/>
        <v>51618220.387986772</v>
      </c>
      <c r="Z254" s="2" t="str">
        <f t="shared" si="8"/>
        <v>MEEP</v>
      </c>
      <c r="AA254" s="2">
        <f>IF(Z254="HERE",Y254,AA253+Graph!$G$1*1000)</f>
        <v>84129597.959415317</v>
      </c>
      <c r="AB254" s="2">
        <f t="shared" si="21"/>
        <v>800000</v>
      </c>
      <c r="AC254" s="2">
        <f t="shared" si="44"/>
        <v>50521486.226801604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50046074.311340079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187</v>
      </c>
      <c r="C255" s="7"/>
      <c r="D255" s="2" t="e">
        <f t="shared" si="12"/>
        <v>#N/A</v>
      </c>
      <c r="E255" s="2" t="e">
        <f t="shared" si="22"/>
        <v>#N/A</v>
      </c>
      <c r="F255" s="2">
        <v>1449144.7200984657</v>
      </c>
      <c r="G255" s="2">
        <f t="shared" si="47"/>
        <v>592960.42857142852</v>
      </c>
      <c r="H255" s="2">
        <f t="shared" si="45"/>
        <v>125827460.65537336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1890123.8571428526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1457096.479105562</v>
      </c>
      <c r="Q255" s="2">
        <f t="shared" si="48"/>
        <v>600000</v>
      </c>
      <c r="R255" s="2">
        <f t="shared" si="46"/>
        <v>127644044.61478838</v>
      </c>
      <c r="S255" s="2">
        <f t="shared" si="17"/>
        <v>592960.42857143283</v>
      </c>
      <c r="T255" s="2">
        <f t="shared" si="18"/>
        <v>7039.571428571362</v>
      </c>
      <c r="U255" s="2">
        <f t="shared" si="19"/>
        <v>600000</v>
      </c>
      <c r="V255" s="2">
        <f t="shared" si="34"/>
        <v>76018784.655373007</v>
      </c>
      <c r="W255" s="2">
        <f t="shared" si="20"/>
        <v>592960.42857143283</v>
      </c>
      <c r="X255" s="2">
        <f t="shared" si="6"/>
        <v>7039.5714285671711</v>
      </c>
      <c r="Y255" s="2">
        <f t="shared" si="43"/>
        <v>51625259.959415339</v>
      </c>
      <c r="Z255" s="2" t="str">
        <f t="shared" si="8"/>
        <v>MEEP</v>
      </c>
      <c r="AA255" s="2">
        <f>IF(Z255="HERE",Y255,AA254+Graph!$G$1*1000)</f>
        <v>84929597.959415317</v>
      </c>
      <c r="AB255" s="2">
        <f t="shared" si="21"/>
        <v>800000</v>
      </c>
      <c r="AC255" s="2">
        <f t="shared" si="44"/>
        <v>50521486.226801604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50046074.311340079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188</v>
      </c>
      <c r="C256" s="7"/>
      <c r="D256" s="2" t="e">
        <f t="shared" si="12"/>
        <v>#N/A</v>
      </c>
      <c r="E256" s="2" t="e">
        <f t="shared" si="22"/>
        <v>#N/A</v>
      </c>
      <c r="F256" s="2">
        <v>1454405.3703917265</v>
      </c>
      <c r="G256" s="2">
        <f t="shared" si="47"/>
        <v>592960.42857142852</v>
      </c>
      <c r="H256" s="2">
        <f t="shared" si="45"/>
        <v>126420421.0839448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1897163.428571424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1462378.9711981416</v>
      </c>
      <c r="Q256" s="2">
        <f t="shared" si="48"/>
        <v>600000</v>
      </c>
      <c r="R256" s="2">
        <f t="shared" si="46"/>
        <v>128244044.61478838</v>
      </c>
      <c r="S256" s="2">
        <f t="shared" si="17"/>
        <v>592960.42857143283</v>
      </c>
      <c r="T256" s="2">
        <f t="shared" si="18"/>
        <v>7039.571428571362</v>
      </c>
      <c r="U256" s="2">
        <f t="shared" si="19"/>
        <v>600000</v>
      </c>
      <c r="V256" s="2">
        <f t="shared" si="34"/>
        <v>76611745.08394444</v>
      </c>
      <c r="W256" s="2">
        <f t="shared" si="20"/>
        <v>592960.42857143283</v>
      </c>
      <c r="X256" s="2">
        <f t="shared" si="6"/>
        <v>7039.5714285671711</v>
      </c>
      <c r="Y256" s="2">
        <f t="shared" si="43"/>
        <v>51632299.530843906</v>
      </c>
      <c r="Z256" s="2" t="str">
        <f t="shared" si="8"/>
        <v>MEEP</v>
      </c>
      <c r="AA256" s="2">
        <f>IF(Z256="HERE",Y256,AA255+Graph!$G$1*1000)</f>
        <v>85729597.959415317</v>
      </c>
      <c r="AB256" s="2">
        <f t="shared" si="21"/>
        <v>800000</v>
      </c>
      <c r="AC256" s="2">
        <f t="shared" si="44"/>
        <v>50521486.226801604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50086074.311340079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189</v>
      </c>
      <c r="C257" s="7"/>
      <c r="D257" s="2" t="e">
        <f t="shared" si="12"/>
        <v>#N/A</v>
      </c>
      <c r="E257" s="2" t="e">
        <f t="shared" si="22"/>
        <v>#N/A</v>
      </c>
      <c r="F257" s="2">
        <v>1459666.0206849575</v>
      </c>
      <c r="G257" s="2">
        <f t="shared" si="47"/>
        <v>592960.42857142852</v>
      </c>
      <c r="H257" s="2">
        <f t="shared" si="45"/>
        <v>127013381.51251623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1904202.9999999953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1467661.463290751</v>
      </c>
      <c r="Q257" s="2">
        <f t="shared" si="48"/>
        <v>600000</v>
      </c>
      <c r="R257" s="2">
        <f t="shared" si="46"/>
        <v>128844044.61478838</v>
      </c>
      <c r="S257" s="2">
        <f t="shared" si="17"/>
        <v>592960.42857143283</v>
      </c>
      <c r="T257" s="2">
        <f t="shared" si="18"/>
        <v>7039.571428571362</v>
      </c>
      <c r="U257" s="2">
        <f t="shared" si="19"/>
        <v>600000</v>
      </c>
      <c r="V257" s="2">
        <f t="shared" si="34"/>
        <v>77204705.512515873</v>
      </c>
      <c r="W257" s="2">
        <f t="shared" si="20"/>
        <v>592960.42857143283</v>
      </c>
      <c r="X257" s="2">
        <f t="shared" si="6"/>
        <v>7039.5714285671711</v>
      </c>
      <c r="Y257" s="2">
        <f t="shared" si="43"/>
        <v>51639339.102272473</v>
      </c>
      <c r="Z257" s="2" t="str">
        <f t="shared" si="8"/>
        <v>MEEP</v>
      </c>
      <c r="AA257" s="2">
        <f>IF(Z257="HERE",Y257,AA256+Graph!$G$1*1000)</f>
        <v>86529597.959415317</v>
      </c>
      <c r="AB257" s="2">
        <f t="shared" si="21"/>
        <v>800000</v>
      </c>
      <c r="AC257" s="2">
        <f t="shared" si="44"/>
        <v>50521486.226801604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50126074.311340079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190</v>
      </c>
      <c r="C258" s="7"/>
      <c r="D258" s="2" t="e">
        <f t="shared" si="12"/>
        <v>#N/A</v>
      </c>
      <c r="E258" s="2" t="e">
        <f t="shared" si="22"/>
        <v>#N/A</v>
      </c>
      <c r="F258" s="2">
        <v>1464926.6709782183</v>
      </c>
      <c r="G258" s="2">
        <f t="shared" si="47"/>
        <v>592960.42857142852</v>
      </c>
      <c r="H258" s="2">
        <f t="shared" si="45"/>
        <v>127606341.94108766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1911242.5714285667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1472943.9553833306</v>
      </c>
      <c r="Q258" s="2">
        <f t="shared" si="48"/>
        <v>600000</v>
      </c>
      <c r="R258" s="2">
        <f t="shared" si="46"/>
        <v>129444044.61478838</v>
      </c>
      <c r="S258" s="2">
        <f t="shared" si="17"/>
        <v>592960.42857143283</v>
      </c>
      <c r="T258" s="2">
        <f t="shared" si="18"/>
        <v>7039.571428571362</v>
      </c>
      <c r="U258" s="2">
        <f t="shared" si="19"/>
        <v>600000</v>
      </c>
      <c r="V258" s="2">
        <f t="shared" si="34"/>
        <v>77797665.941087306</v>
      </c>
      <c r="W258" s="2">
        <f t="shared" si="20"/>
        <v>592960.42857143283</v>
      </c>
      <c r="X258" s="2">
        <f t="shared" si="6"/>
        <v>7039.5714285671711</v>
      </c>
      <c r="Y258" s="2">
        <f t="shared" si="43"/>
        <v>51646378.67370104</v>
      </c>
      <c r="Z258" s="2" t="str">
        <f t="shared" si="8"/>
        <v>MEEP</v>
      </c>
      <c r="AA258" s="2">
        <f>IF(Z258="HERE",Y258,AA257+Graph!$G$1*1000)</f>
        <v>87329597.959415317</v>
      </c>
      <c r="AB258" s="2">
        <f t="shared" si="21"/>
        <v>800000</v>
      </c>
      <c r="AC258" s="2">
        <f t="shared" si="44"/>
        <v>50521486.226801604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191</v>
      </c>
      <c r="C259" s="7"/>
      <c r="D259" s="2" t="e">
        <f t="shared" si="12"/>
        <v>#N/A</v>
      </c>
      <c r="E259" s="2" t="e">
        <f t="shared" si="22"/>
        <v>#N/A</v>
      </c>
      <c r="F259" s="2">
        <v>1470187.3212714791</v>
      </c>
      <c r="G259" s="2">
        <f t="shared" si="47"/>
        <v>592960.42857142852</v>
      </c>
      <c r="H259" s="2">
        <f t="shared" si="45"/>
        <v>128199302.3696591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1918282.1428571381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1478226.4474759102</v>
      </c>
      <c r="Q259" s="2">
        <f t="shared" si="48"/>
        <v>600000</v>
      </c>
      <c r="R259" s="2">
        <f t="shared" si="46"/>
        <v>130044044.61478838</v>
      </c>
      <c r="S259" s="2">
        <f t="shared" si="17"/>
        <v>592960.42857143283</v>
      </c>
      <c r="T259" s="2">
        <f t="shared" si="18"/>
        <v>7039.571428571362</v>
      </c>
      <c r="U259" s="2">
        <f t="shared" si="19"/>
        <v>600000</v>
      </c>
      <c r="V259" s="2">
        <f t="shared" si="34"/>
        <v>78390626.369658738</v>
      </c>
      <c r="W259" s="2">
        <f t="shared" si="20"/>
        <v>592960.42857143283</v>
      </c>
      <c r="X259" s="2">
        <f t="shared" si="6"/>
        <v>7039.5714285671711</v>
      </c>
      <c r="Y259" s="2">
        <f t="shared" si="43"/>
        <v>51653418.245129608</v>
      </c>
      <c r="Z259" s="2" t="str">
        <f t="shared" si="8"/>
        <v>MEEP</v>
      </c>
      <c r="AA259" s="2">
        <f>IF(Z259="HERE",Y259,AA258+Graph!$G$1*1000)</f>
        <v>88129597.959415317</v>
      </c>
      <c r="AB259" s="2">
        <f t="shared" si="21"/>
        <v>800000</v>
      </c>
      <c r="AC259" s="2">
        <f t="shared" si="44"/>
        <v>50521486.226801604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192</v>
      </c>
      <c r="C260" s="7"/>
      <c r="D260" s="2" t="e">
        <f t="shared" si="12"/>
        <v>#N/A</v>
      </c>
      <c r="E260" s="2" t="e">
        <f t="shared" si="22"/>
        <v>#N/A</v>
      </c>
      <c r="F260" s="2">
        <v>1475447.9715647399</v>
      </c>
      <c r="G260" s="2">
        <f t="shared" si="47"/>
        <v>592960.42857142852</v>
      </c>
      <c r="H260" s="2">
        <f t="shared" si="45"/>
        <v>128792262.79823053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1925321.7142857094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1483508.9395684898</v>
      </c>
      <c r="Q260" s="2">
        <f t="shared" si="48"/>
        <v>600000</v>
      </c>
      <c r="R260" s="2">
        <f t="shared" si="46"/>
        <v>130644044.61478838</v>
      </c>
      <c r="S260" s="2">
        <f t="shared" si="17"/>
        <v>592960.42857143283</v>
      </c>
      <c r="T260" s="2">
        <f t="shared" si="18"/>
        <v>7039.571428571362</v>
      </c>
      <c r="U260" s="2">
        <f t="shared" si="19"/>
        <v>600000</v>
      </c>
      <c r="V260" s="2">
        <f t="shared" si="34"/>
        <v>78983586.798230171</v>
      </c>
      <c r="W260" s="2">
        <f t="shared" si="20"/>
        <v>592960.42857143283</v>
      </c>
      <c r="X260" s="2">
        <f t="shared" si="6"/>
        <v>7039.5714285671711</v>
      </c>
      <c r="Y260" s="2">
        <f t="shared" si="43"/>
        <v>51660457.816558175</v>
      </c>
      <c r="Z260" s="2" t="str">
        <f t="shared" si="8"/>
        <v>MEEP</v>
      </c>
      <c r="AA260" s="2">
        <f>IF(Z260="HERE",Y260,AA259+Graph!$G$1*1000)</f>
        <v>88929597.959415317</v>
      </c>
      <c r="AB260" s="2">
        <f t="shared" si="21"/>
        <v>800000</v>
      </c>
      <c r="AC260" s="2">
        <f t="shared" si="44"/>
        <v>50521486.226801604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193</v>
      </c>
      <c r="C261" s="7"/>
      <c r="D261" s="2" t="e">
        <f t="shared" si="12"/>
        <v>#N/A</v>
      </c>
      <c r="E261" s="2" t="e">
        <f t="shared" si="22"/>
        <v>#N/A</v>
      </c>
      <c r="F261" s="2">
        <v>1480708.6218580008</v>
      </c>
      <c r="G261" s="2">
        <f t="shared" si="47"/>
        <v>592960.42857142852</v>
      </c>
      <c r="H261" s="2">
        <f t="shared" si="45"/>
        <v>129385223.22680196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1932361.2857142808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1488791.4316610694</v>
      </c>
      <c r="Q261" s="2">
        <f t="shared" si="48"/>
        <v>600000</v>
      </c>
      <c r="R261" s="2">
        <f t="shared" si="46"/>
        <v>131244044.61478838</v>
      </c>
      <c r="S261" s="2">
        <f t="shared" si="17"/>
        <v>592960.42857143283</v>
      </c>
      <c r="T261" s="2">
        <f t="shared" si="18"/>
        <v>7039.571428571362</v>
      </c>
      <c r="U261" s="2">
        <f t="shared" si="19"/>
        <v>600000</v>
      </c>
      <c r="V261" s="2">
        <f t="shared" si="34"/>
        <v>79576547.226801604</v>
      </c>
      <c r="W261" s="2">
        <f t="shared" si="20"/>
        <v>592960.42857143283</v>
      </c>
      <c r="X261" s="2">
        <f t="shared" si="6"/>
        <v>7039.5714285671711</v>
      </c>
      <c r="Y261" s="2">
        <f t="shared" si="43"/>
        <v>51667497.387986742</v>
      </c>
      <c r="Z261" s="2" t="str">
        <f t="shared" si="8"/>
        <v>MEEP</v>
      </c>
      <c r="AA261" s="2">
        <f>IF(Z261="HERE",Y261,AA260+Graph!$G$1*1000)</f>
        <v>89729597.959415317</v>
      </c>
      <c r="AB261" s="2">
        <f t="shared" si="21"/>
        <v>800000</v>
      </c>
      <c r="AC261" s="2">
        <f t="shared" si="44"/>
        <v>50521486.226801604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194</v>
      </c>
      <c r="C262" s="7"/>
      <c r="D262" s="2" t="e">
        <f t="shared" si="12"/>
        <v>#N/A</v>
      </c>
      <c r="E262" s="2" t="e">
        <f t="shared" si="22"/>
        <v>#N/A</v>
      </c>
      <c r="F262" s="2">
        <v>1485969.2721512318</v>
      </c>
      <c r="G262" s="2">
        <f t="shared" si="47"/>
        <v>592960.42857142852</v>
      </c>
      <c r="H262" s="2">
        <f t="shared" si="45"/>
        <v>129978183.65537339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1939400.8571428522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1494073.923753649</v>
      </c>
      <c r="Q262" s="2">
        <f t="shared" si="48"/>
        <v>600000</v>
      </c>
      <c r="R262" s="2">
        <f t="shared" si="46"/>
        <v>131844044.61478838</v>
      </c>
      <c r="S262" s="2">
        <f t="shared" si="17"/>
        <v>592960.42857143283</v>
      </c>
      <c r="T262" s="2">
        <f t="shared" si="18"/>
        <v>7039.571428571362</v>
      </c>
      <c r="U262" s="2">
        <f t="shared" si="19"/>
        <v>600000</v>
      </c>
      <c r="V262" s="2">
        <f t="shared" si="34"/>
        <v>80169507.655373037</v>
      </c>
      <c r="W262" s="2">
        <f t="shared" si="20"/>
        <v>592960.42857143283</v>
      </c>
      <c r="X262" s="2">
        <f t="shared" si="6"/>
        <v>7039.5714285671711</v>
      </c>
      <c r="Y262" s="2">
        <f t="shared" si="43"/>
        <v>51674536.959415309</v>
      </c>
      <c r="Z262" s="2" t="str">
        <f t="shared" si="8"/>
        <v>MEEP</v>
      </c>
      <c r="AA262" s="2">
        <f>IF(Z262="HERE",Y262,AA261+Graph!$G$1*1000)</f>
        <v>90529597.959415317</v>
      </c>
      <c r="AB262" s="2">
        <f t="shared" si="21"/>
        <v>800000</v>
      </c>
      <c r="AC262" s="2">
        <f t="shared" si="44"/>
        <v>50521486.226801604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195</v>
      </c>
      <c r="C263" s="7"/>
      <c r="D263" s="2" t="e">
        <f t="shared" si="12"/>
        <v>#N/A</v>
      </c>
      <c r="E263" s="2" t="e">
        <f t="shared" si="22"/>
        <v>#N/A</v>
      </c>
      <c r="F263" s="2">
        <v>1491229.9224444926</v>
      </c>
      <c r="G263" s="2">
        <f t="shared" si="47"/>
        <v>592960.42857142852</v>
      </c>
      <c r="H263" s="2">
        <f t="shared" si="45"/>
        <v>130571144.08394483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1946440.4285714235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1499356.4158462584</v>
      </c>
      <c r="Q263" s="2">
        <f t="shared" si="48"/>
        <v>600000</v>
      </c>
      <c r="R263" s="2">
        <f t="shared" si="46"/>
        <v>132444044.61478838</v>
      </c>
      <c r="S263" s="2">
        <f t="shared" si="17"/>
        <v>592960.42857143283</v>
      </c>
      <c r="T263" s="2">
        <f t="shared" si="18"/>
        <v>7039.571428571362</v>
      </c>
      <c r="U263" s="2">
        <f t="shared" si="19"/>
        <v>600000</v>
      </c>
      <c r="V263" s="2">
        <f t="shared" si="34"/>
        <v>80762468.08394447</v>
      </c>
      <c r="W263" s="2">
        <f t="shared" si="20"/>
        <v>592960.42857143283</v>
      </c>
      <c r="X263" s="2">
        <f t="shared" si="6"/>
        <v>7039.5714285671711</v>
      </c>
      <c r="Y263" s="2">
        <f t="shared" si="43"/>
        <v>51681576.530843876</v>
      </c>
      <c r="Z263" s="2" t="str">
        <f t="shared" si="8"/>
        <v>MEEP</v>
      </c>
      <c r="AA263" s="2">
        <f>IF(Z263="HERE",Y263,AA262+Graph!$G$1*1000)</f>
        <v>91329597.959415317</v>
      </c>
      <c r="AB263" s="2">
        <f t="shared" si="21"/>
        <v>800000</v>
      </c>
      <c r="AC263" s="2">
        <f t="shared" si="44"/>
        <v>50521486.226801604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196</v>
      </c>
      <c r="C264" s="7"/>
      <c r="D264" s="2" t="e">
        <f t="shared" si="12"/>
        <v>#N/A</v>
      </c>
      <c r="E264" s="2" t="e">
        <f t="shared" si="22"/>
        <v>#N/A</v>
      </c>
      <c r="F264" s="2">
        <v>1496490.5727377534</v>
      </c>
      <c r="G264" s="2">
        <f t="shared" si="47"/>
        <v>592960.42857142852</v>
      </c>
      <c r="H264" s="2">
        <f t="shared" si="45"/>
        <v>131164104.51251626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1953479.9999999949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1504638.907938838</v>
      </c>
      <c r="Q264" s="2">
        <f t="shared" si="48"/>
        <v>600000</v>
      </c>
      <c r="R264" s="2">
        <f t="shared" si="46"/>
        <v>133044044.61478838</v>
      </c>
      <c r="S264" s="2">
        <f t="shared" si="17"/>
        <v>592960.42857143283</v>
      </c>
      <c r="T264" s="2">
        <f t="shared" si="18"/>
        <v>7039.571428571362</v>
      </c>
      <c r="U264" s="2">
        <f t="shared" si="19"/>
        <v>600000</v>
      </c>
      <c r="V264" s="2">
        <f t="shared" si="34"/>
        <v>81355428.512515903</v>
      </c>
      <c r="W264" s="2">
        <f t="shared" si="20"/>
        <v>592960.42857143283</v>
      </c>
      <c r="X264" s="2">
        <f t="shared" si="6"/>
        <v>7039.5714285671711</v>
      </c>
      <c r="Y264" s="2">
        <f t="shared" si="43"/>
        <v>51688616.102272443</v>
      </c>
      <c r="Z264" s="2" t="str">
        <f t="shared" si="8"/>
        <v>MEEP</v>
      </c>
      <c r="AA264" s="2">
        <f>IF(Z264="HERE",Y264,AA263+Graph!$G$1*1000)</f>
        <v>92129597.959415317</v>
      </c>
      <c r="AB264" s="2">
        <f t="shared" si="21"/>
        <v>800000</v>
      </c>
      <c r="AC264" s="2">
        <f t="shared" si="44"/>
        <v>50521486.226801604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197</v>
      </c>
      <c r="C265" s="7"/>
      <c r="D265" s="2" t="e">
        <f t="shared" si="12"/>
        <v>#N/A</v>
      </c>
      <c r="E265" s="2" t="e">
        <f t="shared" si="22"/>
        <v>#N/A</v>
      </c>
      <c r="F265" s="2">
        <v>1501751.2230310142</v>
      </c>
      <c r="G265" s="2">
        <f t="shared" si="47"/>
        <v>592960.42857142852</v>
      </c>
      <c r="H265" s="2">
        <f t="shared" si="45"/>
        <v>131757064.94108769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1960519.5714285662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1509921.4000314176</v>
      </c>
      <c r="Q265" s="2">
        <f t="shared" si="48"/>
        <v>600000</v>
      </c>
      <c r="R265" s="2">
        <f t="shared" si="46"/>
        <v>133644044.61478838</v>
      </c>
      <c r="S265" s="2">
        <f t="shared" si="17"/>
        <v>592960.42857143283</v>
      </c>
      <c r="T265" s="2">
        <f t="shared" si="18"/>
        <v>7039.571428571362</v>
      </c>
      <c r="U265" s="2">
        <f t="shared" si="19"/>
        <v>600000</v>
      </c>
      <c r="V265" s="2">
        <f t="shared" si="34"/>
        <v>81948388.941087335</v>
      </c>
      <c r="W265" s="2">
        <f t="shared" si="20"/>
        <v>592960.42857143283</v>
      </c>
      <c r="X265" s="2">
        <f t="shared" si="6"/>
        <v>7039.5714285671711</v>
      </c>
      <c r="Y265" s="2">
        <f t="shared" si="43"/>
        <v>51695655.673701011</v>
      </c>
      <c r="Z265" s="2" t="str">
        <f t="shared" si="8"/>
        <v>MEEP</v>
      </c>
      <c r="AA265" s="2">
        <f>IF(Z265="HERE",Y265,AA264+Graph!$G$1*1000)</f>
        <v>92929597.959415317</v>
      </c>
      <c r="AB265" s="2">
        <f t="shared" si="21"/>
        <v>800000</v>
      </c>
      <c r="AC265" s="2">
        <f t="shared" si="44"/>
        <v>50521486.226801604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198</v>
      </c>
      <c r="C266" s="7"/>
      <c r="D266" s="2" t="e">
        <f t="shared" si="12"/>
        <v>#N/A</v>
      </c>
      <c r="E266" s="2" t="e">
        <f t="shared" si="22"/>
        <v>#N/A</v>
      </c>
      <c r="F266" s="2">
        <v>1507011.873324275</v>
      </c>
      <c r="G266" s="2">
        <f t="shared" si="47"/>
        <v>592960.42857142852</v>
      </c>
      <c r="H266" s="2">
        <f t="shared" si="45"/>
        <v>132350025.36965913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1967559.1428571376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1515203.8921239972</v>
      </c>
      <c r="Q266" s="2">
        <f t="shared" si="48"/>
        <v>600000</v>
      </c>
      <c r="R266" s="2">
        <f t="shared" si="46"/>
        <v>134244044.61478838</v>
      </c>
      <c r="S266" s="2">
        <f t="shared" si="17"/>
        <v>592960.42857143283</v>
      </c>
      <c r="T266" s="2">
        <f t="shared" si="18"/>
        <v>7039.571428571362</v>
      </c>
      <c r="U266" s="2">
        <f t="shared" si="19"/>
        <v>600000</v>
      </c>
      <c r="V266" s="2">
        <f t="shared" si="34"/>
        <v>82541349.369658768</v>
      </c>
      <c r="W266" s="2">
        <f t="shared" si="20"/>
        <v>592960.42857143283</v>
      </c>
      <c r="X266" s="2">
        <f t="shared" si="6"/>
        <v>7039.5714285671711</v>
      </c>
      <c r="Y266" s="2">
        <f t="shared" si="43"/>
        <v>51702695.245129578</v>
      </c>
      <c r="Z266" s="2" t="str">
        <f t="shared" si="8"/>
        <v>MEEP</v>
      </c>
      <c r="AA266" s="2">
        <f>IF(Z266="HERE",Y266,AA265+Graph!$G$1*1000)</f>
        <v>93729597.959415317</v>
      </c>
      <c r="AB266" s="2">
        <f t="shared" si="21"/>
        <v>800000</v>
      </c>
      <c r="AC266" s="2">
        <f t="shared" si="44"/>
        <v>50521486.226801604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199</v>
      </c>
      <c r="C267" s="7"/>
      <c r="D267" s="2" t="e">
        <f t="shared" si="12"/>
        <v>#N/A</v>
      </c>
      <c r="E267" s="2" t="e">
        <f t="shared" si="22"/>
        <v>#N/A</v>
      </c>
      <c r="F267" s="2">
        <v>1512272.5236175358</v>
      </c>
      <c r="G267" s="2">
        <f t="shared" si="47"/>
        <v>592960.42857142852</v>
      </c>
      <c r="H267" s="2">
        <f t="shared" si="45"/>
        <v>132942985.79823056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1974598.714285709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1520486.3842165768</v>
      </c>
      <c r="Q267" s="2">
        <f t="shared" si="48"/>
        <v>600000</v>
      </c>
      <c r="R267" s="2">
        <f t="shared" si="46"/>
        <v>134844044.61478838</v>
      </c>
      <c r="S267" s="2">
        <f t="shared" si="17"/>
        <v>592960.42857143283</v>
      </c>
      <c r="T267" s="2">
        <f t="shared" si="18"/>
        <v>7039.571428571362</v>
      </c>
      <c r="U267" s="2">
        <f t="shared" si="19"/>
        <v>600000</v>
      </c>
      <c r="V267" s="2">
        <f t="shared" si="34"/>
        <v>83134309.798230201</v>
      </c>
      <c r="W267" s="2">
        <f t="shared" si="20"/>
        <v>592960.42857143283</v>
      </c>
      <c r="X267" s="2">
        <f t="shared" si="6"/>
        <v>7039.5714285671711</v>
      </c>
      <c r="Y267" s="2">
        <f t="shared" si="43"/>
        <v>51709734.816558145</v>
      </c>
      <c r="Z267" s="2" t="str">
        <f t="shared" si="8"/>
        <v>MEEP</v>
      </c>
      <c r="AA267" s="2">
        <f>IF(Z267="HERE",Y267,AA266+Graph!$G$1*1000)</f>
        <v>94529597.959415317</v>
      </c>
      <c r="AB267" s="2">
        <f t="shared" si="21"/>
        <v>800000</v>
      </c>
      <c r="AC267" s="2">
        <f t="shared" si="44"/>
        <v>50521486.226801604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200</v>
      </c>
      <c r="C268" s="7"/>
      <c r="D268" s="2" t="e">
        <f t="shared" si="12"/>
        <v>#N/A</v>
      </c>
      <c r="E268" s="2" t="e">
        <f t="shared" si="22"/>
        <v>#N/A</v>
      </c>
      <c r="F268" s="2">
        <v>1517533.1739107668</v>
      </c>
      <c r="G268" s="2">
        <f t="shared" si="47"/>
        <v>592960.42857142852</v>
      </c>
      <c r="H268" s="2">
        <f t="shared" si="45"/>
        <v>133535946.22680199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1981638.2857142803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1525768.8763091862</v>
      </c>
      <c r="Q268" s="2">
        <f t="shared" si="48"/>
        <v>600000</v>
      </c>
      <c r="R268" s="2">
        <f t="shared" si="46"/>
        <v>135444044.61478838</v>
      </c>
      <c r="S268" s="2">
        <f t="shared" si="17"/>
        <v>592960.42857143283</v>
      </c>
      <c r="T268" s="2">
        <f t="shared" si="18"/>
        <v>7039.571428571362</v>
      </c>
      <c r="U268" s="2">
        <f t="shared" si="19"/>
        <v>600000</v>
      </c>
      <c r="V268" s="2">
        <f t="shared" si="34"/>
        <v>83727270.226801634</v>
      </c>
      <c r="W268" s="2">
        <f t="shared" si="20"/>
        <v>592960.42857143283</v>
      </c>
      <c r="X268" s="2">
        <f t="shared" si="6"/>
        <v>7039.5714285671711</v>
      </c>
      <c r="Y268" s="2">
        <f t="shared" si="43"/>
        <v>51716774.387986712</v>
      </c>
      <c r="Z268" s="2" t="str">
        <f t="shared" si="8"/>
        <v>MEEP</v>
      </c>
      <c r="AA268" s="2">
        <f>IF(Z268="HERE",Y268,AA267+Graph!$G$1*1000)</f>
        <v>95329597.959415317</v>
      </c>
      <c r="AB268" s="2">
        <f t="shared" si="21"/>
        <v>800000</v>
      </c>
      <c r="AC268" s="2">
        <f t="shared" si="44"/>
        <v>50521486.226801604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201</v>
      </c>
      <c r="C269" s="7"/>
      <c r="D269" s="2" t="e">
        <f t="shared" si="12"/>
        <v>#N/A</v>
      </c>
      <c r="E269" s="2" t="e">
        <f t="shared" si="22"/>
        <v>#N/A</v>
      </c>
      <c r="F269" s="2">
        <v>1522793.8242040277</v>
      </c>
      <c r="G269" s="2">
        <f t="shared" si="47"/>
        <v>592960.42857142852</v>
      </c>
      <c r="H269" s="2">
        <f t="shared" si="45"/>
        <v>134128906.65537342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1988677.8571428517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1531051.3684017658</v>
      </c>
      <c r="Q269" s="2">
        <f t="shared" si="48"/>
        <v>600000</v>
      </c>
      <c r="R269" s="2">
        <f t="shared" si="46"/>
        <v>136044044.61478838</v>
      </c>
      <c r="S269" s="2">
        <f t="shared" si="17"/>
        <v>592960.42857143283</v>
      </c>
      <c r="T269" s="2">
        <f t="shared" si="18"/>
        <v>7039.571428571362</v>
      </c>
      <c r="U269" s="2">
        <f t="shared" si="19"/>
        <v>600000</v>
      </c>
      <c r="V269" s="2">
        <f t="shared" si="34"/>
        <v>84320230.655373067</v>
      </c>
      <c r="W269" s="2">
        <f t="shared" si="20"/>
        <v>592960.42857143283</v>
      </c>
      <c r="X269" s="2">
        <f t="shared" si="6"/>
        <v>7039.5714285671711</v>
      </c>
      <c r="Y269" s="2">
        <f t="shared" si="43"/>
        <v>51723813.959415279</v>
      </c>
      <c r="Z269" s="2" t="str">
        <f t="shared" si="8"/>
        <v>MEEP</v>
      </c>
      <c r="AA269" s="2">
        <f>IF(Z269="HERE",Y269,AA268+Graph!$G$1*1000)</f>
        <v>96129597.959415317</v>
      </c>
      <c r="AB269" s="2">
        <f t="shared" si="21"/>
        <v>800000</v>
      </c>
      <c r="AC269" s="2">
        <f t="shared" si="44"/>
        <v>50521486.226801604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202</v>
      </c>
      <c r="C270" s="7"/>
      <c r="D270" s="2" t="e">
        <f t="shared" si="12"/>
        <v>#N/A</v>
      </c>
      <c r="E270" s="2" t="e">
        <f t="shared" si="22"/>
        <v>#N/A</v>
      </c>
      <c r="F270" s="2">
        <v>1528054.4744972885</v>
      </c>
      <c r="G270" s="2">
        <f t="shared" si="47"/>
        <v>592960.42857142852</v>
      </c>
      <c r="H270" s="2">
        <f t="shared" si="45"/>
        <v>134721867.08394486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1995717.4285714231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1536333.8604943454</v>
      </c>
      <c r="Q270" s="2">
        <f t="shared" si="48"/>
        <v>600000</v>
      </c>
      <c r="R270" s="2">
        <f t="shared" si="46"/>
        <v>136644044.61478838</v>
      </c>
      <c r="S270" s="2">
        <f t="shared" si="17"/>
        <v>592960.42857143283</v>
      </c>
      <c r="T270" s="2">
        <f t="shared" si="18"/>
        <v>7039.571428571362</v>
      </c>
      <c r="U270" s="2">
        <f t="shared" si="19"/>
        <v>600000</v>
      </c>
      <c r="V270" s="2">
        <f t="shared" si="34"/>
        <v>84913191.083944499</v>
      </c>
      <c r="W270" s="2">
        <f t="shared" si="20"/>
        <v>592960.42857143283</v>
      </c>
      <c r="X270" s="2">
        <f t="shared" si="6"/>
        <v>7039.5714285671711</v>
      </c>
      <c r="Y270" s="2">
        <f t="shared" si="43"/>
        <v>51730853.530843846</v>
      </c>
      <c r="Z270" s="2" t="str">
        <f t="shared" si="8"/>
        <v>MEEP</v>
      </c>
      <c r="AA270" s="2">
        <f>IF(Z270="HERE",Y270,AA269+Graph!$G$1*1000)</f>
        <v>96929597.959415317</v>
      </c>
      <c r="AB270" s="2">
        <f t="shared" si="21"/>
        <v>800000</v>
      </c>
      <c r="AC270" s="2">
        <f t="shared" si="44"/>
        <v>50521486.226801604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203</v>
      </c>
      <c r="C271" s="7"/>
      <c r="D271" s="2" t="e">
        <f t="shared" si="12"/>
        <v>#N/A</v>
      </c>
      <c r="E271" s="2" t="e">
        <f t="shared" si="22"/>
        <v>#N/A</v>
      </c>
      <c r="F271" s="2">
        <v>1533315.1247905493</v>
      </c>
      <c r="G271" s="2">
        <f t="shared" si="47"/>
        <v>592960.42857142852</v>
      </c>
      <c r="H271" s="2">
        <f t="shared" si="45"/>
        <v>135314827.51251629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2002756.9999999944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1541616.352586925</v>
      </c>
      <c r="Q271" s="2">
        <f t="shared" si="48"/>
        <v>600000</v>
      </c>
      <c r="R271" s="2">
        <f t="shared" si="46"/>
        <v>137244044.61478838</v>
      </c>
      <c r="S271" s="2">
        <f t="shared" si="17"/>
        <v>592960.42857143283</v>
      </c>
      <c r="T271" s="2">
        <f t="shared" si="18"/>
        <v>7039.571428571362</v>
      </c>
      <c r="U271" s="2">
        <f t="shared" si="19"/>
        <v>600000</v>
      </c>
      <c r="V271" s="2">
        <f t="shared" si="34"/>
        <v>85506151.512515932</v>
      </c>
      <c r="W271" s="2">
        <f t="shared" si="20"/>
        <v>592960.42857143283</v>
      </c>
      <c r="X271" s="2">
        <f t="shared" si="6"/>
        <v>7039.5714285671711</v>
      </c>
      <c r="Y271" s="2">
        <f t="shared" si="43"/>
        <v>51737893.102272414</v>
      </c>
      <c r="Z271" s="2" t="str">
        <f t="shared" si="8"/>
        <v>MEEP</v>
      </c>
      <c r="AA271" s="2">
        <f>IF(Z271="HERE",Y271,AA270+Graph!$G$1*1000)</f>
        <v>97729597.959415317</v>
      </c>
      <c r="AB271" s="2">
        <f t="shared" si="21"/>
        <v>800000</v>
      </c>
      <c r="AC271" s="2">
        <f t="shared" si="44"/>
        <v>50521486.226801604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204</v>
      </c>
      <c r="C272" s="7"/>
      <c r="D272" s="2" t="e">
        <f t="shared" si="12"/>
        <v>#N/A</v>
      </c>
      <c r="E272" s="2" t="e">
        <f t="shared" si="22"/>
        <v>#N/A</v>
      </c>
      <c r="F272" s="2">
        <v>1538575.7750838101</v>
      </c>
      <c r="G272" s="2">
        <f t="shared" si="47"/>
        <v>592960.42857142852</v>
      </c>
      <c r="H272" s="2">
        <f t="shared" si="45"/>
        <v>135907787.94108772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2009796.5714285658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1546898.8446795046</v>
      </c>
      <c r="Q272" s="2">
        <f t="shared" si="48"/>
        <v>600000</v>
      </c>
      <c r="R272" s="2">
        <f t="shared" si="46"/>
        <v>137844044.61478838</v>
      </c>
      <c r="S272" s="2">
        <f t="shared" si="17"/>
        <v>592960.42857143283</v>
      </c>
      <c r="T272" s="2">
        <f t="shared" si="18"/>
        <v>7039.571428571362</v>
      </c>
      <c r="U272" s="2">
        <f t="shared" si="19"/>
        <v>600000</v>
      </c>
      <c r="V272" s="2">
        <f t="shared" si="34"/>
        <v>86099111.941087365</v>
      </c>
      <c r="W272" s="2">
        <f t="shared" si="20"/>
        <v>592960.42857143283</v>
      </c>
      <c r="X272" s="2">
        <f t="shared" si="6"/>
        <v>7039.5714285671711</v>
      </c>
      <c r="Y272" s="2">
        <f t="shared" si="43"/>
        <v>51744932.673700981</v>
      </c>
      <c r="Z272" s="2" t="str">
        <f t="shared" si="8"/>
        <v>MEEP</v>
      </c>
      <c r="AA272" s="2">
        <f>IF(Z272="HERE",Y272,AA271+Graph!$G$1*1000)</f>
        <v>98529597.959415317</v>
      </c>
      <c r="AB272" s="2">
        <f t="shared" si="21"/>
        <v>800000</v>
      </c>
      <c r="AC272" s="2">
        <f t="shared" si="44"/>
        <v>50521486.226801604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205</v>
      </c>
      <c r="C273" s="7"/>
      <c r="D273" s="2" t="e">
        <f t="shared" si="12"/>
        <v>#N/A</v>
      </c>
      <c r="E273" s="2" t="e">
        <f t="shared" si="22"/>
        <v>#N/A</v>
      </c>
      <c r="F273" s="2">
        <v>1543836.4253770411</v>
      </c>
      <c r="G273" s="2">
        <f t="shared" si="47"/>
        <v>592960.42857142852</v>
      </c>
      <c r="H273" s="2">
        <f t="shared" si="45"/>
        <v>136500748.36965916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2016836.1428571371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1552181.3367720842</v>
      </c>
      <c r="Q273" s="2">
        <f t="shared" si="48"/>
        <v>600000</v>
      </c>
      <c r="R273" s="2">
        <f t="shared" si="46"/>
        <v>138444044.61478838</v>
      </c>
      <c r="S273" s="2">
        <f t="shared" si="17"/>
        <v>592960.42857143283</v>
      </c>
      <c r="T273" s="2">
        <f t="shared" si="18"/>
        <v>7039.571428571362</v>
      </c>
      <c r="U273" s="2">
        <f t="shared" si="19"/>
        <v>600000</v>
      </c>
      <c r="V273" s="2">
        <f t="shared" si="34"/>
        <v>86692072.369658798</v>
      </c>
      <c r="W273" s="2">
        <f t="shared" si="20"/>
        <v>592960.42857143283</v>
      </c>
      <c r="X273" s="2">
        <f t="shared" si="6"/>
        <v>7039.5714285671711</v>
      </c>
      <c r="Y273" s="2">
        <f t="shared" si="43"/>
        <v>51751972.245129548</v>
      </c>
      <c r="Z273" s="2" t="str">
        <f t="shared" si="8"/>
        <v>MEEP</v>
      </c>
      <c r="AA273" s="2">
        <f>IF(Z273="HERE",Y273,AA272+Graph!$G$1*1000)</f>
        <v>99329597.959415317</v>
      </c>
      <c r="AB273" s="2">
        <f t="shared" si="21"/>
        <v>800000</v>
      </c>
      <c r="AC273" s="2">
        <f t="shared" si="44"/>
        <v>50521486.226801604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206</v>
      </c>
      <c r="C274" s="7"/>
      <c r="D274" s="2" t="e">
        <f t="shared" si="12"/>
        <v>#N/A</v>
      </c>
      <c r="E274" s="2" t="e">
        <f t="shared" si="22"/>
        <v>#N/A</v>
      </c>
      <c r="F274" s="2">
        <v>1549097.0756703019</v>
      </c>
      <c r="G274" s="2">
        <f t="shared" si="47"/>
        <v>592960.42857142852</v>
      </c>
      <c r="H274" s="2">
        <f t="shared" si="45"/>
        <v>137093708.79823059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2023875.7142857085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1557463.8288646936</v>
      </c>
      <c r="Q274" s="2">
        <f t="shared" si="48"/>
        <v>600000</v>
      </c>
      <c r="R274" s="2">
        <f t="shared" si="46"/>
        <v>139044044.61478838</v>
      </c>
      <c r="S274" s="2">
        <f t="shared" si="17"/>
        <v>592960.42857143283</v>
      </c>
      <c r="T274" s="2">
        <f t="shared" si="18"/>
        <v>7039.571428571362</v>
      </c>
      <c r="U274" s="2">
        <f t="shared" si="19"/>
        <v>600000</v>
      </c>
      <c r="V274" s="2">
        <f t="shared" si="34"/>
        <v>87285032.798230231</v>
      </c>
      <c r="W274" s="2">
        <f t="shared" si="20"/>
        <v>592960.42857143283</v>
      </c>
      <c r="X274" s="2">
        <f t="shared" si="6"/>
        <v>7039.5714285671711</v>
      </c>
      <c r="Y274" s="2">
        <f t="shared" si="43"/>
        <v>51759011.816558115</v>
      </c>
      <c r="Z274" s="2" t="str">
        <f t="shared" si="8"/>
        <v>MEEP</v>
      </c>
      <c r="AA274" s="2">
        <f>IF(Z274="HERE",Y274,AA273+Graph!$G$1*1000)</f>
        <v>100129597.95941532</v>
      </c>
      <c r="AB274" s="2">
        <f t="shared" si="21"/>
        <v>800000</v>
      </c>
      <c r="AC274" s="2">
        <f t="shared" si="44"/>
        <v>50521486.226801604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207</v>
      </c>
      <c r="C275" s="7"/>
      <c r="D275" s="2" t="e">
        <f t="shared" si="12"/>
        <v>#N/A</v>
      </c>
      <c r="E275" s="2" t="e">
        <f t="shared" si="22"/>
        <v>#N/A</v>
      </c>
      <c r="F275" s="2">
        <v>1554357.7259635627</v>
      </c>
      <c r="G275" s="2">
        <f t="shared" si="47"/>
        <v>592960.42857142852</v>
      </c>
      <c r="H275" s="2">
        <f t="shared" si="45"/>
        <v>137686669.22680202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2030915.2857142799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1562746.3209572732</v>
      </c>
      <c r="Q275" s="2">
        <f t="shared" si="48"/>
        <v>600000</v>
      </c>
      <c r="R275" s="2">
        <f t="shared" si="46"/>
        <v>139644044.61478838</v>
      </c>
      <c r="S275" s="2">
        <f t="shared" si="17"/>
        <v>592960.42857143283</v>
      </c>
      <c r="T275" s="2">
        <f t="shared" si="18"/>
        <v>7039.571428571362</v>
      </c>
      <c r="U275" s="2">
        <f t="shared" si="19"/>
        <v>600000</v>
      </c>
      <c r="V275" s="2">
        <f t="shared" si="34"/>
        <v>87877993.226801664</v>
      </c>
      <c r="W275" s="2">
        <f t="shared" si="20"/>
        <v>592960.42857143283</v>
      </c>
      <c r="X275" s="2">
        <f t="shared" si="6"/>
        <v>7039.5714285671711</v>
      </c>
      <c r="Y275" s="2">
        <f t="shared" si="43"/>
        <v>51766051.387986682</v>
      </c>
      <c r="Z275" s="2" t="str">
        <f t="shared" si="8"/>
        <v>MEEP</v>
      </c>
      <c r="AA275" s="2">
        <f>IF(Z275="HERE",Y275,AA274+Graph!$G$1*1000)</f>
        <v>100929597.95941532</v>
      </c>
      <c r="AB275" s="2">
        <f t="shared" si="21"/>
        <v>800000</v>
      </c>
      <c r="AC275" s="2">
        <f t="shared" si="44"/>
        <v>50521486.226801604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208</v>
      </c>
      <c r="C276" s="7"/>
      <c r="D276" s="2" t="e">
        <f t="shared" si="12"/>
        <v>#N/A</v>
      </c>
      <c r="E276" s="2" t="e">
        <f t="shared" si="22"/>
        <v>#N/A</v>
      </c>
      <c r="F276" s="2">
        <v>1559618.3762568235</v>
      </c>
      <c r="G276" s="2">
        <f t="shared" si="47"/>
        <v>592960.42857142852</v>
      </c>
      <c r="H276" s="2">
        <f t="shared" si="45"/>
        <v>138279629.65537345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2037954.8571428512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1568028.8130498528</v>
      </c>
      <c r="Q276" s="2">
        <f t="shared" si="48"/>
        <v>600000</v>
      </c>
      <c r="R276" s="2">
        <f t="shared" si="46"/>
        <v>140244044.61478838</v>
      </c>
      <c r="S276" s="2">
        <f t="shared" si="17"/>
        <v>592960.42857143283</v>
      </c>
      <c r="T276" s="2">
        <f t="shared" si="18"/>
        <v>7039.571428571362</v>
      </c>
      <c r="U276" s="2">
        <f t="shared" si="19"/>
        <v>600000</v>
      </c>
      <c r="V276" s="2">
        <f t="shared" si="34"/>
        <v>88470953.655373096</v>
      </c>
      <c r="W276" s="2">
        <f t="shared" si="20"/>
        <v>592960.42857143283</v>
      </c>
      <c r="X276" s="2">
        <f t="shared" si="6"/>
        <v>7039.5714285671711</v>
      </c>
      <c r="Y276" s="2">
        <f t="shared" si="43"/>
        <v>51773090.95941525</v>
      </c>
      <c r="Z276" s="2" t="str">
        <f t="shared" si="8"/>
        <v>MEEP</v>
      </c>
      <c r="AA276" s="2">
        <f>IF(Z276="HERE",Y276,AA275+Graph!$G$1*1000)</f>
        <v>101729597.95941532</v>
      </c>
      <c r="AB276" s="2">
        <f t="shared" si="21"/>
        <v>800000</v>
      </c>
      <c r="AC276" s="2">
        <f t="shared" si="44"/>
        <v>50521486.226801604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209</v>
      </c>
      <c r="C277" s="7"/>
      <c r="D277" s="2" t="e">
        <f t="shared" si="12"/>
        <v>#N/A</v>
      </c>
      <c r="E277" s="2" t="e">
        <f t="shared" si="22"/>
        <v>#N/A</v>
      </c>
      <c r="F277" s="2">
        <v>1564879.0265500844</v>
      </c>
      <c r="G277" s="2">
        <f t="shared" si="47"/>
        <v>592960.42857142852</v>
      </c>
      <c r="H277" s="2">
        <f t="shared" si="45"/>
        <v>138872590.08394489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2044994.4285714226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1573311.3051424325</v>
      </c>
      <c r="Q277" s="2">
        <f t="shared" si="48"/>
        <v>600000</v>
      </c>
      <c r="R277" s="2">
        <f t="shared" si="46"/>
        <v>140844044.61478838</v>
      </c>
      <c r="S277" s="2">
        <f t="shared" si="17"/>
        <v>592960.42857143283</v>
      </c>
      <c r="T277" s="2">
        <f t="shared" si="18"/>
        <v>7039.571428571362</v>
      </c>
      <c r="U277" s="2">
        <f t="shared" si="19"/>
        <v>600000</v>
      </c>
      <c r="V277" s="2">
        <f t="shared" si="34"/>
        <v>89063914.083944529</v>
      </c>
      <c r="W277" s="2">
        <f t="shared" si="20"/>
        <v>592960.42857143283</v>
      </c>
      <c r="X277" s="2">
        <f t="shared" si="6"/>
        <v>7039.5714285671711</v>
      </c>
      <c r="Y277" s="2">
        <f t="shared" si="43"/>
        <v>51780130.530843817</v>
      </c>
      <c r="Z277" s="2" t="str">
        <f t="shared" si="8"/>
        <v>MEEP</v>
      </c>
      <c r="AA277" s="2">
        <f>IF(Z277="HERE",Y277,AA276+Graph!$G$1*1000)</f>
        <v>102529597.95941532</v>
      </c>
      <c r="AB277" s="2">
        <f t="shared" si="21"/>
        <v>800000</v>
      </c>
      <c r="AC277" s="2">
        <f t="shared" si="44"/>
        <v>50521486.226801604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210</v>
      </c>
      <c r="C278" s="7"/>
      <c r="D278" s="2" t="e">
        <f t="shared" si="12"/>
        <v>#N/A</v>
      </c>
      <c r="E278" s="2" t="e">
        <f t="shared" si="22"/>
        <v>#N/A</v>
      </c>
      <c r="F278" s="2">
        <v>1570139.6768433154</v>
      </c>
      <c r="G278" s="2">
        <f t="shared" si="47"/>
        <v>592960.42857142852</v>
      </c>
      <c r="H278" s="2">
        <f t="shared" si="45"/>
        <v>139465550.51251632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2052033.9999999939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1578593.7972350121</v>
      </c>
      <c r="Q278" s="2">
        <f t="shared" si="48"/>
        <v>600000</v>
      </c>
      <c r="R278" s="2">
        <f t="shared" si="46"/>
        <v>141444044.61478838</v>
      </c>
      <c r="S278" s="2">
        <f t="shared" si="17"/>
        <v>592960.42857143283</v>
      </c>
      <c r="T278" s="2">
        <f t="shared" si="18"/>
        <v>7039.571428571362</v>
      </c>
      <c r="U278" s="2">
        <f t="shared" si="19"/>
        <v>600000</v>
      </c>
      <c r="V278" s="2">
        <f t="shared" si="34"/>
        <v>89656874.512515962</v>
      </c>
      <c r="W278" s="2">
        <f t="shared" si="20"/>
        <v>592960.42857143283</v>
      </c>
      <c r="X278" s="2">
        <f t="shared" si="6"/>
        <v>7039.5714285671711</v>
      </c>
      <c r="Y278" s="2">
        <f t="shared" si="43"/>
        <v>51787170.102272384</v>
      </c>
      <c r="Z278" s="2" t="str">
        <f t="shared" si="8"/>
        <v>MEEP</v>
      </c>
      <c r="AA278" s="2">
        <f>IF(Z278="HERE",Y278,AA277+Graph!$G$1*1000)</f>
        <v>103329597.95941532</v>
      </c>
      <c r="AB278" s="2">
        <f t="shared" si="21"/>
        <v>800000</v>
      </c>
      <c r="AC278" s="2">
        <f t="shared" si="44"/>
        <v>50521486.226801604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211</v>
      </c>
      <c r="C279" s="7"/>
      <c r="D279" s="2" t="e">
        <f t="shared" si="12"/>
        <v>#N/A</v>
      </c>
      <c r="E279" s="2" t="e">
        <f t="shared" si="22"/>
        <v>#N/A</v>
      </c>
      <c r="F279" s="2">
        <v>1575400.3271365762</v>
      </c>
      <c r="G279" s="2">
        <f t="shared" si="47"/>
        <v>592960.42857142852</v>
      </c>
      <c r="H279" s="2">
        <f t="shared" si="45"/>
        <v>140058510.94108775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2059073.5714285653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1583876.2893275917</v>
      </c>
      <c r="Q279" s="2">
        <f t="shared" si="48"/>
        <v>600000</v>
      </c>
      <c r="R279" s="2">
        <f t="shared" si="46"/>
        <v>142044044.61478838</v>
      </c>
      <c r="S279" s="2">
        <f t="shared" si="17"/>
        <v>592960.42857143283</v>
      </c>
      <c r="T279" s="2">
        <f t="shared" si="18"/>
        <v>7039.571428571362</v>
      </c>
      <c r="U279" s="2">
        <f t="shared" si="19"/>
        <v>600000</v>
      </c>
      <c r="V279" s="2">
        <f t="shared" si="34"/>
        <v>90249834.941087395</v>
      </c>
      <c r="W279" s="2">
        <f t="shared" si="20"/>
        <v>592960.42857143283</v>
      </c>
      <c r="X279" s="2">
        <f t="shared" si="6"/>
        <v>7039.5714285671711</v>
      </c>
      <c r="Y279" s="2">
        <f t="shared" si="43"/>
        <v>51794209.673700951</v>
      </c>
      <c r="Z279" s="2" t="str">
        <f t="shared" si="8"/>
        <v>MEEP</v>
      </c>
      <c r="AA279" s="2">
        <f>IF(Z279="HERE",Y279,AA278+Graph!$G$1*1000)</f>
        <v>104129597.95941532</v>
      </c>
      <c r="AB279" s="2">
        <f t="shared" si="21"/>
        <v>800000</v>
      </c>
      <c r="AC279" s="2">
        <f t="shared" si="44"/>
        <v>50521486.226801604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212</v>
      </c>
      <c r="C280" s="7"/>
      <c r="D280" s="2" t="e">
        <f t="shared" si="12"/>
        <v>#N/A</v>
      </c>
      <c r="E280" s="2" t="e">
        <f t="shared" si="22"/>
        <v>#N/A</v>
      </c>
      <c r="F280" s="2">
        <v>1580660.977429837</v>
      </c>
      <c r="G280" s="2">
        <f t="shared" si="47"/>
        <v>592960.42857142852</v>
      </c>
      <c r="H280" s="2">
        <f t="shared" si="45"/>
        <v>140651471.36965919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2066113.1428571367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1589158.7814202011</v>
      </c>
      <c r="Q280" s="2">
        <f t="shared" si="48"/>
        <v>600000</v>
      </c>
      <c r="R280" s="2">
        <f t="shared" si="46"/>
        <v>142644044.61478838</v>
      </c>
      <c r="S280" s="2">
        <f t="shared" si="17"/>
        <v>592960.42857143283</v>
      </c>
      <c r="T280" s="2">
        <f t="shared" si="18"/>
        <v>7039.571428571362</v>
      </c>
      <c r="U280" s="2">
        <f t="shared" si="19"/>
        <v>600000</v>
      </c>
      <c r="V280" s="2">
        <f t="shared" si="34"/>
        <v>90842795.369658828</v>
      </c>
      <c r="W280" s="2">
        <f t="shared" si="20"/>
        <v>592960.42857143283</v>
      </c>
      <c r="X280" s="2">
        <f t="shared" si="6"/>
        <v>7039.5714285671711</v>
      </c>
      <c r="Y280" s="2">
        <f t="shared" si="43"/>
        <v>51801249.245129518</v>
      </c>
      <c r="Z280" s="2" t="str">
        <f t="shared" si="8"/>
        <v>MEEP</v>
      </c>
      <c r="AA280" s="2">
        <f>IF(Z280="HERE",Y280,AA279+Graph!$G$1*1000)</f>
        <v>104929597.95941532</v>
      </c>
      <c r="AB280" s="2">
        <f t="shared" si="21"/>
        <v>800000</v>
      </c>
      <c r="AC280" s="2">
        <f t="shared" si="44"/>
        <v>50521486.226801604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213</v>
      </c>
      <c r="C281" s="7"/>
      <c r="D281" s="2" t="e">
        <f t="shared" si="12"/>
        <v>#N/A</v>
      </c>
      <c r="E281" s="2" t="e">
        <f t="shared" si="22"/>
        <v>#N/A</v>
      </c>
      <c r="F281" s="2">
        <v>1585921.6277230978</v>
      </c>
      <c r="G281" s="2">
        <f t="shared" si="47"/>
        <v>592960.42857142852</v>
      </c>
      <c r="H281" s="2">
        <f t="shared" si="45"/>
        <v>141244431.79823062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2073152.714285708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1594441.2735127807</v>
      </c>
      <c r="Q281" s="2">
        <f t="shared" si="48"/>
        <v>600000</v>
      </c>
      <c r="R281" s="2">
        <f t="shared" si="46"/>
        <v>143244044.61478838</v>
      </c>
      <c r="S281" s="2">
        <f t="shared" si="17"/>
        <v>592960.42857143283</v>
      </c>
      <c r="T281" s="2">
        <f t="shared" si="18"/>
        <v>7039.571428571362</v>
      </c>
      <c r="U281" s="2">
        <f t="shared" si="19"/>
        <v>600000</v>
      </c>
      <c r="V281" s="2">
        <f t="shared" si="34"/>
        <v>91435755.798230261</v>
      </c>
      <c r="W281" s="2">
        <f t="shared" si="20"/>
        <v>592960.42857143283</v>
      </c>
      <c r="X281" s="2">
        <f t="shared" si="6"/>
        <v>7039.5714285671711</v>
      </c>
      <c r="Y281" s="2">
        <f t="shared" si="43"/>
        <v>51808288.816558085</v>
      </c>
      <c r="Z281" s="2" t="str">
        <f t="shared" si="8"/>
        <v>MEEP</v>
      </c>
      <c r="AA281" s="2">
        <f>IF(Z281="HERE",Y281,AA280+Graph!$G$1*1000)</f>
        <v>105729597.95941532</v>
      </c>
      <c r="AB281" s="2">
        <f t="shared" si="21"/>
        <v>800000</v>
      </c>
      <c r="AC281" s="2">
        <f t="shared" si="44"/>
        <v>50521486.226801604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214</v>
      </c>
      <c r="C282" s="7"/>
      <c r="D282" s="2" t="e">
        <f t="shared" si="12"/>
        <v>#N/A</v>
      </c>
      <c r="E282" s="2" t="e">
        <f t="shared" si="22"/>
        <v>#N/A</v>
      </c>
      <c r="F282" s="2">
        <v>1591182.2780163586</v>
      </c>
      <c r="G282" s="2">
        <f t="shared" si="47"/>
        <v>592960.42857142852</v>
      </c>
      <c r="H282" s="2">
        <f t="shared" si="45"/>
        <v>141837392.22680205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2080192.2857142794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1599723.7656053603</v>
      </c>
      <c r="Q282" s="2">
        <f t="shared" si="48"/>
        <v>600000</v>
      </c>
      <c r="R282" s="2">
        <f t="shared" si="46"/>
        <v>143844044.61478838</v>
      </c>
      <c r="S282" s="2">
        <f t="shared" si="17"/>
        <v>592960.42857143283</v>
      </c>
      <c r="T282" s="2">
        <f t="shared" si="18"/>
        <v>7039.571428571362</v>
      </c>
      <c r="U282" s="2">
        <f t="shared" si="19"/>
        <v>600000</v>
      </c>
      <c r="V282" s="2">
        <f t="shared" si="34"/>
        <v>92028716.226801693</v>
      </c>
      <c r="W282" s="2">
        <f t="shared" si="20"/>
        <v>592960.42857143283</v>
      </c>
      <c r="X282" s="2">
        <f t="shared" si="6"/>
        <v>7039.5714285671711</v>
      </c>
      <c r="Y282" s="2">
        <f t="shared" si="43"/>
        <v>51815328.387986653</v>
      </c>
      <c r="Z282" s="2" t="str">
        <f t="shared" si="8"/>
        <v>MEEP</v>
      </c>
      <c r="AA282" s="2">
        <f>IF(Z282="HERE",Y282,AA281+Graph!$G$1*1000)</f>
        <v>106529597.95941532</v>
      </c>
      <c r="AB282" s="2">
        <f t="shared" si="21"/>
        <v>800000</v>
      </c>
      <c r="AC282" s="2">
        <f t="shared" si="44"/>
        <v>50521486.226801604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215</v>
      </c>
      <c r="C283" s="7"/>
      <c r="D283" s="2" t="e">
        <f t="shared" si="12"/>
        <v>#N/A</v>
      </c>
      <c r="E283" s="2" t="e">
        <f t="shared" si="22"/>
        <v>#N/A</v>
      </c>
      <c r="F283" s="2">
        <v>1596442.9283095896</v>
      </c>
      <c r="G283" s="2">
        <f t="shared" si="47"/>
        <v>592960.42857142852</v>
      </c>
      <c r="H283" s="2">
        <f t="shared" si="45"/>
        <v>142430352.65537348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2087231.8571428508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1605006.2576979399</v>
      </c>
      <c r="Q283" s="2">
        <f t="shared" si="48"/>
        <v>600000</v>
      </c>
      <c r="R283" s="2">
        <f t="shared" si="46"/>
        <v>144444044.61478838</v>
      </c>
      <c r="S283" s="2">
        <f t="shared" si="17"/>
        <v>592960.42857143283</v>
      </c>
      <c r="T283" s="2">
        <f t="shared" si="18"/>
        <v>7039.571428571362</v>
      </c>
      <c r="U283" s="2">
        <f t="shared" si="19"/>
        <v>600000</v>
      </c>
      <c r="V283" s="2">
        <f t="shared" si="34"/>
        <v>92621676.655373126</v>
      </c>
      <c r="W283" s="2">
        <f t="shared" si="20"/>
        <v>592960.42857143283</v>
      </c>
      <c r="X283" s="2">
        <f t="shared" si="6"/>
        <v>7039.5714285671711</v>
      </c>
      <c r="Y283" s="2">
        <f t="shared" si="43"/>
        <v>51822367.95941522</v>
      </c>
      <c r="Z283" s="2" t="str">
        <f t="shared" si="8"/>
        <v>MEEP</v>
      </c>
      <c r="AA283" s="2">
        <f>IF(Z283="HERE",Y283,AA282+Graph!$G$1*1000)</f>
        <v>107329597.95941532</v>
      </c>
      <c r="AB283" s="2">
        <f t="shared" si="21"/>
        <v>800000</v>
      </c>
      <c r="AC283" s="2">
        <f t="shared" si="44"/>
        <v>50521486.226801604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216</v>
      </c>
      <c r="C284" s="7"/>
      <c r="D284" s="2" t="e">
        <f t="shared" si="12"/>
        <v>#N/A</v>
      </c>
      <c r="E284" s="2" t="e">
        <f t="shared" si="22"/>
        <v>#N/A</v>
      </c>
      <c r="F284" s="2">
        <v>1601703.5786028504</v>
      </c>
      <c r="G284" s="2">
        <f t="shared" si="47"/>
        <v>592960.42857142852</v>
      </c>
      <c r="H284" s="2">
        <f t="shared" si="45"/>
        <v>143023313.08394492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2094271.4285714221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1610288.7497905195</v>
      </c>
      <c r="Q284" s="2">
        <f t="shared" si="48"/>
        <v>600000</v>
      </c>
      <c r="R284" s="2">
        <f t="shared" si="46"/>
        <v>145044044.61478838</v>
      </c>
      <c r="S284" s="2">
        <f t="shared" si="17"/>
        <v>592960.42857143283</v>
      </c>
      <c r="T284" s="2">
        <f t="shared" si="18"/>
        <v>7039.571428571362</v>
      </c>
      <c r="U284" s="2">
        <f t="shared" si="19"/>
        <v>600000</v>
      </c>
      <c r="V284" s="2">
        <f t="shared" si="34"/>
        <v>93214637.083944559</v>
      </c>
      <c r="W284" s="2">
        <f t="shared" si="20"/>
        <v>592960.42857143283</v>
      </c>
      <c r="X284" s="2">
        <f t="shared" si="6"/>
        <v>7039.5714285671711</v>
      </c>
      <c r="Y284" s="2">
        <f t="shared" si="43"/>
        <v>51829407.530843787</v>
      </c>
      <c r="Z284" s="2" t="str">
        <f t="shared" si="8"/>
        <v>MEEP</v>
      </c>
      <c r="AA284" s="2">
        <f>IF(Z284="HERE",Y284,AA283+Graph!$G$1*1000)</f>
        <v>108129597.95941532</v>
      </c>
      <c r="AB284" s="2">
        <f t="shared" si="21"/>
        <v>800000</v>
      </c>
      <c r="AC284" s="2">
        <f t="shared" si="44"/>
        <v>50521486.226801604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217</v>
      </c>
      <c r="C285" s="7"/>
      <c r="D285" s="2" t="e">
        <f t="shared" si="12"/>
        <v>#N/A</v>
      </c>
      <c r="E285" s="2" t="e">
        <f t="shared" si="22"/>
        <v>#N/A</v>
      </c>
      <c r="F285" s="2">
        <v>1606964.2288961112</v>
      </c>
      <c r="G285" s="2">
        <f t="shared" si="47"/>
        <v>592960.42857142852</v>
      </c>
      <c r="H285" s="2">
        <f t="shared" si="45"/>
        <v>143616273.51251635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2101310.9999999935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1615571.2418830991</v>
      </c>
      <c r="Q285" s="2">
        <f t="shared" si="48"/>
        <v>600000</v>
      </c>
      <c r="R285" s="2">
        <f t="shared" si="46"/>
        <v>145644044.61478838</v>
      </c>
      <c r="S285" s="2">
        <f t="shared" si="17"/>
        <v>592960.42857143283</v>
      </c>
      <c r="T285" s="2">
        <f t="shared" si="18"/>
        <v>7039.571428571362</v>
      </c>
      <c r="U285" s="2">
        <f t="shared" si="19"/>
        <v>600000</v>
      </c>
      <c r="V285" s="2">
        <f t="shared" si="34"/>
        <v>93807597.512515992</v>
      </c>
      <c r="W285" s="2">
        <f t="shared" si="20"/>
        <v>592960.42857143283</v>
      </c>
      <c r="X285" s="2">
        <f t="shared" si="6"/>
        <v>7039.5714285671711</v>
      </c>
      <c r="Y285" s="2">
        <f t="shared" si="43"/>
        <v>51836447.102272354</v>
      </c>
      <c r="Z285" s="2" t="str">
        <f t="shared" si="8"/>
        <v>MEEP</v>
      </c>
      <c r="AA285" s="2">
        <f>IF(Z285="HERE",Y285,AA284+Graph!$G$1*1000)</f>
        <v>108929597.95941532</v>
      </c>
      <c r="AB285" s="2">
        <f t="shared" si="21"/>
        <v>800000</v>
      </c>
      <c r="AC285" s="2">
        <f t="shared" si="44"/>
        <v>50521486.226801604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218</v>
      </c>
      <c r="C286" s="7"/>
      <c r="D286" s="2" t="e">
        <f t="shared" si="12"/>
        <v>#N/A</v>
      </c>
      <c r="E286" s="2" t="e">
        <f t="shared" si="22"/>
        <v>#N/A</v>
      </c>
      <c r="F286" s="2">
        <v>1612224.8791893721</v>
      </c>
      <c r="G286" s="2">
        <f t="shared" si="47"/>
        <v>592960.42857142852</v>
      </c>
      <c r="H286" s="2">
        <f t="shared" si="45"/>
        <v>144209233.94108778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2108350.5714285648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1620853.7339757085</v>
      </c>
      <c r="Q286" s="2">
        <f t="shared" si="48"/>
        <v>600000</v>
      </c>
      <c r="R286" s="2">
        <f t="shared" si="46"/>
        <v>146244044.61478838</v>
      </c>
      <c r="S286" s="2">
        <f t="shared" si="17"/>
        <v>592960.42857143283</v>
      </c>
      <c r="T286" s="2">
        <f t="shared" si="18"/>
        <v>7039.571428571362</v>
      </c>
      <c r="U286" s="2">
        <f t="shared" si="19"/>
        <v>600000</v>
      </c>
      <c r="V286" s="2">
        <f t="shared" si="34"/>
        <v>94400557.941087425</v>
      </c>
      <c r="W286" s="2">
        <f t="shared" si="20"/>
        <v>592960.42857143283</v>
      </c>
      <c r="X286" s="2">
        <f t="shared" ref="X286:X385" si="51">SUM(U286-W286)</f>
        <v>7039.5714285671711</v>
      </c>
      <c r="Y286" s="2">
        <f t="shared" si="43"/>
        <v>51843486.673700921</v>
      </c>
      <c r="Z286" s="2" t="str">
        <f t="shared" ref="Z286:Z385" si="52">IF(V286&lt;Y286,"HERE","MEEP")</f>
        <v>MEEP</v>
      </c>
      <c r="AA286" s="2">
        <f>IF(Z286="HERE",Y286,AA285+Graph!$G$1*1000)</f>
        <v>109729597.95941532</v>
      </c>
      <c r="AB286" s="2">
        <f t="shared" si="21"/>
        <v>800000</v>
      </c>
      <c r="AC286" s="2">
        <f t="shared" si="44"/>
        <v>50521486.226801604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219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1617485.5294826329</v>
      </c>
      <c r="G287" s="2">
        <f t="shared" si="47"/>
        <v>592960.42857142852</v>
      </c>
      <c r="H287" s="2">
        <f t="shared" si="45"/>
        <v>144802194.36965922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2115390.1428571362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1626136.2260682881</v>
      </c>
      <c r="Q287" s="2">
        <f t="shared" si="48"/>
        <v>600000</v>
      </c>
      <c r="R287" s="2">
        <f t="shared" si="46"/>
        <v>146844044.61478838</v>
      </c>
      <c r="S287" s="2">
        <f t="shared" ref="S287:S385" si="58">SUM(H287-H286)</f>
        <v>592960.42857143283</v>
      </c>
      <c r="T287" s="2">
        <f t="shared" ref="T287:T385" si="59">SUM(L287-L286)</f>
        <v>7039.571428571362</v>
      </c>
      <c r="U287" s="2">
        <f t="shared" ref="U287:U385" si="60">SUM(R287-R286)</f>
        <v>600000</v>
      </c>
      <c r="V287" s="2">
        <f t="shared" si="34"/>
        <v>94993518.369658858</v>
      </c>
      <c r="W287" s="2">
        <f t="shared" ref="W287:W385" si="61">SUM(V287-V286)</f>
        <v>592960.42857143283</v>
      </c>
      <c r="X287" s="2">
        <f t="shared" si="51"/>
        <v>7039.5714285671711</v>
      </c>
      <c r="Y287" s="2">
        <f t="shared" ref="Y287:Y350" si="62">IF(COUNT($C288)=0,IF(COUNT($C287)=1,C287,SUM(Y286+X287)),C287)</f>
        <v>51850526.245129488</v>
      </c>
      <c r="Z287" s="2" t="str">
        <f t="shared" si="52"/>
        <v>MEEP</v>
      </c>
      <c r="AA287" s="2">
        <f>IF(Z287="HERE",Y287,AA286+Graph!$G$1*1000)</f>
        <v>110529597.95941532</v>
      </c>
      <c r="AB287" s="2">
        <f t="shared" ref="AB287:AB385" si="63">SUM(AA287-AA286)</f>
        <v>800000</v>
      </c>
      <c r="AC287" s="2">
        <f t="shared" ref="AC287:AC350" si="64">IF(Z288="HERE",V287,AC286)</f>
        <v>50521486.226801604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220</v>
      </c>
      <c r="C288" s="7"/>
      <c r="D288" s="2" t="e">
        <f t="shared" si="55"/>
        <v>#N/A</v>
      </c>
      <c r="E288" s="2" t="e">
        <f t="shared" si="22"/>
        <v>#N/A</v>
      </c>
      <c r="F288" s="2">
        <v>1622746.1797758937</v>
      </c>
      <c r="G288" s="2">
        <f t="shared" si="47"/>
        <v>592960.42857142852</v>
      </c>
      <c r="H288" s="2">
        <f t="shared" ref="H288:H351" si="65">IF(COUNT($C289)=0,IF(COUNT($C288)=1,C288,SUM(H287+G288)),C288)</f>
        <v>145395154.79823065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2122429.7142857076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1631418.7181608677</v>
      </c>
      <c r="Q288" s="2">
        <f t="shared" si="48"/>
        <v>600000</v>
      </c>
      <c r="R288" s="2">
        <f t="shared" ref="R288:R351" si="66">IF(COUNT($C289)=0,IF(COUNT($C288)=1,M288,SUM(R287+Q288)),M288)</f>
        <v>147444044.61478838</v>
      </c>
      <c r="S288" s="2">
        <f t="shared" si="58"/>
        <v>592960.42857143283</v>
      </c>
      <c r="T288" s="2">
        <f t="shared" si="59"/>
        <v>7039.571428571362</v>
      </c>
      <c r="U288" s="2">
        <f t="shared" si="60"/>
        <v>600000</v>
      </c>
      <c r="V288" s="2">
        <f t="shared" si="34"/>
        <v>95586478.79823029</v>
      </c>
      <c r="W288" s="2">
        <f t="shared" si="61"/>
        <v>592960.42857143283</v>
      </c>
      <c r="X288" s="2">
        <f t="shared" si="51"/>
        <v>7039.5714285671711</v>
      </c>
      <c r="Y288" s="2">
        <f t="shared" si="62"/>
        <v>51857565.816558056</v>
      </c>
      <c r="Z288" s="2" t="str">
        <f t="shared" si="52"/>
        <v>MEEP</v>
      </c>
      <c r="AA288" s="2">
        <f>IF(Z288="HERE",Y288,AA287+Graph!$G$1*1000)</f>
        <v>111329597.95941532</v>
      </c>
      <c r="AB288" s="2">
        <f t="shared" si="63"/>
        <v>800000</v>
      </c>
      <c r="AC288" s="2">
        <f t="shared" si="64"/>
        <v>50521486.226801604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221</v>
      </c>
      <c r="C289" s="7"/>
      <c r="D289" s="2" t="e">
        <f t="shared" si="55"/>
        <v>#N/A</v>
      </c>
      <c r="E289" s="2" t="e">
        <f t="shared" si="22"/>
        <v>#N/A</v>
      </c>
      <c r="F289" s="2">
        <v>1628006.8300691247</v>
      </c>
      <c r="G289" s="2">
        <f t="shared" si="47"/>
        <v>592960.42857142852</v>
      </c>
      <c r="H289" s="2">
        <f t="shared" si="65"/>
        <v>145988115.22680208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2129469.2857142789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1636701.2102534473</v>
      </c>
      <c r="Q289" s="2">
        <f t="shared" si="48"/>
        <v>600000</v>
      </c>
      <c r="R289" s="2">
        <f t="shared" si="66"/>
        <v>148044044.61478838</v>
      </c>
      <c r="S289" s="2">
        <f t="shared" si="58"/>
        <v>592960.42857143283</v>
      </c>
      <c r="T289" s="2">
        <f t="shared" si="59"/>
        <v>7039.571428571362</v>
      </c>
      <c r="U289" s="2">
        <f t="shared" si="60"/>
        <v>600000</v>
      </c>
      <c r="V289" s="2">
        <f t="shared" si="34"/>
        <v>96179439.226801723</v>
      </c>
      <c r="W289" s="2">
        <f t="shared" si="61"/>
        <v>592960.42857143283</v>
      </c>
      <c r="X289" s="2">
        <f t="shared" si="51"/>
        <v>7039.5714285671711</v>
      </c>
      <c r="Y289" s="2">
        <f t="shared" si="62"/>
        <v>51864605.387986623</v>
      </c>
      <c r="Z289" s="2" t="str">
        <f t="shared" si="52"/>
        <v>MEEP</v>
      </c>
      <c r="AA289" s="2">
        <f>IF(Z289="HERE",Y289,AA288+Graph!$G$1*1000)</f>
        <v>112129597.95941532</v>
      </c>
      <c r="AB289" s="2">
        <f t="shared" si="63"/>
        <v>800000</v>
      </c>
      <c r="AC289" s="2">
        <f t="shared" si="64"/>
        <v>50521486.226801604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222</v>
      </c>
      <c r="C290" s="7"/>
      <c r="D290" s="2" t="e">
        <f t="shared" si="55"/>
        <v>#N/A</v>
      </c>
      <c r="E290" s="2" t="e">
        <f t="shared" si="22"/>
        <v>#N/A</v>
      </c>
      <c r="F290" s="2">
        <v>1633267.4803623855</v>
      </c>
      <c r="G290" s="2">
        <f t="shared" si="47"/>
        <v>592960.42857142852</v>
      </c>
      <c r="H290" s="2">
        <f t="shared" si="65"/>
        <v>146581075.65537351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2136508.8571428503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1641983.7023460269</v>
      </c>
      <c r="Q290" s="2">
        <f t="shared" si="48"/>
        <v>600000</v>
      </c>
      <c r="R290" s="2">
        <f t="shared" si="66"/>
        <v>148644044.61478838</v>
      </c>
      <c r="S290" s="2">
        <f t="shared" si="58"/>
        <v>592960.42857143283</v>
      </c>
      <c r="T290" s="2">
        <f t="shared" si="59"/>
        <v>7039.571428571362</v>
      </c>
      <c r="U290" s="2">
        <f t="shared" si="60"/>
        <v>600000</v>
      </c>
      <c r="V290" s="2">
        <f t="shared" si="34"/>
        <v>96772399.655373156</v>
      </c>
      <c r="W290" s="2">
        <f t="shared" si="61"/>
        <v>592960.42857143283</v>
      </c>
      <c r="X290" s="2">
        <f t="shared" si="51"/>
        <v>7039.5714285671711</v>
      </c>
      <c r="Y290" s="2">
        <f t="shared" si="62"/>
        <v>51871644.95941519</v>
      </c>
      <c r="Z290" s="2" t="str">
        <f t="shared" si="52"/>
        <v>MEEP</v>
      </c>
      <c r="AA290" s="2">
        <f>IF(Z290="HERE",Y290,AA289+Graph!$G$1*1000)</f>
        <v>112929597.95941532</v>
      </c>
      <c r="AB290" s="2">
        <f t="shared" si="63"/>
        <v>800000</v>
      </c>
      <c r="AC290" s="2">
        <f t="shared" si="64"/>
        <v>50521486.226801604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223</v>
      </c>
      <c r="C291" s="7"/>
      <c r="D291" s="2" t="e">
        <f t="shared" si="55"/>
        <v>#N/A</v>
      </c>
      <c r="E291" s="2" t="e">
        <f t="shared" si="22"/>
        <v>#N/A</v>
      </c>
      <c r="F291" s="2">
        <v>1638528.1306556463</v>
      </c>
      <c r="G291" s="2">
        <f t="shared" si="47"/>
        <v>592960.42857142852</v>
      </c>
      <c r="H291" s="2">
        <f t="shared" si="65"/>
        <v>147174036.08394495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2143548.4285714217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1647266.1944386363</v>
      </c>
      <c r="Q291" s="2">
        <f t="shared" si="48"/>
        <v>600000</v>
      </c>
      <c r="R291" s="2">
        <f t="shared" si="66"/>
        <v>149244044.61478838</v>
      </c>
      <c r="S291" s="2">
        <f t="shared" si="58"/>
        <v>592960.42857143283</v>
      </c>
      <c r="T291" s="2">
        <f t="shared" si="59"/>
        <v>7039.571428571362</v>
      </c>
      <c r="U291" s="2">
        <f t="shared" si="60"/>
        <v>600000</v>
      </c>
      <c r="V291" s="2">
        <f t="shared" si="34"/>
        <v>97365360.083944589</v>
      </c>
      <c r="W291" s="2">
        <f t="shared" si="61"/>
        <v>592960.42857143283</v>
      </c>
      <c r="X291" s="2">
        <f t="shared" si="51"/>
        <v>7039.5714285671711</v>
      </c>
      <c r="Y291" s="2">
        <f t="shared" si="62"/>
        <v>51878684.530843757</v>
      </c>
      <c r="Z291" s="2" t="str">
        <f t="shared" si="52"/>
        <v>MEEP</v>
      </c>
      <c r="AA291" s="2">
        <f>IF(Z291="HERE",Y291,AA290+Graph!$G$1*1000)</f>
        <v>113729597.95941532</v>
      </c>
      <c r="AB291" s="2">
        <f t="shared" si="63"/>
        <v>800000</v>
      </c>
      <c r="AC291" s="2">
        <f t="shared" si="64"/>
        <v>50521486.226801604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224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1643788.7809489071</v>
      </c>
      <c r="G292" s="2">
        <f t="shared" si="47"/>
        <v>592960.42857142852</v>
      </c>
      <c r="H292" s="2">
        <f t="shared" si="65"/>
        <v>147766996.51251638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2150587.999999993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1652548.6865312159</v>
      </c>
      <c r="Q292" s="2">
        <f t="shared" si="48"/>
        <v>600000</v>
      </c>
      <c r="R292" s="2">
        <f t="shared" si="66"/>
        <v>149844044.61478838</v>
      </c>
      <c r="S292" s="2">
        <f t="shared" si="58"/>
        <v>592960.42857143283</v>
      </c>
      <c r="T292" s="2">
        <f t="shared" si="59"/>
        <v>7039.571428571362</v>
      </c>
      <c r="U292" s="2">
        <f t="shared" si="60"/>
        <v>600000</v>
      </c>
      <c r="V292" s="2">
        <f t="shared" si="34"/>
        <v>97958320.512516022</v>
      </c>
      <c r="W292" s="2">
        <f t="shared" si="61"/>
        <v>592960.42857143283</v>
      </c>
      <c r="X292" s="2">
        <f t="shared" si="51"/>
        <v>7039.5714285671711</v>
      </c>
      <c r="Y292" s="2">
        <f t="shared" si="62"/>
        <v>51885724.102272324</v>
      </c>
      <c r="Z292" s="2" t="str">
        <f t="shared" si="52"/>
        <v>MEEP</v>
      </c>
      <c r="AA292" s="2">
        <f>IF(Z292="HERE",Y292,AA291+Graph!$G$1*1000)</f>
        <v>114529597.95941532</v>
      </c>
      <c r="AB292" s="2">
        <f t="shared" si="63"/>
        <v>800000</v>
      </c>
      <c r="AC292" s="2">
        <f t="shared" si="64"/>
        <v>50521486.226801604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225</v>
      </c>
      <c r="C293" s="7"/>
      <c r="D293" s="2" t="e">
        <f t="shared" si="55"/>
        <v>#N/A</v>
      </c>
      <c r="E293" s="2" t="e">
        <f t="shared" si="67"/>
        <v>#N/A</v>
      </c>
      <c r="F293" s="2">
        <v>1649049.4312421679</v>
      </c>
      <c r="G293" s="2">
        <f t="shared" si="47"/>
        <v>592960.42857142852</v>
      </c>
      <c r="H293" s="2">
        <f t="shared" si="65"/>
        <v>148359956.94108781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2157627.5714285644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1657831.1786237955</v>
      </c>
      <c r="Q293" s="2">
        <f t="shared" si="48"/>
        <v>600000</v>
      </c>
      <c r="R293" s="2">
        <f t="shared" si="66"/>
        <v>150444044.61478838</v>
      </c>
      <c r="S293" s="2">
        <f t="shared" si="58"/>
        <v>592960.42857143283</v>
      </c>
      <c r="T293" s="2">
        <f t="shared" si="59"/>
        <v>7039.571428571362</v>
      </c>
      <c r="U293" s="2">
        <f t="shared" si="60"/>
        <v>600000</v>
      </c>
      <c r="V293" s="2">
        <f t="shared" si="34"/>
        <v>98551280.941087455</v>
      </c>
      <c r="W293" s="2">
        <f t="shared" si="61"/>
        <v>592960.42857143283</v>
      </c>
      <c r="X293" s="2">
        <f t="shared" si="51"/>
        <v>7039.5714285671711</v>
      </c>
      <c r="Y293" s="2">
        <f t="shared" si="62"/>
        <v>51892763.673700891</v>
      </c>
      <c r="Z293" s="2" t="str">
        <f t="shared" si="52"/>
        <v>MEEP</v>
      </c>
      <c r="AA293" s="2">
        <f>IF(Z293="HERE",Y293,AA292+Graph!$G$1*1000)</f>
        <v>115329597.95941532</v>
      </c>
      <c r="AB293" s="2">
        <f t="shared" si="63"/>
        <v>800000</v>
      </c>
      <c r="AC293" s="2">
        <f t="shared" si="64"/>
        <v>50521486.226801604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226</v>
      </c>
      <c r="C294" s="7"/>
      <c r="D294" s="2" t="e">
        <f t="shared" si="55"/>
        <v>#N/A</v>
      </c>
      <c r="E294" s="2" t="e">
        <f t="shared" si="67"/>
        <v>#N/A</v>
      </c>
      <c r="F294" s="2">
        <v>1654310.081535399</v>
      </c>
      <c r="G294" s="2">
        <f t="shared" ref="G294:G357" si="70">IF(F294&gt;600000,$AK$31*1000,F294)</f>
        <v>592960.42857142852</v>
      </c>
      <c r="H294" s="2">
        <f t="shared" si="65"/>
        <v>148952917.36965925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2164667.1428571357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1663113.6707163751</v>
      </c>
      <c r="Q294" s="2">
        <f t="shared" ref="Q294:Q357" si="71">IF(P294&gt;600000,600000,P294)</f>
        <v>600000</v>
      </c>
      <c r="R294" s="2">
        <f t="shared" si="66"/>
        <v>151044044.61478838</v>
      </c>
      <c r="S294" s="2">
        <f t="shared" si="58"/>
        <v>592960.42857143283</v>
      </c>
      <c r="T294" s="2">
        <f t="shared" si="59"/>
        <v>7039.571428571362</v>
      </c>
      <c r="U294" s="2">
        <f t="shared" si="60"/>
        <v>600000</v>
      </c>
      <c r="V294" s="2">
        <f t="shared" si="34"/>
        <v>99144241.369658887</v>
      </c>
      <c r="W294" s="2">
        <f t="shared" si="61"/>
        <v>592960.42857143283</v>
      </c>
      <c r="X294" s="2">
        <f t="shared" si="51"/>
        <v>7039.5714285671711</v>
      </c>
      <c r="Y294" s="2">
        <f t="shared" si="62"/>
        <v>51899803.245129459</v>
      </c>
      <c r="Z294" s="2" t="str">
        <f t="shared" si="52"/>
        <v>MEEP</v>
      </c>
      <c r="AA294" s="2">
        <f>IF(Z294="HERE",Y294,AA293+Graph!$G$1*1000)</f>
        <v>116129597.95941532</v>
      </c>
      <c r="AB294" s="2">
        <f t="shared" si="63"/>
        <v>800000</v>
      </c>
      <c r="AC294" s="2">
        <f t="shared" si="64"/>
        <v>50521486.226801604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227</v>
      </c>
      <c r="C295" s="7"/>
      <c r="D295" s="2" t="e">
        <f t="shared" si="55"/>
        <v>#N/A</v>
      </c>
      <c r="E295" s="2" t="e">
        <f t="shared" si="67"/>
        <v>#N/A</v>
      </c>
      <c r="F295" s="2">
        <v>1659570.7318286598</v>
      </c>
      <c r="G295" s="2">
        <f t="shared" si="70"/>
        <v>592960.42857142852</v>
      </c>
      <c r="H295" s="2">
        <f t="shared" si="65"/>
        <v>149545877.79823068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2171706.7142857071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1668396.1628089547</v>
      </c>
      <c r="Q295" s="2">
        <f t="shared" si="71"/>
        <v>600000</v>
      </c>
      <c r="R295" s="2">
        <f t="shared" si="66"/>
        <v>151644044.61478838</v>
      </c>
      <c r="S295" s="2">
        <f t="shared" si="58"/>
        <v>592960.42857143283</v>
      </c>
      <c r="T295" s="2">
        <f t="shared" si="59"/>
        <v>7039.571428571362</v>
      </c>
      <c r="U295" s="2">
        <f t="shared" si="60"/>
        <v>600000</v>
      </c>
      <c r="V295" s="2">
        <f t="shared" si="34"/>
        <v>99737201.79823032</v>
      </c>
      <c r="W295" s="2">
        <f t="shared" si="61"/>
        <v>592960.42857143283</v>
      </c>
      <c r="X295" s="2">
        <f t="shared" si="51"/>
        <v>7039.5714285671711</v>
      </c>
      <c r="Y295" s="2">
        <f t="shared" si="62"/>
        <v>51906842.816558026</v>
      </c>
      <c r="Z295" s="2" t="str">
        <f t="shared" si="52"/>
        <v>MEEP</v>
      </c>
      <c r="AA295" s="2">
        <f>IF(Z295="HERE",Y295,AA294+Graph!$G$1*1000)</f>
        <v>116929597.95941532</v>
      </c>
      <c r="AB295" s="2">
        <f t="shared" si="63"/>
        <v>800000</v>
      </c>
      <c r="AC295" s="2">
        <f t="shared" si="64"/>
        <v>50521486.226801604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228</v>
      </c>
      <c r="C296" s="7"/>
      <c r="D296" s="2" t="e">
        <f t="shared" si="55"/>
        <v>#N/A</v>
      </c>
      <c r="E296" s="2" t="e">
        <f t="shared" si="67"/>
        <v>#N/A</v>
      </c>
      <c r="F296" s="2">
        <v>1664831.3821219206</v>
      </c>
      <c r="G296" s="2">
        <f t="shared" si="70"/>
        <v>592960.42857142852</v>
      </c>
      <c r="H296" s="2">
        <f t="shared" si="65"/>
        <v>150138838.22680211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2178746.2857142785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1673678.6549015343</v>
      </c>
      <c r="Q296" s="2">
        <f t="shared" si="71"/>
        <v>600000</v>
      </c>
      <c r="R296" s="2">
        <f t="shared" si="66"/>
        <v>152244044.61478838</v>
      </c>
      <c r="S296" s="2">
        <f t="shared" si="58"/>
        <v>592960.42857143283</v>
      </c>
      <c r="T296" s="2">
        <f t="shared" si="59"/>
        <v>7039.571428571362</v>
      </c>
      <c r="U296" s="2">
        <f t="shared" si="60"/>
        <v>600000</v>
      </c>
      <c r="V296" s="2">
        <f t="shared" si="34"/>
        <v>100330162.22680175</v>
      </c>
      <c r="W296" s="2">
        <f t="shared" si="61"/>
        <v>592960.42857143283</v>
      </c>
      <c r="X296" s="2">
        <f t="shared" si="51"/>
        <v>7039.5714285671711</v>
      </c>
      <c r="Y296" s="2">
        <f t="shared" si="62"/>
        <v>51913882.387986593</v>
      </c>
      <c r="Z296" s="2" t="str">
        <f t="shared" si="52"/>
        <v>MEEP</v>
      </c>
      <c r="AA296" s="2">
        <f>IF(Z296="HERE",Y296,AA295+Graph!$G$1*1000)</f>
        <v>117729597.95941532</v>
      </c>
      <c r="AB296" s="2">
        <f t="shared" si="63"/>
        <v>800000</v>
      </c>
      <c r="AC296" s="2">
        <f t="shared" si="64"/>
        <v>50521486.226801604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229</v>
      </c>
      <c r="C297" s="7"/>
      <c r="D297" s="2" t="e">
        <f t="shared" si="55"/>
        <v>#N/A</v>
      </c>
      <c r="E297" s="2" t="e">
        <f t="shared" si="67"/>
        <v>#N/A</v>
      </c>
      <c r="F297" s="2">
        <v>1670092.0324151814</v>
      </c>
      <c r="G297" s="2">
        <f t="shared" si="70"/>
        <v>592960.42857142852</v>
      </c>
      <c r="H297" s="2">
        <f t="shared" si="65"/>
        <v>150731798.65537354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2185785.8571428498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1678961.1469941437</v>
      </c>
      <c r="Q297" s="2">
        <f t="shared" si="71"/>
        <v>600000</v>
      </c>
      <c r="R297" s="2">
        <f t="shared" si="66"/>
        <v>152844044.61478838</v>
      </c>
      <c r="S297" s="2">
        <f t="shared" si="58"/>
        <v>592960.42857143283</v>
      </c>
      <c r="T297" s="2">
        <f t="shared" si="59"/>
        <v>7039.571428571362</v>
      </c>
      <c r="U297" s="2">
        <f t="shared" si="60"/>
        <v>600000</v>
      </c>
      <c r="V297" s="2">
        <f t="shared" si="34"/>
        <v>100923122.65537319</v>
      </c>
      <c r="W297" s="2">
        <f t="shared" si="61"/>
        <v>592960.42857143283</v>
      </c>
      <c r="X297" s="2">
        <f t="shared" si="51"/>
        <v>7039.5714285671711</v>
      </c>
      <c r="Y297" s="2">
        <f t="shared" si="62"/>
        <v>51920921.95941516</v>
      </c>
      <c r="Z297" s="2" t="str">
        <f t="shared" si="52"/>
        <v>MEEP</v>
      </c>
      <c r="AA297" s="2">
        <f>IF(Z297="HERE",Y297,AA296+Graph!$G$1*1000)</f>
        <v>118529597.95941532</v>
      </c>
      <c r="AB297" s="2">
        <f t="shared" si="63"/>
        <v>800000</v>
      </c>
      <c r="AC297" s="2">
        <f t="shared" si="64"/>
        <v>50521486.226801604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230</v>
      </c>
      <c r="C298" s="7"/>
      <c r="D298" s="2" t="e">
        <f t="shared" si="55"/>
        <v>#N/A</v>
      </c>
      <c r="E298" s="2" t="e">
        <f t="shared" si="67"/>
        <v>#N/A</v>
      </c>
      <c r="F298" s="2">
        <v>1675352.6827084422</v>
      </c>
      <c r="G298" s="2">
        <f t="shared" si="70"/>
        <v>592960.42857142852</v>
      </c>
      <c r="H298" s="2">
        <f t="shared" si="65"/>
        <v>151324759.08394498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2192825.4285714212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1684243.6390867233</v>
      </c>
      <c r="Q298" s="2">
        <f t="shared" si="71"/>
        <v>600000</v>
      </c>
      <c r="R298" s="2">
        <f t="shared" si="66"/>
        <v>153444044.61478838</v>
      </c>
      <c r="S298" s="2">
        <f t="shared" si="58"/>
        <v>592960.42857143283</v>
      </c>
      <c r="T298" s="2">
        <f t="shared" si="59"/>
        <v>7039.571428571362</v>
      </c>
      <c r="U298" s="2">
        <f t="shared" si="60"/>
        <v>600000</v>
      </c>
      <c r="V298" s="2">
        <f t="shared" si="34"/>
        <v>101516083.08394462</v>
      </c>
      <c r="W298" s="2">
        <f t="shared" si="61"/>
        <v>592960.42857143283</v>
      </c>
      <c r="X298" s="2">
        <f t="shared" si="51"/>
        <v>7039.5714285671711</v>
      </c>
      <c r="Y298" s="2">
        <f t="shared" si="62"/>
        <v>51927961.530843727</v>
      </c>
      <c r="Z298" s="2" t="str">
        <f t="shared" si="52"/>
        <v>MEEP</v>
      </c>
      <c r="AA298" s="2">
        <f>IF(Z298="HERE",Y298,AA297+Graph!$G$1*1000)</f>
        <v>119329597.95941532</v>
      </c>
      <c r="AB298" s="2">
        <f t="shared" si="63"/>
        <v>800000</v>
      </c>
      <c r="AC298" s="2">
        <f t="shared" si="64"/>
        <v>50521486.226801604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231</v>
      </c>
      <c r="C299" s="7"/>
      <c r="D299" s="2" t="e">
        <f t="shared" si="55"/>
        <v>#N/A</v>
      </c>
      <c r="E299" s="2" t="e">
        <f t="shared" si="67"/>
        <v>#N/A</v>
      </c>
      <c r="F299" s="2">
        <v>1680613.3330016732</v>
      </c>
      <c r="G299" s="2">
        <f t="shared" si="70"/>
        <v>592960.42857142852</v>
      </c>
      <c r="H299" s="2">
        <f t="shared" si="65"/>
        <v>151917719.51251641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2199864.9999999925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1689526.1311793029</v>
      </c>
      <c r="Q299" s="2">
        <f t="shared" si="71"/>
        <v>600000</v>
      </c>
      <c r="R299" s="2">
        <f t="shared" si="66"/>
        <v>154044044.61478838</v>
      </c>
      <c r="S299" s="2">
        <f t="shared" si="58"/>
        <v>592960.42857143283</v>
      </c>
      <c r="T299" s="2">
        <f t="shared" si="59"/>
        <v>7039.571428571362</v>
      </c>
      <c r="U299" s="2">
        <f t="shared" si="60"/>
        <v>600000</v>
      </c>
      <c r="V299" s="2">
        <f t="shared" si="34"/>
        <v>102109043.51251605</v>
      </c>
      <c r="W299" s="2">
        <f t="shared" si="61"/>
        <v>592960.42857143283</v>
      </c>
      <c r="X299" s="2">
        <f t="shared" si="51"/>
        <v>7039.5714285671711</v>
      </c>
      <c r="Y299" s="2">
        <f t="shared" si="62"/>
        <v>51935001.102272294</v>
      </c>
      <c r="Z299" s="2" t="str">
        <f t="shared" si="52"/>
        <v>MEEP</v>
      </c>
      <c r="AA299" s="2">
        <f>IF(Z299="HERE",Y299,AA298+Graph!$G$1*1000)</f>
        <v>120129597.95941532</v>
      </c>
      <c r="AB299" s="2">
        <f t="shared" si="63"/>
        <v>800000</v>
      </c>
      <c r="AC299" s="2">
        <f t="shared" si="64"/>
        <v>50521486.226801604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232</v>
      </c>
      <c r="C300" s="7"/>
      <c r="D300" s="2" t="e">
        <f t="shared" si="55"/>
        <v>#N/A</v>
      </c>
      <c r="E300" s="2" t="e">
        <f t="shared" si="67"/>
        <v>#N/A</v>
      </c>
      <c r="F300" s="2">
        <v>1685873.983294934</v>
      </c>
      <c r="G300" s="2">
        <f t="shared" si="70"/>
        <v>592960.42857142852</v>
      </c>
      <c r="H300" s="2">
        <f t="shared" si="65"/>
        <v>152510679.94108784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2206904.5714285639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1694808.6232718825</v>
      </c>
      <c r="Q300" s="2">
        <f t="shared" si="71"/>
        <v>600000</v>
      </c>
      <c r="R300" s="2">
        <f t="shared" si="66"/>
        <v>154644044.61478838</v>
      </c>
      <c r="S300" s="2">
        <f t="shared" si="58"/>
        <v>592960.42857143283</v>
      </c>
      <c r="T300" s="2">
        <f t="shared" si="59"/>
        <v>7039.571428571362</v>
      </c>
      <c r="U300" s="2">
        <f t="shared" si="60"/>
        <v>600000</v>
      </c>
      <c r="V300" s="2">
        <f t="shared" si="34"/>
        <v>102702003.94108748</v>
      </c>
      <c r="W300" s="2">
        <f t="shared" si="61"/>
        <v>592960.42857143283</v>
      </c>
      <c r="X300" s="2">
        <f t="shared" si="51"/>
        <v>7039.5714285671711</v>
      </c>
      <c r="Y300" s="2">
        <f t="shared" si="62"/>
        <v>51942040.673700862</v>
      </c>
      <c r="Z300" s="2" t="str">
        <f t="shared" si="52"/>
        <v>MEEP</v>
      </c>
      <c r="AA300" s="2">
        <f>IF(Z300="HERE",Y300,AA299+Graph!$G$1*1000)</f>
        <v>120929597.95941532</v>
      </c>
      <c r="AB300" s="2">
        <f t="shared" si="63"/>
        <v>800000</v>
      </c>
      <c r="AC300" s="2">
        <f t="shared" si="64"/>
        <v>50521486.226801604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233</v>
      </c>
      <c r="C301" s="7"/>
      <c r="D301" s="2" t="e">
        <f t="shared" si="55"/>
        <v>#N/A</v>
      </c>
      <c r="E301" s="2" t="e">
        <f t="shared" si="67"/>
        <v>#N/A</v>
      </c>
      <c r="F301" s="2">
        <v>1691134.6335881948</v>
      </c>
      <c r="G301" s="2">
        <f t="shared" si="70"/>
        <v>592960.42857142852</v>
      </c>
      <c r="H301" s="2">
        <f t="shared" si="65"/>
        <v>153103640.36965927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2213944.1428571353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1700091.1153644621</v>
      </c>
      <c r="Q301" s="2">
        <f t="shared" si="71"/>
        <v>600000</v>
      </c>
      <c r="R301" s="2">
        <f t="shared" si="66"/>
        <v>155244044.61478838</v>
      </c>
      <c r="S301" s="2">
        <f t="shared" si="58"/>
        <v>592960.42857143283</v>
      </c>
      <c r="T301" s="2">
        <f t="shared" si="59"/>
        <v>7039.571428571362</v>
      </c>
      <c r="U301" s="2">
        <f t="shared" si="60"/>
        <v>600000</v>
      </c>
      <c r="V301" s="2">
        <f t="shared" si="34"/>
        <v>103294964.36965892</v>
      </c>
      <c r="W301" s="2">
        <f t="shared" si="61"/>
        <v>592960.42857143283</v>
      </c>
      <c r="X301" s="2">
        <f t="shared" si="51"/>
        <v>7039.5714285671711</v>
      </c>
      <c r="Y301" s="2">
        <f t="shared" si="62"/>
        <v>51949080.245129429</v>
      </c>
      <c r="Z301" s="2" t="str">
        <f t="shared" si="52"/>
        <v>MEEP</v>
      </c>
      <c r="AA301" s="2">
        <f>IF(Z301="HERE",Y301,AA300+Graph!$G$1*1000)</f>
        <v>121729597.95941532</v>
      </c>
      <c r="AB301" s="2">
        <f t="shared" si="63"/>
        <v>800000</v>
      </c>
      <c r="AC301" s="2">
        <f t="shared" si="64"/>
        <v>50521486.226801604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234</v>
      </c>
      <c r="C302" s="7"/>
      <c r="D302" s="2" t="e">
        <f t="shared" si="55"/>
        <v>#N/A</v>
      </c>
      <c r="E302" s="2" t="e">
        <f t="shared" si="67"/>
        <v>#N/A</v>
      </c>
      <c r="F302" s="2">
        <v>1696395.2838814557</v>
      </c>
      <c r="G302" s="2">
        <f t="shared" si="70"/>
        <v>592960.42857142852</v>
      </c>
      <c r="H302" s="2">
        <f t="shared" si="65"/>
        <v>153696600.79823071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2220983.7142857066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1705373.6074570417</v>
      </c>
      <c r="Q302" s="2">
        <f t="shared" si="71"/>
        <v>600000</v>
      </c>
      <c r="R302" s="2">
        <f t="shared" si="66"/>
        <v>155844044.61478838</v>
      </c>
      <c r="S302" s="2">
        <f t="shared" si="58"/>
        <v>592960.42857143283</v>
      </c>
      <c r="T302" s="2">
        <f t="shared" si="59"/>
        <v>7039.571428571362</v>
      </c>
      <c r="U302" s="2">
        <f t="shared" si="60"/>
        <v>600000</v>
      </c>
      <c r="V302" s="2">
        <f t="shared" si="34"/>
        <v>103887924.79823035</v>
      </c>
      <c r="W302" s="2">
        <f t="shared" si="61"/>
        <v>592960.42857143283</v>
      </c>
      <c r="X302" s="2">
        <f t="shared" si="51"/>
        <v>7039.5714285671711</v>
      </c>
      <c r="Y302" s="2">
        <f t="shared" si="62"/>
        <v>51956119.816557996</v>
      </c>
      <c r="Z302" s="2" t="str">
        <f t="shared" si="52"/>
        <v>MEEP</v>
      </c>
      <c r="AA302" s="2">
        <f>IF(Z302="HERE",Y302,AA301+Graph!$G$1*1000)</f>
        <v>122529597.95941532</v>
      </c>
      <c r="AB302" s="2">
        <f t="shared" si="63"/>
        <v>800000</v>
      </c>
      <c r="AC302" s="2">
        <f t="shared" si="64"/>
        <v>50521486.226801604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235</v>
      </c>
      <c r="C303" s="7"/>
      <c r="D303" s="2" t="e">
        <f t="shared" si="55"/>
        <v>#N/A</v>
      </c>
      <c r="E303" s="2" t="e">
        <f t="shared" si="67"/>
        <v>#N/A</v>
      </c>
      <c r="F303" s="2">
        <v>1701655.9341747165</v>
      </c>
      <c r="G303" s="2">
        <f t="shared" si="70"/>
        <v>592960.42857142852</v>
      </c>
      <c r="H303" s="2">
        <f t="shared" si="65"/>
        <v>154289561.22680214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2228023.285714278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1710656.0995496511</v>
      </c>
      <c r="Q303" s="2">
        <f t="shared" si="71"/>
        <v>600000</v>
      </c>
      <c r="R303" s="2">
        <f t="shared" si="66"/>
        <v>156444044.61478838</v>
      </c>
      <c r="S303" s="2">
        <f t="shared" si="58"/>
        <v>592960.42857143283</v>
      </c>
      <c r="T303" s="2">
        <f t="shared" si="59"/>
        <v>7039.571428571362</v>
      </c>
      <c r="U303" s="2">
        <f t="shared" si="60"/>
        <v>600000</v>
      </c>
      <c r="V303" s="2">
        <f t="shared" si="34"/>
        <v>104480885.22680178</v>
      </c>
      <c r="W303" s="2">
        <f t="shared" si="61"/>
        <v>592960.42857143283</v>
      </c>
      <c r="X303" s="2">
        <f t="shared" si="51"/>
        <v>7039.5714285671711</v>
      </c>
      <c r="Y303" s="2">
        <f t="shared" si="62"/>
        <v>51963159.387986563</v>
      </c>
      <c r="Z303" s="2" t="str">
        <f t="shared" si="52"/>
        <v>MEEP</v>
      </c>
      <c r="AA303" s="2">
        <f>IF(Z303="HERE",Y303,AA302+Graph!$G$1*1000)</f>
        <v>123329597.95941532</v>
      </c>
      <c r="AB303" s="2">
        <f t="shared" si="63"/>
        <v>800000</v>
      </c>
      <c r="AC303" s="2">
        <f t="shared" si="64"/>
        <v>50521486.226801604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236</v>
      </c>
      <c r="C304" s="7"/>
      <c r="D304" s="2" t="e">
        <f t="shared" si="55"/>
        <v>#N/A</v>
      </c>
      <c r="E304" s="2" t="e">
        <f t="shared" si="67"/>
        <v>#N/A</v>
      </c>
      <c r="F304" s="2">
        <v>1706916.5844679475</v>
      </c>
      <c r="G304" s="2">
        <f t="shared" si="70"/>
        <v>592960.42857142852</v>
      </c>
      <c r="H304" s="2">
        <f t="shared" si="65"/>
        <v>154882521.65537357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2235062.8571428494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1715938.5916422307</v>
      </c>
      <c r="Q304" s="2">
        <f t="shared" si="71"/>
        <v>600000</v>
      </c>
      <c r="R304" s="2">
        <f t="shared" si="66"/>
        <v>157044044.61478838</v>
      </c>
      <c r="S304" s="2">
        <f t="shared" si="58"/>
        <v>592960.42857143283</v>
      </c>
      <c r="T304" s="2">
        <f t="shared" si="59"/>
        <v>7039.571428571362</v>
      </c>
      <c r="U304" s="2">
        <f t="shared" si="60"/>
        <v>600000</v>
      </c>
      <c r="V304" s="2">
        <f t="shared" si="34"/>
        <v>105073845.65537322</v>
      </c>
      <c r="W304" s="2">
        <f t="shared" si="61"/>
        <v>592960.42857143283</v>
      </c>
      <c r="X304" s="2">
        <f t="shared" si="51"/>
        <v>7039.5714285671711</v>
      </c>
      <c r="Y304" s="2">
        <f t="shared" si="62"/>
        <v>51970198.95941513</v>
      </c>
      <c r="Z304" s="2" t="str">
        <f t="shared" si="52"/>
        <v>MEEP</v>
      </c>
      <c r="AA304" s="2">
        <f>IF(Z304="HERE",Y304,AA303+Graph!$G$1*1000)</f>
        <v>124129597.95941532</v>
      </c>
      <c r="AB304" s="2">
        <f t="shared" si="63"/>
        <v>800000</v>
      </c>
      <c r="AC304" s="2">
        <f t="shared" si="64"/>
        <v>50521486.226801604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237</v>
      </c>
      <c r="C305" s="7"/>
      <c r="D305" s="2" t="e">
        <f t="shared" si="55"/>
        <v>#N/A</v>
      </c>
      <c r="E305" s="2" t="e">
        <f t="shared" si="67"/>
        <v>#N/A</v>
      </c>
      <c r="F305" s="2">
        <v>1712177.2347612083</v>
      </c>
      <c r="G305" s="2">
        <f t="shared" si="70"/>
        <v>592960.42857142852</v>
      </c>
      <c r="H305" s="2">
        <f t="shared" si="65"/>
        <v>155475482.08394501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2242102.4285714207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1721221.0837348104</v>
      </c>
      <c r="Q305" s="2">
        <f t="shared" si="71"/>
        <v>600000</v>
      </c>
      <c r="R305" s="2">
        <f t="shared" si="66"/>
        <v>157644044.61478838</v>
      </c>
      <c r="S305" s="2">
        <f t="shared" si="58"/>
        <v>592960.42857143283</v>
      </c>
      <c r="T305" s="2">
        <f t="shared" si="59"/>
        <v>7039.571428571362</v>
      </c>
      <c r="U305" s="2">
        <f t="shared" si="60"/>
        <v>600000</v>
      </c>
      <c r="V305" s="2">
        <f t="shared" si="34"/>
        <v>105666806.08394465</v>
      </c>
      <c r="W305" s="2">
        <f t="shared" si="61"/>
        <v>592960.42857143283</v>
      </c>
      <c r="X305" s="2">
        <f t="shared" si="51"/>
        <v>7039.5714285671711</v>
      </c>
      <c r="Y305" s="2">
        <f t="shared" si="62"/>
        <v>51977238.530843697</v>
      </c>
      <c r="Z305" s="2" t="str">
        <f t="shared" si="52"/>
        <v>MEEP</v>
      </c>
      <c r="AA305" s="2">
        <f>IF(Z305="HERE",Y305,AA304+Graph!$G$1*1000)</f>
        <v>124929597.95941532</v>
      </c>
      <c r="AB305" s="2">
        <f t="shared" si="63"/>
        <v>800000</v>
      </c>
      <c r="AC305" s="2">
        <f t="shared" si="64"/>
        <v>50521486.226801604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238</v>
      </c>
      <c r="C306" s="7"/>
      <c r="D306" s="2" t="e">
        <f t="shared" si="55"/>
        <v>#N/A</v>
      </c>
      <c r="E306" s="2" t="e">
        <f t="shared" si="67"/>
        <v>#N/A</v>
      </c>
      <c r="F306" s="2">
        <v>1717437.8850544691</v>
      </c>
      <c r="G306" s="2">
        <f t="shared" si="70"/>
        <v>592960.42857142852</v>
      </c>
      <c r="H306" s="2">
        <f t="shared" si="65"/>
        <v>156068442.51251644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2249141.9999999921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1726503.57582739</v>
      </c>
      <c r="Q306" s="2">
        <f t="shared" si="71"/>
        <v>600000</v>
      </c>
      <c r="R306" s="2">
        <f t="shared" si="66"/>
        <v>158244044.61478838</v>
      </c>
      <c r="S306" s="2">
        <f t="shared" si="58"/>
        <v>592960.42857143283</v>
      </c>
      <c r="T306" s="2">
        <f t="shared" si="59"/>
        <v>7039.571428571362</v>
      </c>
      <c r="U306" s="2">
        <f t="shared" si="60"/>
        <v>600000</v>
      </c>
      <c r="V306" s="2">
        <f t="shared" si="34"/>
        <v>106259766.51251608</v>
      </c>
      <c r="W306" s="2">
        <f t="shared" si="61"/>
        <v>592960.42857143283</v>
      </c>
      <c r="X306" s="2">
        <f t="shared" si="51"/>
        <v>7039.5714285671711</v>
      </c>
      <c r="Y306" s="2">
        <f t="shared" si="62"/>
        <v>51984278.102272265</v>
      </c>
      <c r="Z306" s="2" t="str">
        <f t="shared" si="52"/>
        <v>MEEP</v>
      </c>
      <c r="AA306" s="2">
        <f>IF(Z306="HERE",Y306,AA305+Graph!$G$1*1000)</f>
        <v>125729597.95941532</v>
      </c>
      <c r="AB306" s="2">
        <f t="shared" si="63"/>
        <v>800000</v>
      </c>
      <c r="AC306" s="2">
        <f t="shared" si="64"/>
        <v>50521486.226801604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239</v>
      </c>
      <c r="C307" s="7"/>
      <c r="D307" s="2" t="e">
        <f t="shared" si="55"/>
        <v>#N/A</v>
      </c>
      <c r="E307" s="2" t="e">
        <f t="shared" si="67"/>
        <v>#N/A</v>
      </c>
      <c r="F307" s="2">
        <v>1722698.5353477299</v>
      </c>
      <c r="G307" s="2">
        <f t="shared" si="70"/>
        <v>592960.42857142852</v>
      </c>
      <c r="H307" s="2">
        <f t="shared" si="65"/>
        <v>156661402.94108787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2256181.5714285634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1731786.0679199696</v>
      </c>
      <c r="Q307" s="2">
        <f t="shared" si="71"/>
        <v>600000</v>
      </c>
      <c r="R307" s="2">
        <f t="shared" si="66"/>
        <v>158844044.61478838</v>
      </c>
      <c r="S307" s="2">
        <f t="shared" si="58"/>
        <v>592960.42857143283</v>
      </c>
      <c r="T307" s="2">
        <f t="shared" si="59"/>
        <v>7039.571428571362</v>
      </c>
      <c r="U307" s="2">
        <f t="shared" si="60"/>
        <v>600000</v>
      </c>
      <c r="V307" s="2">
        <f t="shared" si="34"/>
        <v>106852726.94108751</v>
      </c>
      <c r="W307" s="2">
        <f t="shared" si="61"/>
        <v>592960.42857143283</v>
      </c>
      <c r="X307" s="2">
        <f t="shared" si="51"/>
        <v>7039.5714285671711</v>
      </c>
      <c r="Y307" s="2">
        <f t="shared" si="62"/>
        <v>51991317.673700832</v>
      </c>
      <c r="Z307" s="2" t="str">
        <f t="shared" si="52"/>
        <v>MEEP</v>
      </c>
      <c r="AA307" s="2">
        <f>IF(Z307="HERE",Y307,AA306+Graph!$G$1*1000)</f>
        <v>126529597.95941532</v>
      </c>
      <c r="AB307" s="2">
        <f t="shared" si="63"/>
        <v>800000</v>
      </c>
      <c r="AC307" s="2">
        <f t="shared" si="64"/>
        <v>50521486.226801604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240</v>
      </c>
      <c r="C308" s="7"/>
      <c r="D308" s="2" t="e">
        <f t="shared" si="55"/>
        <v>#N/A</v>
      </c>
      <c r="E308" s="2" t="e">
        <f t="shared" si="67"/>
        <v>#N/A</v>
      </c>
      <c r="F308" s="2">
        <v>1727959.1856409907</v>
      </c>
      <c r="G308" s="2">
        <f t="shared" si="70"/>
        <v>592960.42857142852</v>
      </c>
      <c r="H308" s="2">
        <f t="shared" si="65"/>
        <v>157254363.3696593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2263221.1428571348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1737068.560012579</v>
      </c>
      <c r="Q308" s="2">
        <f t="shared" si="71"/>
        <v>600000</v>
      </c>
      <c r="R308" s="2">
        <f t="shared" si="66"/>
        <v>159444044.61478838</v>
      </c>
      <c r="S308" s="2">
        <f t="shared" si="58"/>
        <v>592960.42857143283</v>
      </c>
      <c r="T308" s="2">
        <f t="shared" si="59"/>
        <v>7039.571428571362</v>
      </c>
      <c r="U308" s="2">
        <f t="shared" si="60"/>
        <v>600000</v>
      </c>
      <c r="V308" s="2">
        <f t="shared" si="34"/>
        <v>107445687.36965895</v>
      </c>
      <c r="W308" s="2">
        <f t="shared" si="61"/>
        <v>592960.42857143283</v>
      </c>
      <c r="X308" s="2">
        <f t="shared" si="51"/>
        <v>7039.5714285671711</v>
      </c>
      <c r="Y308" s="2">
        <f t="shared" si="62"/>
        <v>51998357.245129399</v>
      </c>
      <c r="Z308" s="2" t="str">
        <f t="shared" si="52"/>
        <v>MEEP</v>
      </c>
      <c r="AA308" s="2">
        <f>IF(Z308="HERE",Y308,AA307+Graph!$G$1*1000)</f>
        <v>127329597.95941532</v>
      </c>
      <c r="AB308" s="2">
        <f t="shared" si="63"/>
        <v>800000</v>
      </c>
      <c r="AC308" s="2">
        <f t="shared" si="64"/>
        <v>50521486.226801604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241</v>
      </c>
      <c r="C309" s="7"/>
      <c r="D309" s="2" t="e">
        <f t="shared" si="55"/>
        <v>#N/A</v>
      </c>
      <c r="E309" s="2" t="e">
        <f t="shared" si="67"/>
        <v>#N/A</v>
      </c>
      <c r="F309" s="2">
        <v>1733219.8359342515</v>
      </c>
      <c r="G309" s="2">
        <f t="shared" si="70"/>
        <v>592960.42857142852</v>
      </c>
      <c r="H309" s="2">
        <f t="shared" si="65"/>
        <v>157847323.79823074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2270260.7142857062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1742351.0521051586</v>
      </c>
      <c r="Q309" s="2">
        <f t="shared" si="71"/>
        <v>600000</v>
      </c>
      <c r="R309" s="2">
        <f t="shared" si="66"/>
        <v>160044044.61478838</v>
      </c>
      <c r="S309" s="2">
        <f t="shared" si="58"/>
        <v>592960.42857143283</v>
      </c>
      <c r="T309" s="2">
        <f t="shared" si="59"/>
        <v>7039.571428571362</v>
      </c>
      <c r="U309" s="2">
        <f t="shared" si="60"/>
        <v>600000</v>
      </c>
      <c r="V309" s="2">
        <f t="shared" si="34"/>
        <v>108038647.79823038</v>
      </c>
      <c r="W309" s="2">
        <f t="shared" si="61"/>
        <v>592960.42857143283</v>
      </c>
      <c r="X309" s="2">
        <f t="shared" si="51"/>
        <v>7039.5714285671711</v>
      </c>
      <c r="Y309" s="2">
        <f t="shared" si="62"/>
        <v>52005396.816557966</v>
      </c>
      <c r="Z309" s="2" t="str">
        <f t="shared" si="52"/>
        <v>MEEP</v>
      </c>
      <c r="AA309" s="2">
        <f>IF(Z309="HERE",Y309,AA308+Graph!$G$1*1000)</f>
        <v>128129597.95941532</v>
      </c>
      <c r="AB309" s="2">
        <f t="shared" si="63"/>
        <v>800000</v>
      </c>
      <c r="AC309" s="2">
        <f t="shared" si="64"/>
        <v>50521486.226801604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242</v>
      </c>
      <c r="C310" s="7"/>
      <c r="D310" s="2" t="e">
        <f t="shared" si="55"/>
        <v>#N/A</v>
      </c>
      <c r="E310" s="2" t="e">
        <f t="shared" si="67"/>
        <v>#N/A</v>
      </c>
      <c r="F310" s="2">
        <v>1738480.4862274826</v>
      </c>
      <c r="G310" s="2">
        <f t="shared" si="70"/>
        <v>592960.42857142852</v>
      </c>
      <c r="H310" s="2">
        <f t="shared" si="65"/>
        <v>158440284.22680217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2277300.2857142775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1747633.5441977382</v>
      </c>
      <c r="Q310" s="2">
        <f t="shared" si="71"/>
        <v>600000</v>
      </c>
      <c r="R310" s="2">
        <f t="shared" si="66"/>
        <v>160644044.61478838</v>
      </c>
      <c r="S310" s="2">
        <f t="shared" si="58"/>
        <v>592960.42857143283</v>
      </c>
      <c r="T310" s="2">
        <f t="shared" si="59"/>
        <v>7039.571428571362</v>
      </c>
      <c r="U310" s="2">
        <f t="shared" si="60"/>
        <v>600000</v>
      </c>
      <c r="V310" s="2">
        <f t="shared" si="34"/>
        <v>108631608.22680181</v>
      </c>
      <c r="W310" s="2">
        <f t="shared" si="61"/>
        <v>592960.42857143283</v>
      </c>
      <c r="X310" s="2">
        <f t="shared" si="51"/>
        <v>7039.5714285671711</v>
      </c>
      <c r="Y310" s="2">
        <f t="shared" si="62"/>
        <v>52012436.387986533</v>
      </c>
      <c r="Z310" s="2" t="str">
        <f t="shared" si="52"/>
        <v>MEEP</v>
      </c>
      <c r="AA310" s="2">
        <f>IF(Z310="HERE",Y310,AA309+Graph!$G$1*1000)</f>
        <v>128929597.95941532</v>
      </c>
      <c r="AB310" s="2">
        <f t="shared" si="63"/>
        <v>800000</v>
      </c>
      <c r="AC310" s="2">
        <f t="shared" si="64"/>
        <v>50521486.226801604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243</v>
      </c>
      <c r="C311" s="7"/>
      <c r="D311" s="2" t="e">
        <f t="shared" si="55"/>
        <v>#N/A</v>
      </c>
      <c r="E311" s="2" t="e">
        <f t="shared" si="67"/>
        <v>#N/A</v>
      </c>
      <c r="F311" s="2">
        <v>1743741.1365207434</v>
      </c>
      <c r="G311" s="2">
        <f t="shared" si="70"/>
        <v>592960.42857142852</v>
      </c>
      <c r="H311" s="2">
        <f t="shared" si="65"/>
        <v>159033244.6553736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2284339.8571428489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1752916.0362903178</v>
      </c>
      <c r="Q311" s="2">
        <f t="shared" si="71"/>
        <v>600000</v>
      </c>
      <c r="R311" s="2">
        <f t="shared" si="66"/>
        <v>161244044.61478838</v>
      </c>
      <c r="S311" s="2">
        <f t="shared" si="58"/>
        <v>592960.42857143283</v>
      </c>
      <c r="T311" s="2">
        <f t="shared" si="59"/>
        <v>7039.571428571362</v>
      </c>
      <c r="U311" s="2">
        <f t="shared" si="60"/>
        <v>600000</v>
      </c>
      <c r="V311" s="2">
        <f t="shared" si="34"/>
        <v>109224568.65537325</v>
      </c>
      <c r="W311" s="2">
        <f t="shared" si="61"/>
        <v>592960.42857143283</v>
      </c>
      <c r="X311" s="2">
        <f t="shared" si="51"/>
        <v>7039.5714285671711</v>
      </c>
      <c r="Y311" s="2">
        <f t="shared" si="62"/>
        <v>52019475.959415101</v>
      </c>
      <c r="Z311" s="2" t="str">
        <f t="shared" si="52"/>
        <v>MEEP</v>
      </c>
      <c r="AA311" s="2">
        <f>IF(Z311="HERE",Y311,AA310+Graph!$G$1*1000)</f>
        <v>129729597.95941532</v>
      </c>
      <c r="AB311" s="2">
        <f t="shared" si="63"/>
        <v>800000</v>
      </c>
      <c r="AC311" s="2">
        <f t="shared" si="64"/>
        <v>50521486.226801604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244</v>
      </c>
      <c r="C312" s="7"/>
      <c r="D312" s="2" t="e">
        <f t="shared" si="55"/>
        <v>#N/A</v>
      </c>
      <c r="E312" s="2" t="e">
        <f t="shared" si="67"/>
        <v>#N/A</v>
      </c>
      <c r="F312" s="2">
        <v>1749001.7868140042</v>
      </c>
      <c r="G312" s="2">
        <f t="shared" si="70"/>
        <v>592960.42857142852</v>
      </c>
      <c r="H312" s="2">
        <f t="shared" si="65"/>
        <v>159626205.08394504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2291379.4285714203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1758198.5283828974</v>
      </c>
      <c r="Q312" s="2">
        <f t="shared" si="71"/>
        <v>600000</v>
      </c>
      <c r="R312" s="2">
        <f t="shared" si="66"/>
        <v>161844044.61478838</v>
      </c>
      <c r="S312" s="2">
        <f t="shared" si="58"/>
        <v>592960.42857143283</v>
      </c>
      <c r="T312" s="2">
        <f t="shared" si="59"/>
        <v>7039.571428571362</v>
      </c>
      <c r="U312" s="2">
        <f t="shared" si="60"/>
        <v>600000</v>
      </c>
      <c r="V312" s="2">
        <f t="shared" si="34"/>
        <v>109817529.08394468</v>
      </c>
      <c r="W312" s="2">
        <f t="shared" si="61"/>
        <v>592960.42857143283</v>
      </c>
      <c r="X312" s="2">
        <f t="shared" si="51"/>
        <v>7039.5714285671711</v>
      </c>
      <c r="Y312" s="2">
        <f t="shared" si="62"/>
        <v>52026515.530843668</v>
      </c>
      <c r="Z312" s="2" t="str">
        <f t="shared" si="52"/>
        <v>MEEP</v>
      </c>
      <c r="AA312" s="2">
        <f>IF(Z312="HERE",Y312,AA311+Graph!$G$1*1000)</f>
        <v>130529597.95941532</v>
      </c>
      <c r="AB312" s="2">
        <f t="shared" si="63"/>
        <v>800000</v>
      </c>
      <c r="AC312" s="2">
        <f t="shared" si="64"/>
        <v>50521486.226801604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245</v>
      </c>
      <c r="C313" s="7"/>
      <c r="D313" s="2" t="e">
        <f t="shared" si="55"/>
        <v>#N/A</v>
      </c>
      <c r="E313" s="2" t="e">
        <f t="shared" si="67"/>
        <v>#N/A</v>
      </c>
      <c r="F313" s="2">
        <v>1754262.437107265</v>
      </c>
      <c r="G313" s="2">
        <f t="shared" si="70"/>
        <v>592960.42857142852</v>
      </c>
      <c r="H313" s="2">
        <f t="shared" si="65"/>
        <v>160219165.51251647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2298418.9999999916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1763481.020475477</v>
      </c>
      <c r="Q313" s="2">
        <f t="shared" si="71"/>
        <v>600000</v>
      </c>
      <c r="R313" s="2">
        <f t="shared" si="66"/>
        <v>162444044.61478838</v>
      </c>
      <c r="S313" s="2">
        <f t="shared" si="58"/>
        <v>592960.42857143283</v>
      </c>
      <c r="T313" s="2">
        <f t="shared" si="59"/>
        <v>7039.571428571362</v>
      </c>
      <c r="U313" s="2">
        <f t="shared" si="60"/>
        <v>600000</v>
      </c>
      <c r="V313" s="2">
        <f t="shared" si="34"/>
        <v>110410489.51251611</v>
      </c>
      <c r="W313" s="2">
        <f t="shared" si="61"/>
        <v>592960.42857143283</v>
      </c>
      <c r="X313" s="2">
        <f t="shared" si="51"/>
        <v>7039.5714285671711</v>
      </c>
      <c r="Y313" s="2">
        <f t="shared" si="62"/>
        <v>52033555.102272235</v>
      </c>
      <c r="Z313" s="2" t="str">
        <f t="shared" si="52"/>
        <v>MEEP</v>
      </c>
      <c r="AA313" s="2">
        <f>IF(Z313="HERE",Y313,AA312+Graph!$G$1*1000)</f>
        <v>131329597.95941532</v>
      </c>
      <c r="AB313" s="2">
        <f t="shared" si="63"/>
        <v>800000</v>
      </c>
      <c r="AC313" s="2">
        <f t="shared" si="64"/>
        <v>50521486.226801604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246</v>
      </c>
      <c r="C314" s="7"/>
      <c r="D314" s="2" t="e">
        <f t="shared" si="55"/>
        <v>#N/A</v>
      </c>
      <c r="E314" s="2" t="e">
        <f t="shared" si="67"/>
        <v>#N/A</v>
      </c>
      <c r="F314" s="2">
        <v>1759523.0874005258</v>
      </c>
      <c r="G314" s="2">
        <f t="shared" si="70"/>
        <v>592960.42857142852</v>
      </c>
      <c r="H314" s="2">
        <f t="shared" si="65"/>
        <v>160812125.9410879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2305458.571428563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1768763.5125680864</v>
      </c>
      <c r="Q314" s="2">
        <f t="shared" si="71"/>
        <v>600000</v>
      </c>
      <c r="R314" s="2">
        <f t="shared" si="66"/>
        <v>163044044.61478838</v>
      </c>
      <c r="S314" s="2">
        <f t="shared" si="58"/>
        <v>592960.42857143283</v>
      </c>
      <c r="T314" s="2">
        <f t="shared" si="59"/>
        <v>7039.571428571362</v>
      </c>
      <c r="U314" s="2">
        <f t="shared" si="60"/>
        <v>600000</v>
      </c>
      <c r="V314" s="2">
        <f t="shared" si="34"/>
        <v>111003449.94108754</v>
      </c>
      <c r="W314" s="2">
        <f t="shared" si="61"/>
        <v>592960.42857143283</v>
      </c>
      <c r="X314" s="2">
        <f t="shared" si="51"/>
        <v>7039.5714285671711</v>
      </c>
      <c r="Y314" s="2">
        <f t="shared" si="62"/>
        <v>52040594.673700802</v>
      </c>
      <c r="Z314" s="2" t="str">
        <f t="shared" si="52"/>
        <v>MEEP</v>
      </c>
      <c r="AA314" s="2">
        <f>IF(Z314="HERE",Y314,AA313+Graph!$G$1*1000)</f>
        <v>132129597.95941532</v>
      </c>
      <c r="AB314" s="2">
        <f t="shared" si="63"/>
        <v>800000</v>
      </c>
      <c r="AC314" s="2">
        <f t="shared" si="64"/>
        <v>50521486.226801604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247</v>
      </c>
      <c r="C315" s="7"/>
      <c r="D315" s="2" t="e">
        <f t="shared" si="55"/>
        <v>#N/A</v>
      </c>
      <c r="E315" s="2" t="e">
        <f t="shared" si="67"/>
        <v>#N/A</v>
      </c>
      <c r="F315" s="2">
        <v>1764783.7376937568</v>
      </c>
      <c r="G315" s="2">
        <f t="shared" si="70"/>
        <v>592960.42857142852</v>
      </c>
      <c r="H315" s="2">
        <f t="shared" si="65"/>
        <v>161405086.36965933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2312498.1428571343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1774046.004660666</v>
      </c>
      <c r="Q315" s="2">
        <f t="shared" si="71"/>
        <v>600000</v>
      </c>
      <c r="R315" s="2">
        <f t="shared" si="66"/>
        <v>163644044.61478838</v>
      </c>
      <c r="S315" s="2">
        <f t="shared" si="58"/>
        <v>592960.42857143283</v>
      </c>
      <c r="T315" s="2">
        <f t="shared" si="59"/>
        <v>7039.571428571362</v>
      </c>
      <c r="U315" s="2">
        <f t="shared" si="60"/>
        <v>600000</v>
      </c>
      <c r="V315" s="2">
        <f t="shared" si="34"/>
        <v>111596410.36965898</v>
      </c>
      <c r="W315" s="2">
        <f t="shared" si="61"/>
        <v>592960.42857143283</v>
      </c>
      <c r="X315" s="2">
        <f t="shared" si="51"/>
        <v>7039.5714285671711</v>
      </c>
      <c r="Y315" s="2">
        <f t="shared" si="62"/>
        <v>52047634.245129369</v>
      </c>
      <c r="Z315" s="2" t="str">
        <f t="shared" si="52"/>
        <v>MEEP</v>
      </c>
      <c r="AA315" s="2">
        <f>IF(Z315="HERE",Y315,AA314+Graph!$G$1*1000)</f>
        <v>132929597.95941532</v>
      </c>
      <c r="AB315" s="2">
        <f t="shared" si="63"/>
        <v>800000</v>
      </c>
      <c r="AC315" s="2">
        <f t="shared" si="64"/>
        <v>50521486.226801604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248</v>
      </c>
      <c r="C316" s="7"/>
      <c r="D316" s="2" t="e">
        <f t="shared" si="55"/>
        <v>#N/A</v>
      </c>
      <c r="E316" s="2" t="e">
        <f t="shared" si="67"/>
        <v>#N/A</v>
      </c>
      <c r="F316" s="2">
        <v>1770044.3879870176</v>
      </c>
      <c r="G316" s="2">
        <f t="shared" si="70"/>
        <v>592960.42857142852</v>
      </c>
      <c r="H316" s="2">
        <f t="shared" si="65"/>
        <v>161998046.79823077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2319537.7142857057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1779328.4967532456</v>
      </c>
      <c r="Q316" s="2">
        <f t="shared" si="71"/>
        <v>600000</v>
      </c>
      <c r="R316" s="2">
        <f t="shared" si="66"/>
        <v>164244044.61478838</v>
      </c>
      <c r="S316" s="2">
        <f t="shared" si="58"/>
        <v>592960.42857143283</v>
      </c>
      <c r="T316" s="2">
        <f t="shared" si="59"/>
        <v>7039.571428571362</v>
      </c>
      <c r="U316" s="2">
        <f t="shared" si="60"/>
        <v>600000</v>
      </c>
      <c r="V316" s="2">
        <f t="shared" si="34"/>
        <v>112189370.79823041</v>
      </c>
      <c r="W316" s="2">
        <f t="shared" si="61"/>
        <v>592960.42857143283</v>
      </c>
      <c r="X316" s="2">
        <f t="shared" si="51"/>
        <v>7039.5714285671711</v>
      </c>
      <c r="Y316" s="2">
        <f t="shared" si="62"/>
        <v>52054673.816557936</v>
      </c>
      <c r="Z316" s="2" t="str">
        <f t="shared" si="52"/>
        <v>MEEP</v>
      </c>
      <c r="AA316" s="2">
        <f>IF(Z316="HERE",Y316,AA315+Graph!$G$1*1000)</f>
        <v>133729597.95941532</v>
      </c>
      <c r="AB316" s="2">
        <f t="shared" si="63"/>
        <v>800000</v>
      </c>
      <c r="AC316" s="2">
        <f t="shared" si="64"/>
        <v>50521486.226801604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249</v>
      </c>
      <c r="C317" s="7"/>
      <c r="D317" s="2" t="e">
        <f t="shared" si="55"/>
        <v>#N/A</v>
      </c>
      <c r="E317" s="2" t="e">
        <f t="shared" si="67"/>
        <v>#N/A</v>
      </c>
      <c r="F317" s="2">
        <v>1775305.0382802784</v>
      </c>
      <c r="G317" s="2">
        <f t="shared" si="70"/>
        <v>592960.42857142852</v>
      </c>
      <c r="H317" s="2">
        <f t="shared" si="65"/>
        <v>162591007.2268022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2326577.2857142771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1784610.9888458252</v>
      </c>
      <c r="Q317" s="2">
        <f t="shared" si="71"/>
        <v>600000</v>
      </c>
      <c r="R317" s="2">
        <f t="shared" si="66"/>
        <v>164844044.61478838</v>
      </c>
      <c r="S317" s="2">
        <f t="shared" si="58"/>
        <v>592960.42857143283</v>
      </c>
      <c r="T317" s="2">
        <f t="shared" si="59"/>
        <v>7039.571428571362</v>
      </c>
      <c r="U317" s="2">
        <f t="shared" si="60"/>
        <v>600000</v>
      </c>
      <c r="V317" s="2">
        <f t="shared" si="34"/>
        <v>112782331.22680184</v>
      </c>
      <c r="W317" s="2">
        <f t="shared" si="61"/>
        <v>592960.42857143283</v>
      </c>
      <c r="X317" s="2">
        <f t="shared" si="51"/>
        <v>7039.5714285671711</v>
      </c>
      <c r="Y317" s="2">
        <f t="shared" si="62"/>
        <v>52061713.387986504</v>
      </c>
      <c r="Z317" s="2" t="str">
        <f t="shared" si="52"/>
        <v>MEEP</v>
      </c>
      <c r="AA317" s="2">
        <f>IF(Z317="HERE",Y317,AA316+Graph!$G$1*1000)</f>
        <v>134529597.95941532</v>
      </c>
      <c r="AB317" s="2">
        <f t="shared" si="63"/>
        <v>800000</v>
      </c>
      <c r="AC317" s="2">
        <f t="shared" si="64"/>
        <v>50521486.226801604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250</v>
      </c>
      <c r="C318" s="7"/>
      <c r="D318" s="2" t="e">
        <f t="shared" si="55"/>
        <v>#N/A</v>
      </c>
      <c r="E318" s="2" t="e">
        <f t="shared" si="67"/>
        <v>#N/A</v>
      </c>
      <c r="F318" s="2">
        <v>1780565.6885735393</v>
      </c>
      <c r="G318" s="2">
        <f t="shared" si="70"/>
        <v>592960.42857142852</v>
      </c>
      <c r="H318" s="2">
        <f t="shared" si="65"/>
        <v>163183967.65537363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2333616.8571428484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1789893.4809384048</v>
      </c>
      <c r="Q318" s="2">
        <f t="shared" si="71"/>
        <v>600000</v>
      </c>
      <c r="R318" s="2">
        <f t="shared" si="66"/>
        <v>165444044.61478838</v>
      </c>
      <c r="S318" s="2">
        <f t="shared" si="58"/>
        <v>592960.42857143283</v>
      </c>
      <c r="T318" s="2">
        <f t="shared" si="59"/>
        <v>7039.571428571362</v>
      </c>
      <c r="U318" s="2">
        <f t="shared" si="60"/>
        <v>600000</v>
      </c>
      <c r="V318" s="2">
        <f t="shared" si="34"/>
        <v>113375291.65537328</v>
      </c>
      <c r="W318" s="2">
        <f t="shared" si="61"/>
        <v>592960.42857143283</v>
      </c>
      <c r="X318" s="2">
        <f t="shared" si="51"/>
        <v>7039.5714285671711</v>
      </c>
      <c r="Y318" s="2">
        <f t="shared" si="62"/>
        <v>52068752.959415071</v>
      </c>
      <c r="Z318" s="2" t="str">
        <f t="shared" si="52"/>
        <v>MEEP</v>
      </c>
      <c r="AA318" s="2">
        <f>IF(Z318="HERE",Y318,AA317+Graph!$G$1*1000)</f>
        <v>135329597.95941532</v>
      </c>
      <c r="AB318" s="2">
        <f t="shared" si="63"/>
        <v>800000</v>
      </c>
      <c r="AC318" s="2">
        <f t="shared" si="64"/>
        <v>50521486.226801604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251</v>
      </c>
      <c r="C319" s="7"/>
      <c r="D319" s="2" t="e">
        <f t="shared" si="55"/>
        <v>#N/A</v>
      </c>
      <c r="E319" s="2" t="e">
        <f t="shared" si="67"/>
        <v>#N/A</v>
      </c>
      <c r="F319" s="2">
        <v>1785826.3388668001</v>
      </c>
      <c r="G319" s="2">
        <f t="shared" si="70"/>
        <v>592960.42857142852</v>
      </c>
      <c r="H319" s="2">
        <f t="shared" si="65"/>
        <v>163776928.08394507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2340656.4285714198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1795175.9730309844</v>
      </c>
      <c r="Q319" s="2">
        <f t="shared" si="71"/>
        <v>600000</v>
      </c>
      <c r="R319" s="2">
        <f t="shared" si="66"/>
        <v>166044044.61478838</v>
      </c>
      <c r="S319" s="2">
        <f t="shared" si="58"/>
        <v>592960.42857143283</v>
      </c>
      <c r="T319" s="2">
        <f t="shared" si="59"/>
        <v>7039.571428571362</v>
      </c>
      <c r="U319" s="2">
        <f t="shared" si="60"/>
        <v>600000</v>
      </c>
      <c r="V319" s="2">
        <f t="shared" si="34"/>
        <v>113968252.08394471</v>
      </c>
      <c r="W319" s="2">
        <f t="shared" si="61"/>
        <v>592960.42857143283</v>
      </c>
      <c r="X319" s="2">
        <f t="shared" si="51"/>
        <v>7039.5714285671711</v>
      </c>
      <c r="Y319" s="2">
        <f t="shared" si="62"/>
        <v>52075792.530843638</v>
      </c>
      <c r="Z319" s="2" t="str">
        <f t="shared" si="52"/>
        <v>MEEP</v>
      </c>
      <c r="AA319" s="2">
        <f>IF(Z319="HERE",Y319,AA318+Graph!$G$1*1000)</f>
        <v>136129597.95941532</v>
      </c>
      <c r="AB319" s="2">
        <f t="shared" si="63"/>
        <v>800000</v>
      </c>
      <c r="AC319" s="2">
        <f t="shared" si="64"/>
        <v>50521486.226801604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252</v>
      </c>
      <c r="C320" s="7"/>
      <c r="D320" s="2" t="e">
        <f t="shared" si="55"/>
        <v>#N/A</v>
      </c>
      <c r="E320" s="2" t="e">
        <f t="shared" si="67"/>
        <v>#N/A</v>
      </c>
      <c r="F320" s="2">
        <v>1791086.9891600311</v>
      </c>
      <c r="G320" s="2">
        <f t="shared" si="70"/>
        <v>592960.42857142852</v>
      </c>
      <c r="H320" s="2">
        <f t="shared" si="65"/>
        <v>164369888.5125165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2347695.9999999912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1800458.4651235938</v>
      </c>
      <c r="Q320" s="2">
        <f t="shared" si="71"/>
        <v>600000</v>
      </c>
      <c r="R320" s="2">
        <f t="shared" si="66"/>
        <v>166644044.61478838</v>
      </c>
      <c r="S320" s="2">
        <f t="shared" si="58"/>
        <v>592960.42857143283</v>
      </c>
      <c r="T320" s="2">
        <f t="shared" si="59"/>
        <v>7039.571428571362</v>
      </c>
      <c r="U320" s="2">
        <f t="shared" si="60"/>
        <v>600000</v>
      </c>
      <c r="V320" s="2">
        <f t="shared" si="34"/>
        <v>114561212.51251614</v>
      </c>
      <c r="W320" s="2">
        <f t="shared" si="61"/>
        <v>592960.42857143283</v>
      </c>
      <c r="X320" s="2">
        <f t="shared" si="51"/>
        <v>7039.5714285671711</v>
      </c>
      <c r="Y320" s="2">
        <f t="shared" si="62"/>
        <v>52082832.102272205</v>
      </c>
      <c r="Z320" s="2" t="str">
        <f t="shared" si="52"/>
        <v>MEEP</v>
      </c>
      <c r="AA320" s="2">
        <f>IF(Z320="HERE",Y320,AA319+Graph!$G$1*1000)</f>
        <v>136929597.95941532</v>
      </c>
      <c r="AB320" s="2">
        <f t="shared" si="63"/>
        <v>800000</v>
      </c>
      <c r="AC320" s="2">
        <f t="shared" si="64"/>
        <v>50521486.226801604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253</v>
      </c>
      <c r="C321" s="7"/>
      <c r="D321" s="2" t="e">
        <f t="shared" si="55"/>
        <v>#N/A</v>
      </c>
      <c r="E321" s="2" t="e">
        <f t="shared" si="67"/>
        <v>#N/A</v>
      </c>
      <c r="F321" s="2">
        <v>1796347.6394532919</v>
      </c>
      <c r="G321" s="2">
        <f t="shared" si="70"/>
        <v>592960.42857142852</v>
      </c>
      <c r="H321" s="2">
        <f t="shared" si="65"/>
        <v>164962848.94108793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2354735.5714285625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1805740.9572161734</v>
      </c>
      <c r="Q321" s="2">
        <f t="shared" si="71"/>
        <v>600000</v>
      </c>
      <c r="R321" s="2">
        <f t="shared" si="66"/>
        <v>167244044.61478838</v>
      </c>
      <c r="S321" s="2">
        <f t="shared" si="58"/>
        <v>592960.42857143283</v>
      </c>
      <c r="T321" s="2">
        <f t="shared" si="59"/>
        <v>7039.571428571362</v>
      </c>
      <c r="U321" s="2">
        <f t="shared" si="60"/>
        <v>600000</v>
      </c>
      <c r="V321" s="2">
        <f t="shared" si="34"/>
        <v>115154172.94108757</v>
      </c>
      <c r="W321" s="2">
        <f t="shared" si="61"/>
        <v>592960.42857143283</v>
      </c>
      <c r="X321" s="2">
        <f t="shared" si="51"/>
        <v>7039.5714285671711</v>
      </c>
      <c r="Y321" s="2">
        <f t="shared" si="62"/>
        <v>52089871.673700772</v>
      </c>
      <c r="Z321" s="2" t="str">
        <f t="shared" si="52"/>
        <v>MEEP</v>
      </c>
      <c r="AA321" s="2">
        <f>IF(Z321="HERE",Y321,AA320+Graph!$G$1*1000)</f>
        <v>137729597.95941532</v>
      </c>
      <c r="AB321" s="2">
        <f t="shared" si="63"/>
        <v>800000</v>
      </c>
      <c r="AC321" s="2">
        <f t="shared" si="64"/>
        <v>50521486.226801604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254</v>
      </c>
      <c r="C322" s="7"/>
      <c r="D322" s="2" t="e">
        <f t="shared" si="55"/>
        <v>#N/A</v>
      </c>
      <c r="E322" s="2" t="e">
        <f t="shared" si="67"/>
        <v>#N/A</v>
      </c>
      <c r="F322" s="2">
        <v>1801608.2897465527</v>
      </c>
      <c r="G322" s="2">
        <f t="shared" si="70"/>
        <v>592960.42857142852</v>
      </c>
      <c r="H322" s="2">
        <f t="shared" si="65"/>
        <v>165555809.36965936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2361775.1428571339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1811023.449308753</v>
      </c>
      <c r="Q322" s="2">
        <f t="shared" si="71"/>
        <v>600000</v>
      </c>
      <c r="R322" s="2">
        <f t="shared" si="66"/>
        <v>167844044.61478838</v>
      </c>
      <c r="S322" s="2">
        <f t="shared" si="58"/>
        <v>592960.42857143283</v>
      </c>
      <c r="T322" s="2">
        <f t="shared" si="59"/>
        <v>7039.571428571362</v>
      </c>
      <c r="U322" s="2">
        <f t="shared" si="60"/>
        <v>600000</v>
      </c>
      <c r="V322" s="2">
        <f t="shared" si="34"/>
        <v>115747133.36965901</v>
      </c>
      <c r="W322" s="2">
        <f t="shared" si="61"/>
        <v>592960.42857143283</v>
      </c>
      <c r="X322" s="2">
        <f t="shared" si="51"/>
        <v>7039.5714285671711</v>
      </c>
      <c r="Y322" s="2">
        <f t="shared" si="62"/>
        <v>52096911.245129339</v>
      </c>
      <c r="Z322" s="2" t="str">
        <f t="shared" si="52"/>
        <v>MEEP</v>
      </c>
      <c r="AA322" s="2">
        <f>IF(Z322="HERE",Y322,AA321+Graph!$G$1*1000)</f>
        <v>138529597.95941532</v>
      </c>
      <c r="AB322" s="2">
        <f t="shared" si="63"/>
        <v>800000</v>
      </c>
      <c r="AC322" s="2">
        <f t="shared" si="64"/>
        <v>50521486.226801604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255</v>
      </c>
      <c r="C323" s="7"/>
      <c r="D323" s="2" t="e">
        <f t="shared" si="55"/>
        <v>#N/A</v>
      </c>
      <c r="E323" s="2" t="e">
        <f t="shared" si="67"/>
        <v>#N/A</v>
      </c>
      <c r="F323" s="2">
        <v>1806868.9400398135</v>
      </c>
      <c r="G323" s="2">
        <f t="shared" si="70"/>
        <v>592960.42857142852</v>
      </c>
      <c r="H323" s="2">
        <f t="shared" si="65"/>
        <v>166148769.7982308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2368814.7142857052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1816305.9414013326</v>
      </c>
      <c r="Q323" s="2">
        <f t="shared" si="71"/>
        <v>600000</v>
      </c>
      <c r="R323" s="2">
        <f t="shared" si="66"/>
        <v>168444044.61478838</v>
      </c>
      <c r="S323" s="2">
        <f t="shared" si="58"/>
        <v>592960.42857143283</v>
      </c>
      <c r="T323" s="2">
        <f t="shared" si="59"/>
        <v>7039.571428571362</v>
      </c>
      <c r="U323" s="2">
        <f t="shared" si="60"/>
        <v>600000</v>
      </c>
      <c r="V323" s="2">
        <f t="shared" si="34"/>
        <v>116340093.79823044</v>
      </c>
      <c r="W323" s="2">
        <f t="shared" si="61"/>
        <v>592960.42857143283</v>
      </c>
      <c r="X323" s="2">
        <f t="shared" si="51"/>
        <v>7039.5714285671711</v>
      </c>
      <c r="Y323" s="2">
        <f t="shared" si="62"/>
        <v>52103950.816557907</v>
      </c>
      <c r="Z323" s="2" t="str">
        <f t="shared" si="52"/>
        <v>MEEP</v>
      </c>
      <c r="AA323" s="2">
        <f>IF(Z323="HERE",Y323,AA322+Graph!$G$1*1000)</f>
        <v>139329597.95941532</v>
      </c>
      <c r="AB323" s="2">
        <f t="shared" si="63"/>
        <v>800000</v>
      </c>
      <c r="AC323" s="2">
        <f t="shared" si="64"/>
        <v>50521486.226801604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256</v>
      </c>
      <c r="C324" s="7"/>
      <c r="D324" s="2" t="e">
        <f t="shared" si="55"/>
        <v>#N/A</v>
      </c>
      <c r="E324" s="2" t="e">
        <f t="shared" si="67"/>
        <v>#N/A</v>
      </c>
      <c r="F324" s="2">
        <v>1812129.5903330743</v>
      </c>
      <c r="G324" s="2">
        <f t="shared" si="70"/>
        <v>592960.42857142852</v>
      </c>
      <c r="H324" s="2">
        <f t="shared" si="65"/>
        <v>166741730.22680223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2375854.2857142766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1821588.4334939122</v>
      </c>
      <c r="Q324" s="2">
        <f t="shared" si="71"/>
        <v>600000</v>
      </c>
      <c r="R324" s="2">
        <f t="shared" si="66"/>
        <v>169044044.61478838</v>
      </c>
      <c r="S324" s="2">
        <f t="shared" si="58"/>
        <v>592960.42857143283</v>
      </c>
      <c r="T324" s="2">
        <f t="shared" si="59"/>
        <v>7039.571428571362</v>
      </c>
      <c r="U324" s="2">
        <f t="shared" si="60"/>
        <v>600000</v>
      </c>
      <c r="V324" s="2">
        <f t="shared" si="34"/>
        <v>116933054.22680187</v>
      </c>
      <c r="W324" s="2">
        <f t="shared" si="61"/>
        <v>592960.42857143283</v>
      </c>
      <c r="X324" s="2">
        <f t="shared" si="51"/>
        <v>7039.5714285671711</v>
      </c>
      <c r="Y324" s="2">
        <f t="shared" si="62"/>
        <v>52110990.387986474</v>
      </c>
      <c r="Z324" s="2" t="str">
        <f t="shared" si="52"/>
        <v>MEEP</v>
      </c>
      <c r="AA324" s="2">
        <f>IF(Z324="HERE",Y324,AA323+Graph!$G$1*1000)</f>
        <v>140129597.95941532</v>
      </c>
      <c r="AB324" s="2">
        <f t="shared" si="63"/>
        <v>800000</v>
      </c>
      <c r="AC324" s="2">
        <f t="shared" si="64"/>
        <v>50521486.226801604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257</v>
      </c>
      <c r="C325" s="7"/>
      <c r="D325" s="2" t="e">
        <f t="shared" si="55"/>
        <v>#N/A</v>
      </c>
      <c r="E325" s="2" t="e">
        <f t="shared" si="67"/>
        <v>#N/A</v>
      </c>
      <c r="F325" s="2">
        <v>1817390.2406263053</v>
      </c>
      <c r="G325" s="2">
        <f t="shared" si="70"/>
        <v>592960.42857142852</v>
      </c>
      <c r="H325" s="2">
        <f t="shared" si="65"/>
        <v>167334690.65537366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2382893.857142848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1826870.9255865216</v>
      </c>
      <c r="Q325" s="2">
        <f t="shared" si="71"/>
        <v>600000</v>
      </c>
      <c r="R325" s="2">
        <f t="shared" si="66"/>
        <v>169644044.61478838</v>
      </c>
      <c r="S325" s="2">
        <f t="shared" si="58"/>
        <v>592960.42857143283</v>
      </c>
      <c r="T325" s="2">
        <f t="shared" si="59"/>
        <v>7039.571428571362</v>
      </c>
      <c r="U325" s="2">
        <f t="shared" si="60"/>
        <v>600000</v>
      </c>
      <c r="V325" s="2">
        <f t="shared" si="34"/>
        <v>117526014.65537331</v>
      </c>
      <c r="W325" s="2">
        <f t="shared" si="61"/>
        <v>592960.42857143283</v>
      </c>
      <c r="X325" s="2">
        <f t="shared" si="51"/>
        <v>7039.5714285671711</v>
      </c>
      <c r="Y325" s="2">
        <f t="shared" si="62"/>
        <v>52118029.959415041</v>
      </c>
      <c r="Z325" s="2" t="str">
        <f t="shared" si="52"/>
        <v>MEEP</v>
      </c>
      <c r="AA325" s="2">
        <f>IF(Z325="HERE",Y325,AA324+Graph!$G$1*1000)</f>
        <v>140929597.95941532</v>
      </c>
      <c r="AB325" s="2">
        <f t="shared" si="63"/>
        <v>800000</v>
      </c>
      <c r="AC325" s="2">
        <f t="shared" si="64"/>
        <v>50521486.226801604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258</v>
      </c>
      <c r="C326" s="7"/>
      <c r="D326" s="2" t="e">
        <f t="shared" si="55"/>
        <v>#N/A</v>
      </c>
      <c r="E326" s="2" t="e">
        <f t="shared" si="67"/>
        <v>#N/A</v>
      </c>
      <c r="F326" s="2">
        <v>1822650.8909195662</v>
      </c>
      <c r="G326" s="2">
        <f t="shared" si="70"/>
        <v>592960.42857142852</v>
      </c>
      <c r="H326" s="2">
        <f t="shared" si="65"/>
        <v>167927651.0839451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2389933.4285714193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1832153.4176791012</v>
      </c>
      <c r="Q326" s="2">
        <f t="shared" si="71"/>
        <v>600000</v>
      </c>
      <c r="R326" s="2">
        <f t="shared" si="66"/>
        <v>170244044.61478838</v>
      </c>
      <c r="S326" s="2">
        <f t="shared" si="58"/>
        <v>592960.42857143283</v>
      </c>
      <c r="T326" s="2">
        <f t="shared" si="59"/>
        <v>7039.571428571362</v>
      </c>
      <c r="U326" s="2">
        <f t="shared" si="60"/>
        <v>600000</v>
      </c>
      <c r="V326" s="2">
        <f t="shared" si="34"/>
        <v>118118975.08394474</v>
      </c>
      <c r="W326" s="2">
        <f t="shared" si="61"/>
        <v>592960.42857143283</v>
      </c>
      <c r="X326" s="2">
        <f t="shared" si="51"/>
        <v>7039.5714285671711</v>
      </c>
      <c r="Y326" s="2">
        <f t="shared" si="62"/>
        <v>52125069.530843608</v>
      </c>
      <c r="Z326" s="2" t="str">
        <f t="shared" si="52"/>
        <v>MEEP</v>
      </c>
      <c r="AA326" s="2">
        <f>IF(Z326="HERE",Y326,AA325+Graph!$G$1*1000)</f>
        <v>141729597.95941532</v>
      </c>
      <c r="AB326" s="2">
        <f t="shared" si="63"/>
        <v>800000</v>
      </c>
      <c r="AC326" s="2">
        <f t="shared" si="64"/>
        <v>50521486.226801604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259</v>
      </c>
      <c r="C327" s="7"/>
      <c r="D327" s="2" t="e">
        <f t="shared" si="55"/>
        <v>#N/A</v>
      </c>
      <c r="E327" s="2" t="e">
        <f t="shared" si="67"/>
        <v>#N/A</v>
      </c>
      <c r="F327" s="2">
        <v>1827911.541212827</v>
      </c>
      <c r="G327" s="2">
        <f t="shared" si="70"/>
        <v>592960.42857142852</v>
      </c>
      <c r="H327" s="2">
        <f t="shared" si="65"/>
        <v>168520611.51251653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2396972.9999999907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1837435.9097716808</v>
      </c>
      <c r="Q327" s="2">
        <f t="shared" si="71"/>
        <v>600000</v>
      </c>
      <c r="R327" s="2">
        <f t="shared" si="66"/>
        <v>170844044.61478838</v>
      </c>
      <c r="S327" s="2">
        <f t="shared" si="58"/>
        <v>592960.42857143283</v>
      </c>
      <c r="T327" s="2">
        <f t="shared" si="59"/>
        <v>7039.571428571362</v>
      </c>
      <c r="U327" s="2">
        <f t="shared" si="60"/>
        <v>600000</v>
      </c>
      <c r="V327" s="2">
        <f t="shared" si="34"/>
        <v>118711935.51251617</v>
      </c>
      <c r="W327" s="2">
        <f t="shared" si="61"/>
        <v>592960.42857143283</v>
      </c>
      <c r="X327" s="2">
        <f t="shared" si="51"/>
        <v>7039.5714285671711</v>
      </c>
      <c r="Y327" s="2">
        <f t="shared" si="62"/>
        <v>52132109.102272175</v>
      </c>
      <c r="Z327" s="2" t="str">
        <f t="shared" si="52"/>
        <v>MEEP</v>
      </c>
      <c r="AA327" s="2">
        <f>IF(Z327="HERE",Y327,AA326+Graph!$G$1*1000)</f>
        <v>142529597.95941532</v>
      </c>
      <c r="AB327" s="2">
        <f t="shared" si="63"/>
        <v>800000</v>
      </c>
      <c r="AC327" s="2">
        <f t="shared" si="64"/>
        <v>50521486.226801604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260</v>
      </c>
      <c r="C328" s="7"/>
      <c r="D328" s="2" t="e">
        <f t="shared" si="55"/>
        <v>#N/A</v>
      </c>
      <c r="E328" s="2" t="e">
        <f t="shared" si="67"/>
        <v>#N/A</v>
      </c>
      <c r="F328" s="2">
        <v>1833172.1915060878</v>
      </c>
      <c r="G328" s="2">
        <f t="shared" si="70"/>
        <v>592960.42857142852</v>
      </c>
      <c r="H328" s="2">
        <f t="shared" si="65"/>
        <v>169113571.94108796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2404012.571428562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1842718.4018642604</v>
      </c>
      <c r="Q328" s="2">
        <f t="shared" si="71"/>
        <v>600000</v>
      </c>
      <c r="R328" s="2">
        <f t="shared" si="66"/>
        <v>171444044.61478838</v>
      </c>
      <c r="S328" s="2">
        <f t="shared" si="58"/>
        <v>592960.42857143283</v>
      </c>
      <c r="T328" s="2">
        <f t="shared" si="59"/>
        <v>7039.571428571362</v>
      </c>
      <c r="U328" s="2">
        <f t="shared" si="60"/>
        <v>600000</v>
      </c>
      <c r="V328" s="2">
        <f t="shared" si="34"/>
        <v>119304895.9410876</v>
      </c>
      <c r="W328" s="2">
        <f t="shared" si="61"/>
        <v>592960.42857143283</v>
      </c>
      <c r="X328" s="2">
        <f t="shared" si="51"/>
        <v>7039.5714285671711</v>
      </c>
      <c r="Y328" s="2">
        <f t="shared" si="62"/>
        <v>52139148.673700742</v>
      </c>
      <c r="Z328" s="2" t="str">
        <f t="shared" si="52"/>
        <v>MEEP</v>
      </c>
      <c r="AA328" s="2">
        <f>IF(Z328="HERE",Y328,AA327+Graph!$G$1*1000)</f>
        <v>143329597.95941532</v>
      </c>
      <c r="AB328" s="2">
        <f t="shared" si="63"/>
        <v>800000</v>
      </c>
      <c r="AC328" s="2">
        <f t="shared" si="64"/>
        <v>50521486.226801604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261</v>
      </c>
      <c r="C329" s="7"/>
      <c r="D329" s="2" t="e">
        <f t="shared" si="55"/>
        <v>#N/A</v>
      </c>
      <c r="E329" s="2" t="e">
        <f t="shared" si="67"/>
        <v>#N/A</v>
      </c>
      <c r="F329" s="2">
        <v>1838432.8417993486</v>
      </c>
      <c r="G329" s="2">
        <f t="shared" si="70"/>
        <v>592960.42857142852</v>
      </c>
      <c r="H329" s="2">
        <f t="shared" si="65"/>
        <v>169706532.36965939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2411052.1428571334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1848000.89395684</v>
      </c>
      <c r="Q329" s="2">
        <f t="shared" si="71"/>
        <v>600000</v>
      </c>
      <c r="R329" s="2">
        <f t="shared" si="66"/>
        <v>172044044.61478838</v>
      </c>
      <c r="S329" s="2">
        <f t="shared" si="58"/>
        <v>592960.42857143283</v>
      </c>
      <c r="T329" s="2">
        <f t="shared" si="59"/>
        <v>7039.571428571362</v>
      </c>
      <c r="U329" s="2">
        <f t="shared" si="60"/>
        <v>600000</v>
      </c>
      <c r="V329" s="2">
        <f t="shared" si="34"/>
        <v>119897856.36965904</v>
      </c>
      <c r="W329" s="2">
        <f t="shared" si="61"/>
        <v>592960.42857143283</v>
      </c>
      <c r="X329" s="2">
        <f t="shared" si="51"/>
        <v>7039.5714285671711</v>
      </c>
      <c r="Y329" s="2">
        <f t="shared" si="62"/>
        <v>52146188.24512931</v>
      </c>
      <c r="Z329" s="2" t="str">
        <f t="shared" si="52"/>
        <v>MEEP</v>
      </c>
      <c r="AA329" s="2">
        <f>IF(Z329="HERE",Y329,AA328+Graph!$G$1*1000)</f>
        <v>144129597.95941532</v>
      </c>
      <c r="AB329" s="2">
        <f t="shared" si="63"/>
        <v>800000</v>
      </c>
      <c r="AC329" s="2">
        <f t="shared" si="64"/>
        <v>50521486.226801604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262</v>
      </c>
      <c r="C330" s="7"/>
      <c r="D330" s="2" t="e">
        <f t="shared" si="55"/>
        <v>#N/A</v>
      </c>
      <c r="E330" s="2" t="e">
        <f t="shared" si="67"/>
        <v>#N/A</v>
      </c>
      <c r="F330" s="2">
        <v>1843693.4920926094</v>
      </c>
      <c r="G330" s="2">
        <f t="shared" si="70"/>
        <v>592960.42857142852</v>
      </c>
      <c r="H330" s="2">
        <f t="shared" si="65"/>
        <v>170299492.79823083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2418091.7142857048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1853283.3860494196</v>
      </c>
      <c r="Q330" s="2">
        <f t="shared" si="71"/>
        <v>600000</v>
      </c>
      <c r="R330" s="2">
        <f t="shared" si="66"/>
        <v>172644044.61478838</v>
      </c>
      <c r="S330" s="2">
        <f t="shared" si="58"/>
        <v>592960.42857143283</v>
      </c>
      <c r="T330" s="2">
        <f t="shared" si="59"/>
        <v>7039.571428571362</v>
      </c>
      <c r="U330" s="2">
        <f t="shared" si="60"/>
        <v>600000</v>
      </c>
      <c r="V330" s="2">
        <f t="shared" si="34"/>
        <v>120490816.79823047</v>
      </c>
      <c r="W330" s="2">
        <f t="shared" si="61"/>
        <v>592960.42857143283</v>
      </c>
      <c r="X330" s="2">
        <f t="shared" si="51"/>
        <v>7039.5714285671711</v>
      </c>
      <c r="Y330" s="2">
        <f t="shared" si="62"/>
        <v>52153227.816557877</v>
      </c>
      <c r="Z330" s="2" t="str">
        <f t="shared" si="52"/>
        <v>MEEP</v>
      </c>
      <c r="AA330" s="2">
        <f>IF(Z330="HERE",Y330,AA329+Graph!$G$1*1000)</f>
        <v>144929597.95941532</v>
      </c>
      <c r="AB330" s="2">
        <f t="shared" si="63"/>
        <v>800000</v>
      </c>
      <c r="AC330" s="2">
        <f t="shared" si="64"/>
        <v>50521486.226801604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263</v>
      </c>
      <c r="C331" s="7"/>
      <c r="D331" s="2" t="e">
        <f t="shared" si="55"/>
        <v>#N/A</v>
      </c>
      <c r="E331" s="2" t="e">
        <f t="shared" si="67"/>
        <v>#N/A</v>
      </c>
      <c r="F331" s="2">
        <v>1848954.1423858404</v>
      </c>
      <c r="G331" s="2">
        <f t="shared" si="70"/>
        <v>592960.42857142852</v>
      </c>
      <c r="H331" s="2">
        <f t="shared" si="65"/>
        <v>170892453.22680226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2425131.2857142761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1858565.878142029</v>
      </c>
      <c r="Q331" s="2">
        <f t="shared" si="71"/>
        <v>600000</v>
      </c>
      <c r="R331" s="2">
        <f t="shared" si="66"/>
        <v>173244044.61478838</v>
      </c>
      <c r="S331" s="2">
        <f t="shared" si="58"/>
        <v>592960.42857143283</v>
      </c>
      <c r="T331" s="2">
        <f t="shared" si="59"/>
        <v>7039.571428571362</v>
      </c>
      <c r="U331" s="2">
        <f t="shared" si="60"/>
        <v>600000</v>
      </c>
      <c r="V331" s="2">
        <f t="shared" si="34"/>
        <v>121083777.2268019</v>
      </c>
      <c r="W331" s="2">
        <f t="shared" si="61"/>
        <v>592960.42857143283</v>
      </c>
      <c r="X331" s="2">
        <f t="shared" si="51"/>
        <v>7039.5714285671711</v>
      </c>
      <c r="Y331" s="2">
        <f t="shared" si="62"/>
        <v>52160267.387986444</v>
      </c>
      <c r="Z331" s="2" t="str">
        <f t="shared" si="52"/>
        <v>MEEP</v>
      </c>
      <c r="AA331" s="2">
        <f>IF(Z331="HERE",Y331,AA330+Graph!$G$1*1000)</f>
        <v>145729597.95941532</v>
      </c>
      <c r="AB331" s="2">
        <f t="shared" si="63"/>
        <v>800000</v>
      </c>
      <c r="AC331" s="2">
        <f t="shared" si="64"/>
        <v>50521486.226801604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264</v>
      </c>
      <c r="C332" s="7"/>
      <c r="D332" s="2" t="e">
        <f t="shared" si="55"/>
        <v>#N/A</v>
      </c>
      <c r="E332" s="2" t="e">
        <f t="shared" si="67"/>
        <v>#N/A</v>
      </c>
      <c r="F332" s="2">
        <v>1854214.7926791012</v>
      </c>
      <c r="G332" s="2">
        <f t="shared" si="70"/>
        <v>592960.42857142852</v>
      </c>
      <c r="H332" s="2">
        <f t="shared" si="65"/>
        <v>171485413.65537369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2432170.8571428475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1863848.3702346087</v>
      </c>
      <c r="Q332" s="2">
        <f t="shared" si="71"/>
        <v>600000</v>
      </c>
      <c r="R332" s="2">
        <f t="shared" si="66"/>
        <v>173844044.61478838</v>
      </c>
      <c r="S332" s="2">
        <f t="shared" si="58"/>
        <v>592960.42857143283</v>
      </c>
      <c r="T332" s="2">
        <f t="shared" si="59"/>
        <v>7039.571428571362</v>
      </c>
      <c r="U332" s="2">
        <f t="shared" si="60"/>
        <v>600000</v>
      </c>
      <c r="V332" s="2">
        <f t="shared" si="34"/>
        <v>121676737.65537333</v>
      </c>
      <c r="W332" s="2">
        <f t="shared" si="61"/>
        <v>592960.42857143283</v>
      </c>
      <c r="X332" s="2">
        <f t="shared" si="51"/>
        <v>7039.5714285671711</v>
      </c>
      <c r="Y332" s="2">
        <f t="shared" si="62"/>
        <v>52167306.959415011</v>
      </c>
      <c r="Z332" s="2" t="str">
        <f t="shared" si="52"/>
        <v>MEEP</v>
      </c>
      <c r="AA332" s="2">
        <f>IF(Z332="HERE",Y332,AA331+Graph!$G$1*1000)</f>
        <v>146529597.95941532</v>
      </c>
      <c r="AB332" s="2">
        <f t="shared" si="63"/>
        <v>800000</v>
      </c>
      <c r="AC332" s="2">
        <f t="shared" si="64"/>
        <v>50521486.226801604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265</v>
      </c>
      <c r="C333" s="7"/>
      <c r="D333" s="2" t="e">
        <f t="shared" si="55"/>
        <v>#N/A</v>
      </c>
      <c r="E333" s="2" t="e">
        <f t="shared" si="67"/>
        <v>#N/A</v>
      </c>
      <c r="F333" s="2">
        <v>1859475.442972362</v>
      </c>
      <c r="G333" s="2">
        <f t="shared" si="70"/>
        <v>592960.42857142852</v>
      </c>
      <c r="H333" s="2">
        <f t="shared" si="65"/>
        <v>172078374.08394513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2439210.4285714189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1869130.8623271883</v>
      </c>
      <c r="Q333" s="2">
        <f t="shared" si="71"/>
        <v>600000</v>
      </c>
      <c r="R333" s="2">
        <f t="shared" si="66"/>
        <v>174444044.61478838</v>
      </c>
      <c r="S333" s="2">
        <f t="shared" si="58"/>
        <v>592960.42857143283</v>
      </c>
      <c r="T333" s="2">
        <f t="shared" si="59"/>
        <v>7039.571428571362</v>
      </c>
      <c r="U333" s="2">
        <f t="shared" si="60"/>
        <v>600000</v>
      </c>
      <c r="V333" s="2">
        <f t="shared" si="34"/>
        <v>122269698.08394477</v>
      </c>
      <c r="W333" s="2">
        <f t="shared" si="61"/>
        <v>592960.42857143283</v>
      </c>
      <c r="X333" s="2">
        <f t="shared" si="51"/>
        <v>7039.5714285671711</v>
      </c>
      <c r="Y333" s="2">
        <f t="shared" si="62"/>
        <v>52174346.530843578</v>
      </c>
      <c r="Z333" s="2" t="str">
        <f t="shared" si="52"/>
        <v>MEEP</v>
      </c>
      <c r="AA333" s="2">
        <f>IF(Z333="HERE",Y333,AA332+Graph!$G$1*1000)</f>
        <v>147329597.95941532</v>
      </c>
      <c r="AB333" s="2">
        <f t="shared" si="63"/>
        <v>800000</v>
      </c>
      <c r="AC333" s="2">
        <f t="shared" si="64"/>
        <v>50521486.226801604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266</v>
      </c>
      <c r="C334" s="7"/>
      <c r="D334" s="2" t="e">
        <f t="shared" si="55"/>
        <v>#N/A</v>
      </c>
      <c r="E334" s="2" t="e">
        <f t="shared" si="67"/>
        <v>#N/A</v>
      </c>
      <c r="F334" s="2">
        <v>1864736.0932656229</v>
      </c>
      <c r="G334" s="2">
        <f t="shared" si="70"/>
        <v>592960.42857142852</v>
      </c>
      <c r="H334" s="2">
        <f t="shared" si="65"/>
        <v>172671334.51251656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2446249.9999999902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1874413.3544197679</v>
      </c>
      <c r="Q334" s="2">
        <f t="shared" si="71"/>
        <v>600000</v>
      </c>
      <c r="R334" s="2">
        <f t="shared" si="66"/>
        <v>175044044.61478838</v>
      </c>
      <c r="S334" s="2">
        <f t="shared" si="58"/>
        <v>592960.42857143283</v>
      </c>
      <c r="T334" s="2">
        <f t="shared" si="59"/>
        <v>7039.571428571362</v>
      </c>
      <c r="U334" s="2">
        <f t="shared" si="60"/>
        <v>600000</v>
      </c>
      <c r="V334" s="2">
        <f t="shared" si="34"/>
        <v>122862658.5125162</v>
      </c>
      <c r="W334" s="2">
        <f t="shared" si="61"/>
        <v>592960.42857143283</v>
      </c>
      <c r="X334" s="2">
        <f t="shared" si="51"/>
        <v>7039.5714285671711</v>
      </c>
      <c r="Y334" s="2">
        <f t="shared" si="62"/>
        <v>52181386.102272145</v>
      </c>
      <c r="Z334" s="2" t="str">
        <f t="shared" si="52"/>
        <v>MEEP</v>
      </c>
      <c r="AA334" s="2">
        <f>IF(Z334="HERE",Y334,AA333+Graph!$G$1*1000)</f>
        <v>148129597.95941532</v>
      </c>
      <c r="AB334" s="2">
        <f t="shared" si="63"/>
        <v>800000</v>
      </c>
      <c r="AC334" s="2">
        <f t="shared" si="64"/>
        <v>50521486.226801604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267</v>
      </c>
      <c r="C335" s="7"/>
      <c r="D335" s="2" t="e">
        <f t="shared" si="55"/>
        <v>#N/A</v>
      </c>
      <c r="E335" s="2" t="e">
        <f t="shared" si="67"/>
        <v>#N/A</v>
      </c>
      <c r="F335" s="2">
        <v>1869996.7435588837</v>
      </c>
      <c r="G335" s="2">
        <f t="shared" si="70"/>
        <v>592960.42857142852</v>
      </c>
      <c r="H335" s="2">
        <f t="shared" si="65"/>
        <v>173264294.94108799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2453289.5714285616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1879695.8465123475</v>
      </c>
      <c r="Q335" s="2">
        <f t="shared" si="71"/>
        <v>600000</v>
      </c>
      <c r="R335" s="2">
        <f t="shared" si="66"/>
        <v>175644044.61478838</v>
      </c>
      <c r="S335" s="2">
        <f t="shared" si="58"/>
        <v>592960.42857143283</v>
      </c>
      <c r="T335" s="2">
        <f t="shared" si="59"/>
        <v>7039.571428571362</v>
      </c>
      <c r="U335" s="2">
        <f t="shared" si="60"/>
        <v>600000</v>
      </c>
      <c r="V335" s="2">
        <f t="shared" si="34"/>
        <v>123455618.94108763</v>
      </c>
      <c r="W335" s="2">
        <f t="shared" si="61"/>
        <v>592960.42857143283</v>
      </c>
      <c r="X335" s="2">
        <f t="shared" si="51"/>
        <v>7039.5714285671711</v>
      </c>
      <c r="Y335" s="2">
        <f t="shared" si="62"/>
        <v>52188425.673700713</v>
      </c>
      <c r="Z335" s="2" t="str">
        <f t="shared" si="52"/>
        <v>MEEP</v>
      </c>
      <c r="AA335" s="2">
        <f>IF(Z335="HERE",Y335,AA334+Graph!$G$1*1000)</f>
        <v>148929597.95941532</v>
      </c>
      <c r="AB335" s="2">
        <f t="shared" si="63"/>
        <v>800000</v>
      </c>
      <c r="AC335" s="2">
        <f t="shared" si="64"/>
        <v>50521486.226801604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268</v>
      </c>
      <c r="C336" s="7"/>
      <c r="D336" s="2" t="e">
        <f t="shared" si="55"/>
        <v>#N/A</v>
      </c>
      <c r="E336" s="2" t="e">
        <f t="shared" si="67"/>
        <v>#N/A</v>
      </c>
      <c r="F336" s="2">
        <v>1875257.3938521147</v>
      </c>
      <c r="G336" s="2">
        <f t="shared" si="70"/>
        <v>592960.42857142852</v>
      </c>
      <c r="H336" s="2">
        <f t="shared" si="65"/>
        <v>173857255.36965942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2460329.1428571329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1884978.3386049271</v>
      </c>
      <c r="Q336" s="2">
        <f t="shared" si="71"/>
        <v>600000</v>
      </c>
      <c r="R336" s="2">
        <f t="shared" si="66"/>
        <v>176244044.61478838</v>
      </c>
      <c r="S336" s="2">
        <f t="shared" si="58"/>
        <v>592960.42857143283</v>
      </c>
      <c r="T336" s="2">
        <f t="shared" si="59"/>
        <v>7039.571428571362</v>
      </c>
      <c r="U336" s="2">
        <f t="shared" si="60"/>
        <v>600000</v>
      </c>
      <c r="V336" s="2">
        <f t="shared" si="34"/>
        <v>124048579.36965907</v>
      </c>
      <c r="W336" s="2">
        <f t="shared" si="61"/>
        <v>592960.42857143283</v>
      </c>
      <c r="X336" s="2">
        <f t="shared" si="51"/>
        <v>7039.5714285671711</v>
      </c>
      <c r="Y336" s="2">
        <f t="shared" si="62"/>
        <v>52195465.24512928</v>
      </c>
      <c r="Z336" s="2" t="str">
        <f t="shared" si="52"/>
        <v>MEEP</v>
      </c>
      <c r="AA336" s="2">
        <f>IF(Z336="HERE",Y336,AA335+Graph!$G$1*1000)</f>
        <v>149729597.95941532</v>
      </c>
      <c r="AB336" s="2">
        <f t="shared" si="63"/>
        <v>800000</v>
      </c>
      <c r="AC336" s="2">
        <f t="shared" si="64"/>
        <v>50521486.226801604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269</v>
      </c>
      <c r="C337" s="7"/>
      <c r="D337" s="2" t="e">
        <f t="shared" si="55"/>
        <v>#N/A</v>
      </c>
      <c r="E337" s="2" t="e">
        <f t="shared" si="67"/>
        <v>#N/A</v>
      </c>
      <c r="F337" s="2">
        <v>1880518.0441453755</v>
      </c>
      <c r="G337" s="2">
        <f t="shared" si="70"/>
        <v>592960.42857142852</v>
      </c>
      <c r="H337" s="2">
        <f t="shared" si="65"/>
        <v>174450215.79823086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2467368.7142857043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1890260.8306975365</v>
      </c>
      <c r="Q337" s="2">
        <f t="shared" si="71"/>
        <v>600000</v>
      </c>
      <c r="R337" s="2">
        <f t="shared" si="66"/>
        <v>176844044.61478838</v>
      </c>
      <c r="S337" s="2">
        <f t="shared" si="58"/>
        <v>592960.42857143283</v>
      </c>
      <c r="T337" s="2">
        <f t="shared" si="59"/>
        <v>7039.571428571362</v>
      </c>
      <c r="U337" s="2">
        <f t="shared" si="60"/>
        <v>600000</v>
      </c>
      <c r="V337" s="2">
        <f t="shared" si="34"/>
        <v>124641539.7982305</v>
      </c>
      <c r="W337" s="2">
        <f t="shared" si="61"/>
        <v>592960.42857143283</v>
      </c>
      <c r="X337" s="2">
        <f t="shared" si="51"/>
        <v>7039.5714285671711</v>
      </c>
      <c r="Y337" s="2">
        <f t="shared" si="62"/>
        <v>52202504.816557847</v>
      </c>
      <c r="Z337" s="2" t="str">
        <f t="shared" si="52"/>
        <v>MEEP</v>
      </c>
      <c r="AA337" s="2">
        <f>IF(Z337="HERE",Y337,AA336+Graph!$G$1*1000)</f>
        <v>150529597.95941532</v>
      </c>
      <c r="AB337" s="2">
        <f t="shared" si="63"/>
        <v>800000</v>
      </c>
      <c r="AC337" s="2">
        <f t="shared" si="64"/>
        <v>50521486.226801604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270</v>
      </c>
      <c r="C338" s="7"/>
      <c r="D338" s="2" t="e">
        <f t="shared" si="55"/>
        <v>#N/A</v>
      </c>
      <c r="E338" s="2" t="e">
        <f t="shared" si="67"/>
        <v>#N/A</v>
      </c>
      <c r="F338" s="2">
        <v>1885778.6944386363</v>
      </c>
      <c r="G338" s="2">
        <f t="shared" si="70"/>
        <v>592960.42857142852</v>
      </c>
      <c r="H338" s="2">
        <f t="shared" si="65"/>
        <v>175043176.22680229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2474408.2857142757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1895543.3227901161</v>
      </c>
      <c r="Q338" s="2">
        <f t="shared" si="71"/>
        <v>600000</v>
      </c>
      <c r="R338" s="2">
        <f t="shared" si="66"/>
        <v>177444044.61478838</v>
      </c>
      <c r="S338" s="2">
        <f t="shared" si="58"/>
        <v>592960.42857143283</v>
      </c>
      <c r="T338" s="2">
        <f t="shared" si="59"/>
        <v>7039.571428571362</v>
      </c>
      <c r="U338" s="2">
        <f t="shared" si="60"/>
        <v>600000</v>
      </c>
      <c r="V338" s="2">
        <f t="shared" si="34"/>
        <v>125234500.22680193</v>
      </c>
      <c r="W338" s="2">
        <f t="shared" si="61"/>
        <v>592960.42857143283</v>
      </c>
      <c r="X338" s="2">
        <f t="shared" si="51"/>
        <v>7039.5714285671711</v>
      </c>
      <c r="Y338" s="2">
        <f t="shared" si="62"/>
        <v>52209544.387986414</v>
      </c>
      <c r="Z338" s="2" t="str">
        <f t="shared" si="52"/>
        <v>MEEP</v>
      </c>
      <c r="AA338" s="2">
        <f>IF(Z338="HERE",Y338,AA337+Graph!$G$1*1000)</f>
        <v>151329597.95941532</v>
      </c>
      <c r="AB338" s="2">
        <f t="shared" si="63"/>
        <v>800000</v>
      </c>
      <c r="AC338" s="2">
        <f t="shared" si="64"/>
        <v>50521486.226801604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271</v>
      </c>
      <c r="C339" s="7"/>
      <c r="D339" s="2" t="e">
        <f t="shared" si="55"/>
        <v>#N/A</v>
      </c>
      <c r="E339" s="2" t="e">
        <f t="shared" si="67"/>
        <v>#N/A</v>
      </c>
      <c r="F339" s="2">
        <v>1891039.3447318971</v>
      </c>
      <c r="G339" s="2">
        <f t="shared" si="70"/>
        <v>592960.42857142852</v>
      </c>
      <c r="H339" s="2">
        <f t="shared" si="65"/>
        <v>175636136.65537372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2481447.857142847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1900825.8148826957</v>
      </c>
      <c r="Q339" s="2">
        <f t="shared" si="71"/>
        <v>600000</v>
      </c>
      <c r="R339" s="2">
        <f t="shared" si="66"/>
        <v>178044044.61478838</v>
      </c>
      <c r="S339" s="2">
        <f t="shared" si="58"/>
        <v>592960.42857143283</v>
      </c>
      <c r="T339" s="2">
        <f t="shared" si="59"/>
        <v>7039.571428571362</v>
      </c>
      <c r="U339" s="2">
        <f t="shared" si="60"/>
        <v>600000</v>
      </c>
      <c r="V339" s="2">
        <f t="shared" si="34"/>
        <v>125827460.65537336</v>
      </c>
      <c r="W339" s="2">
        <f t="shared" si="61"/>
        <v>592960.42857143283</v>
      </c>
      <c r="X339" s="2">
        <f t="shared" si="51"/>
        <v>7039.5714285671711</v>
      </c>
      <c r="Y339" s="2">
        <f t="shared" si="62"/>
        <v>52216583.959414981</v>
      </c>
      <c r="Z339" s="2" t="str">
        <f t="shared" si="52"/>
        <v>MEEP</v>
      </c>
      <c r="AA339" s="2">
        <f>IF(Z339="HERE",Y339,AA338+Graph!$G$1*1000)</f>
        <v>152129597.95941532</v>
      </c>
      <c r="AB339" s="2">
        <f t="shared" si="63"/>
        <v>800000</v>
      </c>
      <c r="AC339" s="2">
        <f t="shared" si="64"/>
        <v>50521486.226801604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272</v>
      </c>
      <c r="C340" s="7"/>
      <c r="D340" s="2" t="e">
        <f t="shared" si="55"/>
        <v>#N/A</v>
      </c>
      <c r="E340" s="2" t="e">
        <f t="shared" si="67"/>
        <v>#N/A</v>
      </c>
      <c r="F340" s="2">
        <v>1896299.9950251579</v>
      </c>
      <c r="G340" s="2">
        <f t="shared" si="70"/>
        <v>592960.42857142852</v>
      </c>
      <c r="H340" s="2">
        <f t="shared" si="65"/>
        <v>176229097.08394516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2488487.4285714184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1906108.3069752753</v>
      </c>
      <c r="Q340" s="2">
        <f t="shared" si="71"/>
        <v>600000</v>
      </c>
      <c r="R340" s="2">
        <f t="shared" si="66"/>
        <v>178644044.61478838</v>
      </c>
      <c r="S340" s="2">
        <f t="shared" si="58"/>
        <v>592960.42857143283</v>
      </c>
      <c r="T340" s="2">
        <f t="shared" si="59"/>
        <v>7039.571428571362</v>
      </c>
      <c r="U340" s="2">
        <f t="shared" si="60"/>
        <v>600000</v>
      </c>
      <c r="V340" s="2">
        <f t="shared" si="34"/>
        <v>126420421.0839448</v>
      </c>
      <c r="W340" s="2">
        <f t="shared" si="61"/>
        <v>592960.42857143283</v>
      </c>
      <c r="X340" s="2">
        <f t="shared" si="51"/>
        <v>7039.5714285671711</v>
      </c>
      <c r="Y340" s="2">
        <f t="shared" si="62"/>
        <v>52223623.530843548</v>
      </c>
      <c r="Z340" s="2" t="str">
        <f t="shared" si="52"/>
        <v>MEEP</v>
      </c>
      <c r="AA340" s="2">
        <f>IF(Z340="HERE",Y340,AA339+Graph!$G$1*1000)</f>
        <v>152929597.95941532</v>
      </c>
      <c r="AB340" s="2">
        <f t="shared" si="63"/>
        <v>800000</v>
      </c>
      <c r="AC340" s="2">
        <f t="shared" si="64"/>
        <v>50521486.226801604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273</v>
      </c>
      <c r="C341" s="7"/>
      <c r="D341" s="2" t="e">
        <f t="shared" si="55"/>
        <v>#N/A</v>
      </c>
      <c r="E341" s="2" t="e">
        <f t="shared" si="67"/>
        <v>#N/A</v>
      </c>
      <c r="F341" s="2">
        <v>1901560.6453183889</v>
      </c>
      <c r="G341" s="2">
        <f t="shared" si="70"/>
        <v>592960.42857142852</v>
      </c>
      <c r="H341" s="2">
        <f t="shared" si="65"/>
        <v>176822057.51251659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2495526.9999999898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1911390.7990678549</v>
      </c>
      <c r="Q341" s="2">
        <f t="shared" si="71"/>
        <v>600000</v>
      </c>
      <c r="R341" s="2">
        <f t="shared" si="66"/>
        <v>179244044.61478838</v>
      </c>
      <c r="S341" s="2">
        <f t="shared" si="58"/>
        <v>592960.42857143283</v>
      </c>
      <c r="T341" s="2">
        <f t="shared" si="59"/>
        <v>7039.571428571362</v>
      </c>
      <c r="U341" s="2">
        <f t="shared" si="60"/>
        <v>600000</v>
      </c>
      <c r="V341" s="2">
        <f t="shared" si="34"/>
        <v>127013381.51251623</v>
      </c>
      <c r="W341" s="2">
        <f t="shared" si="61"/>
        <v>592960.42857143283</v>
      </c>
      <c r="X341" s="2">
        <f t="shared" si="51"/>
        <v>7039.5714285671711</v>
      </c>
      <c r="Y341" s="2">
        <f t="shared" si="62"/>
        <v>52230663.102272116</v>
      </c>
      <c r="Z341" s="2" t="str">
        <f t="shared" si="52"/>
        <v>MEEP</v>
      </c>
      <c r="AA341" s="2">
        <f>IF(Z341="HERE",Y341,AA340+Graph!$G$1*1000)</f>
        <v>153729597.95941532</v>
      </c>
      <c r="AB341" s="2">
        <f t="shared" si="63"/>
        <v>800000</v>
      </c>
      <c r="AC341" s="2">
        <f t="shared" si="64"/>
        <v>50521486.226801604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274</v>
      </c>
      <c r="C342" s="7"/>
      <c r="D342" s="2" t="e">
        <f t="shared" si="55"/>
        <v>#N/A</v>
      </c>
      <c r="E342" s="2" t="e">
        <f t="shared" si="67"/>
        <v>#N/A</v>
      </c>
      <c r="F342" s="2">
        <v>1906821.2956116498</v>
      </c>
      <c r="G342" s="2">
        <f t="shared" si="70"/>
        <v>592960.42857142852</v>
      </c>
      <c r="H342" s="2">
        <f t="shared" si="65"/>
        <v>177415017.94108802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2502566.5714285611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1916673.2911604345</v>
      </c>
      <c r="Q342" s="2">
        <f t="shared" si="71"/>
        <v>600000</v>
      </c>
      <c r="R342" s="2">
        <f t="shared" si="66"/>
        <v>179844044.61478838</v>
      </c>
      <c r="S342" s="2">
        <f t="shared" si="58"/>
        <v>592960.42857143283</v>
      </c>
      <c r="T342" s="2">
        <f t="shared" si="59"/>
        <v>7039.571428571362</v>
      </c>
      <c r="U342" s="2">
        <f t="shared" si="60"/>
        <v>600000</v>
      </c>
      <c r="V342" s="2">
        <f t="shared" si="34"/>
        <v>127606341.94108766</v>
      </c>
      <c r="W342" s="2">
        <f t="shared" si="61"/>
        <v>592960.42857143283</v>
      </c>
      <c r="X342" s="2">
        <f t="shared" si="51"/>
        <v>7039.5714285671711</v>
      </c>
      <c r="Y342" s="2">
        <f t="shared" si="62"/>
        <v>52237702.673700683</v>
      </c>
      <c r="Z342" s="2" t="str">
        <f t="shared" si="52"/>
        <v>MEEP</v>
      </c>
      <c r="AA342" s="2">
        <f>IF(Z342="HERE",Y342,AA341+Graph!$G$1*1000)</f>
        <v>154529597.95941532</v>
      </c>
      <c r="AB342" s="2">
        <f t="shared" si="63"/>
        <v>800000</v>
      </c>
      <c r="AC342" s="2">
        <f t="shared" si="64"/>
        <v>50521486.226801604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275</v>
      </c>
      <c r="C343" s="7"/>
      <c r="D343" s="2" t="e">
        <f t="shared" si="55"/>
        <v>#N/A</v>
      </c>
      <c r="E343" s="2" t="e">
        <f t="shared" si="67"/>
        <v>#N/A</v>
      </c>
      <c r="F343" s="2">
        <v>1912081.9459049106</v>
      </c>
      <c r="G343" s="2">
        <f t="shared" si="70"/>
        <v>592960.42857142852</v>
      </c>
      <c r="H343" s="2">
        <f t="shared" si="65"/>
        <v>178007978.36965945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2509606.1428571325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1921955.7832530439</v>
      </c>
      <c r="Q343" s="2">
        <f t="shared" si="71"/>
        <v>600000</v>
      </c>
      <c r="R343" s="2">
        <f t="shared" si="66"/>
        <v>180444044.61478838</v>
      </c>
      <c r="S343" s="2">
        <f t="shared" si="58"/>
        <v>592960.42857143283</v>
      </c>
      <c r="T343" s="2">
        <f t="shared" si="59"/>
        <v>7039.571428571362</v>
      </c>
      <c r="U343" s="2">
        <f t="shared" si="60"/>
        <v>600000</v>
      </c>
      <c r="V343" s="2">
        <f t="shared" si="34"/>
        <v>128199302.3696591</v>
      </c>
      <c r="W343" s="2">
        <f t="shared" si="61"/>
        <v>592960.42857143283</v>
      </c>
      <c r="X343" s="2">
        <f t="shared" si="51"/>
        <v>7039.5714285671711</v>
      </c>
      <c r="Y343" s="2">
        <f t="shared" si="62"/>
        <v>52244742.24512925</v>
      </c>
      <c r="Z343" s="2" t="str">
        <f t="shared" si="52"/>
        <v>MEEP</v>
      </c>
      <c r="AA343" s="2">
        <f>IF(Z343="HERE",Y343,AA342+Graph!$G$1*1000)</f>
        <v>155329597.95941532</v>
      </c>
      <c r="AB343" s="2">
        <f t="shared" si="63"/>
        <v>800000</v>
      </c>
      <c r="AC343" s="2">
        <f t="shared" si="64"/>
        <v>50521486.226801604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276</v>
      </c>
      <c r="C344" s="7"/>
      <c r="D344" s="2" t="e">
        <f t="shared" si="55"/>
        <v>#N/A</v>
      </c>
      <c r="E344" s="2" t="e">
        <f t="shared" si="67"/>
        <v>#N/A</v>
      </c>
      <c r="F344" s="2">
        <v>1917342.5961981714</v>
      </c>
      <c r="G344" s="2">
        <f t="shared" si="70"/>
        <v>592960.42857142852</v>
      </c>
      <c r="H344" s="2">
        <f t="shared" si="65"/>
        <v>178600938.79823089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2516645.7142857038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1927238.2753456235</v>
      </c>
      <c r="Q344" s="2">
        <f t="shared" si="71"/>
        <v>600000</v>
      </c>
      <c r="R344" s="2">
        <f t="shared" si="66"/>
        <v>181044044.61478838</v>
      </c>
      <c r="S344" s="2">
        <f t="shared" si="58"/>
        <v>592960.42857143283</v>
      </c>
      <c r="T344" s="2">
        <f t="shared" si="59"/>
        <v>7039.571428571362</v>
      </c>
      <c r="U344" s="2">
        <f t="shared" si="60"/>
        <v>600000</v>
      </c>
      <c r="V344" s="2">
        <f t="shared" si="34"/>
        <v>128792262.79823053</v>
      </c>
      <c r="W344" s="2">
        <f t="shared" si="61"/>
        <v>592960.42857143283</v>
      </c>
      <c r="X344" s="2">
        <f t="shared" si="51"/>
        <v>7039.5714285671711</v>
      </c>
      <c r="Y344" s="2">
        <f t="shared" si="62"/>
        <v>52251781.816557817</v>
      </c>
      <c r="Z344" s="2" t="str">
        <f t="shared" si="52"/>
        <v>MEEP</v>
      </c>
      <c r="AA344" s="2">
        <f>IF(Z344="HERE",Y344,AA343+Graph!$G$1*1000)</f>
        <v>156129597.95941532</v>
      </c>
      <c r="AB344" s="2">
        <f t="shared" si="63"/>
        <v>800000</v>
      </c>
      <c r="AC344" s="2">
        <f t="shared" si="64"/>
        <v>50521486.226801604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277</v>
      </c>
      <c r="C345" s="7"/>
      <c r="D345" s="2" t="e">
        <f t="shared" si="55"/>
        <v>#N/A</v>
      </c>
      <c r="E345" s="2" t="e">
        <f t="shared" si="67"/>
        <v>#N/A</v>
      </c>
      <c r="F345" s="2">
        <v>1922603.2464914322</v>
      </c>
      <c r="G345" s="2">
        <f t="shared" si="70"/>
        <v>592960.42857142852</v>
      </c>
      <c r="H345" s="2">
        <f t="shared" si="65"/>
        <v>179193899.22680232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2523685.2857142752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1932520.7674382031</v>
      </c>
      <c r="Q345" s="2">
        <f t="shared" si="71"/>
        <v>600000</v>
      </c>
      <c r="R345" s="2">
        <f t="shared" si="66"/>
        <v>181644044.61478838</v>
      </c>
      <c r="S345" s="2">
        <f t="shared" si="58"/>
        <v>592960.42857143283</v>
      </c>
      <c r="T345" s="2">
        <f t="shared" si="59"/>
        <v>7039.571428571362</v>
      </c>
      <c r="U345" s="2">
        <f t="shared" si="60"/>
        <v>600000</v>
      </c>
      <c r="V345" s="2">
        <f t="shared" si="34"/>
        <v>129385223.22680196</v>
      </c>
      <c r="W345" s="2">
        <f t="shared" si="61"/>
        <v>592960.42857143283</v>
      </c>
      <c r="X345" s="2">
        <f t="shared" si="51"/>
        <v>7039.5714285671711</v>
      </c>
      <c r="Y345" s="2">
        <f t="shared" si="62"/>
        <v>52258821.387986384</v>
      </c>
      <c r="Z345" s="2" t="str">
        <f t="shared" si="52"/>
        <v>MEEP</v>
      </c>
      <c r="AA345" s="2">
        <f>IF(Z345="HERE",Y345,AA344+Graph!$G$1*1000)</f>
        <v>156929597.95941532</v>
      </c>
      <c r="AB345" s="2">
        <f t="shared" si="63"/>
        <v>800000</v>
      </c>
      <c r="AC345" s="2">
        <f t="shared" si="64"/>
        <v>50521486.226801604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278</v>
      </c>
      <c r="C346" s="7"/>
      <c r="D346" s="2" t="e">
        <f t="shared" si="55"/>
        <v>#N/A</v>
      </c>
      <c r="E346" s="2" t="e">
        <f t="shared" si="67"/>
        <v>#N/A</v>
      </c>
      <c r="F346" s="2">
        <v>1927863.8967846632</v>
      </c>
      <c r="G346" s="2">
        <f t="shared" si="70"/>
        <v>592960.42857142852</v>
      </c>
      <c r="H346" s="2">
        <f t="shared" si="65"/>
        <v>179786859.65537375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2530724.8571428466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1937803.2595307827</v>
      </c>
      <c r="Q346" s="2">
        <f t="shared" si="71"/>
        <v>600000</v>
      </c>
      <c r="R346" s="2">
        <f t="shared" si="66"/>
        <v>182244044.61478838</v>
      </c>
      <c r="S346" s="2">
        <f t="shared" si="58"/>
        <v>592960.42857143283</v>
      </c>
      <c r="T346" s="2">
        <f t="shared" si="59"/>
        <v>7039.571428571362</v>
      </c>
      <c r="U346" s="2">
        <f t="shared" si="60"/>
        <v>600000</v>
      </c>
      <c r="V346" s="2">
        <f t="shared" si="34"/>
        <v>129978183.65537339</v>
      </c>
      <c r="W346" s="2">
        <f t="shared" si="61"/>
        <v>592960.42857143283</v>
      </c>
      <c r="X346" s="2">
        <f t="shared" si="51"/>
        <v>7039.5714285671711</v>
      </c>
      <c r="Y346" s="2">
        <f t="shared" si="62"/>
        <v>52265860.959414952</v>
      </c>
      <c r="Z346" s="2" t="str">
        <f t="shared" si="52"/>
        <v>MEEP</v>
      </c>
      <c r="AA346" s="2">
        <f>IF(Z346="HERE",Y346,AA345+Graph!$G$1*1000)</f>
        <v>157729597.95941532</v>
      </c>
      <c r="AB346" s="2">
        <f t="shared" si="63"/>
        <v>800000</v>
      </c>
      <c r="AC346" s="2">
        <f t="shared" si="64"/>
        <v>50521486.226801604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279</v>
      </c>
      <c r="C347" s="7"/>
      <c r="D347" s="2" t="e">
        <f t="shared" si="55"/>
        <v>#N/A</v>
      </c>
      <c r="E347" s="2" t="e">
        <f t="shared" si="67"/>
        <v>#N/A</v>
      </c>
      <c r="F347" s="2">
        <v>1933124.547077924</v>
      </c>
      <c r="G347" s="2">
        <f t="shared" si="70"/>
        <v>592960.42857142852</v>
      </c>
      <c r="H347" s="2">
        <f t="shared" si="65"/>
        <v>180379820.08394518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2537764.4285714179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1943085.7516233623</v>
      </c>
      <c r="Q347" s="2">
        <f t="shared" si="71"/>
        <v>600000</v>
      </c>
      <c r="R347" s="2">
        <f t="shared" si="66"/>
        <v>182844044.61478838</v>
      </c>
      <c r="S347" s="2">
        <f t="shared" si="58"/>
        <v>592960.42857143283</v>
      </c>
      <c r="T347" s="2">
        <f t="shared" si="59"/>
        <v>7039.571428571362</v>
      </c>
      <c r="U347" s="2">
        <f t="shared" si="60"/>
        <v>600000</v>
      </c>
      <c r="V347" s="2">
        <f t="shared" si="34"/>
        <v>130571144.08394483</v>
      </c>
      <c r="W347" s="2">
        <f t="shared" si="61"/>
        <v>592960.42857143283</v>
      </c>
      <c r="X347" s="2">
        <f t="shared" si="51"/>
        <v>7039.5714285671711</v>
      </c>
      <c r="Y347" s="2">
        <f t="shared" si="62"/>
        <v>52272900.530843519</v>
      </c>
      <c r="Z347" s="2" t="str">
        <f t="shared" si="52"/>
        <v>MEEP</v>
      </c>
      <c r="AA347" s="2">
        <f>IF(Z347="HERE",Y347,AA346+Graph!$G$1*1000)</f>
        <v>158529597.95941532</v>
      </c>
      <c r="AB347" s="2">
        <f t="shared" si="63"/>
        <v>800000</v>
      </c>
      <c r="AC347" s="2">
        <f t="shared" si="64"/>
        <v>50521486.226801604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280</v>
      </c>
      <c r="C348" s="7"/>
      <c r="D348" s="2" t="e">
        <f t="shared" si="55"/>
        <v>#N/A</v>
      </c>
      <c r="E348" s="2" t="e">
        <f t="shared" si="67"/>
        <v>#N/A</v>
      </c>
      <c r="F348" s="2">
        <v>1938385.1973711848</v>
      </c>
      <c r="G348" s="2">
        <f t="shared" si="70"/>
        <v>592960.42857142852</v>
      </c>
      <c r="H348" s="2">
        <f t="shared" si="65"/>
        <v>180972780.51251662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2544803.9999999893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1948368.2437159717</v>
      </c>
      <c r="Q348" s="2">
        <f t="shared" si="71"/>
        <v>600000</v>
      </c>
      <c r="R348" s="2">
        <f t="shared" si="66"/>
        <v>183444044.61478838</v>
      </c>
      <c r="S348" s="2">
        <f t="shared" si="58"/>
        <v>592960.42857143283</v>
      </c>
      <c r="T348" s="2">
        <f t="shared" si="59"/>
        <v>7039.571428571362</v>
      </c>
      <c r="U348" s="2">
        <f t="shared" si="60"/>
        <v>600000</v>
      </c>
      <c r="V348" s="2">
        <f t="shared" si="34"/>
        <v>131164104.51251626</v>
      </c>
      <c r="W348" s="2">
        <f t="shared" si="61"/>
        <v>592960.42857143283</v>
      </c>
      <c r="X348" s="2">
        <f t="shared" si="51"/>
        <v>7039.5714285671711</v>
      </c>
      <c r="Y348" s="2">
        <f t="shared" si="62"/>
        <v>52279940.102272086</v>
      </c>
      <c r="Z348" s="2" t="str">
        <f t="shared" si="52"/>
        <v>MEEP</v>
      </c>
      <c r="AA348" s="2">
        <f>IF(Z348="HERE",Y348,AA347+Graph!$G$1*1000)</f>
        <v>159329597.95941532</v>
      </c>
      <c r="AB348" s="2">
        <f t="shared" si="63"/>
        <v>800000</v>
      </c>
      <c r="AC348" s="2">
        <f t="shared" si="64"/>
        <v>50521486.226801604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281</v>
      </c>
      <c r="C349" s="7"/>
      <c r="D349" s="2" t="e">
        <f t="shared" si="55"/>
        <v>#N/A</v>
      </c>
      <c r="E349" s="2" t="e">
        <f t="shared" si="67"/>
        <v>#N/A</v>
      </c>
      <c r="F349" s="2">
        <v>1943645.8476644456</v>
      </c>
      <c r="G349" s="2">
        <f t="shared" si="70"/>
        <v>592960.42857142852</v>
      </c>
      <c r="H349" s="2">
        <f t="shared" si="65"/>
        <v>181565740.94108805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2551843.5714285607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1953650.7358085513</v>
      </c>
      <c r="Q349" s="2">
        <f t="shared" si="71"/>
        <v>600000</v>
      </c>
      <c r="R349" s="2">
        <f t="shared" si="66"/>
        <v>184044044.61478838</v>
      </c>
      <c r="S349" s="2">
        <f t="shared" si="58"/>
        <v>592960.42857143283</v>
      </c>
      <c r="T349" s="2">
        <f t="shared" si="59"/>
        <v>7039.571428571362</v>
      </c>
      <c r="U349" s="2">
        <f t="shared" si="60"/>
        <v>600000</v>
      </c>
      <c r="V349" s="2">
        <f t="shared" si="34"/>
        <v>131757064.94108769</v>
      </c>
      <c r="W349" s="2">
        <f t="shared" si="61"/>
        <v>592960.42857143283</v>
      </c>
      <c r="X349" s="2">
        <f t="shared" si="51"/>
        <v>7039.5714285671711</v>
      </c>
      <c r="Y349" s="2">
        <f t="shared" si="62"/>
        <v>52286979.673700653</v>
      </c>
      <c r="Z349" s="2" t="str">
        <f t="shared" si="52"/>
        <v>MEEP</v>
      </c>
      <c r="AA349" s="2">
        <f>IF(Z349="HERE",Y349,AA348+Graph!$G$1*1000)</f>
        <v>160129597.95941532</v>
      </c>
      <c r="AB349" s="2">
        <f t="shared" si="63"/>
        <v>800000</v>
      </c>
      <c r="AC349" s="2">
        <f t="shared" si="64"/>
        <v>50521486.226801604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282</v>
      </c>
      <c r="C350" s="7"/>
      <c r="D350" s="2" t="e">
        <f t="shared" si="55"/>
        <v>#N/A</v>
      </c>
      <c r="E350" s="2" t="e">
        <f t="shared" si="67"/>
        <v>#N/A</v>
      </c>
      <c r="F350" s="2">
        <v>1948906.4979577065</v>
      </c>
      <c r="G350" s="2">
        <f t="shared" si="70"/>
        <v>592960.42857142852</v>
      </c>
      <c r="H350" s="2">
        <f t="shared" si="65"/>
        <v>182158701.36965948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2558883.142857132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1958933.2279011309</v>
      </c>
      <c r="Q350" s="2">
        <f t="shared" si="71"/>
        <v>600000</v>
      </c>
      <c r="R350" s="2">
        <f t="shared" si="66"/>
        <v>184644044.61478838</v>
      </c>
      <c r="S350" s="2">
        <f t="shared" si="58"/>
        <v>592960.42857143283</v>
      </c>
      <c r="T350" s="2">
        <f t="shared" si="59"/>
        <v>7039.571428571362</v>
      </c>
      <c r="U350" s="2">
        <f t="shared" si="60"/>
        <v>600000</v>
      </c>
      <c r="V350" s="2">
        <f t="shared" si="34"/>
        <v>132350025.36965913</v>
      </c>
      <c r="W350" s="2">
        <f t="shared" si="61"/>
        <v>592960.42857143283</v>
      </c>
      <c r="X350" s="2">
        <f t="shared" si="51"/>
        <v>7039.5714285671711</v>
      </c>
      <c r="Y350" s="2">
        <f t="shared" si="62"/>
        <v>52294019.24512922</v>
      </c>
      <c r="Z350" s="2" t="str">
        <f t="shared" si="52"/>
        <v>MEEP</v>
      </c>
      <c r="AA350" s="2">
        <f>IF(Z350="HERE",Y350,AA349+Graph!$G$1*1000)</f>
        <v>160929597.95941532</v>
      </c>
      <c r="AB350" s="2">
        <f t="shared" si="63"/>
        <v>800000</v>
      </c>
      <c r="AC350" s="2">
        <f t="shared" si="64"/>
        <v>50521486.226801604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283</v>
      </c>
      <c r="C351" s="7"/>
      <c r="D351" s="2" t="e">
        <f t="shared" si="55"/>
        <v>#N/A</v>
      </c>
      <c r="E351" s="2" t="e">
        <f t="shared" si="67"/>
        <v>#N/A</v>
      </c>
      <c r="F351" s="2">
        <v>1954167.1482509673</v>
      </c>
      <c r="G351" s="2">
        <f t="shared" si="70"/>
        <v>592960.42857142852</v>
      </c>
      <c r="H351" s="2">
        <f t="shared" si="65"/>
        <v>182751661.79823092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2565922.7142857034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1964215.7199937105</v>
      </c>
      <c r="Q351" s="2">
        <f t="shared" si="71"/>
        <v>600000</v>
      </c>
      <c r="R351" s="2">
        <f t="shared" si="66"/>
        <v>185244044.61478838</v>
      </c>
      <c r="S351" s="2">
        <f t="shared" si="58"/>
        <v>592960.42857143283</v>
      </c>
      <c r="T351" s="2">
        <f t="shared" si="59"/>
        <v>7039.571428571362</v>
      </c>
      <c r="U351" s="2">
        <f t="shared" si="60"/>
        <v>600000</v>
      </c>
      <c r="V351" s="2">
        <f t="shared" si="34"/>
        <v>132942985.79823056</v>
      </c>
      <c r="W351" s="2">
        <f t="shared" si="61"/>
        <v>592960.42857143283</v>
      </c>
      <c r="X351" s="2">
        <f t="shared" si="51"/>
        <v>7039.5714285671711</v>
      </c>
      <c r="Y351" s="2">
        <f t="shared" ref="Y351:Y385" si="74">IF(COUNT($C352)=0,IF(COUNT($C351)=1,C351,SUM(Y350+X351)),C351)</f>
        <v>52301058.816557787</v>
      </c>
      <c r="Z351" s="2" t="str">
        <f t="shared" si="52"/>
        <v>MEEP</v>
      </c>
      <c r="AA351" s="2">
        <f>IF(Z351="HERE",Y351,AA350+Graph!$G$1*1000)</f>
        <v>161729597.95941532</v>
      </c>
      <c r="AB351" s="2">
        <f t="shared" si="63"/>
        <v>800000</v>
      </c>
      <c r="AC351" s="2">
        <f t="shared" ref="AC351:AC385" si="75">IF(Z352="HERE",V351,AC350)</f>
        <v>50521486.226801604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284</v>
      </c>
      <c r="C352" s="7"/>
      <c r="D352" s="2" t="e">
        <f t="shared" si="55"/>
        <v>#N/A</v>
      </c>
      <c r="E352" s="2" t="e">
        <f t="shared" si="67"/>
        <v>#N/A</v>
      </c>
      <c r="F352" s="2">
        <v>1959427.7985441983</v>
      </c>
      <c r="G352" s="2">
        <f t="shared" si="70"/>
        <v>592960.42857142852</v>
      </c>
      <c r="H352" s="2">
        <f t="shared" ref="H352:H385" si="76">IF(COUNT($C353)=0,IF(COUNT($C352)=1,C352,SUM(H351+G352)),C352)</f>
        <v>183344622.22680235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2572962.2857142747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1969498.2120862901</v>
      </c>
      <c r="Q352" s="2">
        <f t="shared" si="71"/>
        <v>600000</v>
      </c>
      <c r="R352" s="2">
        <f t="shared" ref="R352:R385" si="77">IF(COUNT($C353)=0,IF(COUNT($C352)=1,M352,SUM(R351+Q352)),M352)</f>
        <v>185844044.61478838</v>
      </c>
      <c r="S352" s="2">
        <f t="shared" si="58"/>
        <v>592960.42857143283</v>
      </c>
      <c r="T352" s="2">
        <f t="shared" si="59"/>
        <v>7039.571428571362</v>
      </c>
      <c r="U352" s="2">
        <f t="shared" si="60"/>
        <v>600000</v>
      </c>
      <c r="V352" s="2">
        <f t="shared" si="34"/>
        <v>133535946.22680199</v>
      </c>
      <c r="W352" s="2">
        <f t="shared" si="61"/>
        <v>592960.42857143283</v>
      </c>
      <c r="X352" s="2">
        <f t="shared" si="51"/>
        <v>7039.5714285671711</v>
      </c>
      <c r="Y352" s="2">
        <f t="shared" si="74"/>
        <v>52308098.387986355</v>
      </c>
      <c r="Z352" s="2" t="str">
        <f t="shared" si="52"/>
        <v>MEEP</v>
      </c>
      <c r="AA352" s="2">
        <f>IF(Z352="HERE",Y352,AA351+Graph!$G$1*1000)</f>
        <v>162529597.95941532</v>
      </c>
      <c r="AB352" s="2">
        <f t="shared" si="63"/>
        <v>800000</v>
      </c>
      <c r="AC352" s="2">
        <f t="shared" si="75"/>
        <v>50521486.226801604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285</v>
      </c>
      <c r="C353" s="7"/>
      <c r="D353" s="2" t="e">
        <f t="shared" si="55"/>
        <v>#N/A</v>
      </c>
      <c r="E353" s="2" t="e">
        <f t="shared" si="67"/>
        <v>#N/A</v>
      </c>
      <c r="F353" s="2">
        <v>1964688.4488374591</v>
      </c>
      <c r="G353" s="2">
        <f t="shared" si="70"/>
        <v>592960.42857142852</v>
      </c>
      <c r="H353" s="2">
        <f t="shared" si="76"/>
        <v>183937582.65537378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2580001.8571428461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1974780.7041788697</v>
      </c>
      <c r="Q353" s="2">
        <f t="shared" si="71"/>
        <v>600000</v>
      </c>
      <c r="R353" s="2">
        <f t="shared" si="77"/>
        <v>186444044.61478838</v>
      </c>
      <c r="S353" s="2">
        <f t="shared" si="58"/>
        <v>592960.42857143283</v>
      </c>
      <c r="T353" s="2">
        <f t="shared" si="59"/>
        <v>7039.571428571362</v>
      </c>
      <c r="U353" s="2">
        <f t="shared" si="60"/>
        <v>600000</v>
      </c>
      <c r="V353" s="2">
        <f t="shared" si="34"/>
        <v>134128906.65537342</v>
      </c>
      <c r="W353" s="2">
        <f t="shared" si="61"/>
        <v>592960.42857143283</v>
      </c>
      <c r="X353" s="2">
        <f t="shared" si="51"/>
        <v>7039.5714285671711</v>
      </c>
      <c r="Y353" s="2">
        <f t="shared" si="74"/>
        <v>52315137.959414922</v>
      </c>
      <c r="Z353" s="2" t="str">
        <f t="shared" si="52"/>
        <v>MEEP</v>
      </c>
      <c r="AA353" s="2">
        <f>IF(Z353="HERE",Y353,AA352+Graph!$G$1*1000)</f>
        <v>163329597.95941532</v>
      </c>
      <c r="AB353" s="2">
        <f t="shared" si="63"/>
        <v>800000</v>
      </c>
      <c r="AC353" s="2">
        <f t="shared" si="75"/>
        <v>50521486.226801604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286</v>
      </c>
      <c r="C354" s="7"/>
      <c r="D354" s="2" t="e">
        <f t="shared" si="55"/>
        <v>#N/A</v>
      </c>
      <c r="E354" s="2" t="e">
        <f t="shared" si="67"/>
        <v>#N/A</v>
      </c>
      <c r="F354" s="2">
        <v>1969949.0991307199</v>
      </c>
      <c r="G354" s="2">
        <f t="shared" si="70"/>
        <v>592960.42857142852</v>
      </c>
      <c r="H354" s="2">
        <f t="shared" si="76"/>
        <v>184530543.08394521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2587041.4285714175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1980063.1962714791</v>
      </c>
      <c r="Q354" s="2">
        <f t="shared" si="71"/>
        <v>600000</v>
      </c>
      <c r="R354" s="2">
        <f t="shared" si="77"/>
        <v>187044044.61478838</v>
      </c>
      <c r="S354" s="2">
        <f t="shared" si="58"/>
        <v>592960.42857143283</v>
      </c>
      <c r="T354" s="2">
        <f t="shared" si="59"/>
        <v>7039.571428571362</v>
      </c>
      <c r="U354" s="2">
        <f t="shared" si="60"/>
        <v>600000</v>
      </c>
      <c r="V354" s="2">
        <f t="shared" si="34"/>
        <v>134721867.08394486</v>
      </c>
      <c r="W354" s="2">
        <f t="shared" si="61"/>
        <v>592960.42857143283</v>
      </c>
      <c r="X354" s="2">
        <f t="shared" si="51"/>
        <v>7039.5714285671711</v>
      </c>
      <c r="Y354" s="2">
        <f t="shared" si="74"/>
        <v>52322177.530843489</v>
      </c>
      <c r="Z354" s="2" t="str">
        <f t="shared" si="52"/>
        <v>MEEP</v>
      </c>
      <c r="AA354" s="2">
        <f>IF(Z354="HERE",Y354,AA353+Graph!$G$1*1000)</f>
        <v>164129597.95941532</v>
      </c>
      <c r="AB354" s="2">
        <f t="shared" si="63"/>
        <v>800000</v>
      </c>
      <c r="AC354" s="2">
        <f t="shared" si="75"/>
        <v>50521486.226801604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287</v>
      </c>
      <c r="C355" s="7"/>
      <c r="D355" s="2" t="e">
        <f t="shared" si="55"/>
        <v>#N/A</v>
      </c>
      <c r="E355" s="2" t="e">
        <f t="shared" si="67"/>
        <v>#N/A</v>
      </c>
      <c r="F355" s="2">
        <v>1975209.7494239807</v>
      </c>
      <c r="G355" s="2">
        <f t="shared" si="70"/>
        <v>592960.42857142852</v>
      </c>
      <c r="H355" s="2">
        <f t="shared" si="76"/>
        <v>185123503.51251665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2594080.9999999888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1985345.6883640587</v>
      </c>
      <c r="Q355" s="2">
        <f t="shared" si="71"/>
        <v>600000</v>
      </c>
      <c r="R355" s="2">
        <f t="shared" si="77"/>
        <v>187644044.61478838</v>
      </c>
      <c r="S355" s="2">
        <f t="shared" si="58"/>
        <v>592960.42857143283</v>
      </c>
      <c r="T355" s="2">
        <f t="shared" si="59"/>
        <v>7039.571428571362</v>
      </c>
      <c r="U355" s="2">
        <f t="shared" si="60"/>
        <v>600000</v>
      </c>
      <c r="V355" s="2">
        <f t="shared" si="34"/>
        <v>135314827.51251629</v>
      </c>
      <c r="W355" s="2">
        <f t="shared" si="61"/>
        <v>592960.42857143283</v>
      </c>
      <c r="X355" s="2">
        <f t="shared" si="51"/>
        <v>7039.5714285671711</v>
      </c>
      <c r="Y355" s="2">
        <f t="shared" si="74"/>
        <v>52329217.102272056</v>
      </c>
      <c r="Z355" s="2" t="str">
        <f t="shared" si="52"/>
        <v>MEEP</v>
      </c>
      <c r="AA355" s="2">
        <f>IF(Z355="HERE",Y355,AA354+Graph!$G$1*1000)</f>
        <v>164929597.95941532</v>
      </c>
      <c r="AB355" s="2">
        <f t="shared" si="63"/>
        <v>800000</v>
      </c>
      <c r="AC355" s="2">
        <f t="shared" si="75"/>
        <v>50521486.226801604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288</v>
      </c>
      <c r="C356" s="7"/>
      <c r="D356" s="2" t="e">
        <f t="shared" si="55"/>
        <v>#N/A</v>
      </c>
      <c r="E356" s="2" t="e">
        <f t="shared" si="67"/>
        <v>#N/A</v>
      </c>
      <c r="F356" s="2">
        <v>1980470.3997172415</v>
      </c>
      <c r="G356" s="2">
        <f t="shared" si="70"/>
        <v>592960.42857142852</v>
      </c>
      <c r="H356" s="2">
        <f t="shared" si="76"/>
        <v>185716463.94108808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2601120.5714285602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1990628.1804566383</v>
      </c>
      <c r="Q356" s="2">
        <f t="shared" si="71"/>
        <v>600000</v>
      </c>
      <c r="R356" s="2">
        <f t="shared" si="77"/>
        <v>188244044.61478838</v>
      </c>
      <c r="S356" s="2">
        <f t="shared" si="58"/>
        <v>592960.42857143283</v>
      </c>
      <c r="T356" s="2">
        <f t="shared" si="59"/>
        <v>7039.571428571362</v>
      </c>
      <c r="U356" s="2">
        <f t="shared" si="60"/>
        <v>600000</v>
      </c>
      <c r="V356" s="2">
        <f t="shared" ref="V356:V385" si="78">H272</f>
        <v>135907787.94108772</v>
      </c>
      <c r="W356" s="2">
        <f t="shared" si="61"/>
        <v>592960.42857143283</v>
      </c>
      <c r="X356" s="2">
        <f t="shared" si="51"/>
        <v>7039.5714285671711</v>
      </c>
      <c r="Y356" s="2">
        <f t="shared" si="74"/>
        <v>52336256.673700623</v>
      </c>
      <c r="Z356" s="2" t="str">
        <f t="shared" si="52"/>
        <v>MEEP</v>
      </c>
      <c r="AA356" s="2">
        <f>IF(Z356="HERE",Y356,AA355+Graph!$G$1*1000)</f>
        <v>165729597.95941532</v>
      </c>
      <c r="AB356" s="2">
        <f t="shared" si="63"/>
        <v>800000</v>
      </c>
      <c r="AC356" s="2">
        <f t="shared" si="75"/>
        <v>50521486.226801604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289</v>
      </c>
      <c r="C357" s="7"/>
      <c r="D357" s="2" t="e">
        <f t="shared" si="55"/>
        <v>#N/A</v>
      </c>
      <c r="E357" s="2" t="e">
        <f t="shared" si="67"/>
        <v>#N/A</v>
      </c>
      <c r="F357" s="2">
        <v>1985731.0500104725</v>
      </c>
      <c r="G357" s="2">
        <f t="shared" si="70"/>
        <v>592960.42857142852</v>
      </c>
      <c r="H357" s="2">
        <f t="shared" si="76"/>
        <v>186309424.36965951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2608160.1428571315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1995910.6725492179</v>
      </c>
      <c r="Q357" s="2">
        <f t="shared" si="71"/>
        <v>600000</v>
      </c>
      <c r="R357" s="2">
        <f t="shared" si="77"/>
        <v>188844044.61478838</v>
      </c>
      <c r="S357" s="2">
        <f t="shared" si="58"/>
        <v>592960.42857143283</v>
      </c>
      <c r="T357" s="2">
        <f t="shared" si="59"/>
        <v>7039.571428571362</v>
      </c>
      <c r="U357" s="2">
        <f t="shared" si="60"/>
        <v>600000</v>
      </c>
      <c r="V357" s="2">
        <f t="shared" si="78"/>
        <v>136500748.36965916</v>
      </c>
      <c r="W357" s="2">
        <f t="shared" si="61"/>
        <v>592960.42857143283</v>
      </c>
      <c r="X357" s="2">
        <f t="shared" si="51"/>
        <v>7039.5714285671711</v>
      </c>
      <c r="Y357" s="2">
        <f t="shared" si="74"/>
        <v>52343296.24512919</v>
      </c>
      <c r="Z357" s="2" t="str">
        <f t="shared" si="52"/>
        <v>MEEP</v>
      </c>
      <c r="AA357" s="2">
        <f>IF(Z357="HERE",Y357,AA356+Graph!$G$1*1000)</f>
        <v>166529597.95941532</v>
      </c>
      <c r="AB357" s="2">
        <f t="shared" si="63"/>
        <v>800000</v>
      </c>
      <c r="AC357" s="2">
        <f t="shared" si="75"/>
        <v>50521486.226801604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290</v>
      </c>
      <c r="C358" s="7"/>
      <c r="D358" s="2" t="e">
        <f t="shared" si="55"/>
        <v>#N/A</v>
      </c>
      <c r="E358" s="2" t="e">
        <f t="shared" si="67"/>
        <v>#N/A</v>
      </c>
      <c r="F358" s="2">
        <v>1990991.7003037333</v>
      </c>
      <c r="G358" s="2">
        <f t="shared" ref="G358:G385" si="79">IF(F358&gt;600000,$AK$31*1000,F358)</f>
        <v>592960.42857142852</v>
      </c>
      <c r="H358" s="2">
        <f t="shared" si="76"/>
        <v>186902384.79823095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2615199.7142857029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2001193.1646417975</v>
      </c>
      <c r="Q358" s="2">
        <f t="shared" ref="Q358:Q385" si="80">IF(P358&gt;600000,600000,P358)</f>
        <v>600000</v>
      </c>
      <c r="R358" s="2">
        <f t="shared" si="77"/>
        <v>189444044.61478838</v>
      </c>
      <c r="S358" s="2">
        <f t="shared" si="58"/>
        <v>592960.42857143283</v>
      </c>
      <c r="T358" s="2">
        <f t="shared" si="59"/>
        <v>7039.571428571362</v>
      </c>
      <c r="U358" s="2">
        <f t="shared" si="60"/>
        <v>600000</v>
      </c>
      <c r="V358" s="2">
        <f t="shared" si="78"/>
        <v>137093708.79823059</v>
      </c>
      <c r="W358" s="2">
        <f t="shared" si="61"/>
        <v>592960.42857143283</v>
      </c>
      <c r="X358" s="2">
        <f t="shared" si="51"/>
        <v>7039.5714285671711</v>
      </c>
      <c r="Y358" s="2">
        <f t="shared" si="74"/>
        <v>52350335.816557758</v>
      </c>
      <c r="Z358" s="2" t="str">
        <f t="shared" si="52"/>
        <v>MEEP</v>
      </c>
      <c r="AA358" s="2">
        <f>IF(Z358="HERE",Y358,AA357+Graph!$G$1*1000)</f>
        <v>167329597.95941532</v>
      </c>
      <c r="AB358" s="2">
        <f t="shared" si="63"/>
        <v>800000</v>
      </c>
      <c r="AC358" s="2">
        <f t="shared" si="75"/>
        <v>50521486.226801604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291</v>
      </c>
      <c r="C359" s="7"/>
      <c r="D359" s="2" t="e">
        <f t="shared" si="55"/>
        <v>#N/A</v>
      </c>
      <c r="E359" s="2" t="e">
        <f t="shared" si="67"/>
        <v>#N/A</v>
      </c>
      <c r="F359" s="2">
        <v>1996252.3505969942</v>
      </c>
      <c r="G359" s="2">
        <f t="shared" si="79"/>
        <v>592960.42857142852</v>
      </c>
      <c r="H359" s="2">
        <f t="shared" si="76"/>
        <v>187495345.22680238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2622239.2857142743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2006475.6567343771</v>
      </c>
      <c r="Q359" s="2">
        <f t="shared" si="80"/>
        <v>600000</v>
      </c>
      <c r="R359" s="2">
        <f t="shared" si="77"/>
        <v>190044044.61478838</v>
      </c>
      <c r="S359" s="2">
        <f t="shared" si="58"/>
        <v>592960.42857143283</v>
      </c>
      <c r="T359" s="2">
        <f t="shared" si="59"/>
        <v>7039.571428571362</v>
      </c>
      <c r="U359" s="2">
        <f t="shared" si="60"/>
        <v>600000</v>
      </c>
      <c r="V359" s="2">
        <f t="shared" si="78"/>
        <v>137686669.22680202</v>
      </c>
      <c r="W359" s="2">
        <f t="shared" si="61"/>
        <v>592960.42857143283</v>
      </c>
      <c r="X359" s="2">
        <f t="shared" si="51"/>
        <v>7039.5714285671711</v>
      </c>
      <c r="Y359" s="2">
        <f t="shared" si="74"/>
        <v>52357375.387986325</v>
      </c>
      <c r="Z359" s="2" t="str">
        <f t="shared" si="52"/>
        <v>MEEP</v>
      </c>
      <c r="AA359" s="2">
        <f>IF(Z359="HERE",Y359,AA358+Graph!$G$1*1000)</f>
        <v>168129597.95941532</v>
      </c>
      <c r="AB359" s="2">
        <f t="shared" si="63"/>
        <v>800000</v>
      </c>
      <c r="AC359" s="2">
        <f t="shared" si="75"/>
        <v>50521486.226801604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292</v>
      </c>
      <c r="C360" s="7"/>
      <c r="D360" s="2" t="e">
        <f t="shared" si="55"/>
        <v>#N/A</v>
      </c>
      <c r="E360" s="2" t="e">
        <f t="shared" si="67"/>
        <v>#N/A</v>
      </c>
      <c r="F360" s="2">
        <v>2001513.000890255</v>
      </c>
      <c r="G360" s="2">
        <f t="shared" si="79"/>
        <v>592960.42857142852</v>
      </c>
      <c r="H360" s="2">
        <f t="shared" si="76"/>
        <v>188088305.65537381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2629278.8571428456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2011758.1488269866</v>
      </c>
      <c r="Q360" s="2">
        <f t="shared" si="80"/>
        <v>600000</v>
      </c>
      <c r="R360" s="2">
        <f t="shared" si="77"/>
        <v>190644044.61478838</v>
      </c>
      <c r="S360" s="2">
        <f t="shared" si="58"/>
        <v>592960.42857143283</v>
      </c>
      <c r="T360" s="2">
        <f t="shared" si="59"/>
        <v>7039.571428571362</v>
      </c>
      <c r="U360" s="2">
        <f t="shared" si="60"/>
        <v>600000</v>
      </c>
      <c r="V360" s="2">
        <f t="shared" si="78"/>
        <v>138279629.65537345</v>
      </c>
      <c r="W360" s="2">
        <f t="shared" si="61"/>
        <v>592960.42857143283</v>
      </c>
      <c r="X360" s="2">
        <f t="shared" si="51"/>
        <v>7039.5714285671711</v>
      </c>
      <c r="Y360" s="2">
        <f t="shared" si="74"/>
        <v>52364414.959414892</v>
      </c>
      <c r="Z360" s="2" t="str">
        <f t="shared" si="52"/>
        <v>MEEP</v>
      </c>
      <c r="AA360" s="2">
        <f>IF(Z360="HERE",Y360,AA359+Graph!$G$1*1000)</f>
        <v>168929597.95941532</v>
      </c>
      <c r="AB360" s="2">
        <f t="shared" si="63"/>
        <v>800000</v>
      </c>
      <c r="AC360" s="2">
        <f t="shared" si="75"/>
        <v>50521486.226801604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293</v>
      </c>
      <c r="C361" s="7"/>
      <c r="D361" s="2" t="e">
        <f t="shared" si="55"/>
        <v>#N/A</v>
      </c>
      <c r="E361" s="2" t="e">
        <f t="shared" si="67"/>
        <v>#N/A</v>
      </c>
      <c r="F361" s="2">
        <v>2006773.6511835158</v>
      </c>
      <c r="G361" s="2">
        <f t="shared" si="79"/>
        <v>592960.42857142852</v>
      </c>
      <c r="H361" s="2">
        <f t="shared" si="76"/>
        <v>188681266.08394524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2636318.428571417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2017040.6409195662</v>
      </c>
      <c r="Q361" s="2">
        <f t="shared" si="80"/>
        <v>600000</v>
      </c>
      <c r="R361" s="2">
        <f t="shared" si="77"/>
        <v>191244044.61478838</v>
      </c>
      <c r="S361" s="2">
        <f t="shared" si="58"/>
        <v>592960.42857143283</v>
      </c>
      <c r="T361" s="2">
        <f t="shared" si="59"/>
        <v>7039.571428571362</v>
      </c>
      <c r="U361" s="2">
        <f t="shared" si="60"/>
        <v>600000</v>
      </c>
      <c r="V361" s="2">
        <f t="shared" si="78"/>
        <v>138872590.08394489</v>
      </c>
      <c r="W361" s="2">
        <f t="shared" si="61"/>
        <v>592960.42857143283</v>
      </c>
      <c r="X361" s="2">
        <f t="shared" si="51"/>
        <v>7039.5714285671711</v>
      </c>
      <c r="Y361" s="2">
        <f t="shared" si="74"/>
        <v>52371454.530843459</v>
      </c>
      <c r="Z361" s="2" t="str">
        <f t="shared" si="52"/>
        <v>MEEP</v>
      </c>
      <c r="AA361" s="2">
        <f>IF(Z361="HERE",Y361,AA360+Graph!$G$1*1000)</f>
        <v>169729597.95941532</v>
      </c>
      <c r="AB361" s="2">
        <f t="shared" si="63"/>
        <v>800000</v>
      </c>
      <c r="AC361" s="2">
        <f t="shared" si="75"/>
        <v>50521486.226801604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294</v>
      </c>
      <c r="C362" s="7"/>
      <c r="D362" s="2" t="e">
        <f t="shared" si="55"/>
        <v>#N/A</v>
      </c>
      <c r="E362" s="2" t="e">
        <f t="shared" si="67"/>
        <v>#N/A</v>
      </c>
      <c r="F362" s="2">
        <v>2012034.3014767468</v>
      </c>
      <c r="G362" s="2">
        <f t="shared" si="79"/>
        <v>592960.42857142852</v>
      </c>
      <c r="H362" s="2">
        <f t="shared" si="76"/>
        <v>189274226.51251668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2643357.9999999884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2022323.1330121458</v>
      </c>
      <c r="Q362" s="2">
        <f t="shared" si="80"/>
        <v>600000</v>
      </c>
      <c r="R362" s="2">
        <f t="shared" si="77"/>
        <v>191844044.61478838</v>
      </c>
      <c r="S362" s="2">
        <f t="shared" si="58"/>
        <v>592960.42857143283</v>
      </c>
      <c r="T362" s="2">
        <f t="shared" si="59"/>
        <v>7039.571428571362</v>
      </c>
      <c r="U362" s="2">
        <f t="shared" si="60"/>
        <v>600000</v>
      </c>
      <c r="V362" s="2">
        <f t="shared" si="78"/>
        <v>139465550.51251632</v>
      </c>
      <c r="W362" s="2">
        <f t="shared" si="61"/>
        <v>592960.42857143283</v>
      </c>
      <c r="X362" s="2">
        <f t="shared" si="51"/>
        <v>7039.5714285671711</v>
      </c>
      <c r="Y362" s="2">
        <f t="shared" si="74"/>
        <v>52378494.102272026</v>
      </c>
      <c r="Z362" s="2" t="str">
        <f t="shared" si="52"/>
        <v>MEEP</v>
      </c>
      <c r="AA362" s="2">
        <f>IF(Z362="HERE",Y362,AA361+Graph!$G$1*1000)</f>
        <v>170529597.95941532</v>
      </c>
      <c r="AB362" s="2">
        <f t="shared" si="63"/>
        <v>800000</v>
      </c>
      <c r="AC362" s="2">
        <f t="shared" si="75"/>
        <v>50521486.226801604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295</v>
      </c>
      <c r="C363" s="7"/>
      <c r="D363" s="2" t="e">
        <f t="shared" si="55"/>
        <v>#N/A</v>
      </c>
      <c r="E363" s="2" t="e">
        <f t="shared" si="67"/>
        <v>#N/A</v>
      </c>
      <c r="F363" s="2">
        <v>2017294.9517700076</v>
      </c>
      <c r="G363" s="2">
        <f t="shared" si="79"/>
        <v>592960.42857142852</v>
      </c>
      <c r="H363" s="2">
        <f t="shared" si="76"/>
        <v>189867186.94108811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2650397.5714285597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2027605.6251047254</v>
      </c>
      <c r="Q363" s="2">
        <f t="shared" si="80"/>
        <v>600000</v>
      </c>
      <c r="R363" s="2">
        <f t="shared" si="77"/>
        <v>192444044.61478838</v>
      </c>
      <c r="S363" s="2">
        <f t="shared" si="58"/>
        <v>592960.42857143283</v>
      </c>
      <c r="T363" s="2">
        <f t="shared" si="59"/>
        <v>7039.571428571362</v>
      </c>
      <c r="U363" s="2">
        <f t="shared" si="60"/>
        <v>600000</v>
      </c>
      <c r="V363" s="2">
        <f t="shared" si="78"/>
        <v>140058510.94108775</v>
      </c>
      <c r="W363" s="2">
        <f t="shared" si="61"/>
        <v>592960.42857143283</v>
      </c>
      <c r="X363" s="2">
        <f t="shared" si="51"/>
        <v>7039.5714285671711</v>
      </c>
      <c r="Y363" s="2">
        <f t="shared" si="74"/>
        <v>52385533.673700593</v>
      </c>
      <c r="Z363" s="2" t="str">
        <f t="shared" si="52"/>
        <v>MEEP</v>
      </c>
      <c r="AA363" s="2">
        <f>IF(Z363="HERE",Y363,AA362+Graph!$G$1*1000)</f>
        <v>171329597.95941532</v>
      </c>
      <c r="AB363" s="2">
        <f t="shared" si="63"/>
        <v>800000</v>
      </c>
      <c r="AC363" s="2">
        <f t="shared" si="75"/>
        <v>50521486.226801604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296</v>
      </c>
      <c r="C364" s="7"/>
      <c r="D364" s="2" t="e">
        <f t="shared" si="55"/>
        <v>#N/A</v>
      </c>
      <c r="E364" s="2" t="e">
        <f t="shared" si="67"/>
        <v>#N/A</v>
      </c>
      <c r="F364" s="2">
        <v>2022555.6020632684</v>
      </c>
      <c r="G364" s="2">
        <f t="shared" si="79"/>
        <v>592960.42857142852</v>
      </c>
      <c r="H364" s="2">
        <f t="shared" si="76"/>
        <v>190460147.36965954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2657437.1428571311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2032888.117197305</v>
      </c>
      <c r="Q364" s="2">
        <f t="shared" si="80"/>
        <v>600000</v>
      </c>
      <c r="R364" s="2">
        <f t="shared" si="77"/>
        <v>193044044.61478838</v>
      </c>
      <c r="S364" s="2">
        <f t="shared" si="58"/>
        <v>592960.42857143283</v>
      </c>
      <c r="T364" s="2">
        <f t="shared" si="59"/>
        <v>7039.571428571362</v>
      </c>
      <c r="U364" s="2">
        <f t="shared" si="60"/>
        <v>600000</v>
      </c>
      <c r="V364" s="2">
        <f t="shared" si="78"/>
        <v>140651471.36965919</v>
      </c>
      <c r="W364" s="2">
        <f t="shared" si="61"/>
        <v>592960.42857143283</v>
      </c>
      <c r="X364" s="2">
        <f t="shared" si="51"/>
        <v>7039.5714285671711</v>
      </c>
      <c r="Y364" s="2">
        <f t="shared" si="74"/>
        <v>52392573.245129161</v>
      </c>
      <c r="Z364" s="2" t="str">
        <f t="shared" si="52"/>
        <v>MEEP</v>
      </c>
      <c r="AA364" s="2">
        <f>IF(Z364="HERE",Y364,AA363+Graph!$G$1*1000)</f>
        <v>172129597.95941532</v>
      </c>
      <c r="AB364" s="2">
        <f t="shared" si="63"/>
        <v>800000</v>
      </c>
      <c r="AC364" s="2">
        <f t="shared" si="75"/>
        <v>50521486.226801604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297</v>
      </c>
      <c r="C365" s="7"/>
      <c r="D365" s="2" t="e">
        <f t="shared" si="55"/>
        <v>#N/A</v>
      </c>
      <c r="E365" s="2" t="e">
        <f t="shared" si="67"/>
        <v>#N/A</v>
      </c>
      <c r="F365" s="2">
        <v>2027816.2523565292</v>
      </c>
      <c r="G365" s="2">
        <f t="shared" si="79"/>
        <v>592960.42857142852</v>
      </c>
      <c r="H365" s="2">
        <f t="shared" si="76"/>
        <v>191053107.79823098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2664476.7142857024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2038170.6092899144</v>
      </c>
      <c r="Q365" s="2">
        <f t="shared" si="80"/>
        <v>600000</v>
      </c>
      <c r="R365" s="2">
        <f t="shared" si="77"/>
        <v>193644044.61478838</v>
      </c>
      <c r="S365" s="2">
        <f t="shared" si="58"/>
        <v>592960.42857143283</v>
      </c>
      <c r="T365" s="2">
        <f t="shared" si="59"/>
        <v>7039.571428571362</v>
      </c>
      <c r="U365" s="2">
        <f t="shared" si="60"/>
        <v>600000</v>
      </c>
      <c r="V365" s="2">
        <f t="shared" si="78"/>
        <v>141244431.79823062</v>
      </c>
      <c r="W365" s="2">
        <f t="shared" si="61"/>
        <v>592960.42857143283</v>
      </c>
      <c r="X365" s="2">
        <f t="shared" si="51"/>
        <v>7039.5714285671711</v>
      </c>
      <c r="Y365" s="2">
        <f t="shared" si="74"/>
        <v>52399612.816557728</v>
      </c>
      <c r="Z365" s="2" t="str">
        <f t="shared" si="52"/>
        <v>MEEP</v>
      </c>
      <c r="AA365" s="2">
        <f>IF(Z365="HERE",Y365,AA364+Graph!$G$1*1000)</f>
        <v>172929597.95941532</v>
      </c>
      <c r="AB365" s="2">
        <f t="shared" si="63"/>
        <v>800000</v>
      </c>
      <c r="AC365" s="2">
        <f t="shared" si="75"/>
        <v>50521486.226801604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298</v>
      </c>
      <c r="C366" s="7"/>
      <c r="D366" s="2" t="e">
        <f t="shared" si="55"/>
        <v>#N/A</v>
      </c>
      <c r="E366" s="2" t="e">
        <f t="shared" si="67"/>
        <v>#N/A</v>
      </c>
      <c r="F366" s="2">
        <v>2033076.90264979</v>
      </c>
      <c r="G366" s="2">
        <f t="shared" si="79"/>
        <v>592960.42857142852</v>
      </c>
      <c r="H366" s="2">
        <f t="shared" si="76"/>
        <v>191646068.22680241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2671516.2857142738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2043453.101382494</v>
      </c>
      <c r="Q366" s="2">
        <f t="shared" si="80"/>
        <v>600000</v>
      </c>
      <c r="R366" s="2">
        <f t="shared" si="77"/>
        <v>194244044.61478838</v>
      </c>
      <c r="S366" s="2">
        <f t="shared" si="58"/>
        <v>592960.42857143283</v>
      </c>
      <c r="T366" s="2">
        <f t="shared" si="59"/>
        <v>7039.571428571362</v>
      </c>
      <c r="U366" s="2">
        <f t="shared" si="60"/>
        <v>600000</v>
      </c>
      <c r="V366" s="2">
        <f t="shared" si="78"/>
        <v>141837392.22680205</v>
      </c>
      <c r="W366" s="2">
        <f t="shared" si="61"/>
        <v>592960.42857143283</v>
      </c>
      <c r="X366" s="2">
        <f t="shared" si="51"/>
        <v>7039.5714285671711</v>
      </c>
      <c r="Y366" s="2">
        <f t="shared" si="74"/>
        <v>52406652.387986295</v>
      </c>
      <c r="Z366" s="2" t="str">
        <f t="shared" si="52"/>
        <v>MEEP</v>
      </c>
      <c r="AA366" s="2">
        <f>IF(Z366="HERE",Y366,AA365+Graph!$G$1*1000)</f>
        <v>173729597.95941532</v>
      </c>
      <c r="AB366" s="2">
        <f t="shared" si="63"/>
        <v>800000</v>
      </c>
      <c r="AC366" s="2">
        <f t="shared" si="75"/>
        <v>50521486.226801604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299</v>
      </c>
      <c r="C367" s="7"/>
      <c r="D367" s="2" t="e">
        <f t="shared" si="55"/>
        <v>#N/A</v>
      </c>
      <c r="E367" s="2" t="e">
        <f t="shared" si="67"/>
        <v>#N/A</v>
      </c>
      <c r="F367" s="2">
        <v>2038337.5529430211</v>
      </c>
      <c r="G367" s="2">
        <f t="shared" si="79"/>
        <v>592960.42857142852</v>
      </c>
      <c r="H367" s="2">
        <f t="shared" si="76"/>
        <v>192239028.65537384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2678555.8571428452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2048735.5934750736</v>
      </c>
      <c r="Q367" s="2">
        <f t="shared" si="80"/>
        <v>600000</v>
      </c>
      <c r="R367" s="2">
        <f t="shared" si="77"/>
        <v>194844044.61478838</v>
      </c>
      <c r="S367" s="2">
        <f t="shared" si="58"/>
        <v>592960.42857143283</v>
      </c>
      <c r="T367" s="2">
        <f t="shared" si="59"/>
        <v>7039.571428571362</v>
      </c>
      <c r="U367" s="2">
        <f t="shared" si="60"/>
        <v>600000</v>
      </c>
      <c r="V367" s="2">
        <f t="shared" si="78"/>
        <v>142430352.65537348</v>
      </c>
      <c r="W367" s="2">
        <f t="shared" si="61"/>
        <v>592960.42857143283</v>
      </c>
      <c r="X367" s="2">
        <f t="shared" si="51"/>
        <v>7039.5714285671711</v>
      </c>
      <c r="Y367" s="2">
        <f t="shared" si="74"/>
        <v>52413691.959414862</v>
      </c>
      <c r="Z367" s="2" t="str">
        <f t="shared" si="52"/>
        <v>MEEP</v>
      </c>
      <c r="AA367" s="2">
        <f>IF(Z367="HERE",Y367,AA366+Graph!$G$1*1000)</f>
        <v>174529597.95941532</v>
      </c>
      <c r="AB367" s="2">
        <f t="shared" si="63"/>
        <v>800000</v>
      </c>
      <c r="AC367" s="2">
        <f t="shared" si="75"/>
        <v>50521486.226801604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300</v>
      </c>
      <c r="C368" s="7"/>
      <c r="D368" s="2" t="e">
        <f t="shared" si="55"/>
        <v>#N/A</v>
      </c>
      <c r="E368" s="2" t="e">
        <f t="shared" si="67"/>
        <v>#N/A</v>
      </c>
      <c r="F368" s="2">
        <v>2043598.2032362819</v>
      </c>
      <c r="G368" s="2">
        <f t="shared" si="79"/>
        <v>592960.42857142852</v>
      </c>
      <c r="H368" s="2">
        <f t="shared" si="76"/>
        <v>192831989.08394527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2685595.4285714165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2054018.0855676532</v>
      </c>
      <c r="Q368" s="2">
        <f t="shared" si="80"/>
        <v>600000</v>
      </c>
      <c r="R368" s="2">
        <f t="shared" si="77"/>
        <v>195444044.61478838</v>
      </c>
      <c r="S368" s="2">
        <f t="shared" si="58"/>
        <v>592960.42857143283</v>
      </c>
      <c r="T368" s="2">
        <f t="shared" si="59"/>
        <v>7039.571428571362</v>
      </c>
      <c r="U368" s="2">
        <f t="shared" si="60"/>
        <v>600000</v>
      </c>
      <c r="V368" s="2">
        <f t="shared" si="78"/>
        <v>143023313.08394492</v>
      </c>
      <c r="W368" s="2">
        <f t="shared" si="61"/>
        <v>592960.42857143283</v>
      </c>
      <c r="X368" s="2">
        <f t="shared" si="51"/>
        <v>7039.5714285671711</v>
      </c>
      <c r="Y368" s="2">
        <f t="shared" si="74"/>
        <v>52420731.530843429</v>
      </c>
      <c r="Z368" s="2" t="str">
        <f t="shared" si="52"/>
        <v>MEEP</v>
      </c>
      <c r="AA368" s="2">
        <f>IF(Z368="HERE",Y368,AA367+Graph!$G$1*1000)</f>
        <v>175329597.95941532</v>
      </c>
      <c r="AB368" s="2">
        <f t="shared" si="63"/>
        <v>800000</v>
      </c>
      <c r="AC368" s="2">
        <f t="shared" si="75"/>
        <v>50521486.226801604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301</v>
      </c>
      <c r="C369" s="7"/>
      <c r="D369" s="2" t="e">
        <f t="shared" si="55"/>
        <v>#N/A</v>
      </c>
      <c r="E369" s="2" t="e">
        <f t="shared" si="67"/>
        <v>#N/A</v>
      </c>
      <c r="F369" s="2">
        <v>2048858.8535295427</v>
      </c>
      <c r="G369" s="2">
        <f t="shared" si="79"/>
        <v>592960.42857142852</v>
      </c>
      <c r="H369" s="2">
        <f t="shared" si="76"/>
        <v>193424949.51251671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2692634.9999999879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2059300.5776602328</v>
      </c>
      <c r="Q369" s="2">
        <f t="shared" si="80"/>
        <v>600000</v>
      </c>
      <c r="R369" s="2">
        <f t="shared" si="77"/>
        <v>196044044.61478838</v>
      </c>
      <c r="S369" s="2">
        <f t="shared" si="58"/>
        <v>592960.42857143283</v>
      </c>
      <c r="T369" s="2">
        <f t="shared" si="59"/>
        <v>7039.571428571362</v>
      </c>
      <c r="U369" s="2">
        <f t="shared" si="60"/>
        <v>600000</v>
      </c>
      <c r="V369" s="2">
        <f t="shared" si="78"/>
        <v>143616273.51251635</v>
      </c>
      <c r="W369" s="2">
        <f t="shared" si="61"/>
        <v>592960.42857143283</v>
      </c>
      <c r="X369" s="2">
        <f t="shared" si="51"/>
        <v>7039.5714285671711</v>
      </c>
      <c r="Y369" s="2">
        <f t="shared" si="74"/>
        <v>52427771.102271996</v>
      </c>
      <c r="Z369" s="2" t="str">
        <f t="shared" si="52"/>
        <v>MEEP</v>
      </c>
      <c r="AA369" s="2">
        <f>IF(Z369="HERE",Y369,AA368+Graph!$G$1*1000)</f>
        <v>176129597.95941532</v>
      </c>
      <c r="AB369" s="2">
        <f t="shared" si="63"/>
        <v>800000</v>
      </c>
      <c r="AC369" s="2">
        <f t="shared" si="75"/>
        <v>50521486.226801604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302</v>
      </c>
      <c r="C370" s="7"/>
      <c r="D370" s="2" t="e">
        <f t="shared" si="55"/>
        <v>#N/A</v>
      </c>
      <c r="E370" s="2" t="e">
        <f t="shared" si="67"/>
        <v>#N/A</v>
      </c>
      <c r="F370" s="2">
        <v>2054119.5038228035</v>
      </c>
      <c r="G370" s="2">
        <f t="shared" si="79"/>
        <v>592960.42857142852</v>
      </c>
      <c r="H370" s="2">
        <f t="shared" si="76"/>
        <v>194017909.94108814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2699674.5714285593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2064583.0697528124</v>
      </c>
      <c r="Q370" s="2">
        <f t="shared" si="80"/>
        <v>600000</v>
      </c>
      <c r="R370" s="2">
        <f t="shared" si="77"/>
        <v>196644044.61478838</v>
      </c>
      <c r="S370" s="2">
        <f t="shared" si="58"/>
        <v>592960.42857143283</v>
      </c>
      <c r="T370" s="2">
        <f t="shared" si="59"/>
        <v>7039.571428571362</v>
      </c>
      <c r="U370" s="2">
        <f t="shared" si="60"/>
        <v>600000</v>
      </c>
      <c r="V370" s="2">
        <f t="shared" si="78"/>
        <v>144209233.94108778</v>
      </c>
      <c r="W370" s="2">
        <f t="shared" si="61"/>
        <v>592960.42857143283</v>
      </c>
      <c r="X370" s="2">
        <f t="shared" si="51"/>
        <v>7039.5714285671711</v>
      </c>
      <c r="Y370" s="2">
        <f t="shared" si="74"/>
        <v>52434810.673700564</v>
      </c>
      <c r="Z370" s="2" t="str">
        <f t="shared" si="52"/>
        <v>MEEP</v>
      </c>
      <c r="AA370" s="2">
        <f>IF(Z370="HERE",Y370,AA369+Graph!$G$1*1000)</f>
        <v>176929597.95941532</v>
      </c>
      <c r="AB370" s="2">
        <f t="shared" si="63"/>
        <v>800000</v>
      </c>
      <c r="AC370" s="2">
        <f t="shared" si="75"/>
        <v>50521486.226801604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303</v>
      </c>
      <c r="C371" s="7"/>
      <c r="D371" s="2" t="e">
        <f t="shared" si="55"/>
        <v>#N/A</v>
      </c>
      <c r="E371" s="2" t="e">
        <f t="shared" si="67"/>
        <v>#N/A</v>
      </c>
      <c r="F371" s="2">
        <v>2059380.1541160643</v>
      </c>
      <c r="G371" s="2">
        <f t="shared" si="79"/>
        <v>592960.42857142852</v>
      </c>
      <c r="H371" s="2">
        <f t="shared" si="76"/>
        <v>194610870.36965957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2706714.1428571306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2069865.5618454218</v>
      </c>
      <c r="Q371" s="2">
        <f t="shared" si="80"/>
        <v>600000</v>
      </c>
      <c r="R371" s="2">
        <f t="shared" si="77"/>
        <v>197244044.61478838</v>
      </c>
      <c r="S371" s="2">
        <f t="shared" si="58"/>
        <v>592960.42857143283</v>
      </c>
      <c r="T371" s="2">
        <f t="shared" si="59"/>
        <v>7039.571428571362</v>
      </c>
      <c r="U371" s="2">
        <f t="shared" si="60"/>
        <v>600000</v>
      </c>
      <c r="V371" s="2">
        <f t="shared" si="78"/>
        <v>144802194.36965922</v>
      </c>
      <c r="W371" s="2">
        <f t="shared" si="61"/>
        <v>592960.42857143283</v>
      </c>
      <c r="X371" s="2">
        <f t="shared" si="51"/>
        <v>7039.5714285671711</v>
      </c>
      <c r="Y371" s="2">
        <f t="shared" si="74"/>
        <v>52441850.245129131</v>
      </c>
      <c r="Z371" s="2" t="str">
        <f t="shared" si="52"/>
        <v>MEEP</v>
      </c>
      <c r="AA371" s="2">
        <f>IF(Z371="HERE",Y371,AA370+Graph!$G$1*1000)</f>
        <v>177729597.95941532</v>
      </c>
      <c r="AB371" s="2">
        <f t="shared" si="63"/>
        <v>800000</v>
      </c>
      <c r="AC371" s="2">
        <f t="shared" si="75"/>
        <v>50521486.226801604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304</v>
      </c>
      <c r="C372" s="7"/>
      <c r="D372" s="2" t="e">
        <f t="shared" si="55"/>
        <v>#N/A</v>
      </c>
      <c r="E372" s="2" t="e">
        <f t="shared" si="67"/>
        <v>#N/A</v>
      </c>
      <c r="F372" s="2">
        <v>2064640.8044093251</v>
      </c>
      <c r="G372" s="2">
        <f t="shared" si="79"/>
        <v>592960.42857142852</v>
      </c>
      <c r="H372" s="2">
        <f t="shared" si="76"/>
        <v>195203830.79823101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2713753.714285702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2075148.0539380014</v>
      </c>
      <c r="Q372" s="2">
        <f t="shared" si="80"/>
        <v>600000</v>
      </c>
      <c r="R372" s="2">
        <f t="shared" si="77"/>
        <v>197844044.61478838</v>
      </c>
      <c r="S372" s="2">
        <f t="shared" si="58"/>
        <v>592960.42857143283</v>
      </c>
      <c r="T372" s="2">
        <f t="shared" si="59"/>
        <v>7039.571428571362</v>
      </c>
      <c r="U372" s="2">
        <f t="shared" si="60"/>
        <v>600000</v>
      </c>
      <c r="V372" s="2">
        <f t="shared" si="78"/>
        <v>145395154.79823065</v>
      </c>
      <c r="W372" s="2">
        <f t="shared" si="61"/>
        <v>592960.42857143283</v>
      </c>
      <c r="X372" s="2">
        <f t="shared" si="51"/>
        <v>7039.5714285671711</v>
      </c>
      <c r="Y372" s="2">
        <f t="shared" si="74"/>
        <v>52448889.816557698</v>
      </c>
      <c r="Z372" s="2" t="str">
        <f t="shared" si="52"/>
        <v>MEEP</v>
      </c>
      <c r="AA372" s="2">
        <f>IF(Z372="HERE",Y372,AA371+Graph!$G$1*1000)</f>
        <v>178529597.95941532</v>
      </c>
      <c r="AB372" s="2">
        <f t="shared" si="63"/>
        <v>800000</v>
      </c>
      <c r="AC372" s="2">
        <f t="shared" si="75"/>
        <v>50521486.226801604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305</v>
      </c>
      <c r="C373" s="7"/>
      <c r="D373" s="2" t="e">
        <f t="shared" si="55"/>
        <v>#N/A</v>
      </c>
      <c r="E373" s="2" t="e">
        <f t="shared" si="67"/>
        <v>#N/A</v>
      </c>
      <c r="F373" s="2">
        <v>2069901.4547025561</v>
      </c>
      <c r="G373" s="2">
        <f t="shared" si="79"/>
        <v>592960.42857142852</v>
      </c>
      <c r="H373" s="2">
        <f t="shared" si="76"/>
        <v>195796791.22680244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2720793.2857142733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2080430.546030581</v>
      </c>
      <c r="Q373" s="2">
        <f t="shared" si="80"/>
        <v>600000</v>
      </c>
      <c r="R373" s="2">
        <f t="shared" si="77"/>
        <v>198444044.61478838</v>
      </c>
      <c r="S373" s="2">
        <f t="shared" si="58"/>
        <v>592960.42857143283</v>
      </c>
      <c r="T373" s="2">
        <f t="shared" si="59"/>
        <v>7039.571428571362</v>
      </c>
      <c r="U373" s="2">
        <f t="shared" si="60"/>
        <v>600000</v>
      </c>
      <c r="V373" s="2">
        <f t="shared" si="78"/>
        <v>145988115.22680208</v>
      </c>
      <c r="W373" s="2">
        <f t="shared" si="61"/>
        <v>592960.42857143283</v>
      </c>
      <c r="X373" s="2">
        <f t="shared" si="51"/>
        <v>7039.5714285671711</v>
      </c>
      <c r="Y373" s="2">
        <f t="shared" si="74"/>
        <v>52455929.387986265</v>
      </c>
      <c r="Z373" s="2" t="str">
        <f t="shared" si="52"/>
        <v>MEEP</v>
      </c>
      <c r="AA373" s="2">
        <f>IF(Z373="HERE",Y373,AA372+Graph!$G$1*1000)</f>
        <v>179329597.95941532</v>
      </c>
      <c r="AB373" s="2">
        <f t="shared" si="63"/>
        <v>800000</v>
      </c>
      <c r="AC373" s="2">
        <f t="shared" si="75"/>
        <v>50521486.226801604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306</v>
      </c>
      <c r="C374" s="7"/>
      <c r="D374" s="2" t="e">
        <f t="shared" si="55"/>
        <v>#N/A</v>
      </c>
      <c r="E374" s="2" t="e">
        <f t="shared" si="67"/>
        <v>#N/A</v>
      </c>
      <c r="F374" s="2">
        <v>2075162.1049958169</v>
      </c>
      <c r="G374" s="2">
        <f t="shared" si="79"/>
        <v>592960.42857142852</v>
      </c>
      <c r="H374" s="2">
        <f t="shared" si="76"/>
        <v>196389751.65537387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2727832.8571428447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2085713.0381231606</v>
      </c>
      <c r="Q374" s="2">
        <f t="shared" si="80"/>
        <v>600000</v>
      </c>
      <c r="R374" s="2">
        <f t="shared" si="77"/>
        <v>199044044.61478838</v>
      </c>
      <c r="S374" s="2">
        <f t="shared" si="58"/>
        <v>592960.42857143283</v>
      </c>
      <c r="T374" s="2">
        <f t="shared" si="59"/>
        <v>7039.571428571362</v>
      </c>
      <c r="U374" s="2">
        <f t="shared" si="60"/>
        <v>600000</v>
      </c>
      <c r="V374" s="2">
        <f t="shared" si="78"/>
        <v>146581075.65537351</v>
      </c>
      <c r="W374" s="2">
        <f t="shared" si="61"/>
        <v>592960.42857143283</v>
      </c>
      <c r="X374" s="2">
        <f t="shared" si="51"/>
        <v>7039.5714285671711</v>
      </c>
      <c r="Y374" s="2">
        <f t="shared" si="74"/>
        <v>52462968.959414832</v>
      </c>
      <c r="Z374" s="2" t="str">
        <f t="shared" si="52"/>
        <v>MEEP</v>
      </c>
      <c r="AA374" s="2">
        <f>IF(Z374="HERE",Y374,AA373+Graph!$G$1*1000)</f>
        <v>180129597.95941532</v>
      </c>
      <c r="AB374" s="2">
        <f t="shared" si="63"/>
        <v>800000</v>
      </c>
      <c r="AC374" s="2">
        <f t="shared" si="75"/>
        <v>50521486.226801604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307</v>
      </c>
      <c r="C375" s="7"/>
      <c r="D375" s="2" t="e">
        <f t="shared" si="55"/>
        <v>#N/A</v>
      </c>
      <c r="E375" s="2" t="e">
        <f t="shared" si="67"/>
        <v>#N/A</v>
      </c>
      <c r="F375" s="2">
        <v>2080422.7552890778</v>
      </c>
      <c r="G375" s="2">
        <f t="shared" si="79"/>
        <v>592960.42857142852</v>
      </c>
      <c r="H375" s="2">
        <f t="shared" si="76"/>
        <v>196982712.0839453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2734872.4285714161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2090995.5302157402</v>
      </c>
      <c r="Q375" s="2">
        <f t="shared" si="80"/>
        <v>600000</v>
      </c>
      <c r="R375" s="2">
        <f t="shared" si="77"/>
        <v>199644044.61478838</v>
      </c>
      <c r="S375" s="2">
        <f t="shared" si="58"/>
        <v>592960.42857143283</v>
      </c>
      <c r="T375" s="2">
        <f t="shared" si="59"/>
        <v>7039.571428571362</v>
      </c>
      <c r="U375" s="2">
        <f t="shared" si="60"/>
        <v>600000</v>
      </c>
      <c r="V375" s="2">
        <f t="shared" si="78"/>
        <v>147174036.08394495</v>
      </c>
      <c r="W375" s="2">
        <f t="shared" si="61"/>
        <v>592960.42857143283</v>
      </c>
      <c r="X375" s="2">
        <f t="shared" si="51"/>
        <v>7039.5714285671711</v>
      </c>
      <c r="Y375" s="2">
        <f t="shared" si="74"/>
        <v>52470008.530843399</v>
      </c>
      <c r="Z375" s="2" t="str">
        <f t="shared" si="52"/>
        <v>MEEP</v>
      </c>
      <c r="AA375" s="2">
        <f>IF(Z375="HERE",Y375,AA374+Graph!$G$1*1000)</f>
        <v>180929597.95941532</v>
      </c>
      <c r="AB375" s="2">
        <f t="shared" si="63"/>
        <v>800000</v>
      </c>
      <c r="AC375" s="2">
        <f t="shared" si="75"/>
        <v>50521486.226801604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308</v>
      </c>
      <c r="C376" s="7"/>
      <c r="D376" s="2" t="e">
        <f t="shared" si="55"/>
        <v>#N/A</v>
      </c>
      <c r="E376" s="2" t="e">
        <f t="shared" si="67"/>
        <v>#N/A</v>
      </c>
      <c r="F376" s="2">
        <v>2085683.4055823386</v>
      </c>
      <c r="G376" s="2">
        <f t="shared" si="79"/>
        <v>592960.42857142852</v>
      </c>
      <c r="H376" s="2">
        <f t="shared" si="76"/>
        <v>197575672.51251674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2741911.9999999874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2096278.0223083198</v>
      </c>
      <c r="Q376" s="2">
        <f t="shared" si="80"/>
        <v>600000</v>
      </c>
      <c r="R376" s="2">
        <f t="shared" si="77"/>
        <v>200244044.61478838</v>
      </c>
      <c r="S376" s="2">
        <f t="shared" si="58"/>
        <v>592960.42857143283</v>
      </c>
      <c r="T376" s="2">
        <f t="shared" si="59"/>
        <v>7039.571428571362</v>
      </c>
      <c r="U376" s="2">
        <f t="shared" si="60"/>
        <v>600000</v>
      </c>
      <c r="V376" s="2">
        <f t="shared" si="78"/>
        <v>147766996.51251638</v>
      </c>
      <c r="W376" s="2">
        <f t="shared" si="61"/>
        <v>592960.42857143283</v>
      </c>
      <c r="X376" s="2">
        <f t="shared" si="51"/>
        <v>7039.5714285671711</v>
      </c>
      <c r="Y376" s="2">
        <f t="shared" si="74"/>
        <v>52477048.102271967</v>
      </c>
      <c r="Z376" s="2" t="str">
        <f t="shared" si="52"/>
        <v>MEEP</v>
      </c>
      <c r="AA376" s="2">
        <f>IF(Z376="HERE",Y376,AA375+Graph!$G$1*1000)</f>
        <v>181729597.95941532</v>
      </c>
      <c r="AB376" s="2">
        <f t="shared" si="63"/>
        <v>800000</v>
      </c>
      <c r="AC376" s="2">
        <f t="shared" si="75"/>
        <v>50521486.226801604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309</v>
      </c>
      <c r="C377" s="7"/>
      <c r="D377" s="2" t="e">
        <f t="shared" si="55"/>
        <v>#N/A</v>
      </c>
      <c r="E377" s="2" t="e">
        <f t="shared" si="67"/>
        <v>#N/A</v>
      </c>
      <c r="F377" s="2">
        <v>2090944.0558755994</v>
      </c>
      <c r="G377" s="2">
        <f t="shared" si="79"/>
        <v>592960.42857142852</v>
      </c>
      <c r="H377" s="2">
        <f t="shared" si="76"/>
        <v>198168632.94108817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2748951.5714285588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2101560.5144009292</v>
      </c>
      <c r="Q377" s="2">
        <f t="shared" si="80"/>
        <v>600000</v>
      </c>
      <c r="R377" s="2">
        <f t="shared" si="77"/>
        <v>200844044.61478838</v>
      </c>
      <c r="S377" s="2">
        <f t="shared" si="58"/>
        <v>592960.42857143283</v>
      </c>
      <c r="T377" s="2">
        <f t="shared" si="59"/>
        <v>7039.571428571362</v>
      </c>
      <c r="U377" s="2">
        <f t="shared" si="60"/>
        <v>600000</v>
      </c>
      <c r="V377" s="2">
        <f t="shared" si="78"/>
        <v>148359956.94108781</v>
      </c>
      <c r="W377" s="2">
        <f t="shared" si="61"/>
        <v>592960.42857143283</v>
      </c>
      <c r="X377" s="2">
        <f t="shared" si="51"/>
        <v>7039.5714285671711</v>
      </c>
      <c r="Y377" s="2">
        <f t="shared" si="74"/>
        <v>52484087.673700534</v>
      </c>
      <c r="Z377" s="2" t="str">
        <f t="shared" si="52"/>
        <v>MEEP</v>
      </c>
      <c r="AA377" s="2">
        <f>IF(Z377="HERE",Y377,AA376+Graph!$G$1*1000)</f>
        <v>182529597.95941532</v>
      </c>
      <c r="AB377" s="2">
        <f t="shared" si="63"/>
        <v>800000</v>
      </c>
      <c r="AC377" s="2">
        <f t="shared" si="75"/>
        <v>50521486.226801604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310</v>
      </c>
      <c r="C378" s="7"/>
      <c r="D378" s="2" t="e">
        <f t="shared" si="55"/>
        <v>#N/A</v>
      </c>
      <c r="E378" s="2" t="e">
        <f t="shared" si="67"/>
        <v>#N/A</v>
      </c>
      <c r="F378" s="2">
        <v>2096204.7061688304</v>
      </c>
      <c r="G378" s="2">
        <f t="shared" si="79"/>
        <v>592960.42857142852</v>
      </c>
      <c r="H378" s="2">
        <f t="shared" si="76"/>
        <v>198761593.3696596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2755991.1428571302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2106843.0064935088</v>
      </c>
      <c r="Q378" s="2">
        <f t="shared" si="80"/>
        <v>600000</v>
      </c>
      <c r="R378" s="2">
        <f t="shared" si="77"/>
        <v>201444044.61478838</v>
      </c>
      <c r="S378" s="2">
        <f t="shared" si="58"/>
        <v>592960.42857143283</v>
      </c>
      <c r="T378" s="2">
        <f t="shared" si="59"/>
        <v>7039.571428571362</v>
      </c>
      <c r="U378" s="2">
        <f t="shared" si="60"/>
        <v>600000</v>
      </c>
      <c r="V378" s="2">
        <f t="shared" si="78"/>
        <v>148952917.36965925</v>
      </c>
      <c r="W378" s="2">
        <f t="shared" si="61"/>
        <v>592960.42857143283</v>
      </c>
      <c r="X378" s="2">
        <f t="shared" si="51"/>
        <v>7039.5714285671711</v>
      </c>
      <c r="Y378" s="2">
        <f t="shared" si="74"/>
        <v>52491127.245129101</v>
      </c>
      <c r="Z378" s="2" t="str">
        <f t="shared" si="52"/>
        <v>MEEP</v>
      </c>
      <c r="AA378" s="2">
        <f>IF(Z378="HERE",Y378,AA377+Graph!$G$1*1000)</f>
        <v>183329597.95941532</v>
      </c>
      <c r="AB378" s="2">
        <f t="shared" si="63"/>
        <v>800000</v>
      </c>
      <c r="AC378" s="2">
        <f t="shared" si="75"/>
        <v>50521486.226801604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311</v>
      </c>
      <c r="C379" s="7"/>
      <c r="D379" s="2" t="e">
        <f t="shared" si="55"/>
        <v>#N/A</v>
      </c>
      <c r="E379" s="2" t="e">
        <f t="shared" si="67"/>
        <v>#N/A</v>
      </c>
      <c r="F379" s="2">
        <v>2101465.3564620912</v>
      </c>
      <c r="G379" s="2">
        <f t="shared" si="79"/>
        <v>592960.42857142852</v>
      </c>
      <c r="H379" s="2">
        <f t="shared" si="76"/>
        <v>199354553.79823104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2763030.7142857015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2112125.4985860884</v>
      </c>
      <c r="Q379" s="2">
        <f t="shared" si="80"/>
        <v>600000</v>
      </c>
      <c r="R379" s="2">
        <f t="shared" si="77"/>
        <v>202044044.61478838</v>
      </c>
      <c r="S379" s="2">
        <f t="shared" si="58"/>
        <v>592960.42857143283</v>
      </c>
      <c r="T379" s="2">
        <f t="shared" si="59"/>
        <v>7039.571428571362</v>
      </c>
      <c r="U379" s="2">
        <f t="shared" si="60"/>
        <v>600000</v>
      </c>
      <c r="V379" s="2">
        <f t="shared" si="78"/>
        <v>149545877.79823068</v>
      </c>
      <c r="W379" s="2">
        <f t="shared" si="61"/>
        <v>592960.42857143283</v>
      </c>
      <c r="X379" s="2">
        <f t="shared" si="51"/>
        <v>7039.5714285671711</v>
      </c>
      <c r="Y379" s="2">
        <f t="shared" si="74"/>
        <v>52498166.816557668</v>
      </c>
      <c r="Z379" s="2" t="str">
        <f t="shared" si="52"/>
        <v>MEEP</v>
      </c>
      <c r="AA379" s="2">
        <f>IF(Z379="HERE",Y379,AA378+Graph!$G$1*1000)</f>
        <v>184129597.95941532</v>
      </c>
      <c r="AB379" s="2">
        <f t="shared" si="63"/>
        <v>800000</v>
      </c>
      <c r="AC379" s="2">
        <f t="shared" si="75"/>
        <v>50521486.226801604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312</v>
      </c>
      <c r="C380" s="7"/>
      <c r="D380" s="2" t="e">
        <f t="shared" si="55"/>
        <v>#N/A</v>
      </c>
      <c r="E380" s="2" t="e">
        <f t="shared" si="67"/>
        <v>#N/A</v>
      </c>
      <c r="F380" s="2">
        <v>2106726.006755352</v>
      </c>
      <c r="G380" s="2">
        <f t="shared" si="79"/>
        <v>592960.42857142852</v>
      </c>
      <c r="H380" s="2">
        <f t="shared" si="76"/>
        <v>199947514.22680247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2770070.2857142729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2117407.990678668</v>
      </c>
      <c r="Q380" s="2">
        <f t="shared" si="80"/>
        <v>600000</v>
      </c>
      <c r="R380" s="2">
        <f t="shared" si="77"/>
        <v>202644044.61478838</v>
      </c>
      <c r="S380" s="2">
        <f t="shared" si="58"/>
        <v>592960.42857143283</v>
      </c>
      <c r="T380" s="2">
        <f t="shared" si="59"/>
        <v>7039.571428571362</v>
      </c>
      <c r="U380" s="2">
        <f t="shared" si="60"/>
        <v>600000</v>
      </c>
      <c r="V380" s="2">
        <f t="shared" si="78"/>
        <v>150138838.22680211</v>
      </c>
      <c r="W380" s="2">
        <f t="shared" si="61"/>
        <v>592960.42857143283</v>
      </c>
      <c r="X380" s="2">
        <f t="shared" si="51"/>
        <v>7039.5714285671711</v>
      </c>
      <c r="Y380" s="2">
        <f t="shared" si="74"/>
        <v>52505206.387986235</v>
      </c>
      <c r="Z380" s="2" t="str">
        <f t="shared" si="52"/>
        <v>MEEP</v>
      </c>
      <c r="AA380" s="2">
        <f>IF(Z380="HERE",Y380,AA379+Graph!$G$1*1000)</f>
        <v>184929597.95941532</v>
      </c>
      <c r="AB380" s="2">
        <f t="shared" si="63"/>
        <v>800000</v>
      </c>
      <c r="AC380" s="2">
        <f t="shared" si="75"/>
        <v>50521486.226801604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313</v>
      </c>
      <c r="C381" s="7"/>
      <c r="D381" s="2" t="e">
        <f t="shared" si="55"/>
        <v>#N/A</v>
      </c>
      <c r="E381" s="2" t="e">
        <f t="shared" si="67"/>
        <v>#N/A</v>
      </c>
      <c r="F381" s="2">
        <v>2111986.6570486128</v>
      </c>
      <c r="G381" s="2">
        <f t="shared" si="79"/>
        <v>592960.42857142852</v>
      </c>
      <c r="H381" s="2">
        <f t="shared" si="76"/>
        <v>200540474.6553739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2777109.8571428442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2122690.4827712476</v>
      </c>
      <c r="Q381" s="2">
        <f t="shared" si="80"/>
        <v>600000</v>
      </c>
      <c r="R381" s="2">
        <f t="shared" si="77"/>
        <v>203244044.61478838</v>
      </c>
      <c r="S381" s="2">
        <f t="shared" si="58"/>
        <v>592960.42857143283</v>
      </c>
      <c r="T381" s="2">
        <f t="shared" si="59"/>
        <v>7039.571428571362</v>
      </c>
      <c r="U381" s="2">
        <f t="shared" si="60"/>
        <v>600000</v>
      </c>
      <c r="V381" s="2">
        <f t="shared" si="78"/>
        <v>150731798.65537354</v>
      </c>
      <c r="W381" s="2">
        <f t="shared" si="61"/>
        <v>592960.42857143283</v>
      </c>
      <c r="X381" s="2">
        <f t="shared" si="51"/>
        <v>7039.5714285671711</v>
      </c>
      <c r="Y381" s="2">
        <f t="shared" si="74"/>
        <v>52512245.959414802</v>
      </c>
      <c r="Z381" s="2" t="str">
        <f t="shared" si="52"/>
        <v>MEEP</v>
      </c>
      <c r="AA381" s="2">
        <f>IF(Z381="HERE",Y381,AA380+Graph!$G$1*1000)</f>
        <v>185729597.95941532</v>
      </c>
      <c r="AB381" s="2">
        <f t="shared" si="63"/>
        <v>800000</v>
      </c>
      <c r="AC381" s="2">
        <f t="shared" si="75"/>
        <v>50521486.226801604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314</v>
      </c>
      <c r="C382" s="7"/>
      <c r="D382" s="2" t="e">
        <f t="shared" si="55"/>
        <v>#N/A</v>
      </c>
      <c r="E382" s="2" t="e">
        <f t="shared" si="67"/>
        <v>#N/A</v>
      </c>
      <c r="F382" s="2">
        <v>2117247.3073418736</v>
      </c>
      <c r="G382" s="2">
        <f t="shared" si="79"/>
        <v>592960.42857142852</v>
      </c>
      <c r="H382" s="2">
        <f t="shared" si="76"/>
        <v>201133435.08394533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2784149.4285714156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2127972.974863857</v>
      </c>
      <c r="Q382" s="2">
        <f t="shared" si="80"/>
        <v>600000</v>
      </c>
      <c r="R382" s="2">
        <f t="shared" si="77"/>
        <v>203844044.61478838</v>
      </c>
      <c r="S382" s="2">
        <f t="shared" si="58"/>
        <v>592960.42857143283</v>
      </c>
      <c r="T382" s="2">
        <f t="shared" si="59"/>
        <v>7039.571428571362</v>
      </c>
      <c r="U382" s="2">
        <f t="shared" si="60"/>
        <v>600000</v>
      </c>
      <c r="V382" s="2">
        <f t="shared" si="78"/>
        <v>151324759.08394498</v>
      </c>
      <c r="W382" s="2">
        <f t="shared" si="61"/>
        <v>592960.42857143283</v>
      </c>
      <c r="X382" s="2">
        <f t="shared" si="51"/>
        <v>7039.5714285671711</v>
      </c>
      <c r="Y382" s="2">
        <f t="shared" si="74"/>
        <v>52519285.53084337</v>
      </c>
      <c r="Z382" s="2" t="str">
        <f t="shared" si="52"/>
        <v>MEEP</v>
      </c>
      <c r="AA382" s="2">
        <f>IF(Z382="HERE",Y382,AA381+Graph!$G$1*1000)</f>
        <v>186529597.95941532</v>
      </c>
      <c r="AB382" s="2">
        <f t="shared" si="63"/>
        <v>800000</v>
      </c>
      <c r="AC382" s="2">
        <f t="shared" si="75"/>
        <v>50521486.226801604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315</v>
      </c>
      <c r="C383" s="7"/>
      <c r="D383" s="2" t="e">
        <f t="shared" si="55"/>
        <v>#N/A</v>
      </c>
      <c r="E383" s="2" t="e">
        <f t="shared" si="67"/>
        <v>#N/A</v>
      </c>
      <c r="F383" s="2">
        <v>2122507.9576351047</v>
      </c>
      <c r="G383" s="2">
        <f t="shared" si="79"/>
        <v>592960.42857142852</v>
      </c>
      <c r="H383" s="2">
        <f t="shared" si="76"/>
        <v>201726395.51251677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2791188.999999987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2133255.4669564366</v>
      </c>
      <c r="Q383" s="2">
        <f t="shared" si="80"/>
        <v>600000</v>
      </c>
      <c r="R383" s="2">
        <f t="shared" si="77"/>
        <v>204444044.61478838</v>
      </c>
      <c r="S383" s="2">
        <f t="shared" si="58"/>
        <v>592960.42857143283</v>
      </c>
      <c r="T383" s="2">
        <f t="shared" si="59"/>
        <v>7039.571428571362</v>
      </c>
      <c r="U383" s="2">
        <f t="shared" si="60"/>
        <v>600000</v>
      </c>
      <c r="V383" s="2">
        <f t="shared" si="78"/>
        <v>151917719.51251641</v>
      </c>
      <c r="W383" s="2">
        <f t="shared" si="61"/>
        <v>592960.42857143283</v>
      </c>
      <c r="X383" s="2">
        <f t="shared" si="51"/>
        <v>7039.5714285671711</v>
      </c>
      <c r="Y383" s="2">
        <f t="shared" si="74"/>
        <v>52526325.102271937</v>
      </c>
      <c r="Z383" s="2" t="str">
        <f t="shared" si="52"/>
        <v>MEEP</v>
      </c>
      <c r="AA383" s="2">
        <f>IF(Z383="HERE",Y383,AA382+Graph!$G$1*1000)</f>
        <v>187329597.95941532</v>
      </c>
      <c r="AB383" s="2">
        <f t="shared" si="63"/>
        <v>800000</v>
      </c>
      <c r="AC383" s="2">
        <f t="shared" si="75"/>
        <v>50521486.226801604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316</v>
      </c>
      <c r="C384" s="7"/>
      <c r="D384" s="2" t="e">
        <f t="shared" si="55"/>
        <v>#N/A</v>
      </c>
      <c r="E384" s="2" t="e">
        <f t="shared" si="67"/>
        <v>#N/A</v>
      </c>
      <c r="F384" s="2">
        <v>2127768.6079283655</v>
      </c>
      <c r="G384" s="2">
        <f t="shared" si="79"/>
        <v>592960.42857142852</v>
      </c>
      <c r="H384" s="2">
        <f t="shared" si="76"/>
        <v>202319355.9410882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2798228.5714285583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2138537.9590490162</v>
      </c>
      <c r="Q384" s="2">
        <f t="shared" si="80"/>
        <v>600000</v>
      </c>
      <c r="R384" s="2">
        <f t="shared" si="77"/>
        <v>205044044.61478838</v>
      </c>
      <c r="S384" s="2">
        <f t="shared" si="58"/>
        <v>592960.42857143283</v>
      </c>
      <c r="T384" s="2">
        <f t="shared" si="59"/>
        <v>7039.571428571362</v>
      </c>
      <c r="U384" s="2">
        <f t="shared" si="60"/>
        <v>600000</v>
      </c>
      <c r="V384" s="2">
        <f t="shared" si="78"/>
        <v>152510679.94108784</v>
      </c>
      <c r="W384" s="2">
        <f t="shared" si="61"/>
        <v>592960.42857143283</v>
      </c>
      <c r="X384" s="2">
        <f t="shared" si="51"/>
        <v>7039.5714285671711</v>
      </c>
      <c r="Y384" s="2">
        <f t="shared" si="74"/>
        <v>52533364.673700504</v>
      </c>
      <c r="Z384" s="2" t="str">
        <f t="shared" si="52"/>
        <v>MEEP</v>
      </c>
      <c r="AA384" s="2">
        <f>IF(Z384="HERE",Y384,AA383+Graph!$G$1*1000)</f>
        <v>188129597.95941532</v>
      </c>
      <c r="AB384" s="2">
        <f t="shared" si="63"/>
        <v>800000</v>
      </c>
      <c r="AC384" s="2">
        <f t="shared" si="75"/>
        <v>50521486.226801604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317</v>
      </c>
      <c r="C385" s="7"/>
      <c r="D385" s="2" t="e">
        <f t="shared" si="55"/>
        <v>#N/A</v>
      </c>
      <c r="E385" s="2" t="e">
        <f t="shared" si="67"/>
        <v>#N/A</v>
      </c>
      <c r="F385" s="2">
        <v>2133029.2582216263</v>
      </c>
      <c r="G385" s="2">
        <f t="shared" si="79"/>
        <v>592960.42857142852</v>
      </c>
      <c r="H385" s="2">
        <f t="shared" si="76"/>
        <v>202912316.36965963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2805268.1428571297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2143820.4511415958</v>
      </c>
      <c r="Q385" s="2">
        <f t="shared" si="80"/>
        <v>600000</v>
      </c>
      <c r="R385" s="2">
        <f t="shared" si="77"/>
        <v>205644044.61478838</v>
      </c>
      <c r="S385" s="2">
        <f t="shared" si="58"/>
        <v>592960.42857143283</v>
      </c>
      <c r="T385" s="2">
        <f t="shared" si="59"/>
        <v>7039.571428571362</v>
      </c>
      <c r="U385" s="2">
        <f t="shared" si="60"/>
        <v>600000</v>
      </c>
      <c r="V385" s="2">
        <f t="shared" si="78"/>
        <v>153103640.36965927</v>
      </c>
      <c r="W385" s="2">
        <f t="shared" si="61"/>
        <v>592960.42857143283</v>
      </c>
      <c r="X385" s="2">
        <f t="shared" si="51"/>
        <v>7039.5714285671711</v>
      </c>
      <c r="Y385" s="2">
        <f t="shared" si="74"/>
        <v>52540404.245129071</v>
      </c>
      <c r="Z385" s="2" t="str">
        <f t="shared" si="52"/>
        <v>MEEP</v>
      </c>
      <c r="AA385" s="2">
        <f>IF(Z385="HERE",Y385,AA384+Graph!$G$1*1000)</f>
        <v>188929597.95941532</v>
      </c>
      <c r="AB385" s="2">
        <f t="shared" si="63"/>
        <v>800000</v>
      </c>
      <c r="AC385" s="2">
        <f t="shared" si="75"/>
        <v>50521486.226801604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69:I385">
    <cfRule type="cellIs" dxfId="65" priority="13" operator="greaterThan">
      <formula>0</formula>
    </cfRule>
  </conditionalFormatting>
  <conditionalFormatting sqref="C31:C64 C117:C385 C69:C114">
    <cfRule type="cellIs" dxfId="64" priority="14" operator="greaterThan">
      <formula>0</formula>
    </cfRule>
  </conditionalFormatting>
  <conditionalFormatting sqref="C31:C64 C117:C385 C69:C114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63" priority="16" operator="greaterThan">
      <formula>0</formula>
    </cfRule>
  </conditionalFormatting>
  <conditionalFormatting sqref="C115">
    <cfRule type="cellIs" dxfId="62" priority="17" operator="greaterThan">
      <formula>0</formula>
    </cfRule>
  </conditionalFormatting>
  <conditionalFormatting sqref="C65">
    <cfRule type="cellIs" dxfId="61" priority="11" operator="greaterThan">
      <formula>0</formula>
    </cfRule>
  </conditionalFormatting>
  <conditionalFormatting sqref="C65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60" priority="10" operator="greaterThan">
      <formula>0</formula>
    </cfRule>
  </conditionalFormatting>
  <conditionalFormatting sqref="C66">
    <cfRule type="cellIs" dxfId="59" priority="8" operator="greaterThan">
      <formula>0</formula>
    </cfRule>
  </conditionalFormatting>
  <conditionalFormatting sqref="C66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58" priority="7" operator="greaterThan">
      <formula>0</formula>
    </cfRule>
  </conditionalFormatting>
  <conditionalFormatting sqref="C67">
    <cfRule type="cellIs" dxfId="57" priority="5" operator="greaterThan">
      <formula>0</formula>
    </cfRule>
  </conditionalFormatting>
  <conditionalFormatting sqref="C6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56" priority="4" operator="greaterThan">
      <formula>0</formula>
    </cfRule>
  </conditionalFormatting>
  <conditionalFormatting sqref="C68">
    <cfRule type="cellIs" dxfId="12" priority="2" operator="greaterThan">
      <formula>0</formula>
    </cfRule>
  </conditionalFormatting>
  <conditionalFormatting sqref="C6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4" priority="1" operator="greater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9B6B2-3588-4261-8436-7765BB650B06}">
  <dimension ref="A1:AK385"/>
  <sheetViews>
    <sheetView topLeftCell="A43" workbookViewId="0">
      <selection activeCell="I68" sqref="I68"/>
    </sheetView>
  </sheetViews>
  <sheetFormatPr defaultRowHeight="14.25" x14ac:dyDescent="0.2"/>
  <cols>
    <col min="1" max="29" width="9" customWidth="1"/>
    <col min="30" max="30" width="10.75" bestFit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1" t="s">
        <v>54</v>
      </c>
      <c r="AE1" s="2" t="s">
        <v>24</v>
      </c>
      <c r="AF1" s="21" t="s">
        <v>55</v>
      </c>
      <c r="AG1" s="21" t="s">
        <v>56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-66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-65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-64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-63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-62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-61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-60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-59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-58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-57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-56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-55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-54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-53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-52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-51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-50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-49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-48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-47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-46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-45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-44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-43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-42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-41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-40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-39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-38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-37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/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SUM((650000-LOOKUP(2,1/(ISNUMBER($K$1:$K$194)),$K$1:$K$194))/1000)</f>
        <v>642.96042857142857</v>
      </c>
    </row>
    <row r="32" spans="1:37" ht="15" x14ac:dyDescent="0.25">
      <c r="A32" s="1">
        <v>44208</v>
      </c>
      <c r="B32" s="2">
        <f t="shared" si="0"/>
        <v>-36</v>
      </c>
      <c r="C32" s="7">
        <v>2639309</v>
      </c>
      <c r="D32" s="2">
        <f t="shared" ref="D32:D286" si="11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2">IF(COUNT($C33)=0,IF(COUNT($C32)=1,C32,SUM(H31+G32)),C32)</f>
        <v>2639309</v>
      </c>
      <c r="I32" s="7">
        <v>428232</v>
      </c>
      <c r="J32" s="2">
        <f t="shared" ref="J32:J286" si="13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4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5">IF(COUNT($C33)=0,IF(COUNT($C32)=1,M32,SUM(R31+Q32)),M32)</f>
        <v>3067541</v>
      </c>
      <c r="S32" s="2">
        <f t="shared" ref="S32:S286" si="16">SUM(H32-H31)</f>
        <v>207661</v>
      </c>
      <c r="T32" s="2">
        <f t="shared" ref="T32:T286" si="17">SUM(L32-L31)</f>
        <v>16065</v>
      </c>
      <c r="U32" s="2">
        <f t="shared" ref="U32:U286" si="18">SUM(R32-R31)</f>
        <v>223726</v>
      </c>
      <c r="V32" s="2">
        <f t="shared" si="5"/>
        <v>428232</v>
      </c>
      <c r="W32" s="2">
        <f t="shared" ref="W32:W286" si="19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0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ref="AF32:AF285" si="21">IF(AE32&gt;52800000,52800000,AE32)</f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-35</v>
      </c>
      <c r="C33" s="7">
        <v>2918252</v>
      </c>
      <c r="D33" s="2">
        <f t="shared" si="11"/>
        <v>278943</v>
      </c>
      <c r="E33" s="2" t="e">
        <v>#N/A</v>
      </c>
      <c r="F33" s="2" t="e">
        <v>#N/A</v>
      </c>
      <c r="G33" s="2" t="e">
        <v>#N/A</v>
      </c>
      <c r="H33" s="2">
        <f t="shared" si="12"/>
        <v>2918252</v>
      </c>
      <c r="I33" s="7">
        <v>437977</v>
      </c>
      <c r="J33" s="2">
        <f t="shared" si="13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4"/>
        <v>288688</v>
      </c>
      <c r="O33" s="2" t="e">
        <v>#N/A</v>
      </c>
      <c r="P33" s="2" t="e">
        <v>#N/A</v>
      </c>
      <c r="Q33" s="2" t="e">
        <v>#N/A</v>
      </c>
      <c r="R33" s="2">
        <f t="shared" si="15"/>
        <v>3356229</v>
      </c>
      <c r="S33" s="2">
        <f t="shared" si="16"/>
        <v>278943</v>
      </c>
      <c r="T33" s="2">
        <f t="shared" si="17"/>
        <v>9745</v>
      </c>
      <c r="U33" s="2">
        <f t="shared" si="18"/>
        <v>288688</v>
      </c>
      <c r="V33" s="2">
        <f t="shared" si="5"/>
        <v>437977</v>
      </c>
      <c r="W33" s="2">
        <f t="shared" si="19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0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2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-34</v>
      </c>
      <c r="C34" s="7">
        <v>3234946</v>
      </c>
      <c r="D34" s="2">
        <f t="shared" si="11"/>
        <v>316694</v>
      </c>
      <c r="E34" s="2" t="e">
        <v>#N/A</v>
      </c>
      <c r="F34" s="2" t="e">
        <v>#N/A</v>
      </c>
      <c r="G34" s="2" t="e">
        <v>#N/A</v>
      </c>
      <c r="H34" s="2">
        <f t="shared" si="12"/>
        <v>3234946</v>
      </c>
      <c r="I34" s="7">
        <v>443234</v>
      </c>
      <c r="J34" s="2">
        <f t="shared" si="13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4"/>
        <v>321951</v>
      </c>
      <c r="O34" s="2" t="e">
        <v>#N/A</v>
      </c>
      <c r="P34" s="2" t="e">
        <v>#N/A</v>
      </c>
      <c r="Q34" s="2" t="e">
        <v>#N/A</v>
      </c>
      <c r="R34" s="2">
        <f t="shared" si="15"/>
        <v>3678180</v>
      </c>
      <c r="S34" s="2">
        <f t="shared" si="16"/>
        <v>316694</v>
      </c>
      <c r="T34" s="2">
        <f t="shared" si="17"/>
        <v>5257</v>
      </c>
      <c r="U34" s="2">
        <f t="shared" si="18"/>
        <v>321951</v>
      </c>
      <c r="V34" s="2">
        <f t="shared" si="5"/>
        <v>443234</v>
      </c>
      <c r="W34" s="2">
        <f t="shared" si="19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0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2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-33</v>
      </c>
      <c r="C35" s="7">
        <v>3559179</v>
      </c>
      <c r="D35" s="2">
        <f t="shared" si="11"/>
        <v>324233</v>
      </c>
      <c r="E35" s="2" t="e">
        <v>#N/A</v>
      </c>
      <c r="F35" s="2" t="e">
        <v>#N/A</v>
      </c>
      <c r="G35" s="2" t="e">
        <v>#N/A</v>
      </c>
      <c r="H35" s="2">
        <f t="shared" si="12"/>
        <v>3559179</v>
      </c>
      <c r="I35" s="7">
        <v>447261</v>
      </c>
      <c r="J35" s="2">
        <f t="shared" si="13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4"/>
        <v>328260</v>
      </c>
      <c r="O35" s="2" t="e">
        <v>#N/A</v>
      </c>
      <c r="P35" s="2" t="e">
        <v>#N/A</v>
      </c>
      <c r="Q35" s="2" t="e">
        <v>#N/A</v>
      </c>
      <c r="R35" s="2">
        <f t="shared" si="15"/>
        <v>4006440</v>
      </c>
      <c r="S35" s="2">
        <f t="shared" si="16"/>
        <v>324233</v>
      </c>
      <c r="T35" s="2">
        <f t="shared" si="17"/>
        <v>4027</v>
      </c>
      <c r="U35" s="2">
        <f t="shared" si="18"/>
        <v>328260</v>
      </c>
      <c r="V35" s="2">
        <f t="shared" si="5"/>
        <v>447261</v>
      </c>
      <c r="W35" s="2">
        <f t="shared" si="19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0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2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-32</v>
      </c>
      <c r="C36" s="7">
        <v>3837094</v>
      </c>
      <c r="D36" s="2">
        <f t="shared" si="11"/>
        <v>277915</v>
      </c>
      <c r="E36" s="2" t="e">
        <v>#N/A</v>
      </c>
      <c r="F36" s="2" t="e">
        <v>#N/A</v>
      </c>
      <c r="G36" s="2" t="e">
        <v>#N/A</v>
      </c>
      <c r="H36" s="2">
        <f t="shared" si="12"/>
        <v>3837094</v>
      </c>
      <c r="I36" s="7">
        <v>449736</v>
      </c>
      <c r="J36" s="2">
        <f t="shared" si="13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4"/>
        <v>280390</v>
      </c>
      <c r="O36" s="2" t="e">
        <v>#N/A</v>
      </c>
      <c r="P36" s="2" t="e">
        <v>#N/A</v>
      </c>
      <c r="Q36" s="2" t="e">
        <v>#N/A</v>
      </c>
      <c r="R36" s="2">
        <f t="shared" si="15"/>
        <v>4286830</v>
      </c>
      <c r="S36" s="2">
        <f t="shared" si="16"/>
        <v>277915</v>
      </c>
      <c r="T36" s="2">
        <f t="shared" si="17"/>
        <v>2475</v>
      </c>
      <c r="U36" s="2">
        <f t="shared" si="18"/>
        <v>280390</v>
      </c>
      <c r="V36" s="2">
        <f t="shared" si="5"/>
        <v>449736</v>
      </c>
      <c r="W36" s="2">
        <f t="shared" si="19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0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2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-31</v>
      </c>
      <c r="C37" s="7">
        <v>4062501</v>
      </c>
      <c r="D37" s="2">
        <f t="shared" si="11"/>
        <v>225407</v>
      </c>
      <c r="E37" s="2">
        <f t="shared" ref="E37:E291" si="22">IF(COUNT($C37)=1,AVERAGE(D31:D37),#N/A)</f>
        <v>256671</v>
      </c>
      <c r="F37" s="2" cm="1">
        <f t="array" ref="F37:F385">TREND(E37:INDEX(firstdoses650,1-$B37),$A37:INDEX(dates650,1-$B37),$A37:$A385)</f>
        <v>302322.95616883039</v>
      </c>
      <c r="G37" s="2">
        <f>IF(F37&gt;650000,$AK$31*1000,F37)</f>
        <v>302322.95616883039</v>
      </c>
      <c r="H37" s="2">
        <f t="shared" si="12"/>
        <v>4062501</v>
      </c>
      <c r="I37" s="7">
        <v>452301</v>
      </c>
      <c r="J37" s="2">
        <f t="shared" si="13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4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TREND(O37:INDEX(bothdoses650,1-$B37),$A37:INDEX(dates650,1-$B37),$A37:$A385)</f>
        <v>305513.20292207599</v>
      </c>
      <c r="Q37" s="2">
        <f>IF(P37&gt;650000,650000,P37)</f>
        <v>305513.20292207599</v>
      </c>
      <c r="R37" s="2">
        <f t="shared" si="15"/>
        <v>4514802</v>
      </c>
      <c r="S37" s="2">
        <f t="shared" si="16"/>
        <v>225407</v>
      </c>
      <c r="T37" s="2">
        <f t="shared" si="17"/>
        <v>2565</v>
      </c>
      <c r="U37" s="2">
        <f t="shared" si="18"/>
        <v>227972</v>
      </c>
      <c r="V37" s="2">
        <f t="shared" si="5"/>
        <v>452301</v>
      </c>
      <c r="W37" s="2">
        <f t="shared" si="19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0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2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-30</v>
      </c>
      <c r="C38" s="7">
        <v>4266577</v>
      </c>
      <c r="D38" s="2">
        <f t="shared" si="11"/>
        <v>204076</v>
      </c>
      <c r="E38" s="2">
        <f t="shared" si="22"/>
        <v>262132.71428571429</v>
      </c>
      <c r="F38" s="2">
        <v>307583.60646209121</v>
      </c>
      <c r="G38" s="2">
        <f t="shared" ref="G38:G101" si="25">IF(F38&gt;650000,$AK$31*1000,F38)</f>
        <v>307583.60646209121</v>
      </c>
      <c r="H38" s="2">
        <f t="shared" si="12"/>
        <v>4266577</v>
      </c>
      <c r="I38" s="7">
        <v>456866</v>
      </c>
      <c r="J38" s="2">
        <f t="shared" si="13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4"/>
        <v>208641</v>
      </c>
      <c r="O38" s="2">
        <f t="shared" si="24"/>
        <v>268518.28571428574</v>
      </c>
      <c r="P38" s="2">
        <v>310795.69501465559</v>
      </c>
      <c r="Q38" s="2">
        <f t="shared" ref="Q38:Q101" si="26">IF(P38&gt;650000,650000,P38)</f>
        <v>310795.69501465559</v>
      </c>
      <c r="R38" s="2">
        <f t="shared" si="15"/>
        <v>4723443</v>
      </c>
      <c r="S38" s="2">
        <f t="shared" si="16"/>
        <v>204076</v>
      </c>
      <c r="T38" s="2">
        <f t="shared" si="17"/>
        <v>4565</v>
      </c>
      <c r="U38" s="2">
        <f t="shared" si="18"/>
        <v>208641</v>
      </c>
      <c r="V38" s="2">
        <f t="shared" si="5"/>
        <v>456866</v>
      </c>
      <c r="W38" s="2">
        <f t="shared" si="19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0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2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-29</v>
      </c>
      <c r="C39" s="7">
        <v>4609740</v>
      </c>
      <c r="D39" s="2">
        <f t="shared" si="11"/>
        <v>343163</v>
      </c>
      <c r="E39" s="2">
        <f t="shared" si="22"/>
        <v>281490.14285714284</v>
      </c>
      <c r="F39" s="2">
        <v>312844.25675535202</v>
      </c>
      <c r="G39" s="2">
        <f t="shared" si="25"/>
        <v>312844.25675535202</v>
      </c>
      <c r="H39" s="2">
        <f t="shared" si="12"/>
        <v>4609740</v>
      </c>
      <c r="I39" s="7">
        <v>460625</v>
      </c>
      <c r="J39" s="2">
        <f t="shared" si="13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4"/>
        <v>346922</v>
      </c>
      <c r="O39" s="2">
        <f t="shared" si="24"/>
        <v>286117.71428571426</v>
      </c>
      <c r="P39" s="2">
        <v>316078.18710723519</v>
      </c>
      <c r="Q39" s="2">
        <f t="shared" si="26"/>
        <v>316078.18710723519</v>
      </c>
      <c r="R39" s="2">
        <f t="shared" si="15"/>
        <v>5070365</v>
      </c>
      <c r="S39" s="2">
        <f t="shared" si="16"/>
        <v>343163</v>
      </c>
      <c r="T39" s="2">
        <f t="shared" si="17"/>
        <v>3759</v>
      </c>
      <c r="U39" s="2">
        <f t="shared" si="18"/>
        <v>346922</v>
      </c>
      <c r="V39" s="2">
        <f t="shared" si="5"/>
        <v>460625</v>
      </c>
      <c r="W39" s="2">
        <f t="shared" si="19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0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2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-28</v>
      </c>
      <c r="C40" s="7">
        <v>4973248</v>
      </c>
      <c r="D40" s="2">
        <f t="shared" si="11"/>
        <v>363508</v>
      </c>
      <c r="E40" s="2">
        <f t="shared" si="22"/>
        <v>293570.85714285716</v>
      </c>
      <c r="F40" s="2">
        <v>318104.90704861283</v>
      </c>
      <c r="G40" s="2">
        <f t="shared" si="25"/>
        <v>318104.90704861283</v>
      </c>
      <c r="H40" s="2">
        <f t="shared" si="12"/>
        <v>4973248</v>
      </c>
      <c r="I40" s="7">
        <v>464036</v>
      </c>
      <c r="J40" s="2">
        <f t="shared" si="13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4"/>
        <v>366919</v>
      </c>
      <c r="O40" s="2">
        <f t="shared" si="24"/>
        <v>297293.57142857142</v>
      </c>
      <c r="P40" s="2">
        <v>321360.6791998446</v>
      </c>
      <c r="Q40" s="2">
        <f t="shared" si="26"/>
        <v>321360.6791998446</v>
      </c>
      <c r="R40" s="2">
        <f t="shared" si="15"/>
        <v>5437284</v>
      </c>
      <c r="S40" s="2">
        <f t="shared" si="16"/>
        <v>363508</v>
      </c>
      <c r="T40" s="2">
        <f t="shared" si="17"/>
        <v>3411</v>
      </c>
      <c r="U40" s="2">
        <f t="shared" si="18"/>
        <v>366919</v>
      </c>
      <c r="V40" s="2">
        <f t="shared" si="5"/>
        <v>464036</v>
      </c>
      <c r="W40" s="2">
        <f t="shared" si="19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0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2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-27</v>
      </c>
      <c r="C41" s="7">
        <v>5383103</v>
      </c>
      <c r="D41" s="2">
        <f t="shared" si="11"/>
        <v>409855</v>
      </c>
      <c r="E41" s="2">
        <f t="shared" si="22"/>
        <v>306879.57142857142</v>
      </c>
      <c r="F41" s="2">
        <v>323365.55734187365</v>
      </c>
      <c r="G41" s="2">
        <f t="shared" si="25"/>
        <v>323365.55734187365</v>
      </c>
      <c r="H41" s="2">
        <f t="shared" si="12"/>
        <v>5383103</v>
      </c>
      <c r="I41" s="7">
        <v>466796</v>
      </c>
      <c r="J41" s="2">
        <f t="shared" si="13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4"/>
        <v>412615</v>
      </c>
      <c r="O41" s="2">
        <f t="shared" si="24"/>
        <v>310245.57142857142</v>
      </c>
      <c r="P41" s="2">
        <v>326643.1712924242</v>
      </c>
      <c r="Q41" s="2">
        <f t="shared" si="26"/>
        <v>326643.1712924242</v>
      </c>
      <c r="R41" s="2">
        <f t="shared" si="15"/>
        <v>5849899</v>
      </c>
      <c r="S41" s="2">
        <f t="shared" si="16"/>
        <v>409855</v>
      </c>
      <c r="T41" s="2">
        <f t="shared" si="17"/>
        <v>2760</v>
      </c>
      <c r="U41" s="2">
        <f t="shared" si="18"/>
        <v>412615</v>
      </c>
      <c r="V41" s="2">
        <f t="shared" si="5"/>
        <v>466796</v>
      </c>
      <c r="W41" s="2">
        <f t="shared" si="19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0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2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-26</v>
      </c>
      <c r="C42" s="7">
        <v>5861351</v>
      </c>
      <c r="D42" s="2">
        <f t="shared" si="11"/>
        <v>478248</v>
      </c>
      <c r="E42" s="2">
        <f t="shared" si="22"/>
        <v>328881.71428571426</v>
      </c>
      <c r="F42" s="2">
        <v>328626.20763510466</v>
      </c>
      <c r="G42" s="2">
        <f t="shared" si="25"/>
        <v>328626.20763510466</v>
      </c>
      <c r="H42" s="2">
        <f t="shared" si="12"/>
        <v>5861351</v>
      </c>
      <c r="I42" s="7">
        <v>468617</v>
      </c>
      <c r="J42" s="2">
        <f t="shared" si="13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4"/>
        <v>480069</v>
      </c>
      <c r="O42" s="2">
        <f t="shared" si="24"/>
        <v>331932.57142857142</v>
      </c>
      <c r="P42" s="2">
        <v>331925.66338500381</v>
      </c>
      <c r="Q42" s="2">
        <f t="shared" si="26"/>
        <v>331925.66338500381</v>
      </c>
      <c r="R42" s="2">
        <f t="shared" si="15"/>
        <v>6329968</v>
      </c>
      <c r="S42" s="2">
        <f t="shared" si="16"/>
        <v>478248</v>
      </c>
      <c r="T42" s="2">
        <f t="shared" si="17"/>
        <v>1821</v>
      </c>
      <c r="U42" s="2">
        <f t="shared" si="18"/>
        <v>480069</v>
      </c>
      <c r="V42" s="2">
        <f t="shared" si="5"/>
        <v>468617</v>
      </c>
      <c r="W42" s="2">
        <f t="shared" si="19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0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2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-25</v>
      </c>
      <c r="C43" s="7">
        <v>6353321</v>
      </c>
      <c r="D43" s="2">
        <f t="shared" si="11"/>
        <v>491970</v>
      </c>
      <c r="E43" s="2">
        <f t="shared" si="22"/>
        <v>359461</v>
      </c>
      <c r="F43" s="2">
        <v>333886.85792836547</v>
      </c>
      <c r="G43" s="2">
        <f t="shared" si="25"/>
        <v>333886.85792836547</v>
      </c>
      <c r="H43" s="2">
        <f t="shared" si="12"/>
        <v>6353321</v>
      </c>
      <c r="I43" s="7">
        <v>469660</v>
      </c>
      <c r="J43" s="2">
        <f t="shared" si="13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4"/>
        <v>493013</v>
      </c>
      <c r="O43" s="2">
        <f t="shared" si="24"/>
        <v>362307.28571428574</v>
      </c>
      <c r="P43" s="2">
        <v>337208.15547758341</v>
      </c>
      <c r="Q43" s="2">
        <f t="shared" si="26"/>
        <v>337208.15547758341</v>
      </c>
      <c r="R43" s="2">
        <f t="shared" si="15"/>
        <v>6822981</v>
      </c>
      <c r="S43" s="2">
        <f t="shared" si="16"/>
        <v>491970</v>
      </c>
      <c r="T43" s="2">
        <f t="shared" si="17"/>
        <v>1043</v>
      </c>
      <c r="U43" s="2">
        <f t="shared" si="18"/>
        <v>493013</v>
      </c>
      <c r="V43" s="2">
        <f t="shared" si="5"/>
        <v>469660</v>
      </c>
      <c r="W43" s="2">
        <f t="shared" si="19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0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2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-24</v>
      </c>
      <c r="C44" s="7">
        <v>6573570</v>
      </c>
      <c r="D44" s="2">
        <f t="shared" si="11"/>
        <v>220249</v>
      </c>
      <c r="E44" s="2">
        <f t="shared" si="22"/>
        <v>358724.14285714284</v>
      </c>
      <c r="F44" s="2">
        <v>339147.50822162628</v>
      </c>
      <c r="G44" s="2">
        <f t="shared" si="25"/>
        <v>339147.50822162628</v>
      </c>
      <c r="H44" s="2">
        <f t="shared" si="12"/>
        <v>6573570</v>
      </c>
      <c r="I44" s="7">
        <v>470478</v>
      </c>
      <c r="J44" s="2">
        <f t="shared" si="13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4"/>
        <v>221067</v>
      </c>
      <c r="O44" s="2">
        <f t="shared" si="24"/>
        <v>361320.85714285716</v>
      </c>
      <c r="P44" s="2">
        <v>342490.64757016301</v>
      </c>
      <c r="Q44" s="2">
        <f t="shared" si="26"/>
        <v>342490.64757016301</v>
      </c>
      <c r="R44" s="2">
        <f t="shared" si="15"/>
        <v>7044048</v>
      </c>
      <c r="S44" s="2">
        <f t="shared" si="16"/>
        <v>220249</v>
      </c>
      <c r="T44" s="2">
        <f t="shared" si="17"/>
        <v>818</v>
      </c>
      <c r="U44" s="2">
        <f t="shared" si="18"/>
        <v>221067</v>
      </c>
      <c r="V44" s="2">
        <f t="shared" si="5"/>
        <v>470478</v>
      </c>
      <c r="W44" s="2">
        <f t="shared" si="19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0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2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-23</v>
      </c>
      <c r="C45" s="7">
        <v>6853372</v>
      </c>
      <c r="D45" s="2">
        <f t="shared" si="11"/>
        <v>279802</v>
      </c>
      <c r="E45" s="2">
        <f t="shared" si="22"/>
        <v>369542.14285714284</v>
      </c>
      <c r="F45" s="2">
        <v>344408.15851488709</v>
      </c>
      <c r="G45" s="2">
        <f t="shared" si="25"/>
        <v>344408.15851488709</v>
      </c>
      <c r="H45" s="2">
        <f t="shared" si="12"/>
        <v>6853372</v>
      </c>
      <c r="I45" s="7">
        <v>472446</v>
      </c>
      <c r="J45" s="2">
        <f t="shared" si="13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4"/>
        <v>281770</v>
      </c>
      <c r="O45" s="2">
        <f t="shared" si="24"/>
        <v>371767.85714285716</v>
      </c>
      <c r="P45" s="2">
        <v>347773.13966274261</v>
      </c>
      <c r="Q45" s="2">
        <f t="shared" si="26"/>
        <v>347773.13966274261</v>
      </c>
      <c r="R45" s="2">
        <f t="shared" si="15"/>
        <v>7325818</v>
      </c>
      <c r="S45" s="2">
        <f t="shared" si="16"/>
        <v>279802</v>
      </c>
      <c r="T45" s="2">
        <f t="shared" si="17"/>
        <v>1968</v>
      </c>
      <c r="U45" s="2">
        <f t="shared" si="18"/>
        <v>281770</v>
      </c>
      <c r="V45" s="2">
        <f t="shared" si="5"/>
        <v>472446</v>
      </c>
      <c r="W45" s="2">
        <f t="shared" si="19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0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2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-22</v>
      </c>
      <c r="C46" s="7">
        <v>7164387</v>
      </c>
      <c r="D46" s="2">
        <f t="shared" si="11"/>
        <v>311015</v>
      </c>
      <c r="E46" s="2">
        <f t="shared" si="22"/>
        <v>364949.57142857142</v>
      </c>
      <c r="F46" s="2">
        <v>349668.80880814791</v>
      </c>
      <c r="G46" s="2">
        <f t="shared" si="25"/>
        <v>349668.80880814791</v>
      </c>
      <c r="H46" s="2">
        <f t="shared" si="12"/>
        <v>7164387</v>
      </c>
      <c r="I46" s="7">
        <v>474156</v>
      </c>
      <c r="J46" s="2">
        <f t="shared" si="13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4"/>
        <v>312725</v>
      </c>
      <c r="O46" s="2">
        <f t="shared" si="24"/>
        <v>366882.57142857142</v>
      </c>
      <c r="P46" s="2">
        <v>353055.63175535202</v>
      </c>
      <c r="Q46" s="2">
        <f t="shared" si="26"/>
        <v>353055.63175535202</v>
      </c>
      <c r="R46" s="2">
        <f t="shared" si="15"/>
        <v>7638543</v>
      </c>
      <c r="S46" s="2">
        <f t="shared" si="16"/>
        <v>311015</v>
      </c>
      <c r="T46" s="2">
        <f t="shared" si="17"/>
        <v>1710</v>
      </c>
      <c r="U46" s="2">
        <f t="shared" si="18"/>
        <v>312725</v>
      </c>
      <c r="V46" s="2">
        <f t="shared" si="5"/>
        <v>474156</v>
      </c>
      <c r="W46" s="2">
        <f t="shared" si="19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0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2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-21</v>
      </c>
      <c r="C47" s="7">
        <v>7447199</v>
      </c>
      <c r="D47" s="2">
        <f t="shared" si="11"/>
        <v>282812</v>
      </c>
      <c r="E47" s="2">
        <f t="shared" si="22"/>
        <v>353421.57142857142</v>
      </c>
      <c r="F47" s="2">
        <v>354929.45910137892</v>
      </c>
      <c r="G47" s="2">
        <f t="shared" si="25"/>
        <v>354929.45910137892</v>
      </c>
      <c r="H47" s="2">
        <f t="shared" si="12"/>
        <v>7447199</v>
      </c>
      <c r="I47" s="7">
        <v>476485</v>
      </c>
      <c r="J47" s="2">
        <f t="shared" si="13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4"/>
        <v>285141</v>
      </c>
      <c r="O47" s="2">
        <f t="shared" si="24"/>
        <v>355200</v>
      </c>
      <c r="P47" s="2">
        <v>358338.12384793162</v>
      </c>
      <c r="Q47" s="2">
        <f t="shared" si="26"/>
        <v>358338.12384793162</v>
      </c>
      <c r="R47" s="2">
        <f t="shared" si="15"/>
        <v>7923684</v>
      </c>
      <c r="S47" s="2">
        <f t="shared" si="16"/>
        <v>282812</v>
      </c>
      <c r="T47" s="2">
        <f t="shared" si="17"/>
        <v>2329</v>
      </c>
      <c r="U47" s="2">
        <f t="shared" si="18"/>
        <v>285141</v>
      </c>
      <c r="V47" s="2">
        <f t="shared" si="5"/>
        <v>476485</v>
      </c>
      <c r="W47" s="2">
        <f t="shared" si="19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0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2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-20</v>
      </c>
      <c r="C48" s="7">
        <v>7891184</v>
      </c>
      <c r="D48" s="2">
        <f t="shared" si="11"/>
        <v>443985</v>
      </c>
      <c r="E48" s="2">
        <f t="shared" si="22"/>
        <v>358297.28571428574</v>
      </c>
      <c r="F48" s="2">
        <v>360190.10939463973</v>
      </c>
      <c r="G48" s="2">
        <f t="shared" si="25"/>
        <v>360190.10939463973</v>
      </c>
      <c r="H48" s="2">
        <f t="shared" si="12"/>
        <v>7891184</v>
      </c>
      <c r="I48" s="7">
        <v>478254</v>
      </c>
      <c r="J48" s="2">
        <f t="shared" si="13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4"/>
        <v>445754</v>
      </c>
      <c r="O48" s="2">
        <f t="shared" si="24"/>
        <v>359934.14285714284</v>
      </c>
      <c r="P48" s="2">
        <v>363620.61594051123</v>
      </c>
      <c r="Q48" s="2">
        <f t="shared" si="26"/>
        <v>363620.61594051123</v>
      </c>
      <c r="R48" s="2">
        <f t="shared" si="15"/>
        <v>8369438</v>
      </c>
      <c r="S48" s="2">
        <f t="shared" si="16"/>
        <v>443985</v>
      </c>
      <c r="T48" s="2">
        <f t="shared" si="17"/>
        <v>1769</v>
      </c>
      <c r="U48" s="2">
        <f t="shared" si="18"/>
        <v>445754</v>
      </c>
      <c r="V48" s="2">
        <f t="shared" si="5"/>
        <v>478254</v>
      </c>
      <c r="W48" s="2">
        <f t="shared" si="19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0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2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-19</v>
      </c>
      <c r="C49" s="7">
        <v>8378940</v>
      </c>
      <c r="D49" s="2">
        <f t="shared" si="11"/>
        <v>487756</v>
      </c>
      <c r="E49" s="2">
        <f t="shared" si="22"/>
        <v>359655.57142857142</v>
      </c>
      <c r="F49" s="2">
        <v>365450.75968790054</v>
      </c>
      <c r="G49" s="2">
        <f t="shared" si="25"/>
        <v>365450.75968790054</v>
      </c>
      <c r="H49" s="2">
        <f t="shared" si="12"/>
        <v>8378940</v>
      </c>
      <c r="I49" s="7">
        <v>480432</v>
      </c>
      <c r="J49" s="2">
        <f t="shared" si="13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4"/>
        <v>489934</v>
      </c>
      <c r="O49" s="2">
        <f t="shared" si="24"/>
        <v>361343.42857142858</v>
      </c>
      <c r="P49" s="2">
        <v>368903.10803309083</v>
      </c>
      <c r="Q49" s="2">
        <f t="shared" si="26"/>
        <v>368903.10803309083</v>
      </c>
      <c r="R49" s="2">
        <f t="shared" si="15"/>
        <v>8859372</v>
      </c>
      <c r="S49" s="2">
        <f t="shared" si="16"/>
        <v>487756</v>
      </c>
      <c r="T49" s="2">
        <f t="shared" si="17"/>
        <v>2178</v>
      </c>
      <c r="U49" s="2">
        <f t="shared" si="18"/>
        <v>489934</v>
      </c>
      <c r="V49" s="2">
        <f t="shared" si="5"/>
        <v>480432</v>
      </c>
      <c r="W49" s="2">
        <f t="shared" si="19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0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2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-18</v>
      </c>
      <c r="C50" s="7">
        <v>8977329</v>
      </c>
      <c r="D50" s="2">
        <f t="shared" si="11"/>
        <v>598389</v>
      </c>
      <c r="E50" s="2">
        <f t="shared" si="22"/>
        <v>374858.28571428574</v>
      </c>
      <c r="F50" s="2">
        <v>370711.40998116136</v>
      </c>
      <c r="G50" s="2">
        <f t="shared" si="25"/>
        <v>370711.40998116136</v>
      </c>
      <c r="H50" s="2">
        <f t="shared" si="12"/>
        <v>8977329</v>
      </c>
      <c r="I50" s="7">
        <v>491053</v>
      </c>
      <c r="J50" s="2">
        <f t="shared" si="13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4"/>
        <v>609010</v>
      </c>
      <c r="O50" s="2">
        <f t="shared" si="24"/>
        <v>377914.42857142858</v>
      </c>
      <c r="P50" s="2">
        <v>374185.60012567043</v>
      </c>
      <c r="Q50" s="2">
        <f t="shared" si="26"/>
        <v>374185.60012567043</v>
      </c>
      <c r="R50" s="2">
        <f t="shared" si="15"/>
        <v>9468382</v>
      </c>
      <c r="S50" s="2">
        <f t="shared" si="16"/>
        <v>598389</v>
      </c>
      <c r="T50" s="2">
        <f t="shared" si="17"/>
        <v>10621</v>
      </c>
      <c r="U50" s="2">
        <f t="shared" si="18"/>
        <v>609010</v>
      </c>
      <c r="V50" s="2">
        <f t="shared" si="5"/>
        <v>491053</v>
      </c>
      <c r="W50" s="2">
        <f t="shared" si="19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0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2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-17</v>
      </c>
      <c r="C51" s="7">
        <v>9296367</v>
      </c>
      <c r="D51" s="2">
        <f t="shared" si="11"/>
        <v>319038</v>
      </c>
      <c r="E51" s="2">
        <f t="shared" si="22"/>
        <v>388971</v>
      </c>
      <c r="F51" s="2">
        <v>375972.06027442217</v>
      </c>
      <c r="G51" s="2">
        <f t="shared" si="25"/>
        <v>375972.06027442217</v>
      </c>
      <c r="H51" s="2">
        <f t="shared" si="12"/>
        <v>9296367</v>
      </c>
      <c r="I51" s="7">
        <v>494209</v>
      </c>
      <c r="J51" s="2">
        <f t="shared" si="13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4"/>
        <v>322194</v>
      </c>
      <c r="O51" s="2">
        <f t="shared" si="24"/>
        <v>392361.14285714284</v>
      </c>
      <c r="P51" s="2">
        <v>379468.09221825004</v>
      </c>
      <c r="Q51" s="2">
        <f t="shared" si="26"/>
        <v>379468.09221825004</v>
      </c>
      <c r="R51" s="2">
        <f t="shared" si="15"/>
        <v>9790576</v>
      </c>
      <c r="S51" s="2">
        <f t="shared" si="16"/>
        <v>319038</v>
      </c>
      <c r="T51" s="2">
        <f t="shared" si="17"/>
        <v>3156</v>
      </c>
      <c r="U51" s="2">
        <f t="shared" si="18"/>
        <v>322194</v>
      </c>
      <c r="V51" s="2">
        <f t="shared" si="5"/>
        <v>494209</v>
      </c>
      <c r="W51" s="2">
        <f t="shared" si="19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0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2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-16</v>
      </c>
      <c r="C52" s="7">
        <v>9646715</v>
      </c>
      <c r="D52" s="2">
        <f t="shared" si="11"/>
        <v>350348</v>
      </c>
      <c r="E52" s="2">
        <f t="shared" si="22"/>
        <v>399049</v>
      </c>
      <c r="F52" s="2">
        <v>381232.71056768298</v>
      </c>
      <c r="G52" s="2">
        <f t="shared" si="25"/>
        <v>381232.71056768298</v>
      </c>
      <c r="H52" s="2">
        <f t="shared" si="12"/>
        <v>9646715</v>
      </c>
      <c r="I52" s="7">
        <v>496796</v>
      </c>
      <c r="J52" s="2">
        <f t="shared" si="13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4"/>
        <v>352935</v>
      </c>
      <c r="O52" s="2">
        <f t="shared" si="24"/>
        <v>402527.57142857142</v>
      </c>
      <c r="P52" s="2">
        <v>384750.58431085944</v>
      </c>
      <c r="Q52" s="2">
        <f t="shared" si="26"/>
        <v>384750.58431085944</v>
      </c>
      <c r="R52" s="2">
        <f t="shared" si="15"/>
        <v>10143511</v>
      </c>
      <c r="S52" s="2">
        <f t="shared" si="16"/>
        <v>350348</v>
      </c>
      <c r="T52" s="2">
        <f t="shared" si="17"/>
        <v>2587</v>
      </c>
      <c r="U52" s="2">
        <f t="shared" si="18"/>
        <v>352935</v>
      </c>
      <c r="V52" s="2">
        <f t="shared" si="5"/>
        <v>496796</v>
      </c>
      <c r="W52" s="2">
        <f t="shared" si="19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0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21"/>
        <v>496796</v>
      </c>
      <c r="AG52" s="3">
        <f t="shared" ref="AG52:AG63" si="27">SUM(AD31*0.9+AF31*0.05)</f>
        <v>2188483.2000000002</v>
      </c>
      <c r="AH52" s="3">
        <f t="shared" si="3"/>
        <v>2188483.2000000002</v>
      </c>
    </row>
    <row r="53" spans="1:34" ht="15" x14ac:dyDescent="0.25">
      <c r="A53" s="1">
        <v>44229</v>
      </c>
      <c r="B53" s="2">
        <f t="shared" si="0"/>
        <v>-15</v>
      </c>
      <c r="C53" s="7">
        <v>10021471</v>
      </c>
      <c r="D53" s="2">
        <f t="shared" si="11"/>
        <v>374756</v>
      </c>
      <c r="E53" s="2">
        <f t="shared" si="22"/>
        <v>408154.85714285716</v>
      </c>
      <c r="F53" s="2">
        <v>386493.36086091399</v>
      </c>
      <c r="G53" s="2">
        <f t="shared" si="25"/>
        <v>386493.36086091399</v>
      </c>
      <c r="H53" s="2">
        <f t="shared" si="12"/>
        <v>10021471</v>
      </c>
      <c r="I53" s="7">
        <v>498962</v>
      </c>
      <c r="J53" s="2">
        <f t="shared" si="13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4"/>
        <v>376922</v>
      </c>
      <c r="O53" s="2">
        <f t="shared" si="24"/>
        <v>411698.57142857142</v>
      </c>
      <c r="P53" s="2">
        <v>390033.07640343904</v>
      </c>
      <c r="Q53" s="2">
        <f t="shared" si="26"/>
        <v>390033.07640343904</v>
      </c>
      <c r="R53" s="2">
        <f t="shared" si="15"/>
        <v>10520433</v>
      </c>
      <c r="S53" s="2">
        <f t="shared" si="16"/>
        <v>374756</v>
      </c>
      <c r="T53" s="2">
        <f t="shared" si="17"/>
        <v>2166</v>
      </c>
      <c r="U53" s="2">
        <f t="shared" si="18"/>
        <v>376922</v>
      </c>
      <c r="V53" s="2">
        <f t="shared" si="5"/>
        <v>498962</v>
      </c>
      <c r="W53" s="2">
        <f t="shared" si="19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0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2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-14</v>
      </c>
      <c r="C54" s="7">
        <v>10490487</v>
      </c>
      <c r="D54" s="2">
        <f t="shared" si="11"/>
        <v>469016</v>
      </c>
      <c r="E54" s="2">
        <f t="shared" si="22"/>
        <v>434755.42857142858</v>
      </c>
      <c r="F54" s="2">
        <v>391754.0111541748</v>
      </c>
      <c r="G54" s="2">
        <f t="shared" si="25"/>
        <v>391754.0111541748</v>
      </c>
      <c r="H54" s="2">
        <f t="shared" si="12"/>
        <v>10490487</v>
      </c>
      <c r="I54" s="7">
        <v>501957</v>
      </c>
      <c r="J54" s="2">
        <f t="shared" si="13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4"/>
        <v>472011</v>
      </c>
      <c r="O54" s="2">
        <f t="shared" si="24"/>
        <v>438394.28571428574</v>
      </c>
      <c r="P54" s="2">
        <v>395315.56849601865</v>
      </c>
      <c r="Q54" s="2">
        <f t="shared" si="26"/>
        <v>395315.56849601865</v>
      </c>
      <c r="R54" s="2">
        <f t="shared" si="15"/>
        <v>10992444</v>
      </c>
      <c r="S54" s="2">
        <f t="shared" si="16"/>
        <v>469016</v>
      </c>
      <c r="T54" s="2">
        <f t="shared" si="17"/>
        <v>2995</v>
      </c>
      <c r="U54" s="2">
        <f t="shared" si="18"/>
        <v>472011</v>
      </c>
      <c r="V54" s="2">
        <f t="shared" si="5"/>
        <v>501957</v>
      </c>
      <c r="W54" s="2">
        <f t="shared" si="19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0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2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-13</v>
      </c>
      <c r="C55" s="7">
        <v>10971047</v>
      </c>
      <c r="D55" s="2">
        <f t="shared" si="11"/>
        <v>480560</v>
      </c>
      <c r="E55" s="2">
        <f t="shared" si="22"/>
        <v>439980.42857142858</v>
      </c>
      <c r="F55" s="2">
        <v>397014.66144743562</v>
      </c>
      <c r="G55" s="2">
        <f t="shared" si="25"/>
        <v>397014.66144743562</v>
      </c>
      <c r="H55" s="2">
        <f t="shared" si="12"/>
        <v>10971047</v>
      </c>
      <c r="I55" s="7">
        <v>505993</v>
      </c>
      <c r="J55" s="2">
        <f t="shared" si="13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4"/>
        <v>484596</v>
      </c>
      <c r="O55" s="2">
        <f t="shared" si="24"/>
        <v>443943.14285714284</v>
      </c>
      <c r="P55" s="2">
        <v>400598.06058859825</v>
      </c>
      <c r="Q55" s="2">
        <f t="shared" si="26"/>
        <v>400598.06058859825</v>
      </c>
      <c r="R55" s="2">
        <f t="shared" si="15"/>
        <v>11477040</v>
      </c>
      <c r="S55" s="2">
        <f t="shared" si="16"/>
        <v>480560</v>
      </c>
      <c r="T55" s="2">
        <f t="shared" si="17"/>
        <v>4036</v>
      </c>
      <c r="U55" s="2">
        <f t="shared" si="18"/>
        <v>484596</v>
      </c>
      <c r="V55" s="2">
        <f t="shared" si="5"/>
        <v>505993</v>
      </c>
      <c r="W55" s="2">
        <f t="shared" si="19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0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2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-12</v>
      </c>
      <c r="C56" s="7">
        <v>11465210</v>
      </c>
      <c r="D56" s="2">
        <f t="shared" si="11"/>
        <v>494163</v>
      </c>
      <c r="E56" s="2">
        <f t="shared" si="22"/>
        <v>440895.71428571426</v>
      </c>
      <c r="F56" s="2">
        <v>402275.31174069643</v>
      </c>
      <c r="G56" s="2">
        <f t="shared" si="25"/>
        <v>402275.31174069643</v>
      </c>
      <c r="H56" s="2">
        <f t="shared" si="12"/>
        <v>11465210</v>
      </c>
      <c r="I56" s="7">
        <v>510057</v>
      </c>
      <c r="J56" s="2">
        <f t="shared" si="13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4"/>
        <v>498227</v>
      </c>
      <c r="O56" s="2">
        <f t="shared" si="24"/>
        <v>445127.85714285716</v>
      </c>
      <c r="P56" s="2">
        <v>405880.55268117785</v>
      </c>
      <c r="Q56" s="2">
        <f t="shared" si="26"/>
        <v>405880.55268117785</v>
      </c>
      <c r="R56" s="2">
        <f t="shared" si="15"/>
        <v>11975267</v>
      </c>
      <c r="S56" s="2">
        <f t="shared" si="16"/>
        <v>494163</v>
      </c>
      <c r="T56" s="2">
        <f t="shared" si="17"/>
        <v>4064</v>
      </c>
      <c r="U56" s="2">
        <f t="shared" si="18"/>
        <v>498227</v>
      </c>
      <c r="V56" s="2">
        <f t="shared" si="5"/>
        <v>510057</v>
      </c>
      <c r="W56" s="2">
        <f t="shared" si="19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0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2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-11</v>
      </c>
      <c r="C57" s="7">
        <v>12014288</v>
      </c>
      <c r="D57" s="2">
        <f t="shared" si="11"/>
        <v>549078</v>
      </c>
      <c r="E57" s="2">
        <f t="shared" si="22"/>
        <v>433851.28571428574</v>
      </c>
      <c r="F57" s="2">
        <v>407535.96203395724</v>
      </c>
      <c r="G57" s="2">
        <f t="shared" si="25"/>
        <v>407535.96203395724</v>
      </c>
      <c r="H57" s="2">
        <f t="shared" si="12"/>
        <v>12014288</v>
      </c>
      <c r="I57" s="7">
        <v>511447</v>
      </c>
      <c r="J57" s="2">
        <f t="shared" si="13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4"/>
        <v>550468</v>
      </c>
      <c r="O57" s="2">
        <f t="shared" si="24"/>
        <v>436764.71428571426</v>
      </c>
      <c r="P57" s="2">
        <v>411163.04477375746</v>
      </c>
      <c r="Q57" s="2">
        <f t="shared" si="26"/>
        <v>411163.04477375746</v>
      </c>
      <c r="R57" s="2">
        <f t="shared" si="15"/>
        <v>12525735</v>
      </c>
      <c r="S57" s="2">
        <f t="shared" si="16"/>
        <v>549078</v>
      </c>
      <c r="T57" s="2">
        <f t="shared" si="17"/>
        <v>1390</v>
      </c>
      <c r="U57" s="2">
        <f t="shared" si="18"/>
        <v>550468</v>
      </c>
      <c r="V57" s="2">
        <f t="shared" si="5"/>
        <v>511447</v>
      </c>
      <c r="W57" s="2">
        <f t="shared" si="19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0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2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-10</v>
      </c>
      <c r="C58" s="7">
        <v>12294006</v>
      </c>
      <c r="D58" s="2">
        <f t="shared" si="11"/>
        <v>279718</v>
      </c>
      <c r="E58" s="2">
        <f t="shared" si="22"/>
        <v>428234.14285714284</v>
      </c>
      <c r="F58" s="2">
        <v>412796.61232718825</v>
      </c>
      <c r="G58" s="2">
        <f t="shared" si="25"/>
        <v>412796.61232718825</v>
      </c>
      <c r="H58" s="2">
        <f t="shared" si="12"/>
        <v>12294006</v>
      </c>
      <c r="I58" s="7">
        <v>512581</v>
      </c>
      <c r="J58" s="2">
        <f t="shared" si="13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4"/>
        <v>280852</v>
      </c>
      <c r="O58" s="2">
        <f t="shared" si="24"/>
        <v>430858.71428571426</v>
      </c>
      <c r="P58" s="2">
        <v>416445.53686636686</v>
      </c>
      <c r="Q58" s="2">
        <f t="shared" si="26"/>
        <v>416445.53686636686</v>
      </c>
      <c r="R58" s="2">
        <f t="shared" si="15"/>
        <v>12806587</v>
      </c>
      <c r="S58" s="2">
        <f t="shared" si="16"/>
        <v>279718</v>
      </c>
      <c r="T58" s="2">
        <f t="shared" si="17"/>
        <v>1134</v>
      </c>
      <c r="U58" s="2">
        <f t="shared" si="18"/>
        <v>280852</v>
      </c>
      <c r="V58" s="2">
        <f t="shared" si="5"/>
        <v>512581</v>
      </c>
      <c r="W58" s="2">
        <f t="shared" si="19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0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2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-9</v>
      </c>
      <c r="C59" s="7">
        <v>12646486</v>
      </c>
      <c r="D59" s="2">
        <f t="shared" si="11"/>
        <v>352480</v>
      </c>
      <c r="E59" s="2">
        <f t="shared" si="22"/>
        <v>428538.71428571426</v>
      </c>
      <c r="F59" s="2">
        <v>418057.26262044907</v>
      </c>
      <c r="G59" s="2">
        <f t="shared" si="25"/>
        <v>418057.26262044907</v>
      </c>
      <c r="H59" s="2">
        <f t="shared" si="12"/>
        <v>12646486</v>
      </c>
      <c r="I59" s="7">
        <v>516392</v>
      </c>
      <c r="J59" s="2">
        <f t="shared" si="13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4"/>
        <v>356291</v>
      </c>
      <c r="O59" s="2">
        <f t="shared" si="24"/>
        <v>431338.14285714284</v>
      </c>
      <c r="P59" s="2">
        <v>421728.02895894647</v>
      </c>
      <c r="Q59" s="2">
        <f t="shared" si="26"/>
        <v>421728.02895894647</v>
      </c>
      <c r="R59" s="2">
        <f t="shared" si="15"/>
        <v>13162878</v>
      </c>
      <c r="S59" s="2">
        <f t="shared" si="16"/>
        <v>352480</v>
      </c>
      <c r="T59" s="2">
        <f t="shared" si="17"/>
        <v>3811</v>
      </c>
      <c r="U59" s="2">
        <f t="shared" si="18"/>
        <v>356291</v>
      </c>
      <c r="V59" s="2">
        <f t="shared" si="5"/>
        <v>516392</v>
      </c>
      <c r="W59" s="2">
        <f t="shared" si="19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0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2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-8</v>
      </c>
      <c r="C60" s="7">
        <v>13058298</v>
      </c>
      <c r="D60" s="2">
        <f t="shared" si="11"/>
        <v>411812</v>
      </c>
      <c r="E60" s="2">
        <f t="shared" si="22"/>
        <v>433832.42857142858</v>
      </c>
      <c r="F60" s="2">
        <v>423317.91291370988</v>
      </c>
      <c r="G60" s="2">
        <f t="shared" si="25"/>
        <v>423317.91291370988</v>
      </c>
      <c r="H60" s="2">
        <f t="shared" si="12"/>
        <v>13058298</v>
      </c>
      <c r="I60" s="7">
        <v>519553</v>
      </c>
      <c r="J60" s="2">
        <f t="shared" si="13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4"/>
        <v>414973</v>
      </c>
      <c r="O60" s="2">
        <f t="shared" si="24"/>
        <v>436774</v>
      </c>
      <c r="P60" s="2">
        <v>427010.52105152607</v>
      </c>
      <c r="Q60" s="2">
        <f t="shared" si="26"/>
        <v>427010.52105152607</v>
      </c>
      <c r="R60" s="2">
        <f t="shared" si="15"/>
        <v>13577851</v>
      </c>
      <c r="S60" s="2">
        <f t="shared" si="16"/>
        <v>411812</v>
      </c>
      <c r="T60" s="2">
        <f t="shared" si="17"/>
        <v>3161</v>
      </c>
      <c r="U60" s="2">
        <f t="shared" si="18"/>
        <v>414973</v>
      </c>
      <c r="V60" s="2">
        <f t="shared" si="5"/>
        <v>519553</v>
      </c>
      <c r="W60" s="2">
        <f t="shared" si="19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0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2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-7</v>
      </c>
      <c r="C61" s="7">
        <v>13509108</v>
      </c>
      <c r="D61" s="2">
        <f t="shared" si="11"/>
        <v>450810</v>
      </c>
      <c r="E61" s="2">
        <f t="shared" si="22"/>
        <v>431231.57142857142</v>
      </c>
      <c r="F61" s="2">
        <v>428578.56320697069</v>
      </c>
      <c r="G61" s="2">
        <f t="shared" si="25"/>
        <v>428578.56320697069</v>
      </c>
      <c r="H61" s="2">
        <f t="shared" si="12"/>
        <v>13509108</v>
      </c>
      <c r="I61" s="7">
        <v>524447</v>
      </c>
      <c r="J61" s="2">
        <f t="shared" si="13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4"/>
        <v>455704</v>
      </c>
      <c r="O61" s="2">
        <f t="shared" si="24"/>
        <v>434444.42857142858</v>
      </c>
      <c r="P61" s="2">
        <v>432293.01314410567</v>
      </c>
      <c r="Q61" s="2">
        <f t="shared" si="26"/>
        <v>432293.01314410567</v>
      </c>
      <c r="R61" s="2">
        <f t="shared" si="15"/>
        <v>14033555</v>
      </c>
      <c r="S61" s="2">
        <f t="shared" si="16"/>
        <v>450810</v>
      </c>
      <c r="T61" s="2">
        <f t="shared" si="17"/>
        <v>4894</v>
      </c>
      <c r="U61" s="2">
        <f t="shared" si="18"/>
        <v>455704</v>
      </c>
      <c r="V61" s="2">
        <f t="shared" si="5"/>
        <v>524447</v>
      </c>
      <c r="W61" s="2">
        <f t="shared" si="19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0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2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-6</v>
      </c>
      <c r="C62" s="7">
        <v>14012224</v>
      </c>
      <c r="D62" s="2">
        <f t="shared" si="11"/>
        <v>503116</v>
      </c>
      <c r="E62" s="2">
        <f t="shared" si="22"/>
        <v>434453.85714285716</v>
      </c>
      <c r="F62" s="2">
        <v>433839.2135002315</v>
      </c>
      <c r="G62" s="2">
        <f t="shared" si="25"/>
        <v>433839.2135002315</v>
      </c>
      <c r="H62" s="2">
        <f t="shared" si="12"/>
        <v>14012224</v>
      </c>
      <c r="I62" s="7">
        <v>530094</v>
      </c>
      <c r="J62" s="2">
        <f t="shared" si="13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4"/>
        <v>508763</v>
      </c>
      <c r="O62" s="2">
        <f t="shared" si="24"/>
        <v>437896.85714285716</v>
      </c>
      <c r="P62" s="2">
        <v>437575.50523668528</v>
      </c>
      <c r="Q62" s="2">
        <f t="shared" si="26"/>
        <v>437575.50523668528</v>
      </c>
      <c r="R62" s="2">
        <f t="shared" si="15"/>
        <v>14542318</v>
      </c>
      <c r="S62" s="2">
        <f t="shared" si="16"/>
        <v>503116</v>
      </c>
      <c r="T62" s="2">
        <f t="shared" si="17"/>
        <v>5647</v>
      </c>
      <c r="U62" s="2">
        <f t="shared" si="18"/>
        <v>508763</v>
      </c>
      <c r="V62" s="2">
        <f t="shared" si="5"/>
        <v>530094</v>
      </c>
      <c r="W62" s="2">
        <f t="shared" si="19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0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2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-5</v>
      </c>
      <c r="C63" s="11">
        <v>14556827</v>
      </c>
      <c r="D63" s="2">
        <f t="shared" si="11"/>
        <v>544603</v>
      </c>
      <c r="E63" s="2">
        <f t="shared" si="22"/>
        <v>441659.57142857142</v>
      </c>
      <c r="F63" s="2">
        <v>439099.86379346251</v>
      </c>
      <c r="G63" s="2">
        <f t="shared" si="25"/>
        <v>439099.86379346251</v>
      </c>
      <c r="H63" s="2">
        <f t="shared" si="12"/>
        <v>14556827</v>
      </c>
      <c r="I63" s="11">
        <v>534869</v>
      </c>
      <c r="J63" s="2">
        <f t="shared" si="13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4"/>
        <v>549378</v>
      </c>
      <c r="O63" s="2">
        <f t="shared" si="24"/>
        <v>445204.14285714284</v>
      </c>
      <c r="P63" s="2">
        <v>442857.99732929468</v>
      </c>
      <c r="Q63" s="2">
        <f t="shared" si="26"/>
        <v>442857.99732929468</v>
      </c>
      <c r="R63" s="2">
        <f t="shared" si="15"/>
        <v>15091696</v>
      </c>
      <c r="S63" s="2">
        <f t="shared" si="16"/>
        <v>544603</v>
      </c>
      <c r="T63" s="2">
        <f t="shared" si="17"/>
        <v>4775</v>
      </c>
      <c r="U63" s="2">
        <f t="shared" si="18"/>
        <v>549378</v>
      </c>
      <c r="V63" s="2">
        <f t="shared" si="5"/>
        <v>534869</v>
      </c>
      <c r="W63" s="2">
        <f t="shared" si="19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0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2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-4</v>
      </c>
      <c r="C64" s="11">
        <v>15062189</v>
      </c>
      <c r="D64" s="2">
        <f t="shared" si="11"/>
        <v>505362</v>
      </c>
      <c r="E64" s="2">
        <f t="shared" si="22"/>
        <v>435414.42857142858</v>
      </c>
      <c r="F64" s="2">
        <v>444360.51408672333</v>
      </c>
      <c r="G64" s="2">
        <f t="shared" si="25"/>
        <v>444360.51408672333</v>
      </c>
      <c r="H64" s="2">
        <f t="shared" si="12"/>
        <v>15062189</v>
      </c>
      <c r="I64" s="11">
        <v>537715</v>
      </c>
      <c r="J64" s="2">
        <f t="shared" si="13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4"/>
        <v>508208</v>
      </c>
      <c r="O64" s="2">
        <f t="shared" si="24"/>
        <v>439167</v>
      </c>
      <c r="P64" s="2">
        <v>448140.48942187428</v>
      </c>
      <c r="Q64" s="2">
        <f t="shared" si="26"/>
        <v>448140.48942187428</v>
      </c>
      <c r="R64" s="2">
        <f t="shared" si="15"/>
        <v>15599904</v>
      </c>
      <c r="S64" s="2">
        <f t="shared" si="16"/>
        <v>505362</v>
      </c>
      <c r="T64" s="2">
        <f t="shared" si="17"/>
        <v>2846</v>
      </c>
      <c r="U64" s="2">
        <f t="shared" si="18"/>
        <v>508208</v>
      </c>
      <c r="V64" s="2">
        <f t="shared" si="5"/>
        <v>537715</v>
      </c>
      <c r="W64" s="2">
        <f t="shared" si="19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0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2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-3</v>
      </c>
      <c r="C65" s="7">
        <v>15300151</v>
      </c>
      <c r="D65" s="2">
        <f t="shared" si="11"/>
        <v>237962</v>
      </c>
      <c r="E65" s="2">
        <f t="shared" si="22"/>
        <v>429449.28571428574</v>
      </c>
      <c r="F65" s="2">
        <v>449621.16437998414</v>
      </c>
      <c r="G65" s="2">
        <f t="shared" si="25"/>
        <v>449621.16437998414</v>
      </c>
      <c r="H65" s="2">
        <f t="shared" si="12"/>
        <v>15300151</v>
      </c>
      <c r="I65" s="7">
        <v>539630</v>
      </c>
      <c r="J65" s="2">
        <f t="shared" si="13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4"/>
        <v>239877</v>
      </c>
      <c r="O65" s="2">
        <f t="shared" si="24"/>
        <v>433313.42857142858</v>
      </c>
      <c r="P65" s="2">
        <v>453422.98151445389</v>
      </c>
      <c r="Q65" s="2">
        <f t="shared" si="26"/>
        <v>453422.98151445389</v>
      </c>
      <c r="R65" s="2">
        <f t="shared" si="15"/>
        <v>15839781</v>
      </c>
      <c r="S65" s="2">
        <f t="shared" si="16"/>
        <v>237962</v>
      </c>
      <c r="T65" s="2">
        <f t="shared" si="17"/>
        <v>1915</v>
      </c>
      <c r="U65" s="2">
        <f t="shared" si="18"/>
        <v>239877</v>
      </c>
      <c r="V65" s="2">
        <f t="shared" si="5"/>
        <v>539630</v>
      </c>
      <c r="W65" s="2">
        <f t="shared" si="19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0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2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-2</v>
      </c>
      <c r="C66" s="7">
        <v>15576107</v>
      </c>
      <c r="D66" s="2">
        <f t="shared" si="11"/>
        <v>275956</v>
      </c>
      <c r="E66" s="2">
        <f t="shared" si="22"/>
        <v>418517.28571428574</v>
      </c>
      <c r="F66" s="2">
        <v>454881.81467324495</v>
      </c>
      <c r="G66" s="2">
        <f t="shared" si="25"/>
        <v>454881.81467324495</v>
      </c>
      <c r="H66" s="2">
        <f t="shared" si="12"/>
        <v>15576107</v>
      </c>
      <c r="I66" s="7">
        <v>546615</v>
      </c>
      <c r="J66" s="2">
        <f t="shared" si="13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4"/>
        <v>282941</v>
      </c>
      <c r="O66" s="2">
        <f t="shared" si="24"/>
        <v>422834.85714285716</v>
      </c>
      <c r="P66" s="2">
        <v>458705.47360703349</v>
      </c>
      <c r="Q66" s="2">
        <f t="shared" si="26"/>
        <v>458705.47360703349</v>
      </c>
      <c r="R66" s="2">
        <f t="shared" si="15"/>
        <v>16122722</v>
      </c>
      <c r="S66" s="2">
        <f t="shared" si="16"/>
        <v>275956</v>
      </c>
      <c r="T66" s="2">
        <f t="shared" si="17"/>
        <v>6985</v>
      </c>
      <c r="U66" s="2">
        <f t="shared" si="18"/>
        <v>282941</v>
      </c>
      <c r="V66" s="2">
        <f t="shared" si="5"/>
        <v>546615</v>
      </c>
      <c r="W66" s="2">
        <f t="shared" si="19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0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2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-1</v>
      </c>
      <c r="C67" s="7">
        <v>15940972</v>
      </c>
      <c r="D67" s="2">
        <f t="shared" si="11"/>
        <v>364865</v>
      </c>
      <c r="E67" s="2">
        <f t="shared" si="22"/>
        <v>411810.57142857142</v>
      </c>
      <c r="F67" s="2">
        <v>460142.46496650577</v>
      </c>
      <c r="G67" s="2">
        <f t="shared" si="25"/>
        <v>460142.46496650577</v>
      </c>
      <c r="H67" s="2">
        <f t="shared" si="12"/>
        <v>15940972</v>
      </c>
      <c r="I67" s="7">
        <v>558577</v>
      </c>
      <c r="J67" s="2">
        <f t="shared" si="13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4"/>
        <v>376827</v>
      </c>
      <c r="O67" s="2">
        <f t="shared" si="24"/>
        <v>417385.42857142858</v>
      </c>
      <c r="P67" s="2">
        <v>463987.96569961309</v>
      </c>
      <c r="Q67" s="2">
        <f t="shared" si="26"/>
        <v>463987.96569961309</v>
      </c>
      <c r="R67" s="2">
        <f t="shared" si="15"/>
        <v>16499549</v>
      </c>
      <c r="S67" s="2">
        <f t="shared" si="16"/>
        <v>364865</v>
      </c>
      <c r="T67" s="2">
        <f t="shared" si="17"/>
        <v>11962</v>
      </c>
      <c r="U67" s="2">
        <f t="shared" si="18"/>
        <v>376827</v>
      </c>
      <c r="V67" s="2">
        <f t="shared" si="5"/>
        <v>558577</v>
      </c>
      <c r="W67" s="2">
        <f t="shared" si="19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0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2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0</v>
      </c>
      <c r="C68" s="7">
        <v>16423082</v>
      </c>
      <c r="D68" s="2">
        <f t="shared" si="11"/>
        <v>482110</v>
      </c>
      <c r="E68" s="2">
        <f t="shared" si="22"/>
        <v>416282</v>
      </c>
      <c r="F68" s="2">
        <v>465403.11525973678</v>
      </c>
      <c r="G68" s="2">
        <f t="shared" si="25"/>
        <v>465403.11525973678</v>
      </c>
      <c r="H68" s="2">
        <f t="shared" si="12"/>
        <v>16423082</v>
      </c>
      <c r="I68" s="7">
        <v>573724</v>
      </c>
      <c r="J68" s="2">
        <f t="shared" si="13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4"/>
        <v>497257</v>
      </c>
      <c r="O68" s="2">
        <f t="shared" si="24"/>
        <v>423321.57142857142</v>
      </c>
      <c r="P68" s="2">
        <v>469270.4577921927</v>
      </c>
      <c r="Q68" s="2">
        <f t="shared" si="26"/>
        <v>469270.4577921927</v>
      </c>
      <c r="R68" s="2">
        <f t="shared" si="15"/>
        <v>16996806</v>
      </c>
      <c r="S68" s="2">
        <f t="shared" si="16"/>
        <v>482110</v>
      </c>
      <c r="T68" s="2">
        <f t="shared" si="17"/>
        <v>15147</v>
      </c>
      <c r="U68" s="2">
        <f t="shared" si="18"/>
        <v>497257</v>
      </c>
      <c r="V68" s="2">
        <f t="shared" si="5"/>
        <v>573724</v>
      </c>
      <c r="W68" s="2">
        <f t="shared" si="19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0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2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1</v>
      </c>
      <c r="C69" s="7"/>
      <c r="D69" s="2" t="e">
        <f t="shared" si="11"/>
        <v>#N/A</v>
      </c>
      <c r="E69" s="2" t="e">
        <f t="shared" si="22"/>
        <v>#N/A</v>
      </c>
      <c r="F69" s="2">
        <v>470663.76555299759</v>
      </c>
      <c r="G69" s="2">
        <f t="shared" si="25"/>
        <v>470663.76555299759</v>
      </c>
      <c r="H69" s="2">
        <f t="shared" si="12"/>
        <v>16893745.765552998</v>
      </c>
      <c r="I69" s="7"/>
      <c r="J69" s="2" t="e">
        <f t="shared" si="13"/>
        <v>#N/A</v>
      </c>
      <c r="K69" s="2" t="e">
        <f t="shared" si="23"/>
        <v>#N/A</v>
      </c>
      <c r="L69" s="2">
        <f t="array" ref="L69">IF(COUNT($C70)=0,IF(COUNT($C69)=1,I69,SUM(L68+LOOKUP(2,1/(ISNUMBER($K$1:$K$194)),$K$1:$K$194))),I69)</f>
        <v>580763.57142857148</v>
      </c>
      <c r="M69" s="8" t="e">
        <f t="shared" si="28"/>
        <v>#N/A</v>
      </c>
      <c r="N69" s="2" t="e">
        <f t="shared" si="14"/>
        <v>#N/A</v>
      </c>
      <c r="O69" s="2" t="e">
        <f t="shared" si="24"/>
        <v>#N/A</v>
      </c>
      <c r="P69" s="2">
        <v>474552.9498848021</v>
      </c>
      <c r="Q69" s="2">
        <f t="shared" si="26"/>
        <v>474552.9498848021</v>
      </c>
      <c r="R69" s="2">
        <f t="shared" si="15"/>
        <v>17471358.949884802</v>
      </c>
      <c r="S69" s="2">
        <f t="shared" si="16"/>
        <v>470663.76555299759</v>
      </c>
      <c r="T69" s="2">
        <f t="shared" si="17"/>
        <v>7039.5714285714785</v>
      </c>
      <c r="U69" s="2">
        <f t="shared" si="18"/>
        <v>474552.9498848021</v>
      </c>
      <c r="V69" s="2">
        <f t="shared" si="5"/>
        <v>587136.6875</v>
      </c>
      <c r="W69" s="2">
        <f t="shared" si="19"/>
        <v>13412.6875</v>
      </c>
      <c r="X69" s="2">
        <f t="shared" si="6"/>
        <v>461140.2623848021</v>
      </c>
      <c r="Y69" s="2">
        <f t="shared" si="7"/>
        <v>16884222.262384802</v>
      </c>
      <c r="Z69" s="2" t="str">
        <f t="shared" si="8"/>
        <v>HERE</v>
      </c>
      <c r="AA69" s="2">
        <f>IF(Z69="HERE",Y69,AA68+Graph!$G$1*1000)</f>
        <v>16884222.262384802</v>
      </c>
      <c r="AB69" s="2">
        <f t="shared" si="20"/>
        <v>461140.2623848021</v>
      </c>
      <c r="AC69" s="2">
        <f t="shared" si="9"/>
        <v>587136.6875</v>
      </c>
      <c r="AD69" s="3">
        <f t="shared" si="10"/>
        <v>16884222.262384802</v>
      </c>
      <c r="AE69" s="2">
        <f>IF(AE67&gt;=52800000,52800000,IF(AB48=Graph!G$1*1000,AE68+Graph!G$1*1000,AC69))</f>
        <v>587136.6875</v>
      </c>
      <c r="AF69" s="3">
        <f t="shared" si="21"/>
        <v>587136.6875</v>
      </c>
      <c r="AG69" s="3">
        <f t="shared" si="29"/>
        <v>7125978.3000000007</v>
      </c>
      <c r="AH69" s="3" t="e">
        <f t="shared" si="3"/>
        <v>#N/A</v>
      </c>
    </row>
    <row r="70" spans="1:34" ht="15" x14ac:dyDescent="0.25">
      <c r="A70" s="1">
        <v>44246</v>
      </c>
      <c r="B70" s="2">
        <f t="shared" si="0"/>
        <v>2</v>
      </c>
      <c r="C70" s="7"/>
      <c r="D70" s="2" t="e">
        <f t="shared" si="11"/>
        <v>#N/A</v>
      </c>
      <c r="E70" s="2" t="e">
        <f t="shared" si="22"/>
        <v>#N/A</v>
      </c>
      <c r="F70" s="2">
        <v>475924.4158462584</v>
      </c>
      <c r="G70" s="2">
        <f t="shared" si="25"/>
        <v>475924.4158462584</v>
      </c>
      <c r="H70" s="2">
        <f t="shared" si="12"/>
        <v>17369670.181399256</v>
      </c>
      <c r="I70" s="7"/>
      <c r="J70" s="2" t="e">
        <f t="shared" si="13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587803.14285714296</v>
      </c>
      <c r="M70" s="8" t="e">
        <f t="shared" si="28"/>
        <v>#N/A</v>
      </c>
      <c r="N70" s="2" t="e">
        <f t="shared" si="14"/>
        <v>#N/A</v>
      </c>
      <c r="O70" s="2" t="e">
        <f t="shared" si="24"/>
        <v>#N/A</v>
      </c>
      <c r="P70" s="2">
        <v>479835.44197738171</v>
      </c>
      <c r="Q70" s="2">
        <f t="shared" si="26"/>
        <v>479835.44197738171</v>
      </c>
      <c r="R70" s="2">
        <f t="shared" si="15"/>
        <v>17951194.391862184</v>
      </c>
      <c r="S70" s="2">
        <f t="shared" si="16"/>
        <v>475924.4158462584</v>
      </c>
      <c r="T70" s="2">
        <f t="shared" si="17"/>
        <v>7039.5714285714785</v>
      </c>
      <c r="U70" s="2">
        <f t="shared" si="18"/>
        <v>479835.44197738171</v>
      </c>
      <c r="V70" s="2">
        <f t="shared" si="5"/>
        <v>600549.375</v>
      </c>
      <c r="W70" s="2">
        <f t="shared" si="19"/>
        <v>13412.6875</v>
      </c>
      <c r="X70" s="2">
        <f t="shared" si="6"/>
        <v>466422.75447738171</v>
      </c>
      <c r="Y70" s="2">
        <f t="shared" si="7"/>
        <v>17350645.016862184</v>
      </c>
      <c r="Z70" s="2" t="str">
        <f t="shared" si="8"/>
        <v>HERE</v>
      </c>
      <c r="AA70" s="2">
        <f>IF(Z70="HERE",Y70,AA69+Graph!$G$1*1000)</f>
        <v>17350645.016862184</v>
      </c>
      <c r="AB70" s="2">
        <f t="shared" si="20"/>
        <v>466422.75447738171</v>
      </c>
      <c r="AC70" s="2">
        <f t="shared" si="9"/>
        <v>600549.375</v>
      </c>
      <c r="AD70" s="3">
        <f t="shared" si="10"/>
        <v>17350645.016862184</v>
      </c>
      <c r="AE70" s="2">
        <f>IF(AE68&gt;=52800000,52800000,IF(AB49=Graph!G$1*1000,AE69+Graph!G$1*1000,AC70))</f>
        <v>600549.375</v>
      </c>
      <c r="AF70" s="3">
        <f t="shared" si="21"/>
        <v>600549.375</v>
      </c>
      <c r="AG70" s="3">
        <f t="shared" si="29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3</v>
      </c>
      <c r="C71" s="7"/>
      <c r="D71" s="2" t="e">
        <f t="shared" si="11"/>
        <v>#N/A</v>
      </c>
      <c r="E71" s="2" t="e">
        <f t="shared" si="22"/>
        <v>#N/A</v>
      </c>
      <c r="F71" s="2">
        <v>481185.06613951921</v>
      </c>
      <c r="G71" s="2">
        <f t="shared" si="25"/>
        <v>481185.06613951921</v>
      </c>
      <c r="H71" s="2">
        <f t="shared" si="12"/>
        <v>17850855.247538775</v>
      </c>
      <c r="I71" s="7"/>
      <c r="J71" s="2" t="e">
        <f t="shared" si="13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594842.71428571444</v>
      </c>
      <c r="M71" s="8" t="e">
        <f t="shared" si="28"/>
        <v>#N/A</v>
      </c>
      <c r="N71" s="2" t="e">
        <f t="shared" si="14"/>
        <v>#N/A</v>
      </c>
      <c r="O71" s="2" t="e">
        <f t="shared" si="24"/>
        <v>#N/A</v>
      </c>
      <c r="P71" s="2">
        <v>485117.93406996131</v>
      </c>
      <c r="Q71" s="2">
        <f t="shared" si="26"/>
        <v>485117.93406996131</v>
      </c>
      <c r="R71" s="2">
        <f t="shared" si="15"/>
        <v>18436312.325932145</v>
      </c>
      <c r="S71" s="2">
        <f t="shared" si="16"/>
        <v>481185.06613951921</v>
      </c>
      <c r="T71" s="2">
        <f t="shared" si="17"/>
        <v>7039.5714285714785</v>
      </c>
      <c r="U71" s="2">
        <f t="shared" si="18"/>
        <v>485117.93406996131</v>
      </c>
      <c r="V71" s="2">
        <f t="shared" si="5"/>
        <v>613962.0625</v>
      </c>
      <c r="W71" s="2">
        <f t="shared" si="19"/>
        <v>13412.6875</v>
      </c>
      <c r="X71" s="2">
        <f t="shared" si="6"/>
        <v>471705.24656996131</v>
      </c>
      <c r="Y71" s="2">
        <f t="shared" si="7"/>
        <v>17822350.263432145</v>
      </c>
      <c r="Z71" s="2" t="str">
        <f t="shared" si="8"/>
        <v>HERE</v>
      </c>
      <c r="AA71" s="2">
        <f>IF(Z71="HERE",Y71,AA70+Graph!$G$1*1000)</f>
        <v>17822350.263432145</v>
      </c>
      <c r="AB71" s="2">
        <f t="shared" si="20"/>
        <v>471705.24656996131</v>
      </c>
      <c r="AC71" s="2">
        <f t="shared" si="9"/>
        <v>613962.0625</v>
      </c>
      <c r="AD71" s="3">
        <f t="shared" si="10"/>
        <v>17822350.263432145</v>
      </c>
      <c r="AE71" s="2">
        <f>IF(AE69&gt;=52800000,52800000,IF(AB50=Graph!G$1*1000,AE70+Graph!G$1*1000,AC71))</f>
        <v>613962.0625</v>
      </c>
      <c r="AF71" s="3">
        <f t="shared" si="21"/>
        <v>613962.0625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4</v>
      </c>
      <c r="C72" s="7"/>
      <c r="D72" s="2" t="e">
        <f t="shared" si="11"/>
        <v>#N/A</v>
      </c>
      <c r="E72" s="2" t="e">
        <f t="shared" si="22"/>
        <v>#N/A</v>
      </c>
      <c r="F72" s="2">
        <v>486445.71643278003</v>
      </c>
      <c r="G72" s="2">
        <f t="shared" si="25"/>
        <v>486445.71643278003</v>
      </c>
      <c r="H72" s="2">
        <f t="shared" si="12"/>
        <v>18337300.963971555</v>
      </c>
      <c r="I72" s="7"/>
      <c r="J72" s="2" t="e">
        <f t="shared" si="13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601882.28571428591</v>
      </c>
      <c r="M72" s="8" t="e">
        <f t="shared" si="28"/>
        <v>#N/A</v>
      </c>
      <c r="N72" s="2" t="e">
        <f t="shared" si="14"/>
        <v>#N/A</v>
      </c>
      <c r="O72" s="2" t="e">
        <f t="shared" si="24"/>
        <v>#N/A</v>
      </c>
      <c r="P72" s="2">
        <v>490400.42616254091</v>
      </c>
      <c r="Q72" s="2">
        <f t="shared" si="26"/>
        <v>490400.42616254091</v>
      </c>
      <c r="R72" s="2">
        <f t="shared" si="15"/>
        <v>18926712.752094686</v>
      </c>
      <c r="S72" s="2">
        <f t="shared" si="16"/>
        <v>486445.71643278003</v>
      </c>
      <c r="T72" s="2">
        <f t="shared" si="17"/>
        <v>7039.5714285714785</v>
      </c>
      <c r="U72" s="2">
        <f t="shared" si="18"/>
        <v>490400.42616254091</v>
      </c>
      <c r="V72" s="2">
        <f t="shared" si="5"/>
        <v>627374.75</v>
      </c>
      <c r="W72" s="2">
        <f t="shared" si="19"/>
        <v>13412.6875</v>
      </c>
      <c r="X72" s="2">
        <f t="shared" si="6"/>
        <v>476987.73866254091</v>
      </c>
      <c r="Y72" s="2">
        <f t="shared" si="7"/>
        <v>18299338.002094686</v>
      </c>
      <c r="Z72" s="2" t="str">
        <f t="shared" si="8"/>
        <v>HERE</v>
      </c>
      <c r="AA72" s="2">
        <f>IF(Z72="HERE",Y72,AA71+Graph!$G$1*1000)</f>
        <v>18299338.002094686</v>
      </c>
      <c r="AB72" s="2">
        <f t="shared" si="20"/>
        <v>476987.73866254091</v>
      </c>
      <c r="AC72" s="2">
        <f t="shared" si="9"/>
        <v>627374.75</v>
      </c>
      <c r="AD72" s="3">
        <f t="shared" si="10"/>
        <v>18299338.002094686</v>
      </c>
      <c r="AE72" s="2">
        <f>IF(AE70&gt;=52800000,52800000,IF(AB51=Graph!G$1*1000,AE71+Graph!G$1*1000,AC72))</f>
        <v>627374.75</v>
      </c>
      <c r="AF72" s="3">
        <f t="shared" si="21"/>
        <v>627374.75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5</v>
      </c>
      <c r="C73" s="7"/>
      <c r="D73" s="2" t="e">
        <f t="shared" si="11"/>
        <v>#N/A</v>
      </c>
      <c r="E73" s="2" t="e">
        <f t="shared" si="22"/>
        <v>#N/A</v>
      </c>
      <c r="F73" s="2">
        <v>491706.36672604084</v>
      </c>
      <c r="G73" s="2">
        <f t="shared" si="25"/>
        <v>491706.36672604084</v>
      </c>
      <c r="H73" s="2">
        <f t="shared" si="12"/>
        <v>18829007.330697596</v>
      </c>
      <c r="I73" s="7"/>
      <c r="J73" s="2" t="e">
        <f t="shared" si="13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608921.85714285739</v>
      </c>
      <c r="M73" s="8" t="e">
        <f t="shared" si="28"/>
        <v>#N/A</v>
      </c>
      <c r="N73" s="2" t="e">
        <f t="shared" si="14"/>
        <v>#N/A</v>
      </c>
      <c r="O73" s="2" t="e">
        <f t="shared" si="24"/>
        <v>#N/A</v>
      </c>
      <c r="P73" s="2">
        <v>495682.91825512052</v>
      </c>
      <c r="Q73" s="2">
        <f t="shared" si="26"/>
        <v>495682.91825512052</v>
      </c>
      <c r="R73" s="2">
        <f t="shared" si="15"/>
        <v>19422395.670349807</v>
      </c>
      <c r="S73" s="2">
        <f t="shared" si="16"/>
        <v>491706.36672604084</v>
      </c>
      <c r="T73" s="2">
        <f t="shared" si="17"/>
        <v>7039.5714285714785</v>
      </c>
      <c r="U73" s="2">
        <f t="shared" si="18"/>
        <v>495682.91825512052</v>
      </c>
      <c r="V73" s="2">
        <f t="shared" si="5"/>
        <v>640787.4375</v>
      </c>
      <c r="W73" s="2">
        <f t="shared" si="19"/>
        <v>13412.6875</v>
      </c>
      <c r="X73" s="2">
        <f t="shared" si="6"/>
        <v>482270.23075512052</v>
      </c>
      <c r="Y73" s="2">
        <f t="shared" si="7"/>
        <v>18781608.232849807</v>
      </c>
      <c r="Z73" s="2" t="str">
        <f t="shared" si="8"/>
        <v>HERE</v>
      </c>
      <c r="AA73" s="2">
        <f>IF(Z73="HERE",Y73,AA72+Graph!$G$1*1000)</f>
        <v>18781608.232849807</v>
      </c>
      <c r="AB73" s="2">
        <f t="shared" si="20"/>
        <v>482270.23075512052</v>
      </c>
      <c r="AC73" s="2">
        <f t="shared" si="9"/>
        <v>640787.4375</v>
      </c>
      <c r="AD73" s="3">
        <f t="shared" si="10"/>
        <v>18781608.232849807</v>
      </c>
      <c r="AE73" s="2">
        <f>IF(AE71&gt;=52800000,52800000,IF(AB52=Graph!G$1*1000,AE72+Graph!G$1*1000,AC73))</f>
        <v>640787.4375</v>
      </c>
      <c r="AF73" s="3">
        <f t="shared" si="21"/>
        <v>640787.4375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6</v>
      </c>
      <c r="C74" s="7"/>
      <c r="D74" s="2" t="e">
        <f t="shared" si="11"/>
        <v>#N/A</v>
      </c>
      <c r="E74" s="2" t="e">
        <f t="shared" si="22"/>
        <v>#N/A</v>
      </c>
      <c r="F74" s="2">
        <v>496967.01701927185</v>
      </c>
      <c r="G74" s="2">
        <f t="shared" si="25"/>
        <v>496967.01701927185</v>
      </c>
      <c r="H74" s="2">
        <f t="shared" si="12"/>
        <v>19325974.347716868</v>
      </c>
      <c r="I74" s="7"/>
      <c r="J74" s="2" t="e">
        <f t="shared" si="13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615961.42857142887</v>
      </c>
      <c r="M74" s="8" t="e">
        <f t="shared" si="28"/>
        <v>#N/A</v>
      </c>
      <c r="N74" s="2" t="e">
        <f t="shared" si="14"/>
        <v>#N/A</v>
      </c>
      <c r="O74" s="2" t="e">
        <f t="shared" si="24"/>
        <v>#N/A</v>
      </c>
      <c r="P74" s="2">
        <v>500965.41034770012</v>
      </c>
      <c r="Q74" s="2">
        <f t="shared" si="26"/>
        <v>500965.41034770012</v>
      </c>
      <c r="R74" s="2">
        <f t="shared" si="15"/>
        <v>19923361.080697507</v>
      </c>
      <c r="S74" s="2">
        <f t="shared" si="16"/>
        <v>496967.01701927185</v>
      </c>
      <c r="T74" s="2">
        <f t="shared" si="17"/>
        <v>7039.5714285714785</v>
      </c>
      <c r="U74" s="2">
        <f t="shared" si="18"/>
        <v>500965.41034770012</v>
      </c>
      <c r="V74" s="2">
        <f t="shared" si="5"/>
        <v>654200.125</v>
      </c>
      <c r="W74" s="2">
        <f t="shared" si="19"/>
        <v>13412.6875</v>
      </c>
      <c r="X74" s="2">
        <f t="shared" si="6"/>
        <v>487552.72284770012</v>
      </c>
      <c r="Y74" s="2">
        <f t="shared" si="7"/>
        <v>19269160.955697507</v>
      </c>
      <c r="Z74" s="2" t="str">
        <f t="shared" si="8"/>
        <v>HERE</v>
      </c>
      <c r="AA74" s="2">
        <f>IF(Z74="HERE",Y74,AA73+Graph!$G$1*1000)</f>
        <v>19269160.955697507</v>
      </c>
      <c r="AB74" s="2">
        <f t="shared" si="20"/>
        <v>487552.72284770012</v>
      </c>
      <c r="AC74" s="2">
        <f t="shared" si="9"/>
        <v>654200.125</v>
      </c>
      <c r="AD74" s="3">
        <f t="shared" si="10"/>
        <v>19269160.955697507</v>
      </c>
      <c r="AE74" s="2">
        <f>IF(AE72&gt;=52800000,52800000,IF(AB53=Graph!G$1*1000,AE73+Graph!G$1*1000,AC74))</f>
        <v>654200.125</v>
      </c>
      <c r="AF74" s="3">
        <f t="shared" si="21"/>
        <v>654200.125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7</v>
      </c>
      <c r="C75" s="7"/>
      <c r="D75" s="2" t="e">
        <f t="shared" si="11"/>
        <v>#N/A</v>
      </c>
      <c r="E75" s="2" t="e">
        <f t="shared" si="22"/>
        <v>#N/A</v>
      </c>
      <c r="F75" s="2">
        <v>502227.66731253266</v>
      </c>
      <c r="G75" s="2">
        <f t="shared" si="25"/>
        <v>502227.66731253266</v>
      </c>
      <c r="H75" s="2">
        <f t="shared" si="12"/>
        <v>19828202.015029401</v>
      </c>
      <c r="I75" s="7"/>
      <c r="J75" s="2" t="e">
        <f t="shared" si="13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623001.00000000035</v>
      </c>
      <c r="M75" s="8" t="e">
        <f t="shared" si="28"/>
        <v>#N/A</v>
      </c>
      <c r="N75" s="2" t="e">
        <f t="shared" si="14"/>
        <v>#N/A</v>
      </c>
      <c r="O75" s="2" t="e">
        <f t="shared" si="24"/>
        <v>#N/A</v>
      </c>
      <c r="P75" s="2">
        <v>506247.90244030952</v>
      </c>
      <c r="Q75" s="2">
        <f t="shared" si="26"/>
        <v>506247.90244030952</v>
      </c>
      <c r="R75" s="2">
        <f t="shared" si="15"/>
        <v>20429608.983137816</v>
      </c>
      <c r="S75" s="2">
        <f t="shared" si="16"/>
        <v>502227.66731253266</v>
      </c>
      <c r="T75" s="2">
        <f t="shared" si="17"/>
        <v>7039.5714285714785</v>
      </c>
      <c r="U75" s="2">
        <f t="shared" si="18"/>
        <v>506247.90244030952</v>
      </c>
      <c r="V75" s="2">
        <f t="shared" si="5"/>
        <v>667612.8125</v>
      </c>
      <c r="W75" s="2">
        <f t="shared" si="19"/>
        <v>13412.6875</v>
      </c>
      <c r="X75" s="2">
        <f t="shared" si="6"/>
        <v>492835.21494030952</v>
      </c>
      <c r="Y75" s="2">
        <f t="shared" si="7"/>
        <v>19761996.170637816</v>
      </c>
      <c r="Z75" s="2" t="str">
        <f t="shared" si="8"/>
        <v>HERE</v>
      </c>
      <c r="AA75" s="2">
        <f>IF(Z75="HERE",Y75,AA74+Graph!$G$1*1000)</f>
        <v>19761996.170637816</v>
      </c>
      <c r="AB75" s="2">
        <f t="shared" si="20"/>
        <v>492835.21494030952</v>
      </c>
      <c r="AC75" s="2">
        <f t="shared" si="9"/>
        <v>667612.8125</v>
      </c>
      <c r="AD75" s="3">
        <f t="shared" si="10"/>
        <v>19761996.170637816</v>
      </c>
      <c r="AE75" s="2">
        <f>IF(AE73&gt;=52800000,52800000,IF(AB54=Graph!G$1*1000,AE74+Graph!G$1*1000,AC75))</f>
        <v>667612.8125</v>
      </c>
      <c r="AF75" s="3">
        <f t="shared" si="21"/>
        <v>667612.8125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8</v>
      </c>
      <c r="C76" s="7"/>
      <c r="D76" s="2" t="e">
        <f t="shared" si="11"/>
        <v>#N/A</v>
      </c>
      <c r="E76" s="2" t="e">
        <f t="shared" si="22"/>
        <v>#N/A</v>
      </c>
      <c r="F76" s="2">
        <v>507488.31760579348</v>
      </c>
      <c r="G76" s="2">
        <f t="shared" si="25"/>
        <v>507488.31760579348</v>
      </c>
      <c r="H76" s="2">
        <f t="shared" si="12"/>
        <v>20335690.332635194</v>
      </c>
      <c r="I76" s="7"/>
      <c r="J76" s="2" t="e">
        <f t="shared" si="13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630040.57142857183</v>
      </c>
      <c r="M76" s="8" t="e">
        <f t="shared" si="28"/>
        <v>#N/A</v>
      </c>
      <c r="N76" s="2" t="e">
        <f t="shared" si="14"/>
        <v>#N/A</v>
      </c>
      <c r="O76" s="2" t="e">
        <f t="shared" si="24"/>
        <v>#N/A</v>
      </c>
      <c r="P76" s="2">
        <v>511530.39453288913</v>
      </c>
      <c r="Q76" s="2">
        <f t="shared" si="26"/>
        <v>511530.39453288913</v>
      </c>
      <c r="R76" s="2">
        <f t="shared" si="15"/>
        <v>20941139.377670705</v>
      </c>
      <c r="S76" s="2">
        <f t="shared" si="16"/>
        <v>507488.31760579348</v>
      </c>
      <c r="T76" s="2">
        <f t="shared" si="17"/>
        <v>7039.5714285714785</v>
      </c>
      <c r="U76" s="2">
        <f t="shared" si="18"/>
        <v>511530.39453288913</v>
      </c>
      <c r="V76" s="2">
        <f t="shared" si="5"/>
        <v>681025.5</v>
      </c>
      <c r="W76" s="2">
        <f t="shared" si="19"/>
        <v>13412.6875</v>
      </c>
      <c r="X76" s="2">
        <f t="shared" si="6"/>
        <v>498117.70703288913</v>
      </c>
      <c r="Y76" s="2">
        <f t="shared" si="7"/>
        <v>20260113.877670705</v>
      </c>
      <c r="Z76" s="2" t="str">
        <f t="shared" si="8"/>
        <v>HERE</v>
      </c>
      <c r="AA76" s="2">
        <f>IF(Z76="HERE",Y76,AA75+Graph!$G$1*1000)</f>
        <v>20260113.877670705</v>
      </c>
      <c r="AB76" s="2">
        <f t="shared" si="20"/>
        <v>498117.70703288913</v>
      </c>
      <c r="AC76" s="2">
        <f t="shared" si="9"/>
        <v>681025.5</v>
      </c>
      <c r="AD76" s="3">
        <f t="shared" si="10"/>
        <v>20260113.877670705</v>
      </c>
      <c r="AE76" s="2">
        <f>IF(AE74&gt;=52800000,52800000,IF(AB55=Graph!G$1*1000,AE75+Graph!G$1*1000,AC76))</f>
        <v>681025.5</v>
      </c>
      <c r="AF76" s="3">
        <f t="shared" si="21"/>
        <v>681025.5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9</v>
      </c>
      <c r="C77" s="7"/>
      <c r="D77" s="2" t="e">
        <f t="shared" si="11"/>
        <v>#N/A</v>
      </c>
      <c r="E77" s="2" t="e">
        <f t="shared" si="22"/>
        <v>#N/A</v>
      </c>
      <c r="F77" s="2">
        <v>512748.96789905429</v>
      </c>
      <c r="G77" s="2">
        <f t="shared" si="25"/>
        <v>512748.96789905429</v>
      </c>
      <c r="H77" s="2">
        <f t="shared" si="12"/>
        <v>20848439.300534248</v>
      </c>
      <c r="I77" s="7"/>
      <c r="J77" s="2" t="e">
        <f t="shared" si="13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637080.14285714331</v>
      </c>
      <c r="M77" s="8" t="e">
        <f t="shared" si="28"/>
        <v>#N/A</v>
      </c>
      <c r="N77" s="2" t="e">
        <f t="shared" si="14"/>
        <v>#N/A</v>
      </c>
      <c r="O77" s="2" t="e">
        <f t="shared" si="24"/>
        <v>#N/A</v>
      </c>
      <c r="P77" s="2">
        <v>516812.88662546873</v>
      </c>
      <c r="Q77" s="2">
        <f t="shared" si="26"/>
        <v>516812.88662546873</v>
      </c>
      <c r="R77" s="2">
        <f t="shared" si="15"/>
        <v>21457952.264296174</v>
      </c>
      <c r="S77" s="2">
        <f t="shared" si="16"/>
        <v>512748.96789905429</v>
      </c>
      <c r="T77" s="2">
        <f t="shared" si="17"/>
        <v>7039.5714285714785</v>
      </c>
      <c r="U77" s="2">
        <f t="shared" si="18"/>
        <v>516812.88662546873</v>
      </c>
      <c r="V77" s="2">
        <f t="shared" si="5"/>
        <v>694438.1875</v>
      </c>
      <c r="W77" s="2">
        <f t="shared" si="19"/>
        <v>13412.6875</v>
      </c>
      <c r="X77" s="2">
        <f t="shared" si="6"/>
        <v>503400.19912546873</v>
      </c>
      <c r="Y77" s="2">
        <f t="shared" si="7"/>
        <v>20763514.076796174</v>
      </c>
      <c r="Z77" s="2" t="str">
        <f t="shared" si="8"/>
        <v>HERE</v>
      </c>
      <c r="AA77" s="2">
        <f>IF(Z77="HERE",Y77,AA76+Graph!$G$1*1000)</f>
        <v>20763514.076796174</v>
      </c>
      <c r="AB77" s="2">
        <f t="shared" si="20"/>
        <v>503400.19912546873</v>
      </c>
      <c r="AC77" s="2">
        <f t="shared" si="9"/>
        <v>694438.1875</v>
      </c>
      <c r="AD77" s="3">
        <f t="shared" si="10"/>
        <v>20763514.076796174</v>
      </c>
      <c r="AE77" s="2">
        <f>IF(AE75&gt;=52800000,52800000,IF(AB56=Graph!G$1*1000,AE76+Graph!G$1*1000,AC77))</f>
        <v>694438.1875</v>
      </c>
      <c r="AF77" s="3">
        <f t="shared" si="21"/>
        <v>694438.1875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10</v>
      </c>
      <c r="C78" s="7"/>
      <c r="D78" s="2" t="e">
        <f t="shared" si="11"/>
        <v>#N/A</v>
      </c>
      <c r="E78" s="2" t="e">
        <f t="shared" si="22"/>
        <v>#N/A</v>
      </c>
      <c r="F78" s="2">
        <v>518009.6181923151</v>
      </c>
      <c r="G78" s="2">
        <f t="shared" si="25"/>
        <v>518009.6181923151</v>
      </c>
      <c r="H78" s="2">
        <f t="shared" si="12"/>
        <v>21366448.918726563</v>
      </c>
      <c r="I78" s="7"/>
      <c r="J78" s="2" t="e">
        <f t="shared" si="13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644119.71428571478</v>
      </c>
      <c r="M78" s="8" t="e">
        <f t="shared" si="28"/>
        <v>#N/A</v>
      </c>
      <c r="N78" s="2" t="e">
        <f t="shared" si="14"/>
        <v>#N/A</v>
      </c>
      <c r="O78" s="2" t="e">
        <f t="shared" si="24"/>
        <v>#N/A</v>
      </c>
      <c r="P78" s="2">
        <v>522095.37871804833</v>
      </c>
      <c r="Q78" s="2">
        <f t="shared" si="26"/>
        <v>522095.37871804833</v>
      </c>
      <c r="R78" s="2">
        <f t="shared" si="15"/>
        <v>21980047.643014222</v>
      </c>
      <c r="S78" s="2">
        <f t="shared" si="16"/>
        <v>518009.6181923151</v>
      </c>
      <c r="T78" s="2">
        <f t="shared" si="17"/>
        <v>7039.5714285714785</v>
      </c>
      <c r="U78" s="2">
        <f t="shared" si="18"/>
        <v>522095.37871804833</v>
      </c>
      <c r="V78" s="2">
        <f t="shared" si="5"/>
        <v>707850.875</v>
      </c>
      <c r="W78" s="2">
        <f t="shared" si="19"/>
        <v>13412.6875</v>
      </c>
      <c r="X78" s="2">
        <f t="shared" si="6"/>
        <v>508682.69121804833</v>
      </c>
      <c r="Y78" s="2">
        <f t="shared" si="7"/>
        <v>21272196.768014222</v>
      </c>
      <c r="Z78" s="2" t="str">
        <f t="shared" si="8"/>
        <v>HERE</v>
      </c>
      <c r="AA78" s="2">
        <f>IF(Z78="HERE",Y78,AA77+Graph!$G$1*1000)</f>
        <v>21272196.768014222</v>
      </c>
      <c r="AB78" s="2">
        <f t="shared" si="20"/>
        <v>508682.69121804833</v>
      </c>
      <c r="AC78" s="2">
        <f t="shared" si="9"/>
        <v>707850.875</v>
      </c>
      <c r="AD78" s="3">
        <f t="shared" si="10"/>
        <v>21272196.768014222</v>
      </c>
      <c r="AE78" s="2">
        <f>IF(AE76&gt;=52800000,52800000,IF(AB57=Graph!G$1*1000,AE77+Graph!G$1*1000,AC78))</f>
        <v>707850.875</v>
      </c>
      <c r="AF78" s="3">
        <f t="shared" si="21"/>
        <v>707850.875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11</v>
      </c>
      <c r="C79" s="7"/>
      <c r="D79" s="2" t="e">
        <f t="shared" si="11"/>
        <v>#N/A</v>
      </c>
      <c r="E79" s="2" t="e">
        <f t="shared" si="22"/>
        <v>#N/A</v>
      </c>
      <c r="F79" s="2">
        <v>523270.26848554611</v>
      </c>
      <c r="G79" s="2">
        <f t="shared" si="25"/>
        <v>523270.26848554611</v>
      </c>
      <c r="H79" s="2">
        <f t="shared" si="12"/>
        <v>21889719.18721211</v>
      </c>
      <c r="I79" s="7"/>
      <c r="J79" s="2" t="e">
        <f t="shared" si="13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651159.28571428626</v>
      </c>
      <c r="M79" s="8" t="e">
        <f t="shared" si="28"/>
        <v>#N/A</v>
      </c>
      <c r="N79" s="2" t="e">
        <f t="shared" si="14"/>
        <v>#N/A</v>
      </c>
      <c r="O79" s="2" t="e">
        <f t="shared" si="24"/>
        <v>#N/A</v>
      </c>
      <c r="P79" s="2">
        <v>527377.87081062794</v>
      </c>
      <c r="Q79" s="2">
        <f t="shared" si="26"/>
        <v>527377.87081062794</v>
      </c>
      <c r="R79" s="2">
        <f t="shared" si="15"/>
        <v>22507425.51382485</v>
      </c>
      <c r="S79" s="2">
        <f t="shared" si="16"/>
        <v>523270.26848554611</v>
      </c>
      <c r="T79" s="2">
        <f t="shared" si="17"/>
        <v>7039.5714285714785</v>
      </c>
      <c r="U79" s="2">
        <f t="shared" si="18"/>
        <v>527377.87081062794</v>
      </c>
      <c r="V79" s="2">
        <f t="shared" si="5"/>
        <v>721263.5625</v>
      </c>
      <c r="W79" s="2">
        <f t="shared" si="19"/>
        <v>13412.6875</v>
      </c>
      <c r="X79" s="2">
        <f t="shared" si="6"/>
        <v>513965.18331062794</v>
      </c>
      <c r="Y79" s="2">
        <f t="shared" si="7"/>
        <v>21786161.95132485</v>
      </c>
      <c r="Z79" s="2" t="str">
        <f t="shared" si="8"/>
        <v>HERE</v>
      </c>
      <c r="AA79" s="2">
        <f>IF(Z79="HERE",Y79,AA78+Graph!$G$1*1000)</f>
        <v>21786161.95132485</v>
      </c>
      <c r="AB79" s="2">
        <f t="shared" si="20"/>
        <v>513965.18331062794</v>
      </c>
      <c r="AC79" s="2">
        <f t="shared" si="9"/>
        <v>721263.5625</v>
      </c>
      <c r="AD79" s="3">
        <f t="shared" si="10"/>
        <v>21786161.95132485</v>
      </c>
      <c r="AE79" s="2">
        <f>IF(AE77&gt;=52800000,52800000,IF(AB58=Graph!G$1*1000,AE78+Graph!G$1*1000,AC79))</f>
        <v>721263.5625</v>
      </c>
      <c r="AF79" s="3">
        <f t="shared" si="21"/>
        <v>721263.5625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12</v>
      </c>
      <c r="C80" s="7"/>
      <c r="D80" s="2" t="e">
        <f t="shared" si="11"/>
        <v>#N/A</v>
      </c>
      <c r="E80" s="2" t="e">
        <f t="shared" si="22"/>
        <v>#N/A</v>
      </c>
      <c r="F80" s="2">
        <v>528530.91877880692</v>
      </c>
      <c r="G80" s="2">
        <f t="shared" si="25"/>
        <v>528530.91877880692</v>
      </c>
      <c r="H80" s="2">
        <f t="shared" si="12"/>
        <v>22418250.105990916</v>
      </c>
      <c r="I80" s="7"/>
      <c r="J80" s="2" t="e">
        <f t="shared" si="13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658198.85714285774</v>
      </c>
      <c r="M80" s="8" t="e">
        <f t="shared" si="28"/>
        <v>#N/A</v>
      </c>
      <c r="N80" s="2" t="e">
        <f t="shared" si="14"/>
        <v>#N/A</v>
      </c>
      <c r="O80" s="2" t="e">
        <f t="shared" si="24"/>
        <v>#N/A</v>
      </c>
      <c r="P80" s="2">
        <v>532660.36290323734</v>
      </c>
      <c r="Q80" s="2">
        <f t="shared" si="26"/>
        <v>532660.36290323734</v>
      </c>
      <c r="R80" s="2">
        <f t="shared" si="15"/>
        <v>23040085.876728088</v>
      </c>
      <c r="S80" s="2">
        <f t="shared" si="16"/>
        <v>528530.91877880692</v>
      </c>
      <c r="T80" s="2">
        <f t="shared" si="17"/>
        <v>7039.5714285714785</v>
      </c>
      <c r="U80" s="2">
        <f t="shared" si="18"/>
        <v>532660.36290323734</v>
      </c>
      <c r="V80" s="2">
        <f t="shared" si="5"/>
        <v>734676.25</v>
      </c>
      <c r="W80" s="2">
        <f t="shared" si="19"/>
        <v>13412.6875</v>
      </c>
      <c r="X80" s="2">
        <f t="shared" si="6"/>
        <v>519247.67540323734</v>
      </c>
      <c r="Y80" s="2">
        <f t="shared" si="7"/>
        <v>22305409.626728088</v>
      </c>
      <c r="Z80" s="2" t="str">
        <f t="shared" si="8"/>
        <v>HERE</v>
      </c>
      <c r="AA80" s="2">
        <f>IF(Z80="HERE",Y80,AA79+Graph!$G$1*1000)</f>
        <v>22305409.626728088</v>
      </c>
      <c r="AB80" s="2">
        <f t="shared" si="20"/>
        <v>519247.67540323734</v>
      </c>
      <c r="AC80" s="2">
        <f t="shared" si="9"/>
        <v>734676.25</v>
      </c>
      <c r="AD80" s="3">
        <f t="shared" si="10"/>
        <v>22305409.626728088</v>
      </c>
      <c r="AE80" s="2">
        <f>IF(AE78&gt;=52800000,52800000,IF(AB59=Graph!G$1*1000,AE79+Graph!G$1*1000,AC80))</f>
        <v>734676.25</v>
      </c>
      <c r="AF80" s="3">
        <f t="shared" si="21"/>
        <v>734676.25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13</v>
      </c>
      <c r="C81" s="7"/>
      <c r="D81" s="2" t="e">
        <f t="shared" si="11"/>
        <v>#N/A</v>
      </c>
      <c r="E81" s="2" t="e">
        <f t="shared" si="22"/>
        <v>#N/A</v>
      </c>
      <c r="F81" s="2">
        <v>533791.56907206774</v>
      </c>
      <c r="G81" s="2">
        <f t="shared" si="25"/>
        <v>533791.56907206774</v>
      </c>
      <c r="H81" s="2">
        <f t="shared" si="12"/>
        <v>22952041.675062984</v>
      </c>
      <c r="I81" s="7"/>
      <c r="J81" s="2" t="e">
        <f t="shared" si="13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665238.42857142922</v>
      </c>
      <c r="M81" s="8" t="e">
        <f t="shared" si="28"/>
        <v>#N/A</v>
      </c>
      <c r="N81" s="2" t="e">
        <f t="shared" si="14"/>
        <v>#N/A</v>
      </c>
      <c r="O81" s="2" t="e">
        <f t="shared" si="24"/>
        <v>#N/A</v>
      </c>
      <c r="P81" s="2">
        <v>537942.85499581695</v>
      </c>
      <c r="Q81" s="2">
        <f t="shared" si="26"/>
        <v>537942.85499581695</v>
      </c>
      <c r="R81" s="2">
        <f t="shared" si="15"/>
        <v>23578028.731723905</v>
      </c>
      <c r="S81" s="2">
        <f t="shared" si="16"/>
        <v>533791.56907206774</v>
      </c>
      <c r="T81" s="2">
        <f t="shared" si="17"/>
        <v>7039.5714285714785</v>
      </c>
      <c r="U81" s="2">
        <f t="shared" si="18"/>
        <v>537942.85499581695</v>
      </c>
      <c r="V81" s="2">
        <f t="shared" si="5"/>
        <v>748088.9375</v>
      </c>
      <c r="W81" s="2">
        <f t="shared" si="19"/>
        <v>13412.6875</v>
      </c>
      <c r="X81" s="2">
        <f t="shared" si="6"/>
        <v>524530.16749581695</v>
      </c>
      <c r="Y81" s="2">
        <f t="shared" si="7"/>
        <v>22829939.794223905</v>
      </c>
      <c r="Z81" s="2" t="str">
        <f t="shared" si="8"/>
        <v>HERE</v>
      </c>
      <c r="AA81" s="2">
        <f>IF(Z81="HERE",Y81,AA80+Graph!$G$1*1000)</f>
        <v>22829939.794223905</v>
      </c>
      <c r="AB81" s="2">
        <f t="shared" si="20"/>
        <v>524530.16749581695</v>
      </c>
      <c r="AC81" s="2">
        <f t="shared" si="9"/>
        <v>748088.9375</v>
      </c>
      <c r="AD81" s="3">
        <f t="shared" si="10"/>
        <v>22829939.794223905</v>
      </c>
      <c r="AE81" s="2">
        <f>IF(AE79&gt;=52800000,52800000,IF(AB60=Graph!G$1*1000,AE80+Graph!G$1*1000,AC81))</f>
        <v>748088.9375</v>
      </c>
      <c r="AF81" s="3">
        <f t="shared" si="21"/>
        <v>748088.9375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14</v>
      </c>
      <c r="C82" s="7"/>
      <c r="D82" s="2" t="e">
        <f t="shared" si="11"/>
        <v>#N/A</v>
      </c>
      <c r="E82" s="2" t="e">
        <f t="shared" si="22"/>
        <v>#N/A</v>
      </c>
      <c r="F82" s="2">
        <v>539052.21936532855</v>
      </c>
      <c r="G82" s="2">
        <f t="shared" si="25"/>
        <v>539052.21936532855</v>
      </c>
      <c r="H82" s="2">
        <f t="shared" si="12"/>
        <v>23491093.894428313</v>
      </c>
      <c r="I82" s="7"/>
      <c r="J82" s="2" t="e">
        <f t="shared" si="13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672278.0000000007</v>
      </c>
      <c r="M82" s="8" t="e">
        <f t="shared" si="28"/>
        <v>#N/A</v>
      </c>
      <c r="N82" s="2" t="e">
        <f t="shared" si="14"/>
        <v>#N/A</v>
      </c>
      <c r="O82" s="2" t="e">
        <f t="shared" si="24"/>
        <v>#N/A</v>
      </c>
      <c r="P82" s="2">
        <v>543225.34708839655</v>
      </c>
      <c r="Q82" s="2">
        <f t="shared" si="26"/>
        <v>543225.34708839655</v>
      </c>
      <c r="R82" s="2">
        <f t="shared" si="15"/>
        <v>24121254.078812301</v>
      </c>
      <c r="S82" s="2">
        <f t="shared" si="16"/>
        <v>539052.21936532855</v>
      </c>
      <c r="T82" s="2">
        <f t="shared" si="17"/>
        <v>7039.5714285714785</v>
      </c>
      <c r="U82" s="2">
        <f t="shared" si="18"/>
        <v>543225.34708839655</v>
      </c>
      <c r="V82" s="2">
        <f t="shared" si="5"/>
        <v>761501.625</v>
      </c>
      <c r="W82" s="2">
        <f t="shared" si="19"/>
        <v>13412.6875</v>
      </c>
      <c r="X82" s="2">
        <f t="shared" si="6"/>
        <v>529812.65958839655</v>
      </c>
      <c r="Y82" s="2">
        <f t="shared" si="7"/>
        <v>23359752.453812301</v>
      </c>
      <c r="Z82" s="2" t="str">
        <f t="shared" si="8"/>
        <v>HERE</v>
      </c>
      <c r="AA82" s="2">
        <f>IF(Z82="HERE",Y82,AA81+Graph!$G$1*1000)</f>
        <v>23359752.453812301</v>
      </c>
      <c r="AB82" s="2">
        <f t="shared" si="20"/>
        <v>529812.65958839655</v>
      </c>
      <c r="AC82" s="2">
        <f t="shared" si="9"/>
        <v>761501.625</v>
      </c>
      <c r="AD82" s="3">
        <f t="shared" si="10"/>
        <v>23359752.453812301</v>
      </c>
      <c r="AE82" s="2">
        <f>IF(AE80&gt;=52800000,52800000,IF(AB61=Graph!G$1*1000,AE81+Graph!G$1*1000,AC82))</f>
        <v>761501.625</v>
      </c>
      <c r="AF82" s="3">
        <f t="shared" si="21"/>
        <v>761501.625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15</v>
      </c>
      <c r="C83" s="7"/>
      <c r="D83" s="2" t="e">
        <f t="shared" si="11"/>
        <v>#N/A</v>
      </c>
      <c r="E83" s="2" t="e">
        <f t="shared" si="22"/>
        <v>#N/A</v>
      </c>
      <c r="F83" s="2">
        <v>544312.86965858936</v>
      </c>
      <c r="G83" s="2">
        <f t="shared" si="25"/>
        <v>544312.86965858936</v>
      </c>
      <c r="H83" s="2">
        <f t="shared" si="12"/>
        <v>24035406.764086902</v>
      </c>
      <c r="I83" s="7"/>
      <c r="J83" s="2" t="e">
        <f t="shared" si="13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679317.57142857218</v>
      </c>
      <c r="M83" s="8" t="e">
        <f t="shared" si="28"/>
        <v>#N/A</v>
      </c>
      <c r="N83" s="2" t="e">
        <f t="shared" si="14"/>
        <v>#N/A</v>
      </c>
      <c r="O83" s="2" t="e">
        <f t="shared" si="24"/>
        <v>#N/A</v>
      </c>
      <c r="P83" s="2">
        <v>548507.83918097615</v>
      </c>
      <c r="Q83" s="2">
        <f t="shared" si="26"/>
        <v>548507.83918097615</v>
      </c>
      <c r="R83" s="2">
        <f t="shared" si="15"/>
        <v>24669761.917993277</v>
      </c>
      <c r="S83" s="2">
        <f t="shared" si="16"/>
        <v>544312.86965858936</v>
      </c>
      <c r="T83" s="2">
        <f t="shared" si="17"/>
        <v>7039.5714285714785</v>
      </c>
      <c r="U83" s="2">
        <f t="shared" si="18"/>
        <v>548507.83918097615</v>
      </c>
      <c r="V83" s="2">
        <f t="shared" si="5"/>
        <v>774914.3125</v>
      </c>
      <c r="W83" s="2">
        <f t="shared" si="19"/>
        <v>13412.6875</v>
      </c>
      <c r="X83" s="2">
        <f t="shared" si="6"/>
        <v>535095.15168097615</v>
      </c>
      <c r="Y83" s="2">
        <f t="shared" si="7"/>
        <v>23894847.605493277</v>
      </c>
      <c r="Z83" s="2" t="str">
        <f t="shared" si="8"/>
        <v>HERE</v>
      </c>
      <c r="AA83" s="2">
        <f>IF(Z83="HERE",Y83,AA82+Graph!$G$1*1000)</f>
        <v>23894847.605493277</v>
      </c>
      <c r="AB83" s="2">
        <f t="shared" si="20"/>
        <v>535095.15168097615</v>
      </c>
      <c r="AC83" s="2">
        <f t="shared" si="9"/>
        <v>774914.3125</v>
      </c>
      <c r="AD83" s="3">
        <f t="shared" si="10"/>
        <v>23894847.605493277</v>
      </c>
      <c r="AE83" s="2">
        <f>IF(AE81&gt;=52800000,52800000,IF(AB62=Graph!G$1*1000,AE82+Graph!G$1*1000,AC83))</f>
        <v>774914.3125</v>
      </c>
      <c r="AF83" s="3">
        <f t="shared" si="21"/>
        <v>774914.3125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16</v>
      </c>
      <c r="C84" s="7"/>
      <c r="D84" s="2" t="e">
        <f t="shared" si="11"/>
        <v>#N/A</v>
      </c>
      <c r="E84" s="2" t="e">
        <f t="shared" si="22"/>
        <v>#N/A</v>
      </c>
      <c r="F84" s="2">
        <v>549573.51995182037</v>
      </c>
      <c r="G84" s="2">
        <f t="shared" si="25"/>
        <v>549573.51995182037</v>
      </c>
      <c r="H84" s="2">
        <f t="shared" si="12"/>
        <v>24584980.284038723</v>
      </c>
      <c r="I84" s="7"/>
      <c r="J84" s="2" t="e">
        <f t="shared" si="13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686357.14285714366</v>
      </c>
      <c r="M84" s="8" t="e">
        <f t="shared" si="28"/>
        <v>#N/A</v>
      </c>
      <c r="N84" s="2" t="e">
        <f t="shared" si="14"/>
        <v>#N/A</v>
      </c>
      <c r="O84" s="2" t="e">
        <f t="shared" si="24"/>
        <v>#N/A</v>
      </c>
      <c r="P84" s="2">
        <v>553790.33127355576</v>
      </c>
      <c r="Q84" s="2">
        <f t="shared" si="26"/>
        <v>553790.33127355576</v>
      </c>
      <c r="R84" s="2">
        <f t="shared" si="15"/>
        <v>25223552.249266833</v>
      </c>
      <c r="S84" s="2">
        <f t="shared" si="16"/>
        <v>549573.51995182037</v>
      </c>
      <c r="T84" s="2">
        <f t="shared" si="17"/>
        <v>7039.5714285714785</v>
      </c>
      <c r="U84" s="2">
        <f t="shared" si="18"/>
        <v>553790.33127355576</v>
      </c>
      <c r="V84" s="2">
        <f t="shared" si="5"/>
        <v>788327</v>
      </c>
      <c r="W84" s="2">
        <f t="shared" si="19"/>
        <v>13412.6875</v>
      </c>
      <c r="X84" s="2">
        <f t="shared" si="6"/>
        <v>540377.64377355576</v>
      </c>
      <c r="Y84" s="2">
        <f t="shared" si="7"/>
        <v>24435225.249266833</v>
      </c>
      <c r="Z84" s="2" t="str">
        <f t="shared" si="8"/>
        <v>HERE</v>
      </c>
      <c r="AA84" s="2">
        <f>IF(Z84="HERE",Y84,AA83+Graph!$G$1*1000)</f>
        <v>24435225.249266833</v>
      </c>
      <c r="AB84" s="2">
        <f t="shared" si="20"/>
        <v>540377.64377355576</v>
      </c>
      <c r="AC84" s="2">
        <f t="shared" si="9"/>
        <v>788327</v>
      </c>
      <c r="AD84" s="3">
        <f t="shared" si="10"/>
        <v>24435225.249266833</v>
      </c>
      <c r="AE84" s="2">
        <f>IF(AE82&gt;=52800000,52800000,IF(AB63=Graph!G$1*1000,AE83+Graph!G$1*1000,AC84))</f>
        <v>788327</v>
      </c>
      <c r="AF84" s="3">
        <f t="shared" si="21"/>
        <v>788327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17</v>
      </c>
      <c r="C85" s="7"/>
      <c r="D85" s="2" t="e">
        <f t="shared" si="11"/>
        <v>#N/A</v>
      </c>
      <c r="E85" s="2" t="e">
        <f t="shared" si="22"/>
        <v>#N/A</v>
      </c>
      <c r="F85" s="2">
        <v>554834.17024508119</v>
      </c>
      <c r="G85" s="2">
        <f t="shared" si="25"/>
        <v>554834.17024508119</v>
      </c>
      <c r="H85" s="2">
        <f t="shared" si="12"/>
        <v>25139814.454283804</v>
      </c>
      <c r="I85" s="7"/>
      <c r="J85" s="2" t="e">
        <f t="shared" si="13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693396.71428571513</v>
      </c>
      <c r="M85" s="8" t="e">
        <f t="shared" si="28"/>
        <v>#N/A</v>
      </c>
      <c r="N85" s="2" t="e">
        <f t="shared" si="14"/>
        <v>#N/A</v>
      </c>
      <c r="O85" s="2" t="e">
        <f t="shared" si="24"/>
        <v>#N/A</v>
      </c>
      <c r="P85" s="2">
        <v>559072.82336613536</v>
      </c>
      <c r="Q85" s="2">
        <f t="shared" si="26"/>
        <v>559072.82336613536</v>
      </c>
      <c r="R85" s="2">
        <f t="shared" si="15"/>
        <v>25782625.072632968</v>
      </c>
      <c r="S85" s="2">
        <f t="shared" si="16"/>
        <v>554834.17024508119</v>
      </c>
      <c r="T85" s="2">
        <f t="shared" si="17"/>
        <v>7039.5714285714785</v>
      </c>
      <c r="U85" s="2">
        <f t="shared" si="18"/>
        <v>559072.82336613536</v>
      </c>
      <c r="V85" s="2">
        <f t="shared" si="5"/>
        <v>801739.6875</v>
      </c>
      <c r="W85" s="2">
        <f t="shared" si="19"/>
        <v>13412.6875</v>
      </c>
      <c r="X85" s="2">
        <f t="shared" si="6"/>
        <v>545660.13586613536</v>
      </c>
      <c r="Y85" s="2">
        <f t="shared" si="7"/>
        <v>24980885.385132968</v>
      </c>
      <c r="Z85" s="2" t="str">
        <f t="shared" si="8"/>
        <v>HERE</v>
      </c>
      <c r="AA85" s="2">
        <f>IF(Z85="HERE",Y85,AA84+Graph!$G$1*1000)</f>
        <v>24980885.385132968</v>
      </c>
      <c r="AB85" s="2">
        <f t="shared" si="20"/>
        <v>545660.13586613536</v>
      </c>
      <c r="AC85" s="2">
        <f t="shared" si="9"/>
        <v>801739.6875</v>
      </c>
      <c r="AD85" s="3">
        <f t="shared" si="10"/>
        <v>24980885.385132968</v>
      </c>
      <c r="AE85" s="2">
        <f>IF(AE83&gt;=52800000,52800000,IF(AB64=Graph!G$1*1000,AE84+Graph!G$1*1000,AC85))</f>
        <v>801739.6875</v>
      </c>
      <c r="AF85" s="3">
        <f t="shared" si="21"/>
        <v>801739.6875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18</v>
      </c>
      <c r="C86" s="7"/>
      <c r="D86" s="2" t="e">
        <f t="shared" si="11"/>
        <v>#N/A</v>
      </c>
      <c r="E86" s="2" t="e">
        <f t="shared" si="22"/>
        <v>#N/A</v>
      </c>
      <c r="F86" s="2">
        <v>560094.820538342</v>
      </c>
      <c r="G86" s="2">
        <f t="shared" si="25"/>
        <v>560094.820538342</v>
      </c>
      <c r="H86" s="2">
        <f t="shared" si="12"/>
        <v>25699909.274822146</v>
      </c>
      <c r="I86" s="7"/>
      <c r="J86" s="2" t="e">
        <f t="shared" si="13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700436.28571428661</v>
      </c>
      <c r="M86" s="8" t="e">
        <f t="shared" si="28"/>
        <v>#N/A</v>
      </c>
      <c r="N86" s="2" t="e">
        <f t="shared" si="14"/>
        <v>#N/A</v>
      </c>
      <c r="O86" s="2" t="e">
        <f t="shared" si="24"/>
        <v>#N/A</v>
      </c>
      <c r="P86" s="2">
        <v>564355.31545874476</v>
      </c>
      <c r="Q86" s="2">
        <f t="shared" si="26"/>
        <v>564355.31545874476</v>
      </c>
      <c r="R86" s="2">
        <f t="shared" si="15"/>
        <v>26346980.388091713</v>
      </c>
      <c r="S86" s="2">
        <f t="shared" si="16"/>
        <v>560094.820538342</v>
      </c>
      <c r="T86" s="2">
        <f t="shared" si="17"/>
        <v>7039.5714285714785</v>
      </c>
      <c r="U86" s="2">
        <f t="shared" si="18"/>
        <v>564355.31545874476</v>
      </c>
      <c r="V86" s="2">
        <f t="shared" si="5"/>
        <v>815152.375</v>
      </c>
      <c r="W86" s="2">
        <f t="shared" si="19"/>
        <v>13412.6875</v>
      </c>
      <c r="X86" s="2">
        <f t="shared" si="6"/>
        <v>550942.62795874476</v>
      </c>
      <c r="Y86" s="2">
        <f t="shared" si="7"/>
        <v>25531828.013091713</v>
      </c>
      <c r="Z86" s="2" t="str">
        <f t="shared" si="8"/>
        <v>HERE</v>
      </c>
      <c r="AA86" s="2">
        <f>IF(Z86="HERE",Y86,AA85+Graph!$G$1*1000)</f>
        <v>25531828.013091713</v>
      </c>
      <c r="AB86" s="2">
        <f t="shared" si="20"/>
        <v>550942.62795874476</v>
      </c>
      <c r="AC86" s="2">
        <f t="shared" si="9"/>
        <v>815152.375</v>
      </c>
      <c r="AD86" s="3">
        <f t="shared" si="10"/>
        <v>25531828.013091713</v>
      </c>
      <c r="AE86" s="2">
        <f>IF(AE84&gt;=52800000,52800000,IF(AB65=Graph!G$1*1000,AE85+Graph!G$1*1000,AC86))</f>
        <v>815152.375</v>
      </c>
      <c r="AF86" s="3">
        <f t="shared" si="21"/>
        <v>815152.375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19</v>
      </c>
      <c r="C87" s="7"/>
      <c r="D87" s="2" t="e">
        <f t="shared" si="11"/>
        <v>#N/A</v>
      </c>
      <c r="E87" s="2" t="e">
        <f t="shared" si="22"/>
        <v>#N/A</v>
      </c>
      <c r="F87" s="2">
        <v>565355.47083160281</v>
      </c>
      <c r="G87" s="2">
        <f t="shared" si="25"/>
        <v>565355.47083160281</v>
      </c>
      <c r="H87" s="2">
        <f t="shared" si="12"/>
        <v>26265264.745653749</v>
      </c>
      <c r="I87" s="7"/>
      <c r="J87" s="2" t="e">
        <f t="shared" si="13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707475.85714285809</v>
      </c>
      <c r="M87" s="8" t="e">
        <f t="shared" si="28"/>
        <v>#N/A</v>
      </c>
      <c r="N87" s="2" t="e">
        <f t="shared" si="14"/>
        <v>#N/A</v>
      </c>
      <c r="O87" s="2" t="e">
        <f t="shared" si="24"/>
        <v>#N/A</v>
      </c>
      <c r="P87" s="2">
        <v>569637.80755132437</v>
      </c>
      <c r="Q87" s="2">
        <f t="shared" si="26"/>
        <v>569637.80755132437</v>
      </c>
      <c r="R87" s="2">
        <f t="shared" si="15"/>
        <v>26916618.195643038</v>
      </c>
      <c r="S87" s="2">
        <f t="shared" si="16"/>
        <v>565355.47083160281</v>
      </c>
      <c r="T87" s="2">
        <f t="shared" si="17"/>
        <v>7039.5714285714785</v>
      </c>
      <c r="U87" s="2">
        <f t="shared" si="18"/>
        <v>569637.80755132437</v>
      </c>
      <c r="V87" s="2">
        <f t="shared" si="5"/>
        <v>828565.0625</v>
      </c>
      <c r="W87" s="2">
        <f t="shared" si="19"/>
        <v>13412.6875</v>
      </c>
      <c r="X87" s="2">
        <f t="shared" si="6"/>
        <v>556225.12005132437</v>
      </c>
      <c r="Y87" s="2">
        <f t="shared" si="7"/>
        <v>26088053.133143038</v>
      </c>
      <c r="Z87" s="2" t="str">
        <f t="shared" si="8"/>
        <v>HERE</v>
      </c>
      <c r="AA87" s="2">
        <f>IF(Z87="HERE",Y87,AA86+Graph!$G$1*1000)</f>
        <v>26088053.133143038</v>
      </c>
      <c r="AB87" s="2">
        <f t="shared" si="20"/>
        <v>556225.12005132437</v>
      </c>
      <c r="AC87" s="2">
        <f t="shared" si="9"/>
        <v>828565.0625</v>
      </c>
      <c r="AD87" s="3">
        <f t="shared" si="10"/>
        <v>26088053.133143038</v>
      </c>
      <c r="AE87" s="2">
        <f>IF(AE85&gt;=52800000,52800000,IF(AB66=Graph!G$1*1000,AE86+Graph!G$1*1000,AC87))</f>
        <v>828565.0625</v>
      </c>
      <c r="AF87" s="3">
        <f t="shared" si="21"/>
        <v>828565.0625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20</v>
      </c>
      <c r="C88" s="7"/>
      <c r="D88" s="2" t="e">
        <f t="shared" si="11"/>
        <v>#N/A</v>
      </c>
      <c r="E88" s="2" t="e">
        <f t="shared" si="22"/>
        <v>#N/A</v>
      </c>
      <c r="F88" s="2">
        <v>570616.12112486362</v>
      </c>
      <c r="G88" s="2">
        <f t="shared" si="25"/>
        <v>570616.12112486362</v>
      </c>
      <c r="H88" s="2">
        <f t="shared" si="12"/>
        <v>26835880.866778612</v>
      </c>
      <c r="I88" s="7"/>
      <c r="J88" s="2" t="e">
        <f t="shared" si="13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714515.42857142957</v>
      </c>
      <c r="M88" s="8" t="e">
        <f t="shared" si="28"/>
        <v>#N/A</v>
      </c>
      <c r="N88" s="2" t="e">
        <f t="shared" si="14"/>
        <v>#N/A</v>
      </c>
      <c r="O88" s="2" t="e">
        <f t="shared" si="24"/>
        <v>#N/A</v>
      </c>
      <c r="P88" s="2">
        <v>574920.29964390397</v>
      </c>
      <c r="Q88" s="2">
        <f t="shared" si="26"/>
        <v>574920.29964390397</v>
      </c>
      <c r="R88" s="2">
        <f t="shared" si="15"/>
        <v>27491538.495286942</v>
      </c>
      <c r="S88" s="2">
        <f t="shared" si="16"/>
        <v>570616.12112486362</v>
      </c>
      <c r="T88" s="2">
        <f t="shared" si="17"/>
        <v>7039.5714285714785</v>
      </c>
      <c r="U88" s="2">
        <f t="shared" si="18"/>
        <v>574920.29964390397</v>
      </c>
      <c r="V88" s="2">
        <f t="shared" si="5"/>
        <v>841977.75</v>
      </c>
      <c r="W88" s="2">
        <f t="shared" si="19"/>
        <v>13412.6875</v>
      </c>
      <c r="X88" s="2">
        <f t="shared" si="6"/>
        <v>561507.61214390397</v>
      </c>
      <c r="Y88" s="2">
        <f t="shared" si="7"/>
        <v>26649560.745286942</v>
      </c>
      <c r="Z88" s="2" t="str">
        <f t="shared" si="8"/>
        <v>HERE</v>
      </c>
      <c r="AA88" s="2">
        <f>IF(Z88="HERE",Y88,AA87+Graph!$G$1*1000)</f>
        <v>26649560.745286942</v>
      </c>
      <c r="AB88" s="2">
        <f t="shared" si="20"/>
        <v>561507.61214390397</v>
      </c>
      <c r="AC88" s="2">
        <f t="shared" si="9"/>
        <v>841977.75</v>
      </c>
      <c r="AD88" s="3">
        <f t="shared" si="10"/>
        <v>26649560.745286942</v>
      </c>
      <c r="AE88" s="2">
        <f>IF(AE86&gt;=52800000,52800000,IF(AB67=Graph!G$1*1000,AE87+Graph!G$1*1000,AC88))</f>
        <v>841977.75</v>
      </c>
      <c r="AF88" s="3">
        <f t="shared" si="21"/>
        <v>841977.75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21</v>
      </c>
      <c r="C89" s="7"/>
      <c r="D89" s="2" t="e">
        <f t="shared" si="11"/>
        <v>#N/A</v>
      </c>
      <c r="E89" s="2" t="e">
        <f t="shared" si="22"/>
        <v>#N/A</v>
      </c>
      <c r="F89" s="2">
        <v>575876.77141809464</v>
      </c>
      <c r="G89" s="2">
        <f t="shared" si="25"/>
        <v>575876.77141809464</v>
      </c>
      <c r="H89" s="2">
        <f t="shared" si="12"/>
        <v>27411757.638196707</v>
      </c>
      <c r="I89" s="7"/>
      <c r="J89" s="2" t="e">
        <f t="shared" si="13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721555.00000000105</v>
      </c>
      <c r="M89" s="8" t="e">
        <f t="shared" si="28"/>
        <v>#N/A</v>
      </c>
      <c r="N89" s="2" t="e">
        <f t="shared" si="14"/>
        <v>#N/A</v>
      </c>
      <c r="O89" s="2" t="e">
        <f t="shared" si="24"/>
        <v>#N/A</v>
      </c>
      <c r="P89" s="2">
        <v>580202.79173648357</v>
      </c>
      <c r="Q89" s="2">
        <f t="shared" si="26"/>
        <v>580202.79173648357</v>
      </c>
      <c r="R89" s="2">
        <f t="shared" si="15"/>
        <v>28071741.287023425</v>
      </c>
      <c r="S89" s="2">
        <f t="shared" si="16"/>
        <v>575876.77141809464</v>
      </c>
      <c r="T89" s="2">
        <f t="shared" si="17"/>
        <v>7039.5714285714785</v>
      </c>
      <c r="U89" s="2">
        <f t="shared" si="18"/>
        <v>580202.79173648357</v>
      </c>
      <c r="V89" s="2">
        <f t="shared" si="5"/>
        <v>855390.4375</v>
      </c>
      <c r="W89" s="2">
        <f t="shared" si="19"/>
        <v>13412.6875</v>
      </c>
      <c r="X89" s="2">
        <f t="shared" si="6"/>
        <v>566790.10423648357</v>
      </c>
      <c r="Y89" s="2">
        <f t="shared" si="7"/>
        <v>27216350.849523425</v>
      </c>
      <c r="Z89" s="2" t="str">
        <f t="shared" si="8"/>
        <v>HERE</v>
      </c>
      <c r="AA89" s="2">
        <f>IF(Z89="HERE",Y89,AA88+Graph!$G$1*1000)</f>
        <v>27216350.849523425</v>
      </c>
      <c r="AB89" s="2">
        <f t="shared" si="20"/>
        <v>566790.10423648357</v>
      </c>
      <c r="AC89" s="2">
        <f t="shared" si="9"/>
        <v>855390.4375</v>
      </c>
      <c r="AD89" s="3">
        <f t="shared" si="10"/>
        <v>27216350.849523425</v>
      </c>
      <c r="AE89" s="2">
        <f>IF(AE87&gt;=52800000,52800000,IF(AB68=Graph!G$1*1000,AE88+Graph!G$1*1000,AC89))</f>
        <v>855390.4375</v>
      </c>
      <c r="AF89" s="3">
        <f t="shared" si="21"/>
        <v>855390.4375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22</v>
      </c>
      <c r="C90" s="7"/>
      <c r="D90" s="2" t="e">
        <f t="shared" si="11"/>
        <v>#N/A</v>
      </c>
      <c r="E90" s="2" t="e">
        <f t="shared" si="22"/>
        <v>#N/A</v>
      </c>
      <c r="F90" s="2">
        <v>581137.42171135545</v>
      </c>
      <c r="G90" s="2">
        <f t="shared" si="25"/>
        <v>581137.42171135545</v>
      </c>
      <c r="H90" s="2">
        <f t="shared" si="12"/>
        <v>27992895.059908062</v>
      </c>
      <c r="I90" s="7"/>
      <c r="J90" s="2" t="e">
        <f t="shared" si="13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728594.57142857253</v>
      </c>
      <c r="M90" s="8" t="e">
        <f t="shared" si="28"/>
        <v>#N/A</v>
      </c>
      <c r="N90" s="2" t="e">
        <f t="shared" si="14"/>
        <v>#N/A</v>
      </c>
      <c r="O90" s="2" t="e">
        <f t="shared" si="24"/>
        <v>#N/A</v>
      </c>
      <c r="P90" s="2">
        <v>585485.28382906318</v>
      </c>
      <c r="Q90" s="2">
        <f t="shared" si="26"/>
        <v>585485.28382906318</v>
      </c>
      <c r="R90" s="2">
        <f t="shared" si="15"/>
        <v>28657226.570852488</v>
      </c>
      <c r="S90" s="2">
        <f t="shared" si="16"/>
        <v>581137.42171135545</v>
      </c>
      <c r="T90" s="2">
        <f t="shared" si="17"/>
        <v>7039.5714285714785</v>
      </c>
      <c r="U90" s="2">
        <f t="shared" si="18"/>
        <v>585485.28382906318</v>
      </c>
      <c r="V90" s="2">
        <f t="shared" si="5"/>
        <v>868803.125</v>
      </c>
      <c r="W90" s="2">
        <f t="shared" si="19"/>
        <v>13412.6875</v>
      </c>
      <c r="X90" s="2">
        <f t="shared" si="6"/>
        <v>572072.59632906318</v>
      </c>
      <c r="Y90" s="2">
        <f t="shared" si="7"/>
        <v>27788423.445852488</v>
      </c>
      <c r="Z90" s="2" t="str">
        <f t="shared" si="8"/>
        <v>HERE</v>
      </c>
      <c r="AA90" s="2">
        <f>IF(Z90="HERE",Y90,AA89+Graph!$G$1*1000)</f>
        <v>27788423.445852488</v>
      </c>
      <c r="AB90" s="2">
        <f t="shared" si="20"/>
        <v>572072.59632906318</v>
      </c>
      <c r="AC90" s="2">
        <f t="shared" si="9"/>
        <v>868803.125</v>
      </c>
      <c r="AD90" s="3">
        <f t="shared" si="10"/>
        <v>27788423.445852488</v>
      </c>
      <c r="AE90" s="2">
        <f>IF(AE88&gt;=52800000,52800000,IF(AB69=Graph!G$1*1000,AE89+Graph!G$1*1000,AC90))</f>
        <v>868803.125</v>
      </c>
      <c r="AF90" s="3">
        <f t="shared" si="21"/>
        <v>868803.125</v>
      </c>
      <c r="AG90" s="3">
        <f t="shared" si="29"/>
        <v>15225156.870521322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23</v>
      </c>
      <c r="C91" s="7"/>
      <c r="D91" s="2" t="e">
        <f t="shared" si="11"/>
        <v>#N/A</v>
      </c>
      <c r="E91" s="2" t="e">
        <f t="shared" si="22"/>
        <v>#N/A</v>
      </c>
      <c r="F91" s="2">
        <v>586398.07200461626</v>
      </c>
      <c r="G91" s="2">
        <f t="shared" si="25"/>
        <v>586398.07200461626</v>
      </c>
      <c r="H91" s="2">
        <f t="shared" si="12"/>
        <v>28579293.131912678</v>
      </c>
      <c r="I91" s="7"/>
      <c r="J91" s="2" t="e">
        <f t="shared" si="13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735634.142857144</v>
      </c>
      <c r="M91" s="8" t="e">
        <f t="shared" si="28"/>
        <v>#N/A</v>
      </c>
      <c r="N91" s="2" t="e">
        <f t="shared" si="14"/>
        <v>#N/A</v>
      </c>
      <c r="O91" s="2" t="e">
        <f t="shared" si="24"/>
        <v>#N/A</v>
      </c>
      <c r="P91" s="2">
        <v>590767.77592164278</v>
      </c>
      <c r="Q91" s="2">
        <f t="shared" si="26"/>
        <v>590767.77592164278</v>
      </c>
      <c r="R91" s="2">
        <f t="shared" si="15"/>
        <v>29247994.346774131</v>
      </c>
      <c r="S91" s="2">
        <f t="shared" si="16"/>
        <v>586398.07200461626</v>
      </c>
      <c r="T91" s="2">
        <f t="shared" si="17"/>
        <v>7039.5714285714785</v>
      </c>
      <c r="U91" s="2">
        <f t="shared" si="18"/>
        <v>590767.77592164278</v>
      </c>
      <c r="V91" s="2">
        <f t="shared" si="5"/>
        <v>882215.8125</v>
      </c>
      <c r="W91" s="2">
        <f t="shared" si="19"/>
        <v>13412.6875</v>
      </c>
      <c r="X91" s="2">
        <f t="shared" si="6"/>
        <v>577355.08842164278</v>
      </c>
      <c r="Y91" s="2">
        <f t="shared" si="7"/>
        <v>28365778.534274131</v>
      </c>
      <c r="Z91" s="2" t="str">
        <f t="shared" si="8"/>
        <v>HERE</v>
      </c>
      <c r="AA91" s="2">
        <f>IF(Z91="HERE",Y91,AA90+Graph!$G$1*1000)</f>
        <v>28365778.534274131</v>
      </c>
      <c r="AB91" s="2">
        <f t="shared" si="20"/>
        <v>577355.08842164278</v>
      </c>
      <c r="AC91" s="2">
        <f t="shared" si="9"/>
        <v>882215.8125</v>
      </c>
      <c r="AD91" s="3">
        <f t="shared" si="10"/>
        <v>28365778.534274131</v>
      </c>
      <c r="AE91" s="2">
        <f>IF(AE89&gt;=52800000,52800000,IF(AB70=Graph!G$1*1000,AE90+Graph!G$1*1000,AC91))</f>
        <v>882215.8125</v>
      </c>
      <c r="AF91" s="3">
        <f t="shared" si="21"/>
        <v>882215.8125</v>
      </c>
      <c r="AG91" s="3">
        <f t="shared" si="29"/>
        <v>15645607.983925967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24</v>
      </c>
      <c r="C92" s="7"/>
      <c r="D92" s="2" t="e">
        <f t="shared" si="11"/>
        <v>#N/A</v>
      </c>
      <c r="E92" s="2" t="e">
        <f t="shared" si="22"/>
        <v>#N/A</v>
      </c>
      <c r="F92" s="2">
        <v>591658.72229787707</v>
      </c>
      <c r="G92" s="2">
        <f t="shared" si="25"/>
        <v>591658.72229787707</v>
      </c>
      <c r="H92" s="2">
        <f t="shared" si="12"/>
        <v>29170951.854210556</v>
      </c>
      <c r="I92" s="7"/>
      <c r="J92" s="2" t="e">
        <f t="shared" si="13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742673.71428571548</v>
      </c>
      <c r="M92" s="8" t="e">
        <f t="shared" si="28"/>
        <v>#N/A</v>
      </c>
      <c r="N92" s="2" t="e">
        <f t="shared" si="14"/>
        <v>#N/A</v>
      </c>
      <c r="O92" s="2" t="e">
        <f t="shared" si="24"/>
        <v>#N/A</v>
      </c>
      <c r="P92" s="2">
        <v>596050.26801425219</v>
      </c>
      <c r="Q92" s="2">
        <f t="shared" si="26"/>
        <v>596050.26801425219</v>
      </c>
      <c r="R92" s="2">
        <f t="shared" si="15"/>
        <v>29844044.614788383</v>
      </c>
      <c r="S92" s="2">
        <f t="shared" si="16"/>
        <v>591658.72229787707</v>
      </c>
      <c r="T92" s="2">
        <f t="shared" si="17"/>
        <v>7039.5714285714785</v>
      </c>
      <c r="U92" s="2">
        <f t="shared" si="18"/>
        <v>596050.26801425219</v>
      </c>
      <c r="V92" s="2">
        <f t="shared" si="5"/>
        <v>895628.5</v>
      </c>
      <c r="W92" s="2">
        <f t="shared" si="19"/>
        <v>13412.6875</v>
      </c>
      <c r="X92" s="2">
        <f t="shared" si="6"/>
        <v>582637.58051425219</v>
      </c>
      <c r="Y92" s="2">
        <f t="shared" si="7"/>
        <v>28948416.114788383</v>
      </c>
      <c r="Z92" s="2" t="str">
        <f t="shared" si="8"/>
        <v>HERE</v>
      </c>
      <c r="AA92" s="2">
        <f>IF(Z92="HERE",Y92,AA91+Graph!$G$1*1000)</f>
        <v>28948416.114788383</v>
      </c>
      <c r="AB92" s="2">
        <f t="shared" si="20"/>
        <v>582637.58051425219</v>
      </c>
      <c r="AC92" s="2">
        <f t="shared" si="9"/>
        <v>895628.5</v>
      </c>
      <c r="AD92" s="3">
        <f t="shared" si="10"/>
        <v>28948416.114788383</v>
      </c>
      <c r="AE92" s="2">
        <f>IF(AE90&gt;=52800000,52800000,IF(AB71=Graph!G$1*1000,AE91+Graph!G$1*1000,AC92))</f>
        <v>895628.5</v>
      </c>
      <c r="AF92" s="3">
        <f t="shared" si="21"/>
        <v>895628.5</v>
      </c>
      <c r="AG92" s="3">
        <f t="shared" si="29"/>
        <v>16070813.340213932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25</v>
      </c>
      <c r="C93" s="7"/>
      <c r="D93" s="2" t="e">
        <f t="shared" si="11"/>
        <v>#N/A</v>
      </c>
      <c r="E93" s="2" t="e">
        <f t="shared" si="22"/>
        <v>#N/A</v>
      </c>
      <c r="F93" s="2">
        <v>596919.37259113789</v>
      </c>
      <c r="G93" s="2">
        <f t="shared" si="25"/>
        <v>596919.37259113789</v>
      </c>
      <c r="H93" s="2">
        <f t="shared" si="12"/>
        <v>29767871.226801693</v>
      </c>
      <c r="I93" s="7"/>
      <c r="J93" s="2" t="e">
        <f t="shared" si="13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749713.28571428696</v>
      </c>
      <c r="M93" s="8" t="e">
        <f t="shared" si="28"/>
        <v>#N/A</v>
      </c>
      <c r="N93" s="2" t="e">
        <f t="shared" si="14"/>
        <v>#N/A</v>
      </c>
      <c r="O93" s="2" t="e">
        <f t="shared" si="24"/>
        <v>#N/A</v>
      </c>
      <c r="P93" s="2">
        <v>601332.76010683179</v>
      </c>
      <c r="Q93" s="2">
        <f t="shared" si="26"/>
        <v>601332.76010683179</v>
      </c>
      <c r="R93" s="2">
        <f t="shared" si="15"/>
        <v>30445377.374895215</v>
      </c>
      <c r="S93" s="2">
        <f t="shared" si="16"/>
        <v>596919.37259113789</v>
      </c>
      <c r="T93" s="2">
        <f t="shared" si="17"/>
        <v>7039.5714285714785</v>
      </c>
      <c r="U93" s="2">
        <f t="shared" si="18"/>
        <v>601332.76010683179</v>
      </c>
      <c r="V93" s="2">
        <f t="shared" si="5"/>
        <v>909041.1875</v>
      </c>
      <c r="W93" s="2">
        <f t="shared" si="19"/>
        <v>13412.6875</v>
      </c>
      <c r="X93" s="2">
        <f t="shared" si="6"/>
        <v>587920.07260683179</v>
      </c>
      <c r="Y93" s="2">
        <f t="shared" si="7"/>
        <v>29536336.187395215</v>
      </c>
      <c r="Z93" s="2" t="str">
        <f t="shared" si="8"/>
        <v>HERE</v>
      </c>
      <c r="AA93" s="2">
        <f>IF(Z93="HERE",Y93,AA92+Graph!$G$1*1000)</f>
        <v>29536336.187395215</v>
      </c>
      <c r="AB93" s="2">
        <f t="shared" si="20"/>
        <v>587920.07260683179</v>
      </c>
      <c r="AC93" s="2">
        <f t="shared" si="9"/>
        <v>909041.1875</v>
      </c>
      <c r="AD93" s="3">
        <f t="shared" si="10"/>
        <v>29536336.187395215</v>
      </c>
      <c r="AE93" s="2">
        <f>IF(AE91&gt;=52800000,52800000,IF(AB72=Graph!G$1*1000,AE92+Graph!G$1*1000,AC93))</f>
        <v>909041.1875</v>
      </c>
      <c r="AF93" s="3">
        <f t="shared" si="21"/>
        <v>909041.1875</v>
      </c>
      <c r="AG93" s="3">
        <f t="shared" si="29"/>
        <v>16500772.939385219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26</v>
      </c>
      <c r="C94" s="7"/>
      <c r="D94" s="2" t="e">
        <f t="shared" si="11"/>
        <v>#N/A</v>
      </c>
      <c r="E94" s="2" t="e">
        <f t="shared" si="22"/>
        <v>#N/A</v>
      </c>
      <c r="F94" s="2">
        <v>602180.0228843987</v>
      </c>
      <c r="G94" s="2">
        <f t="shared" si="25"/>
        <v>602180.0228843987</v>
      </c>
      <c r="H94" s="2">
        <f t="shared" si="12"/>
        <v>30370051.249686092</v>
      </c>
      <c r="I94" s="7"/>
      <c r="J94" s="2" t="e">
        <f t="shared" si="13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756752.85714285844</v>
      </c>
      <c r="M94" s="8" t="e">
        <f t="shared" si="28"/>
        <v>#N/A</v>
      </c>
      <c r="N94" s="2" t="e">
        <f t="shared" si="14"/>
        <v>#N/A</v>
      </c>
      <c r="O94" s="2" t="e">
        <f t="shared" si="24"/>
        <v>#N/A</v>
      </c>
      <c r="P94" s="2">
        <v>606615.25219941139</v>
      </c>
      <c r="Q94" s="2">
        <f t="shared" si="26"/>
        <v>606615.25219941139</v>
      </c>
      <c r="R94" s="2">
        <f t="shared" si="15"/>
        <v>31051992.627094626</v>
      </c>
      <c r="S94" s="2">
        <f t="shared" si="16"/>
        <v>602180.0228843987</v>
      </c>
      <c r="T94" s="2">
        <f t="shared" si="17"/>
        <v>7039.5714285714785</v>
      </c>
      <c r="U94" s="2">
        <f t="shared" si="18"/>
        <v>606615.25219941139</v>
      </c>
      <c r="V94" s="2">
        <f t="shared" si="5"/>
        <v>922453.875</v>
      </c>
      <c r="W94" s="2">
        <f t="shared" si="19"/>
        <v>13412.6875</v>
      </c>
      <c r="X94" s="2">
        <f t="shared" si="6"/>
        <v>593202.56469941139</v>
      </c>
      <c r="Y94" s="2">
        <f t="shared" si="7"/>
        <v>30129538.752094626</v>
      </c>
      <c r="Z94" s="2" t="str">
        <f t="shared" si="8"/>
        <v>HERE</v>
      </c>
      <c r="AA94" s="2">
        <f>IF(Z94="HERE",Y94,AA93+Graph!$G$1*1000)</f>
        <v>30129538.752094626</v>
      </c>
      <c r="AB94" s="2">
        <f t="shared" si="20"/>
        <v>593202.56469941139</v>
      </c>
      <c r="AC94" s="2">
        <f t="shared" si="9"/>
        <v>922453.875</v>
      </c>
      <c r="AD94" s="3">
        <f t="shared" si="10"/>
        <v>30129538.752094626</v>
      </c>
      <c r="AE94" s="2">
        <f>IF(AE92&gt;=52800000,52800000,IF(AB73=Graph!G$1*1000,AE93+Graph!G$1*1000,AC94))</f>
        <v>922453.875</v>
      </c>
      <c r="AF94" s="3">
        <f t="shared" si="21"/>
        <v>922453.875</v>
      </c>
      <c r="AG94" s="3">
        <f t="shared" si="29"/>
        <v>16935486.781439826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27</v>
      </c>
      <c r="C95" s="7"/>
      <c r="D95" s="2" t="e">
        <f t="shared" si="11"/>
        <v>#N/A</v>
      </c>
      <c r="E95" s="2" t="e">
        <f t="shared" si="22"/>
        <v>#N/A</v>
      </c>
      <c r="F95" s="2">
        <v>607440.67317762971</v>
      </c>
      <c r="G95" s="2">
        <f t="shared" si="25"/>
        <v>607440.67317762971</v>
      </c>
      <c r="H95" s="2">
        <f t="shared" si="12"/>
        <v>30977491.922863722</v>
      </c>
      <c r="I95" s="7"/>
      <c r="J95" s="2" t="e">
        <f t="shared" si="13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763792.42857142992</v>
      </c>
      <c r="M95" s="8" t="e">
        <f t="shared" si="28"/>
        <v>#N/A</v>
      </c>
      <c r="N95" s="2" t="e">
        <f t="shared" si="14"/>
        <v>#N/A</v>
      </c>
      <c r="O95" s="2" t="e">
        <f t="shared" si="24"/>
        <v>#N/A</v>
      </c>
      <c r="P95" s="2">
        <v>611897.744291991</v>
      </c>
      <c r="Q95" s="2">
        <f t="shared" si="26"/>
        <v>611897.744291991</v>
      </c>
      <c r="R95" s="2">
        <f t="shared" si="15"/>
        <v>31663890.371386617</v>
      </c>
      <c r="S95" s="2">
        <f t="shared" si="16"/>
        <v>607440.67317762971</v>
      </c>
      <c r="T95" s="2">
        <f t="shared" si="17"/>
        <v>7039.5714285714785</v>
      </c>
      <c r="U95" s="2">
        <f t="shared" si="18"/>
        <v>611897.744291991</v>
      </c>
      <c r="V95" s="2">
        <f t="shared" si="5"/>
        <v>935866.5625</v>
      </c>
      <c r="W95" s="2">
        <f t="shared" si="19"/>
        <v>13412.6875</v>
      </c>
      <c r="X95" s="2">
        <f t="shared" si="6"/>
        <v>598485.056791991</v>
      </c>
      <c r="Y95" s="2">
        <f t="shared" ref="Y95:Y158" si="30">IF(COUNT($C96)=0,IF(COUNT($C95)=1,C95,SUM(Y94+X95)),C95)</f>
        <v>30728023.808886617</v>
      </c>
      <c r="Z95" s="2" t="str">
        <f t="shared" si="8"/>
        <v>HERE</v>
      </c>
      <c r="AA95" s="2">
        <f>IF(Z95="HERE",Y95,AA94+Graph!$G$1*1000)</f>
        <v>30728023.808886617</v>
      </c>
      <c r="AB95" s="2">
        <f t="shared" si="20"/>
        <v>598485.056791991</v>
      </c>
      <c r="AC95" s="2">
        <f t="shared" ref="AC95:AC158" si="31">IF(Z96="HERE",V95,AC94)</f>
        <v>935866.5625</v>
      </c>
      <c r="AD95" s="3">
        <f t="shared" si="10"/>
        <v>30728023.808886617</v>
      </c>
      <c r="AE95" s="2">
        <f>IF(AE93&gt;=52800000,52800000,IF(AB74=Graph!G$1*1000,AE94+Graph!G$1*1000,AC95))</f>
        <v>935866.5625</v>
      </c>
      <c r="AF95" s="3">
        <f t="shared" si="21"/>
        <v>935866.5625</v>
      </c>
      <c r="AG95" s="3">
        <f t="shared" si="29"/>
        <v>17374954.86637776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28</v>
      </c>
      <c r="C96" s="7"/>
      <c r="D96" s="2" t="e">
        <f t="shared" si="11"/>
        <v>#N/A</v>
      </c>
      <c r="E96" s="2" t="e">
        <f t="shared" si="22"/>
        <v>#N/A</v>
      </c>
      <c r="F96" s="2">
        <v>612701.32347089052</v>
      </c>
      <c r="G96" s="2">
        <f t="shared" si="25"/>
        <v>612701.32347089052</v>
      </c>
      <c r="H96" s="2">
        <f t="shared" ref="H96:H159" si="32">IF(COUNT($C97)=0,IF(COUNT($C96)=1,C96,SUM(H95+G96)),C96)</f>
        <v>31590193.246334612</v>
      </c>
      <c r="I96" s="7"/>
      <c r="J96" s="2" t="e">
        <f t="shared" si="13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770832.0000000014</v>
      </c>
      <c r="M96" s="8" t="e">
        <f t="shared" si="28"/>
        <v>#N/A</v>
      </c>
      <c r="N96" s="2" t="e">
        <f t="shared" si="14"/>
        <v>#N/A</v>
      </c>
      <c r="O96" s="2" t="e">
        <f t="shared" si="24"/>
        <v>#N/A</v>
      </c>
      <c r="P96" s="2">
        <v>617180.2363845706</v>
      </c>
      <c r="Q96" s="2">
        <f t="shared" si="26"/>
        <v>617180.2363845706</v>
      </c>
      <c r="R96" s="2">
        <f t="shared" ref="R96:R159" si="33">IF(COUNT($C97)=0,IF(COUNT($C96)=1,M96,SUM(R95+Q96)),M96)</f>
        <v>32281070.607771188</v>
      </c>
      <c r="S96" s="2">
        <f t="shared" si="16"/>
        <v>612701.32347089052</v>
      </c>
      <c r="T96" s="2">
        <f t="shared" si="17"/>
        <v>7039.5714285714785</v>
      </c>
      <c r="U96" s="2">
        <f t="shared" si="18"/>
        <v>617180.2363845706</v>
      </c>
      <c r="V96" s="2">
        <f t="shared" si="5"/>
        <v>949279.25</v>
      </c>
      <c r="W96" s="2">
        <f t="shared" si="19"/>
        <v>13412.6875</v>
      </c>
      <c r="X96" s="2">
        <f t="shared" si="6"/>
        <v>603767.5488845706</v>
      </c>
      <c r="Y96" s="2">
        <f t="shared" si="30"/>
        <v>31331791.357771188</v>
      </c>
      <c r="Z96" s="2" t="str">
        <f t="shared" si="8"/>
        <v>HERE</v>
      </c>
      <c r="AA96" s="2">
        <f>IF(Z96="HERE",Y96,AA95+Graph!$G$1*1000)</f>
        <v>31331791.357771188</v>
      </c>
      <c r="AB96" s="2">
        <f t="shared" si="20"/>
        <v>603767.5488845706</v>
      </c>
      <c r="AC96" s="2">
        <f t="shared" si="31"/>
        <v>949279.25</v>
      </c>
      <c r="AD96" s="3">
        <f t="shared" si="10"/>
        <v>31331791.357771188</v>
      </c>
      <c r="AE96" s="2">
        <f>IF(AE94&gt;=52800000,52800000,IF(AB75=Graph!G$1*1000,AE95+Graph!G$1*1000,AC96))</f>
        <v>949279.25</v>
      </c>
      <c r="AF96" s="3">
        <f t="shared" si="21"/>
        <v>949279.25</v>
      </c>
      <c r="AG96" s="3">
        <f t="shared" si="29"/>
        <v>17819177.194199037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29</v>
      </c>
      <c r="C97" s="7"/>
      <c r="D97" s="2" t="e">
        <f t="shared" si="11"/>
        <v>#N/A</v>
      </c>
      <c r="E97" s="2" t="e">
        <f t="shared" si="22"/>
        <v>#N/A</v>
      </c>
      <c r="F97" s="2">
        <v>617961.97376415133</v>
      </c>
      <c r="G97" s="2">
        <f t="shared" si="25"/>
        <v>617961.97376415133</v>
      </c>
      <c r="H97" s="2">
        <f t="shared" si="32"/>
        <v>32208155.220098764</v>
      </c>
      <c r="I97" s="7"/>
      <c r="J97" s="2" t="e">
        <f t="shared" si="13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777871.57142857288</v>
      </c>
      <c r="M97" s="8" t="e">
        <f t="shared" si="28"/>
        <v>#N/A</v>
      </c>
      <c r="N97" s="2" t="e">
        <f t="shared" si="14"/>
        <v>#N/A</v>
      </c>
      <c r="O97" s="2" t="e">
        <f t="shared" si="24"/>
        <v>#N/A</v>
      </c>
      <c r="P97" s="2">
        <v>622462.72847718</v>
      </c>
      <c r="Q97" s="2">
        <f t="shared" si="26"/>
        <v>622462.72847718</v>
      </c>
      <c r="R97" s="2">
        <f t="shared" si="33"/>
        <v>32903533.336248368</v>
      </c>
      <c r="S97" s="2">
        <f t="shared" si="16"/>
        <v>617961.97376415133</v>
      </c>
      <c r="T97" s="2">
        <f t="shared" si="17"/>
        <v>7039.5714285714785</v>
      </c>
      <c r="U97" s="2">
        <f t="shared" si="18"/>
        <v>622462.72847718</v>
      </c>
      <c r="V97" s="2">
        <f t="shared" si="5"/>
        <v>962691.9375</v>
      </c>
      <c r="W97" s="2">
        <f t="shared" si="19"/>
        <v>13412.6875</v>
      </c>
      <c r="X97" s="2">
        <f t="shared" si="6"/>
        <v>609050.04097718</v>
      </c>
      <c r="Y97" s="2">
        <f t="shared" si="30"/>
        <v>31940841.398748368</v>
      </c>
      <c r="Z97" s="2" t="str">
        <f t="shared" si="8"/>
        <v>HERE</v>
      </c>
      <c r="AA97" s="2">
        <f>IF(Z97="HERE",Y97,AA96+Graph!$G$1*1000)</f>
        <v>31940841.398748368</v>
      </c>
      <c r="AB97" s="2">
        <f t="shared" si="20"/>
        <v>609050.04097718</v>
      </c>
      <c r="AC97" s="2">
        <f t="shared" si="31"/>
        <v>962691.9375</v>
      </c>
      <c r="AD97" s="3">
        <f t="shared" si="10"/>
        <v>31940841.398748368</v>
      </c>
      <c r="AE97" s="2">
        <f>IF(AE95&gt;=52800000,52800000,IF(AB76=Graph!G$1*1000,AE96+Graph!G$1*1000,AC97))</f>
        <v>962691.9375</v>
      </c>
      <c r="AF97" s="3">
        <f t="shared" si="21"/>
        <v>962691.9375</v>
      </c>
      <c r="AG97" s="3">
        <f t="shared" si="29"/>
        <v>18268153.764903635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30</v>
      </c>
      <c r="C98" s="7"/>
      <c r="D98" s="2" t="e">
        <f t="shared" si="11"/>
        <v>#N/A</v>
      </c>
      <c r="E98" s="2" t="e">
        <f t="shared" si="22"/>
        <v>#N/A</v>
      </c>
      <c r="F98" s="2">
        <v>623222.62405741215</v>
      </c>
      <c r="G98" s="2">
        <f t="shared" si="25"/>
        <v>623222.62405741215</v>
      </c>
      <c r="H98" s="2">
        <f t="shared" si="32"/>
        <v>32831377.844156176</v>
      </c>
      <c r="I98" s="7"/>
      <c r="J98" s="2" t="e">
        <f t="shared" si="13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784911.14285714435</v>
      </c>
      <c r="M98" s="8" t="e">
        <f t="shared" si="28"/>
        <v>#N/A</v>
      </c>
      <c r="N98" s="2" t="e">
        <f t="shared" si="14"/>
        <v>#N/A</v>
      </c>
      <c r="O98" s="2" t="e">
        <f t="shared" si="24"/>
        <v>#N/A</v>
      </c>
      <c r="P98" s="2">
        <v>627745.22056975961</v>
      </c>
      <c r="Q98" s="2">
        <f t="shared" si="26"/>
        <v>627745.22056975961</v>
      </c>
      <c r="R98" s="2">
        <f t="shared" si="33"/>
        <v>33531278.556818128</v>
      </c>
      <c r="S98" s="2">
        <f t="shared" si="16"/>
        <v>623222.62405741215</v>
      </c>
      <c r="T98" s="2">
        <f t="shared" si="17"/>
        <v>7039.5714285714785</v>
      </c>
      <c r="U98" s="2">
        <f t="shared" si="18"/>
        <v>627745.22056975961</v>
      </c>
      <c r="V98" s="2">
        <f t="shared" si="5"/>
        <v>976104.625</v>
      </c>
      <c r="W98" s="2">
        <f t="shared" si="19"/>
        <v>13412.6875</v>
      </c>
      <c r="X98" s="2">
        <f t="shared" si="6"/>
        <v>614332.53306975961</v>
      </c>
      <c r="Y98" s="2">
        <f t="shared" si="30"/>
        <v>32555173.931818128</v>
      </c>
      <c r="Z98" s="2" t="str">
        <f t="shared" si="8"/>
        <v>HERE</v>
      </c>
      <c r="AA98" s="2">
        <f>IF(Z98="HERE",Y98,AA97+Graph!$G$1*1000)</f>
        <v>32555173.931818128</v>
      </c>
      <c r="AB98" s="2">
        <f t="shared" si="20"/>
        <v>614332.53306975961</v>
      </c>
      <c r="AC98" s="2">
        <f t="shared" si="31"/>
        <v>976104.625</v>
      </c>
      <c r="AD98" s="3">
        <f t="shared" si="10"/>
        <v>32555173.931818128</v>
      </c>
      <c r="AE98" s="2">
        <f>IF(AE96&gt;=52800000,52800000,IF(AB77=Graph!G$1*1000,AE97+Graph!G$1*1000,AC98))</f>
        <v>976104.625</v>
      </c>
      <c r="AF98" s="3">
        <f t="shared" si="21"/>
        <v>976104.625</v>
      </c>
      <c r="AG98" s="3">
        <f t="shared" si="29"/>
        <v>18721884.578491557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31</v>
      </c>
      <c r="C99" s="7"/>
      <c r="D99" s="2" t="e">
        <f t="shared" si="11"/>
        <v>#N/A</v>
      </c>
      <c r="E99" s="2" t="e">
        <f t="shared" si="22"/>
        <v>#N/A</v>
      </c>
      <c r="F99" s="2">
        <v>628483.27435067296</v>
      </c>
      <c r="G99" s="2">
        <f t="shared" si="25"/>
        <v>628483.27435067296</v>
      </c>
      <c r="H99" s="2">
        <f t="shared" si="32"/>
        <v>33459861.118506849</v>
      </c>
      <c r="I99" s="7"/>
      <c r="J99" s="2" t="e">
        <f t="shared" si="13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791950.71428571583</v>
      </c>
      <c r="M99" s="8" t="e">
        <f t="shared" si="28"/>
        <v>#N/A</v>
      </c>
      <c r="N99" s="2" t="e">
        <f t="shared" si="14"/>
        <v>#N/A</v>
      </c>
      <c r="O99" s="2" t="e">
        <f t="shared" si="24"/>
        <v>#N/A</v>
      </c>
      <c r="P99" s="2">
        <v>633027.71266233921</v>
      </c>
      <c r="Q99" s="2">
        <f t="shared" si="26"/>
        <v>633027.71266233921</v>
      </c>
      <c r="R99" s="2">
        <f t="shared" si="33"/>
        <v>34164306.269480467</v>
      </c>
      <c r="S99" s="2">
        <f t="shared" si="16"/>
        <v>628483.27435067296</v>
      </c>
      <c r="T99" s="2">
        <f t="shared" si="17"/>
        <v>7039.5714285714785</v>
      </c>
      <c r="U99" s="2">
        <f t="shared" si="18"/>
        <v>633027.71266233921</v>
      </c>
      <c r="V99" s="2">
        <f t="shared" si="5"/>
        <v>989517.3125</v>
      </c>
      <c r="W99" s="2">
        <f t="shared" si="19"/>
        <v>13412.6875</v>
      </c>
      <c r="X99" s="2">
        <f t="shared" si="6"/>
        <v>619615.02516233921</v>
      </c>
      <c r="Y99" s="2">
        <f t="shared" si="30"/>
        <v>33174788.956980467</v>
      </c>
      <c r="Z99" s="2" t="str">
        <f t="shared" si="8"/>
        <v>HERE</v>
      </c>
      <c r="AA99" s="2">
        <f>IF(Z99="HERE",Y99,AA98+Graph!$G$1*1000)</f>
        <v>33174788.956980467</v>
      </c>
      <c r="AB99" s="2">
        <f t="shared" si="20"/>
        <v>619615.02516233921</v>
      </c>
      <c r="AC99" s="2">
        <f t="shared" si="31"/>
        <v>989517.3125</v>
      </c>
      <c r="AD99" s="3">
        <f t="shared" si="10"/>
        <v>33174788.956980467</v>
      </c>
      <c r="AE99" s="2">
        <f>IF(AE97&gt;=52800000,52800000,IF(AB78=Graph!G$1*1000,AE98+Graph!G$1*1000,AC99))</f>
        <v>989517.3125</v>
      </c>
      <c r="AF99" s="3">
        <f t="shared" si="21"/>
        <v>989517.3125</v>
      </c>
      <c r="AG99" s="3">
        <f t="shared" si="29"/>
        <v>19180369.634962801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32</v>
      </c>
      <c r="C100" s="14"/>
      <c r="D100" s="13" t="e">
        <f t="shared" si="11"/>
        <v>#N/A</v>
      </c>
      <c r="E100" s="13" t="e">
        <f t="shared" si="22"/>
        <v>#N/A</v>
      </c>
      <c r="F100" s="13">
        <v>633743.92464390397</v>
      </c>
      <c r="G100" s="2">
        <f t="shared" si="25"/>
        <v>633743.92464390397</v>
      </c>
      <c r="H100" s="13">
        <f t="shared" si="32"/>
        <v>34093605.043150753</v>
      </c>
      <c r="I100" s="14"/>
      <c r="J100" s="13" t="e">
        <f t="shared" si="13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798990.28571428731</v>
      </c>
      <c r="M100" s="8" t="e">
        <f t="shared" si="28"/>
        <v>#N/A</v>
      </c>
      <c r="N100" s="13" t="e">
        <f t="shared" si="14"/>
        <v>#N/A</v>
      </c>
      <c r="O100" s="13" t="e">
        <f t="shared" si="24"/>
        <v>#N/A</v>
      </c>
      <c r="P100" s="2">
        <v>638310.20475491881</v>
      </c>
      <c r="Q100" s="2">
        <f t="shared" si="26"/>
        <v>638310.20475491881</v>
      </c>
      <c r="R100" s="13">
        <f t="shared" si="33"/>
        <v>34802616.474235386</v>
      </c>
      <c r="S100" s="13">
        <f t="shared" si="16"/>
        <v>633743.92464390397</v>
      </c>
      <c r="T100" s="13">
        <f t="shared" si="17"/>
        <v>7039.5714285714785</v>
      </c>
      <c r="U100" s="13">
        <f t="shared" si="18"/>
        <v>638310.20475491881</v>
      </c>
      <c r="V100" s="13">
        <f t="shared" si="5"/>
        <v>1002930</v>
      </c>
      <c r="W100" s="13">
        <f t="shared" si="19"/>
        <v>13412.6875</v>
      </c>
      <c r="X100" s="13">
        <f t="shared" si="6"/>
        <v>624897.51725491881</v>
      </c>
      <c r="Y100" s="2">
        <f t="shared" si="30"/>
        <v>33799686.474235386</v>
      </c>
      <c r="Z100" s="2" t="str">
        <f t="shared" si="8"/>
        <v>HERE</v>
      </c>
      <c r="AA100" s="2">
        <f>IF(Z100="HERE",Y100,AA99+Graph!$G$1*1000)</f>
        <v>33799686.474235386</v>
      </c>
      <c r="AB100" s="2">
        <f t="shared" si="20"/>
        <v>624897.51725491881</v>
      </c>
      <c r="AC100" s="2">
        <f t="shared" si="31"/>
        <v>1002930</v>
      </c>
      <c r="AD100" s="3">
        <f t="shared" si="10"/>
        <v>33799686.474235386</v>
      </c>
      <c r="AE100" s="2">
        <f>IF(AE98&gt;=52800000,52800000,IF(AB79=Graph!G$1*1000,AE99+Graph!G$1*1000,AC100))</f>
        <v>1002930</v>
      </c>
      <c r="AF100" s="3">
        <f t="shared" si="21"/>
        <v>1002930</v>
      </c>
      <c r="AG100" s="3">
        <f t="shared" si="29"/>
        <v>19643608.934317369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33</v>
      </c>
      <c r="C101" s="7"/>
      <c r="D101" s="2" t="e">
        <f t="shared" si="11"/>
        <v>#N/A</v>
      </c>
      <c r="E101" s="2" t="e">
        <f t="shared" si="22"/>
        <v>#N/A</v>
      </c>
      <c r="F101" s="2">
        <v>639004.57493716478</v>
      </c>
      <c r="G101" s="2">
        <f t="shared" si="25"/>
        <v>639004.57493716478</v>
      </c>
      <c r="H101" s="2">
        <f t="shared" si="32"/>
        <v>34732609.618087918</v>
      </c>
      <c r="I101" s="7"/>
      <c r="J101" s="2" t="e">
        <f t="shared" si="13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806029.85714285879</v>
      </c>
      <c r="M101" s="8" t="e">
        <f t="shared" si="28"/>
        <v>#N/A</v>
      </c>
      <c r="N101" s="2" t="e">
        <f t="shared" si="14"/>
        <v>#N/A</v>
      </c>
      <c r="O101" s="2" t="e">
        <f t="shared" si="24"/>
        <v>#N/A</v>
      </c>
      <c r="P101" s="2">
        <v>643592.69684749842</v>
      </c>
      <c r="Q101" s="2">
        <f t="shared" si="26"/>
        <v>643592.69684749842</v>
      </c>
      <c r="R101" s="2">
        <f t="shared" si="33"/>
        <v>35446209.171082884</v>
      </c>
      <c r="S101" s="2">
        <f t="shared" si="16"/>
        <v>639004.57493716478</v>
      </c>
      <c r="T101" s="2">
        <f t="shared" si="17"/>
        <v>7039.5714285714785</v>
      </c>
      <c r="U101" s="2">
        <f t="shared" si="18"/>
        <v>643592.69684749842</v>
      </c>
      <c r="V101" s="2">
        <f t="shared" ref="V101:V355" si="34">H17</f>
        <v>1056367.7142857143</v>
      </c>
      <c r="W101" s="2">
        <f t="shared" si="19"/>
        <v>53437.714285714319</v>
      </c>
      <c r="X101" s="2">
        <f t="shared" si="6"/>
        <v>590154.9825617841</v>
      </c>
      <c r="Y101" s="2">
        <f t="shared" si="30"/>
        <v>34389841.456797168</v>
      </c>
      <c r="Z101" s="2" t="str">
        <f t="shared" si="8"/>
        <v>HERE</v>
      </c>
      <c r="AA101" s="2">
        <f>IF(Z101="HERE",Y101,AA100+Graph!$G$1*1000)</f>
        <v>34389841.456797168</v>
      </c>
      <c r="AB101" s="2">
        <f t="shared" si="20"/>
        <v>590154.982561782</v>
      </c>
      <c r="AC101" s="2">
        <f t="shared" si="31"/>
        <v>1056367.7142857143</v>
      </c>
      <c r="AD101" s="3">
        <f t="shared" si="10"/>
        <v>34389841.456797168</v>
      </c>
      <c r="AE101" s="2">
        <f>IF(AE99&gt;=52800000,52800000,IF(AB80=Graph!G$1*1000,AE100+Graph!G$1*1000,AC101))</f>
        <v>1056367.7142857143</v>
      </c>
      <c r="AF101" s="3">
        <f t="shared" si="21"/>
        <v>1056367.7142857143</v>
      </c>
      <c r="AG101" s="3">
        <f t="shared" si="29"/>
        <v>20111602.47655528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34</v>
      </c>
      <c r="C102" s="7"/>
      <c r="D102" s="2" t="e">
        <f t="shared" si="11"/>
        <v>#N/A</v>
      </c>
      <c r="E102" s="2" t="e">
        <f t="shared" si="22"/>
        <v>#N/A</v>
      </c>
      <c r="F102" s="2">
        <v>644265.2252304256</v>
      </c>
      <c r="G102" s="2">
        <f t="shared" ref="G102:G165" si="35">IF(F102&gt;650000,$AK$31*1000,F102)</f>
        <v>644265.2252304256</v>
      </c>
      <c r="H102" s="2">
        <f t="shared" si="32"/>
        <v>35376874.843318343</v>
      </c>
      <c r="I102" s="7"/>
      <c r="J102" s="2" t="e">
        <f t="shared" si="13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813069.42857143027</v>
      </c>
      <c r="M102" s="8" t="e">
        <f t="shared" si="28"/>
        <v>#N/A</v>
      </c>
      <c r="N102" s="2" t="e">
        <f t="shared" si="14"/>
        <v>#N/A</v>
      </c>
      <c r="O102" s="2" t="e">
        <f t="shared" si="24"/>
        <v>#N/A</v>
      </c>
      <c r="P102" s="2">
        <v>648875.18894007802</v>
      </c>
      <c r="Q102" s="2">
        <f t="shared" ref="Q102:Q165" si="36">IF(P102&gt;650000,650000,P102)</f>
        <v>648875.18894007802</v>
      </c>
      <c r="R102" s="2">
        <f t="shared" si="33"/>
        <v>36095084.360022962</v>
      </c>
      <c r="S102" s="2">
        <f t="shared" si="16"/>
        <v>644265.2252304256</v>
      </c>
      <c r="T102" s="2">
        <f t="shared" si="17"/>
        <v>7039.5714285714785</v>
      </c>
      <c r="U102" s="2">
        <f t="shared" si="18"/>
        <v>648875.18894007802</v>
      </c>
      <c r="V102" s="2">
        <f t="shared" si="34"/>
        <v>1109805.4285714286</v>
      </c>
      <c r="W102" s="2">
        <f t="shared" si="19"/>
        <v>53437.714285714319</v>
      </c>
      <c r="X102" s="2">
        <f t="shared" si="6"/>
        <v>595437.4746543637</v>
      </c>
      <c r="Y102" s="2">
        <f t="shared" si="30"/>
        <v>34985278.931451529</v>
      </c>
      <c r="Z102" s="2" t="str">
        <f t="shared" si="8"/>
        <v>HERE</v>
      </c>
      <c r="AA102" s="2">
        <f>IF(Z102="HERE",Y102,AA101+Graph!$G$1*1000)</f>
        <v>34985278.931451529</v>
      </c>
      <c r="AB102" s="2">
        <f t="shared" si="20"/>
        <v>595437.47465436161</v>
      </c>
      <c r="AC102" s="2">
        <f t="shared" si="31"/>
        <v>1109805.4285714286</v>
      </c>
      <c r="AD102" s="3">
        <f t="shared" si="10"/>
        <v>34985278.931451529</v>
      </c>
      <c r="AE102" s="2">
        <f>IF(AE100&gt;=52800000,52800000,IF(AB81=Graph!G$1*1000,AE101+Graph!G$1*1000,AC102))</f>
        <v>1109805.4285714286</v>
      </c>
      <c r="AF102" s="3">
        <f t="shared" si="21"/>
        <v>1109805.4285714286</v>
      </c>
      <c r="AG102" s="3">
        <f t="shared" si="29"/>
        <v>20584350.261676513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35</v>
      </c>
      <c r="C103" s="7"/>
      <c r="D103" s="2" t="e">
        <f t="shared" si="11"/>
        <v>#N/A</v>
      </c>
      <c r="E103" s="2" t="e">
        <f t="shared" si="22"/>
        <v>#N/A</v>
      </c>
      <c r="F103" s="2">
        <v>649525.87552368641</v>
      </c>
      <c r="G103" s="2">
        <f t="shared" si="35"/>
        <v>649525.87552368641</v>
      </c>
      <c r="H103" s="2">
        <f t="shared" si="32"/>
        <v>36026400.71884203</v>
      </c>
      <c r="I103" s="7"/>
      <c r="J103" s="2" t="e">
        <f t="shared" si="13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820109.00000000175</v>
      </c>
      <c r="M103" s="8" t="e">
        <f t="shared" si="28"/>
        <v>#N/A</v>
      </c>
      <c r="N103" s="2" t="e">
        <f t="shared" si="14"/>
        <v>#N/A</v>
      </c>
      <c r="O103" s="2" t="e">
        <f t="shared" si="24"/>
        <v>#N/A</v>
      </c>
      <c r="P103" s="2">
        <v>654157.68103268743</v>
      </c>
      <c r="Q103" s="2">
        <f t="shared" si="36"/>
        <v>650000</v>
      </c>
      <c r="R103" s="2">
        <f t="shared" si="33"/>
        <v>36745084.360022962</v>
      </c>
      <c r="S103" s="2">
        <f t="shared" si="16"/>
        <v>649525.87552368641</v>
      </c>
      <c r="T103" s="2">
        <f t="shared" si="17"/>
        <v>7039.5714285714785</v>
      </c>
      <c r="U103" s="2">
        <f t="shared" si="18"/>
        <v>650000</v>
      </c>
      <c r="V103" s="2">
        <f t="shared" si="34"/>
        <v>1163243.1428571427</v>
      </c>
      <c r="W103" s="2">
        <f t="shared" si="19"/>
        <v>53437.714285714086</v>
      </c>
      <c r="X103" s="2">
        <f t="shared" si="6"/>
        <v>596562.28571428591</v>
      </c>
      <c r="Y103" s="2">
        <f t="shared" si="30"/>
        <v>35581841.217165813</v>
      </c>
      <c r="Z103" s="2" t="str">
        <f t="shared" si="8"/>
        <v>HERE</v>
      </c>
      <c r="AA103" s="2">
        <f>IF(Z103="HERE",Y103,AA102+Graph!$G$1*1000)</f>
        <v>35581841.217165813</v>
      </c>
      <c r="AB103" s="2">
        <f t="shared" si="20"/>
        <v>596562.28571428359</v>
      </c>
      <c r="AC103" s="2">
        <f t="shared" si="31"/>
        <v>1163243.1428571427</v>
      </c>
      <c r="AD103" s="3">
        <f t="shared" si="10"/>
        <v>35581841.217165813</v>
      </c>
      <c r="AE103" s="2">
        <f>IF(AE101&gt;=52800000,52800000,IF(AB82=Graph!G$1*1000,AE102+Graph!G$1*1000,AC103))</f>
        <v>1163243.1428571427</v>
      </c>
      <c r="AF103" s="3">
        <f t="shared" si="21"/>
        <v>1163243.1428571427</v>
      </c>
      <c r="AG103" s="3">
        <f t="shared" si="29"/>
        <v>21061852.289681073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36</v>
      </c>
      <c r="C104" s="7"/>
      <c r="D104" s="2" t="e">
        <f t="shared" si="11"/>
        <v>#N/A</v>
      </c>
      <c r="E104" s="2" t="e">
        <f t="shared" si="22"/>
        <v>#N/A</v>
      </c>
      <c r="F104" s="2">
        <v>654786.52581694722</v>
      </c>
      <c r="G104" s="2">
        <f t="shared" si="35"/>
        <v>642960.42857142852</v>
      </c>
      <c r="H104" s="2">
        <f t="shared" si="32"/>
        <v>36669361.147413455</v>
      </c>
      <c r="I104" s="7"/>
      <c r="J104" s="2" t="e">
        <f t="shared" si="13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827148.57142857322</v>
      </c>
      <c r="M104" s="8" t="e">
        <f t="shared" si="28"/>
        <v>#N/A</v>
      </c>
      <c r="N104" s="2" t="e">
        <f t="shared" si="14"/>
        <v>#N/A</v>
      </c>
      <c r="O104" s="2" t="e">
        <f t="shared" si="24"/>
        <v>#N/A</v>
      </c>
      <c r="P104" s="2">
        <v>659440.17312526703</v>
      </c>
      <c r="Q104" s="2">
        <f t="shared" si="36"/>
        <v>650000</v>
      </c>
      <c r="R104" s="2">
        <f t="shared" si="33"/>
        <v>37395084.360022962</v>
      </c>
      <c r="S104" s="2">
        <f t="shared" si="16"/>
        <v>642960.42857142538</v>
      </c>
      <c r="T104" s="2">
        <f t="shared" si="17"/>
        <v>7039.5714285714785</v>
      </c>
      <c r="U104" s="2">
        <f t="shared" si="18"/>
        <v>650000</v>
      </c>
      <c r="V104" s="2">
        <f t="shared" si="34"/>
        <v>1216680.857142857</v>
      </c>
      <c r="W104" s="2">
        <f t="shared" si="19"/>
        <v>53437.714285714319</v>
      </c>
      <c r="X104" s="2">
        <f t="shared" si="6"/>
        <v>596562.28571428568</v>
      </c>
      <c r="Y104" s="2">
        <f t="shared" si="30"/>
        <v>36178403.502880096</v>
      </c>
      <c r="Z104" s="2" t="str">
        <f t="shared" si="8"/>
        <v>HERE</v>
      </c>
      <c r="AA104" s="2">
        <f>IF(Z104="HERE",Y104,AA103+Graph!$G$1*1000)</f>
        <v>36178403.502880096</v>
      </c>
      <c r="AB104" s="2">
        <f t="shared" si="20"/>
        <v>596562.28571428359</v>
      </c>
      <c r="AC104" s="2">
        <f t="shared" si="31"/>
        <v>1216680.857142857</v>
      </c>
      <c r="AD104" s="3">
        <f t="shared" si="10"/>
        <v>36178403.502880096</v>
      </c>
      <c r="AE104" s="2">
        <f>IF(AE102&gt;=52800000,52800000,IF(AB83=Graph!G$1*1000,AE103+Graph!G$1*1000,AC104))</f>
        <v>1216680.857142857</v>
      </c>
      <c r="AF104" s="3">
        <f t="shared" si="21"/>
        <v>1216680.857142857</v>
      </c>
      <c r="AG104" s="3">
        <f t="shared" si="29"/>
        <v>21544108.560568951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37</v>
      </c>
      <c r="C105" s="7"/>
      <c r="D105" s="2" t="e">
        <f t="shared" si="11"/>
        <v>#N/A</v>
      </c>
      <c r="E105" s="2" t="e">
        <f t="shared" si="22"/>
        <v>#N/A</v>
      </c>
      <c r="F105" s="2">
        <v>660047.17611017823</v>
      </c>
      <c r="G105" s="2">
        <f t="shared" si="35"/>
        <v>642960.42857142852</v>
      </c>
      <c r="H105" s="2">
        <f t="shared" si="32"/>
        <v>37312321.57598488</v>
      </c>
      <c r="I105" s="7"/>
      <c r="J105" s="2" t="e">
        <f t="shared" si="13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834188.1428571447</v>
      </c>
      <c r="M105" s="8" t="e">
        <f t="shared" si="28"/>
        <v>#N/A</v>
      </c>
      <c r="N105" s="2" t="e">
        <f t="shared" si="14"/>
        <v>#N/A</v>
      </c>
      <c r="O105" s="2" t="e">
        <f t="shared" si="24"/>
        <v>#N/A</v>
      </c>
      <c r="P105" s="2">
        <v>664722.66521784663</v>
      </c>
      <c r="Q105" s="2">
        <f t="shared" si="36"/>
        <v>650000</v>
      </c>
      <c r="R105" s="2">
        <f t="shared" si="33"/>
        <v>38045084.360022962</v>
      </c>
      <c r="S105" s="2">
        <f t="shared" si="16"/>
        <v>642960.42857142538</v>
      </c>
      <c r="T105" s="2">
        <f t="shared" si="17"/>
        <v>7039.5714285714785</v>
      </c>
      <c r="U105" s="2">
        <f t="shared" si="18"/>
        <v>650000</v>
      </c>
      <c r="V105" s="2">
        <f t="shared" si="34"/>
        <v>1270118.5714285714</v>
      </c>
      <c r="W105" s="2">
        <f t="shared" si="19"/>
        <v>53437.714285714319</v>
      </c>
      <c r="X105" s="2">
        <f t="shared" si="6"/>
        <v>596562.28571428568</v>
      </c>
      <c r="Y105" s="2">
        <f t="shared" si="30"/>
        <v>36774965.78859438</v>
      </c>
      <c r="Z105" s="2" t="str">
        <f t="shared" si="8"/>
        <v>HERE</v>
      </c>
      <c r="AA105" s="2">
        <f>IF(Z105="HERE",Y105,AA104+Graph!$G$1*1000)</f>
        <v>36774965.78859438</v>
      </c>
      <c r="AB105" s="2">
        <f t="shared" si="20"/>
        <v>596562.28571428359</v>
      </c>
      <c r="AC105" s="2">
        <f t="shared" si="31"/>
        <v>1270118.5714285714</v>
      </c>
      <c r="AD105" s="3">
        <f t="shared" si="10"/>
        <v>36774965.78859438</v>
      </c>
      <c r="AE105" s="2">
        <f>IF(AE103&gt;=52800000,52800000,IF(AB84=Graph!G$1*1000,AE104+Graph!G$1*1000,AC105))</f>
        <v>1270118.5714285714</v>
      </c>
      <c r="AF105" s="3">
        <f t="shared" si="21"/>
        <v>1270118.5714285714</v>
      </c>
      <c r="AG105" s="3">
        <f t="shared" si="29"/>
        <v>22031119.074340153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38</v>
      </c>
      <c r="C106" s="7"/>
      <c r="D106" s="2" t="e">
        <f t="shared" si="11"/>
        <v>#N/A</v>
      </c>
      <c r="E106" s="2" t="e">
        <f t="shared" si="22"/>
        <v>#N/A</v>
      </c>
      <c r="F106" s="2">
        <v>665307.82640343904</v>
      </c>
      <c r="G106" s="2">
        <f t="shared" si="35"/>
        <v>642960.42857142852</v>
      </c>
      <c r="H106" s="2">
        <f t="shared" si="32"/>
        <v>37955282.004556306</v>
      </c>
      <c r="I106" s="7"/>
      <c r="J106" s="2" t="e">
        <f t="shared" si="13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841227.71428571618</v>
      </c>
      <c r="M106" s="8" t="e">
        <f t="shared" si="28"/>
        <v>#N/A</v>
      </c>
      <c r="N106" s="2" t="e">
        <f t="shared" si="14"/>
        <v>#N/A</v>
      </c>
      <c r="O106" s="2" t="e">
        <f t="shared" si="24"/>
        <v>#N/A</v>
      </c>
      <c r="P106" s="2">
        <v>670005.15731042624</v>
      </c>
      <c r="Q106" s="2">
        <f t="shared" si="36"/>
        <v>650000</v>
      </c>
      <c r="R106" s="2">
        <f t="shared" si="33"/>
        <v>38695084.360022962</v>
      </c>
      <c r="S106" s="2">
        <f t="shared" si="16"/>
        <v>642960.42857142538</v>
      </c>
      <c r="T106" s="2">
        <f t="shared" si="17"/>
        <v>7039.5714285714785</v>
      </c>
      <c r="U106" s="2">
        <f t="shared" si="18"/>
        <v>650000</v>
      </c>
      <c r="V106" s="2">
        <f t="shared" si="34"/>
        <v>1323556.2857142857</v>
      </c>
      <c r="W106" s="2">
        <f t="shared" si="19"/>
        <v>53437.714285714319</v>
      </c>
      <c r="X106" s="2">
        <f t="shared" si="6"/>
        <v>596562.28571428568</v>
      </c>
      <c r="Y106" s="2">
        <f t="shared" si="30"/>
        <v>37371528.074308664</v>
      </c>
      <c r="Z106" s="2" t="str">
        <f t="shared" si="8"/>
        <v>HERE</v>
      </c>
      <c r="AA106" s="2">
        <f>IF(Z106="HERE",Y106,AA105+Graph!$G$1*1000)</f>
        <v>37371528.074308664</v>
      </c>
      <c r="AB106" s="2">
        <f t="shared" si="20"/>
        <v>596562.28571428359</v>
      </c>
      <c r="AC106" s="2">
        <f t="shared" si="31"/>
        <v>1323556.2857142857</v>
      </c>
      <c r="AD106" s="3">
        <f t="shared" si="10"/>
        <v>37371528.074308664</v>
      </c>
      <c r="AE106" s="2">
        <f>IF(AE104&gt;=52800000,52800000,IF(AB85=Graph!G$1*1000,AE105+Graph!G$1*1000,AC106))</f>
        <v>1323556.2857142857</v>
      </c>
      <c r="AF106" s="3">
        <f t="shared" si="21"/>
        <v>1323556.2857142857</v>
      </c>
      <c r="AG106" s="3">
        <f t="shared" si="29"/>
        <v>22522883.830994673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39</v>
      </c>
      <c r="C107" s="7"/>
      <c r="D107" s="2" t="e">
        <f t="shared" si="11"/>
        <v>#N/A</v>
      </c>
      <c r="E107" s="2" t="e">
        <f t="shared" si="22"/>
        <v>#N/A</v>
      </c>
      <c r="F107" s="2">
        <v>670568.47669669986</v>
      </c>
      <c r="G107" s="2">
        <f t="shared" si="35"/>
        <v>642960.42857142852</v>
      </c>
      <c r="H107" s="2">
        <f t="shared" si="32"/>
        <v>38598242.433127731</v>
      </c>
      <c r="I107" s="7"/>
      <c r="J107" s="2" t="e">
        <f t="shared" si="13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848267.28571428766</v>
      </c>
      <c r="M107" s="8" t="e">
        <f t="shared" si="28"/>
        <v>#N/A</v>
      </c>
      <c r="N107" s="2" t="e">
        <f t="shared" si="14"/>
        <v>#N/A</v>
      </c>
      <c r="O107" s="2" t="e">
        <f t="shared" si="24"/>
        <v>#N/A</v>
      </c>
      <c r="P107" s="2">
        <v>675287.64940300584</v>
      </c>
      <c r="Q107" s="2">
        <f t="shared" si="36"/>
        <v>650000</v>
      </c>
      <c r="R107" s="2">
        <f t="shared" si="33"/>
        <v>39345084.360022962</v>
      </c>
      <c r="S107" s="2">
        <f t="shared" si="16"/>
        <v>642960.42857142538</v>
      </c>
      <c r="T107" s="2">
        <f t="shared" si="17"/>
        <v>7039.5714285714785</v>
      </c>
      <c r="U107" s="2">
        <f t="shared" si="18"/>
        <v>650000</v>
      </c>
      <c r="V107" s="2">
        <f t="shared" si="34"/>
        <v>1376994</v>
      </c>
      <c r="W107" s="2">
        <f t="shared" si="19"/>
        <v>53437.714285714319</v>
      </c>
      <c r="X107" s="2">
        <f t="shared" si="6"/>
        <v>596562.28571428568</v>
      </c>
      <c r="Y107" s="2">
        <f t="shared" si="30"/>
        <v>37968090.360022947</v>
      </c>
      <c r="Z107" s="2" t="str">
        <f t="shared" si="8"/>
        <v>HERE</v>
      </c>
      <c r="AA107" s="2">
        <f>IF(Z107="HERE",Y107,AA106+Graph!$G$1*1000)</f>
        <v>37968090.360022947</v>
      </c>
      <c r="AB107" s="2">
        <f t="shared" si="20"/>
        <v>596562.28571428359</v>
      </c>
      <c r="AC107" s="2">
        <f t="shared" si="31"/>
        <v>1376994</v>
      </c>
      <c r="AD107" s="3">
        <f t="shared" si="10"/>
        <v>37968090.360022947</v>
      </c>
      <c r="AE107" s="2">
        <f>IF(AE105&gt;=52800000,52800000,IF(AB86=Graph!G$1*1000,AE106+Graph!G$1*1000,AC107))</f>
        <v>1376994</v>
      </c>
      <c r="AF107" s="3">
        <f t="shared" si="21"/>
        <v>1376994</v>
      </c>
      <c r="AG107" s="3">
        <f t="shared" si="29"/>
        <v>23019402.83053254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40</v>
      </c>
      <c r="C108" s="7"/>
      <c r="D108" s="2" t="e">
        <f t="shared" si="11"/>
        <v>#N/A</v>
      </c>
      <c r="E108" s="2" t="e">
        <f t="shared" si="22"/>
        <v>#N/A</v>
      </c>
      <c r="F108" s="2">
        <v>675829.12698996067</v>
      </c>
      <c r="G108" s="2">
        <f t="shared" si="35"/>
        <v>642960.42857142852</v>
      </c>
      <c r="H108" s="2">
        <f t="shared" si="32"/>
        <v>39241202.861699156</v>
      </c>
      <c r="I108" s="7"/>
      <c r="J108" s="2" t="e">
        <f t="shared" si="13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855306.85714285914</v>
      </c>
      <c r="M108" s="8" t="e">
        <f t="shared" si="28"/>
        <v>#N/A</v>
      </c>
      <c r="N108" s="2" t="e">
        <f t="shared" si="14"/>
        <v>#N/A</v>
      </c>
      <c r="O108" s="2" t="e">
        <f t="shared" si="24"/>
        <v>#N/A</v>
      </c>
      <c r="P108" s="2">
        <v>680570.14149558544</v>
      </c>
      <c r="Q108" s="2">
        <f t="shared" si="36"/>
        <v>650000</v>
      </c>
      <c r="R108" s="2">
        <f t="shared" si="33"/>
        <v>39995084.360022962</v>
      </c>
      <c r="S108" s="2">
        <f t="shared" si="16"/>
        <v>642960.42857142538</v>
      </c>
      <c r="T108" s="2">
        <f t="shared" si="17"/>
        <v>7039.5714285714785</v>
      </c>
      <c r="U108" s="2">
        <f t="shared" si="18"/>
        <v>650000</v>
      </c>
      <c r="V108" s="2">
        <f t="shared" si="34"/>
        <v>1508825.75</v>
      </c>
      <c r="W108" s="2">
        <f t="shared" si="19"/>
        <v>131831.75</v>
      </c>
      <c r="X108" s="2">
        <f t="shared" si="6"/>
        <v>518168.25</v>
      </c>
      <c r="Y108" s="2">
        <f t="shared" si="30"/>
        <v>38486258.610022947</v>
      </c>
      <c r="Z108" s="2" t="str">
        <f t="shared" si="8"/>
        <v>HERE</v>
      </c>
      <c r="AA108" s="2">
        <f>IF(Z108="HERE",Y108,AA107+Graph!$G$1*1000)</f>
        <v>38486258.610022947</v>
      </c>
      <c r="AB108" s="2">
        <f t="shared" si="20"/>
        <v>518168.25</v>
      </c>
      <c r="AC108" s="2">
        <f t="shared" si="31"/>
        <v>1508825.75</v>
      </c>
      <c r="AD108" s="3">
        <f t="shared" si="10"/>
        <v>38486258.610022947</v>
      </c>
      <c r="AE108" s="2">
        <f>IF(AE106&gt;=52800000,52800000,IF(AB87=Graph!G$1*1000,AE107+Graph!G$1*1000,AC108))</f>
        <v>1508825.75</v>
      </c>
      <c r="AF108" s="3">
        <f t="shared" si="21"/>
        <v>1508825.75</v>
      </c>
      <c r="AG108" s="3">
        <f t="shared" si="29"/>
        <v>23520676.072953735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41</v>
      </c>
      <c r="C109" s="7"/>
      <c r="D109" s="2" t="e">
        <f t="shared" si="11"/>
        <v>#N/A</v>
      </c>
      <c r="E109" s="2" t="e">
        <f t="shared" si="22"/>
        <v>#N/A</v>
      </c>
      <c r="F109" s="2">
        <v>681089.77728322148</v>
      </c>
      <c r="G109" s="2">
        <f t="shared" si="35"/>
        <v>642960.42857142852</v>
      </c>
      <c r="H109" s="2">
        <f t="shared" si="32"/>
        <v>39884163.290270582</v>
      </c>
      <c r="I109" s="7"/>
      <c r="J109" s="2" t="e">
        <f t="shared" si="13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862346.42857143062</v>
      </c>
      <c r="M109" s="8" t="e">
        <f t="shared" si="28"/>
        <v>#N/A</v>
      </c>
      <c r="N109" s="2" t="e">
        <f t="shared" si="14"/>
        <v>#N/A</v>
      </c>
      <c r="O109" s="2" t="e">
        <f t="shared" si="24"/>
        <v>#N/A</v>
      </c>
      <c r="P109" s="2">
        <v>685852.63358819485</v>
      </c>
      <c r="Q109" s="2">
        <f t="shared" si="36"/>
        <v>650000</v>
      </c>
      <c r="R109" s="2">
        <f t="shared" si="33"/>
        <v>40645084.360022962</v>
      </c>
      <c r="S109" s="2">
        <f t="shared" si="16"/>
        <v>642960.42857142538</v>
      </c>
      <c r="T109" s="2">
        <f t="shared" si="17"/>
        <v>7039.5714285714785</v>
      </c>
      <c r="U109" s="2">
        <f t="shared" si="18"/>
        <v>650000</v>
      </c>
      <c r="V109" s="2">
        <f t="shared" si="34"/>
        <v>1640657.5</v>
      </c>
      <c r="W109" s="2">
        <f t="shared" si="19"/>
        <v>131831.75</v>
      </c>
      <c r="X109" s="2">
        <f t="shared" si="6"/>
        <v>518168.25</v>
      </c>
      <c r="Y109" s="2">
        <f t="shared" si="30"/>
        <v>39004426.860022947</v>
      </c>
      <c r="Z109" s="2" t="str">
        <f t="shared" si="8"/>
        <v>HERE</v>
      </c>
      <c r="AA109" s="2">
        <f>IF(Z109="HERE",Y109,AA108+Graph!$G$1*1000)</f>
        <v>39004426.860022947</v>
      </c>
      <c r="AB109" s="2">
        <f t="shared" si="20"/>
        <v>518168.25</v>
      </c>
      <c r="AC109" s="2">
        <f t="shared" si="31"/>
        <v>1640657.5</v>
      </c>
      <c r="AD109" s="3">
        <f t="shared" si="10"/>
        <v>39004426.860022947</v>
      </c>
      <c r="AE109" s="2">
        <f>IF(AE107&gt;=52800000,52800000,IF(AB88=Graph!G$1*1000,AE108+Graph!G$1*1000,AC109))</f>
        <v>1640657.5</v>
      </c>
      <c r="AF109" s="3">
        <f t="shared" si="21"/>
        <v>1640657.5</v>
      </c>
      <c r="AG109" s="3">
        <f t="shared" si="29"/>
        <v>24026703.558258247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42</v>
      </c>
      <c r="C110" s="7"/>
      <c r="D110" s="2" t="e">
        <f t="shared" si="11"/>
        <v>#N/A</v>
      </c>
      <c r="E110" s="2" t="e">
        <f t="shared" si="22"/>
        <v>#N/A</v>
      </c>
      <c r="F110" s="2">
        <v>686350.42757645249</v>
      </c>
      <c r="G110" s="2">
        <f t="shared" si="35"/>
        <v>642960.42857142852</v>
      </c>
      <c r="H110" s="2">
        <f t="shared" si="32"/>
        <v>40527123.718842007</v>
      </c>
      <c r="I110" s="7"/>
      <c r="J110" s="2" t="e">
        <f t="shared" si="13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869386.0000000021</v>
      </c>
      <c r="M110" s="8" t="e">
        <f t="shared" si="28"/>
        <v>#N/A</v>
      </c>
      <c r="N110" s="2" t="e">
        <f t="shared" si="14"/>
        <v>#N/A</v>
      </c>
      <c r="O110" s="2" t="e">
        <f t="shared" si="24"/>
        <v>#N/A</v>
      </c>
      <c r="P110" s="2">
        <v>691135.12568077445</v>
      </c>
      <c r="Q110" s="2">
        <f t="shared" si="36"/>
        <v>650000</v>
      </c>
      <c r="R110" s="2">
        <f t="shared" si="33"/>
        <v>41295084.360022962</v>
      </c>
      <c r="S110" s="2">
        <f t="shared" si="16"/>
        <v>642960.42857142538</v>
      </c>
      <c r="T110" s="2">
        <f t="shared" si="17"/>
        <v>7039.5714285714785</v>
      </c>
      <c r="U110" s="2">
        <f t="shared" si="18"/>
        <v>650000</v>
      </c>
      <c r="V110" s="2">
        <f t="shared" si="34"/>
        <v>1772489.25</v>
      </c>
      <c r="W110" s="2">
        <f t="shared" si="19"/>
        <v>131831.75</v>
      </c>
      <c r="X110" s="2">
        <f t="shared" si="6"/>
        <v>518168.25</v>
      </c>
      <c r="Y110" s="2">
        <f t="shared" si="30"/>
        <v>39522595.110022947</v>
      </c>
      <c r="Z110" s="2" t="str">
        <f t="shared" si="8"/>
        <v>HERE</v>
      </c>
      <c r="AA110" s="2">
        <f>IF(Z110="HERE",Y110,AA109+Graph!$G$1*1000)</f>
        <v>39522595.110022947</v>
      </c>
      <c r="AB110" s="2">
        <f t="shared" si="20"/>
        <v>518168.25</v>
      </c>
      <c r="AC110" s="2">
        <f t="shared" si="31"/>
        <v>1772489.25</v>
      </c>
      <c r="AD110" s="3">
        <f t="shared" si="10"/>
        <v>39522595.110022947</v>
      </c>
      <c r="AE110" s="2">
        <f>IF(AE108&gt;=52800000,52800000,IF(AB89=Graph!G$1*1000,AE109+Graph!G$1*1000,AC110))</f>
        <v>1772489.25</v>
      </c>
      <c r="AF110" s="3">
        <f t="shared" si="21"/>
        <v>1772489.25</v>
      </c>
      <c r="AG110" s="3">
        <f t="shared" si="29"/>
        <v>24537485.286446083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43</v>
      </c>
      <c r="C111" s="7"/>
      <c r="D111" s="2" t="e">
        <f t="shared" si="11"/>
        <v>#N/A</v>
      </c>
      <c r="E111" s="2" t="e">
        <f t="shared" si="22"/>
        <v>#N/A</v>
      </c>
      <c r="F111" s="2">
        <v>691611.07786971331</v>
      </c>
      <c r="G111" s="2">
        <f t="shared" si="35"/>
        <v>642960.42857142852</v>
      </c>
      <c r="H111" s="2">
        <f t="shared" si="32"/>
        <v>41170084.147413433</v>
      </c>
      <c r="I111" s="7"/>
      <c r="J111" s="2" t="e">
        <f t="shared" si="13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876425.57142857357</v>
      </c>
      <c r="M111" s="8" t="e">
        <f t="shared" si="28"/>
        <v>#N/A</v>
      </c>
      <c r="N111" s="2" t="e">
        <f t="shared" si="14"/>
        <v>#N/A</v>
      </c>
      <c r="O111" s="2" t="e">
        <f t="shared" si="24"/>
        <v>#N/A</v>
      </c>
      <c r="P111" s="2">
        <v>696417.61777335405</v>
      </c>
      <c r="Q111" s="2">
        <f t="shared" si="36"/>
        <v>650000</v>
      </c>
      <c r="R111" s="2">
        <f t="shared" si="33"/>
        <v>41945084.360022962</v>
      </c>
      <c r="S111" s="2">
        <f t="shared" si="16"/>
        <v>642960.42857142538</v>
      </c>
      <c r="T111" s="2">
        <f t="shared" si="17"/>
        <v>7039.5714285714785</v>
      </c>
      <c r="U111" s="2">
        <f t="shared" si="18"/>
        <v>650000</v>
      </c>
      <c r="V111" s="2">
        <f t="shared" si="34"/>
        <v>1904321</v>
      </c>
      <c r="W111" s="2">
        <f t="shared" si="19"/>
        <v>131831.75</v>
      </c>
      <c r="X111" s="2">
        <f t="shared" si="6"/>
        <v>518168.25</v>
      </c>
      <c r="Y111" s="2">
        <f t="shared" si="30"/>
        <v>40040763.360022947</v>
      </c>
      <c r="Z111" s="2" t="str">
        <f t="shared" si="8"/>
        <v>HERE</v>
      </c>
      <c r="AA111" s="2">
        <f>IF(Z111="HERE",Y111,AA110+Graph!$G$1*1000)</f>
        <v>40040763.360022947</v>
      </c>
      <c r="AB111" s="2">
        <f t="shared" si="20"/>
        <v>518168.25</v>
      </c>
      <c r="AC111" s="2">
        <f t="shared" si="31"/>
        <v>1904321</v>
      </c>
      <c r="AD111" s="3">
        <f t="shared" si="10"/>
        <v>40040763.360022947</v>
      </c>
      <c r="AE111" s="2">
        <f>IF(AE109&gt;=52800000,52800000,IF(AB90=Graph!G$1*1000,AE110+Graph!G$1*1000,AC111))</f>
        <v>1904321</v>
      </c>
      <c r="AF111" s="3">
        <f t="shared" si="21"/>
        <v>1904321</v>
      </c>
      <c r="AG111" s="3">
        <f t="shared" si="29"/>
        <v>25053021.257517241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44</v>
      </c>
      <c r="C112" s="7"/>
      <c r="D112" s="2" t="e">
        <f t="shared" si="11"/>
        <v>#N/A</v>
      </c>
      <c r="E112" s="2" t="e">
        <f t="shared" si="22"/>
        <v>#N/A</v>
      </c>
      <c r="F112" s="2">
        <v>696871.72816297412</v>
      </c>
      <c r="G112" s="2">
        <f t="shared" si="35"/>
        <v>642960.42857142852</v>
      </c>
      <c r="H112" s="2">
        <f t="shared" si="32"/>
        <v>41813044.575984858</v>
      </c>
      <c r="I112" s="7"/>
      <c r="J112" s="2" t="e">
        <f t="shared" si="13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883465.14285714505</v>
      </c>
      <c r="M112" s="8" t="e">
        <f t="shared" si="28"/>
        <v>#N/A</v>
      </c>
      <c r="N112" s="2" t="e">
        <f t="shared" si="14"/>
        <v>#N/A</v>
      </c>
      <c r="O112" s="2" t="e">
        <f t="shared" si="24"/>
        <v>#N/A</v>
      </c>
      <c r="P112" s="2">
        <v>701700.10986593366</v>
      </c>
      <c r="Q112" s="2">
        <f t="shared" si="36"/>
        <v>650000</v>
      </c>
      <c r="R112" s="2">
        <f t="shared" si="33"/>
        <v>42595084.360022962</v>
      </c>
      <c r="S112" s="2">
        <f t="shared" si="16"/>
        <v>642960.42857142538</v>
      </c>
      <c r="T112" s="2">
        <f t="shared" si="17"/>
        <v>7039.5714285714785</v>
      </c>
      <c r="U112" s="2">
        <f t="shared" si="18"/>
        <v>650000</v>
      </c>
      <c r="V112" s="2">
        <f t="shared" si="34"/>
        <v>2036152.75</v>
      </c>
      <c r="W112" s="2">
        <f t="shared" si="19"/>
        <v>131831.75</v>
      </c>
      <c r="X112" s="2">
        <f t="shared" si="6"/>
        <v>518168.25</v>
      </c>
      <c r="Y112" s="2">
        <f t="shared" si="30"/>
        <v>40558931.610022947</v>
      </c>
      <c r="Z112" s="2" t="str">
        <f t="shared" si="8"/>
        <v>HERE</v>
      </c>
      <c r="AA112" s="2">
        <f>IF(Z112="HERE",Y112,AA111+Graph!$G$1*1000)</f>
        <v>40558931.610022947</v>
      </c>
      <c r="AB112" s="2">
        <f t="shared" si="20"/>
        <v>518168.25</v>
      </c>
      <c r="AC112" s="2">
        <f t="shared" si="31"/>
        <v>2036152.75</v>
      </c>
      <c r="AD112" s="3">
        <f t="shared" si="10"/>
        <v>40558931.610022947</v>
      </c>
      <c r="AE112" s="2">
        <f>IF(AE110&gt;=52800000,52800000,IF(AB91=Graph!G$1*1000,AE111+Graph!G$1*1000,AC112))</f>
        <v>2036152.75</v>
      </c>
      <c r="AF112" s="3">
        <f t="shared" si="21"/>
        <v>2036152.75</v>
      </c>
      <c r="AG112" s="3">
        <f t="shared" si="29"/>
        <v>25573311.471471716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45</v>
      </c>
      <c r="C113" s="7"/>
      <c r="D113" s="2" t="e">
        <f t="shared" si="11"/>
        <v>#N/A</v>
      </c>
      <c r="E113" s="2" t="e">
        <f t="shared" si="22"/>
        <v>#N/A</v>
      </c>
      <c r="F113" s="2">
        <v>702132.37845623493</v>
      </c>
      <c r="G113" s="2">
        <f t="shared" si="35"/>
        <v>642960.42857142852</v>
      </c>
      <c r="H113" s="2">
        <f t="shared" si="32"/>
        <v>42456005.004556283</v>
      </c>
      <c r="I113" s="7"/>
      <c r="J113" s="2" t="e">
        <f t="shared" si="13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890504.71428571653</v>
      </c>
      <c r="M113" s="8" t="e">
        <f t="shared" si="28"/>
        <v>#N/A</v>
      </c>
      <c r="N113" s="2" t="e">
        <f t="shared" si="14"/>
        <v>#N/A</v>
      </c>
      <c r="O113" s="2" t="e">
        <f t="shared" si="24"/>
        <v>#N/A</v>
      </c>
      <c r="P113" s="2">
        <v>706982.60195851326</v>
      </c>
      <c r="Q113" s="2">
        <f t="shared" si="36"/>
        <v>650000</v>
      </c>
      <c r="R113" s="2">
        <f t="shared" si="33"/>
        <v>43245084.360022962</v>
      </c>
      <c r="S113" s="2">
        <f t="shared" si="16"/>
        <v>642960.42857142538</v>
      </c>
      <c r="T113" s="2">
        <f t="shared" si="17"/>
        <v>7039.5714285714785</v>
      </c>
      <c r="U113" s="2">
        <f t="shared" si="18"/>
        <v>650000</v>
      </c>
      <c r="V113" s="2">
        <f t="shared" si="34"/>
        <v>2167984.5</v>
      </c>
      <c r="W113" s="2">
        <f t="shared" si="19"/>
        <v>131831.75</v>
      </c>
      <c r="X113" s="2">
        <f t="shared" si="6"/>
        <v>518168.25</v>
      </c>
      <c r="Y113" s="2">
        <f t="shared" si="30"/>
        <v>41077099.860022947</v>
      </c>
      <c r="Z113" s="2" t="str">
        <f t="shared" si="8"/>
        <v>HERE</v>
      </c>
      <c r="AA113" s="2">
        <f>IF(Z113="HERE",Y113,AA112+Graph!$G$1*1000)</f>
        <v>41077099.860022947</v>
      </c>
      <c r="AB113" s="2">
        <f t="shared" si="20"/>
        <v>518168.25</v>
      </c>
      <c r="AC113" s="2">
        <f t="shared" si="31"/>
        <v>2167984.5</v>
      </c>
      <c r="AD113" s="3">
        <f t="shared" si="10"/>
        <v>41077099.860022947</v>
      </c>
      <c r="AE113" s="2">
        <f>IF(AE111&gt;=52800000,52800000,IF(AB92=Graph!G$1*1000,AE112+Graph!G$1*1000,AC113))</f>
        <v>2167984.5</v>
      </c>
      <c r="AF113" s="3">
        <f t="shared" si="21"/>
        <v>2167984.5</v>
      </c>
      <c r="AG113" s="3">
        <f t="shared" si="29"/>
        <v>26098355.928309545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46</v>
      </c>
      <c r="C114" s="7"/>
      <c r="D114" s="2" t="e">
        <f t="shared" si="11"/>
        <v>#N/A</v>
      </c>
      <c r="E114" s="2" t="e">
        <f t="shared" si="22"/>
        <v>#N/A</v>
      </c>
      <c r="F114" s="2">
        <v>707393.02874949574</v>
      </c>
      <c r="G114" s="2">
        <f t="shared" si="35"/>
        <v>642960.42857142852</v>
      </c>
      <c r="H114" s="2">
        <f t="shared" si="32"/>
        <v>43098965.433127709</v>
      </c>
      <c r="I114" s="7"/>
      <c r="J114" s="2" t="e">
        <f t="shared" si="13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897544.28571428801</v>
      </c>
      <c r="M114" s="8" t="e">
        <f t="shared" si="28"/>
        <v>#N/A</v>
      </c>
      <c r="N114" s="2" t="e">
        <f t="shared" si="14"/>
        <v>#N/A</v>
      </c>
      <c r="O114" s="2" t="e">
        <f t="shared" si="24"/>
        <v>#N/A</v>
      </c>
      <c r="P114" s="2">
        <v>712265.09405109286</v>
      </c>
      <c r="Q114" s="2">
        <f t="shared" si="36"/>
        <v>650000</v>
      </c>
      <c r="R114" s="2">
        <f t="shared" si="33"/>
        <v>43895084.360022962</v>
      </c>
      <c r="S114" s="2">
        <f t="shared" si="16"/>
        <v>642960.42857142538</v>
      </c>
      <c r="T114" s="2">
        <f t="shared" si="17"/>
        <v>7039.5714285714785</v>
      </c>
      <c r="U114" s="2">
        <f t="shared" si="18"/>
        <v>650000</v>
      </c>
      <c r="V114" s="2">
        <f t="shared" si="34"/>
        <v>2299816.25</v>
      </c>
      <c r="W114" s="2">
        <f t="shared" si="19"/>
        <v>131831.75</v>
      </c>
      <c r="X114" s="2">
        <f t="shared" si="6"/>
        <v>518168.25</v>
      </c>
      <c r="Y114" s="2">
        <f t="shared" si="30"/>
        <v>41595268.110022947</v>
      </c>
      <c r="Z114" s="2" t="str">
        <f t="shared" si="8"/>
        <v>HERE</v>
      </c>
      <c r="AA114" s="2">
        <f>IF(Z114="HERE",Y114,AA113+Graph!$G$1*1000)</f>
        <v>41595268.110022947</v>
      </c>
      <c r="AB114" s="2">
        <f t="shared" si="20"/>
        <v>518168.25</v>
      </c>
      <c r="AC114" s="2">
        <f t="shared" si="31"/>
        <v>2299816.25</v>
      </c>
      <c r="AD114" s="3">
        <f t="shared" si="10"/>
        <v>41595268.110022947</v>
      </c>
      <c r="AE114" s="2">
        <f>IF(AE112&gt;=52800000,52800000,IF(AB93=Graph!G$1*1000,AE113+Graph!G$1*1000,AC114))</f>
        <v>2299816.25</v>
      </c>
      <c r="AF114" s="3">
        <f t="shared" si="21"/>
        <v>2299816.25</v>
      </c>
      <c r="AG114" s="3">
        <f t="shared" si="29"/>
        <v>26628154.628030695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47</v>
      </c>
      <c r="C115" s="7"/>
      <c r="D115" s="2" t="e">
        <f t="shared" si="11"/>
        <v>#N/A</v>
      </c>
      <c r="E115" s="2" t="e">
        <f t="shared" si="22"/>
        <v>#N/A</v>
      </c>
      <c r="F115" s="2">
        <v>712653.67904275656</v>
      </c>
      <c r="G115" s="2">
        <f t="shared" si="35"/>
        <v>642960.42857142852</v>
      </c>
      <c r="H115" s="2">
        <f t="shared" si="32"/>
        <v>43741925.861699134</v>
      </c>
      <c r="I115" s="7"/>
      <c r="J115" s="2" t="e">
        <f t="shared" si="13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904583.85714285949</v>
      </c>
      <c r="M115" s="8" t="e">
        <f t="shared" si="28"/>
        <v>#N/A</v>
      </c>
      <c r="N115" s="2" t="e">
        <f t="shared" si="14"/>
        <v>#N/A</v>
      </c>
      <c r="O115" s="2" t="e">
        <f t="shared" si="24"/>
        <v>#N/A</v>
      </c>
      <c r="P115" s="2">
        <v>717547.58614370227</v>
      </c>
      <c r="Q115" s="2">
        <f t="shared" si="36"/>
        <v>650000</v>
      </c>
      <c r="R115" s="2">
        <f t="shared" si="33"/>
        <v>44545084.360022962</v>
      </c>
      <c r="S115" s="2">
        <f t="shared" si="16"/>
        <v>642960.42857142538</v>
      </c>
      <c r="T115" s="2">
        <f t="shared" si="17"/>
        <v>7039.5714285714785</v>
      </c>
      <c r="U115" s="2">
        <f t="shared" si="18"/>
        <v>650000</v>
      </c>
      <c r="V115" s="2">
        <f t="shared" si="34"/>
        <v>2431648</v>
      </c>
      <c r="W115" s="2">
        <f t="shared" si="19"/>
        <v>131831.75</v>
      </c>
      <c r="X115" s="2">
        <f t="shared" si="6"/>
        <v>518168.25</v>
      </c>
      <c r="Y115" s="2">
        <f t="shared" si="30"/>
        <v>42113436.360022947</v>
      </c>
      <c r="Z115" s="2" t="str">
        <f t="shared" si="8"/>
        <v>HERE</v>
      </c>
      <c r="AA115" s="2">
        <f>IF(Z115="HERE",Y115,AA114+Graph!$G$1*1000)</f>
        <v>42113436.360022947</v>
      </c>
      <c r="AB115" s="2">
        <f t="shared" si="20"/>
        <v>518168.25</v>
      </c>
      <c r="AC115" s="2">
        <f t="shared" si="31"/>
        <v>2431648</v>
      </c>
      <c r="AD115" s="3">
        <f t="shared" si="10"/>
        <v>42113436.360022947</v>
      </c>
      <c r="AE115" s="2">
        <f>IF(AE113&gt;=52800000,52800000,IF(AB94=Graph!G$1*1000,AE114+Graph!G$1*1000,AC115))</f>
        <v>2431648</v>
      </c>
      <c r="AF115" s="3">
        <f t="shared" si="21"/>
        <v>2431648</v>
      </c>
      <c r="AG115" s="3">
        <f t="shared" si="29"/>
        <v>27162707.570635166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48</v>
      </c>
      <c r="C116" s="7"/>
      <c r="D116" s="2" t="e">
        <f t="shared" si="11"/>
        <v>#N/A</v>
      </c>
      <c r="E116" s="2" t="e">
        <f t="shared" si="22"/>
        <v>#N/A</v>
      </c>
      <c r="F116" s="2">
        <v>717914.32933598757</v>
      </c>
      <c r="G116" s="2">
        <f t="shared" si="35"/>
        <v>642960.42857142852</v>
      </c>
      <c r="H116" s="2">
        <f t="shared" si="32"/>
        <v>44384886.290270559</v>
      </c>
      <c r="I116" s="7"/>
      <c r="J116" s="2" t="e">
        <f t="shared" si="13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911623.42857143097</v>
      </c>
      <c r="M116" s="8" t="e">
        <f t="shared" si="28"/>
        <v>#N/A</v>
      </c>
      <c r="N116" s="2" t="e">
        <f t="shared" si="14"/>
        <v>#N/A</v>
      </c>
      <c r="O116" s="2" t="e">
        <f t="shared" si="24"/>
        <v>#N/A</v>
      </c>
      <c r="P116" s="2">
        <v>722830.07823628187</v>
      </c>
      <c r="Q116" s="2">
        <f t="shared" si="36"/>
        <v>650000</v>
      </c>
      <c r="R116" s="2">
        <f t="shared" si="33"/>
        <v>45195084.360022962</v>
      </c>
      <c r="S116" s="2">
        <f t="shared" si="16"/>
        <v>642960.42857142538</v>
      </c>
      <c r="T116" s="2">
        <f t="shared" si="17"/>
        <v>7039.5714285714785</v>
      </c>
      <c r="U116" s="2">
        <f t="shared" si="18"/>
        <v>650000</v>
      </c>
      <c r="V116" s="2">
        <f t="shared" si="34"/>
        <v>2639309</v>
      </c>
      <c r="W116" s="2">
        <f t="shared" si="19"/>
        <v>207661</v>
      </c>
      <c r="X116" s="2">
        <f t="shared" si="6"/>
        <v>442339</v>
      </c>
      <c r="Y116" s="2">
        <f t="shared" si="30"/>
        <v>42555775.360022947</v>
      </c>
      <c r="Z116" s="2" t="str">
        <f t="shared" si="8"/>
        <v>HERE</v>
      </c>
      <c r="AA116" s="2">
        <f>IF(Z116="HERE",Y116,AA115+Graph!$G$1*1000)</f>
        <v>42555775.360022947</v>
      </c>
      <c r="AB116" s="2">
        <f t="shared" si="20"/>
        <v>442339</v>
      </c>
      <c r="AC116" s="2">
        <f t="shared" si="31"/>
        <v>2639309</v>
      </c>
      <c r="AD116" s="3">
        <f t="shared" si="10"/>
        <v>42555775.360022947</v>
      </c>
      <c r="AE116" s="2">
        <f>IF(AE114&gt;=52800000,52800000,IF(AB95=Graph!G$1*1000,AE115+Graph!G$1*1000,AC116))</f>
        <v>2639309</v>
      </c>
      <c r="AF116" s="3">
        <f t="shared" si="21"/>
        <v>2639309</v>
      </c>
      <c r="AG116" s="3">
        <f t="shared" si="29"/>
        <v>27702014.756122958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49</v>
      </c>
      <c r="C117" s="7"/>
      <c r="D117" s="2" t="e">
        <f t="shared" si="11"/>
        <v>#N/A</v>
      </c>
      <c r="E117" s="2" t="e">
        <f t="shared" si="22"/>
        <v>#N/A</v>
      </c>
      <c r="F117" s="2">
        <v>723174.97962924838</v>
      </c>
      <c r="G117" s="2">
        <f t="shared" si="35"/>
        <v>642960.42857142852</v>
      </c>
      <c r="H117" s="2">
        <f t="shared" si="32"/>
        <v>45027846.718841985</v>
      </c>
      <c r="I117" s="7"/>
      <c r="J117" s="2" t="e">
        <f t="shared" si="13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918663.00000000244</v>
      </c>
      <c r="M117" s="8" t="e">
        <f t="shared" si="28"/>
        <v>#N/A</v>
      </c>
      <c r="N117" s="2" t="e">
        <f t="shared" si="14"/>
        <v>#N/A</v>
      </c>
      <c r="O117" s="2" t="e">
        <f t="shared" si="24"/>
        <v>#N/A</v>
      </c>
      <c r="P117" s="2">
        <v>728112.57032886147</v>
      </c>
      <c r="Q117" s="2">
        <f t="shared" si="36"/>
        <v>650000</v>
      </c>
      <c r="R117" s="2">
        <f t="shared" si="33"/>
        <v>45845084.360022962</v>
      </c>
      <c r="S117" s="2">
        <f t="shared" si="16"/>
        <v>642960.42857142538</v>
      </c>
      <c r="T117" s="2">
        <f t="shared" si="17"/>
        <v>7039.5714285714785</v>
      </c>
      <c r="U117" s="2">
        <f t="shared" si="18"/>
        <v>650000</v>
      </c>
      <c r="V117" s="2">
        <f t="shared" si="34"/>
        <v>2918252</v>
      </c>
      <c r="W117" s="2">
        <f t="shared" si="19"/>
        <v>278943</v>
      </c>
      <c r="X117" s="2">
        <f t="shared" si="6"/>
        <v>371057</v>
      </c>
      <c r="Y117" s="2">
        <f t="shared" si="30"/>
        <v>42926832.360022947</v>
      </c>
      <c r="Z117" s="2" t="str">
        <f t="shared" si="8"/>
        <v>HERE</v>
      </c>
      <c r="AA117" s="2">
        <f>IF(Z117="HERE",Y117,AA116+Graph!$G$1*1000)</f>
        <v>42926832.360022947</v>
      </c>
      <c r="AB117" s="2">
        <f t="shared" si="20"/>
        <v>371057</v>
      </c>
      <c r="AC117" s="2">
        <f t="shared" si="31"/>
        <v>2918252</v>
      </c>
      <c r="AD117" s="3">
        <f t="shared" si="10"/>
        <v>42926832.360022947</v>
      </c>
      <c r="AE117" s="2">
        <f>IF(AE115&gt;=52800000,52800000,IF(AB96=Graph!G$1*1000,AE116+Graph!G$1*1000,AC117))</f>
        <v>2918252</v>
      </c>
      <c r="AF117" s="3">
        <f t="shared" si="21"/>
        <v>2918252</v>
      </c>
      <c r="AG117" s="3">
        <f t="shared" si="29"/>
        <v>28246076.184494067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50</v>
      </c>
      <c r="C118" s="7"/>
      <c r="D118" s="2" t="e">
        <f t="shared" si="11"/>
        <v>#N/A</v>
      </c>
      <c r="E118" s="2" t="e">
        <f t="shared" si="22"/>
        <v>#N/A</v>
      </c>
      <c r="F118" s="2">
        <v>728435.62992250919</v>
      </c>
      <c r="G118" s="2">
        <f t="shared" si="35"/>
        <v>642960.42857142852</v>
      </c>
      <c r="H118" s="2">
        <f t="shared" si="32"/>
        <v>45670807.14741341</v>
      </c>
      <c r="I118" s="7"/>
      <c r="J118" s="2" t="e">
        <f t="shared" si="13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925702.57142857392</v>
      </c>
      <c r="M118" s="8" t="e">
        <f t="shared" si="28"/>
        <v>#N/A</v>
      </c>
      <c r="N118" s="2" t="e">
        <f t="shared" si="14"/>
        <v>#N/A</v>
      </c>
      <c r="O118" s="2" t="e">
        <f t="shared" si="24"/>
        <v>#N/A</v>
      </c>
      <c r="P118" s="2">
        <v>733395.06242144108</v>
      </c>
      <c r="Q118" s="2">
        <f t="shared" si="36"/>
        <v>650000</v>
      </c>
      <c r="R118" s="2">
        <f t="shared" si="33"/>
        <v>46495084.360022962</v>
      </c>
      <c r="S118" s="2">
        <f t="shared" si="16"/>
        <v>642960.42857142538</v>
      </c>
      <c r="T118" s="2">
        <f t="shared" si="17"/>
        <v>7039.5714285714785</v>
      </c>
      <c r="U118" s="2">
        <f t="shared" si="18"/>
        <v>650000</v>
      </c>
      <c r="V118" s="2">
        <f t="shared" si="34"/>
        <v>3234946</v>
      </c>
      <c r="W118" s="2">
        <f t="shared" si="19"/>
        <v>316694</v>
      </c>
      <c r="X118" s="2">
        <f t="shared" si="6"/>
        <v>333306</v>
      </c>
      <c r="Y118" s="2">
        <f t="shared" si="30"/>
        <v>43260138.360022947</v>
      </c>
      <c r="Z118" s="2" t="str">
        <f t="shared" si="8"/>
        <v>HERE</v>
      </c>
      <c r="AA118" s="2">
        <f>IF(Z118="HERE",Y118,AA117+Graph!$G$1*1000)</f>
        <v>43260138.360022947</v>
      </c>
      <c r="AB118" s="2">
        <f t="shared" si="20"/>
        <v>333306</v>
      </c>
      <c r="AC118" s="2">
        <f t="shared" si="31"/>
        <v>3234946</v>
      </c>
      <c r="AD118" s="3">
        <f t="shared" si="10"/>
        <v>43260138.360022947</v>
      </c>
      <c r="AE118" s="2">
        <f>IF(AE116&gt;=52800000,52800000,IF(AB97=Graph!G$1*1000,AE117+Graph!G$1*1000,AC118))</f>
        <v>3234946</v>
      </c>
      <c r="AF118" s="3">
        <f t="shared" si="21"/>
        <v>3234946</v>
      </c>
      <c r="AG118" s="3">
        <f t="shared" si="29"/>
        <v>28794891.855748534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51</v>
      </c>
      <c r="C119" s="7"/>
      <c r="D119" s="2" t="e">
        <f t="shared" si="11"/>
        <v>#N/A</v>
      </c>
      <c r="E119" s="2" t="e">
        <f t="shared" si="22"/>
        <v>#N/A</v>
      </c>
      <c r="F119" s="2">
        <v>733696.28021577001</v>
      </c>
      <c r="G119" s="2">
        <f t="shared" si="35"/>
        <v>642960.42857142852</v>
      </c>
      <c r="H119" s="2">
        <f t="shared" si="32"/>
        <v>46313767.575984836</v>
      </c>
      <c r="I119" s="7"/>
      <c r="J119" s="2" t="e">
        <f t="shared" si="13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932742.1428571454</v>
      </c>
      <c r="M119" s="8" t="e">
        <f t="shared" si="28"/>
        <v>#N/A</v>
      </c>
      <c r="N119" s="2" t="e">
        <f t="shared" si="14"/>
        <v>#N/A</v>
      </c>
      <c r="O119" s="2" t="e">
        <f t="shared" si="24"/>
        <v>#N/A</v>
      </c>
      <c r="P119" s="2">
        <v>738677.55451402068</v>
      </c>
      <c r="Q119" s="2">
        <f t="shared" si="36"/>
        <v>650000</v>
      </c>
      <c r="R119" s="2">
        <f t="shared" si="33"/>
        <v>47145084.360022962</v>
      </c>
      <c r="S119" s="2">
        <f t="shared" si="16"/>
        <v>642960.42857142538</v>
      </c>
      <c r="T119" s="2">
        <f t="shared" si="17"/>
        <v>7039.5714285714785</v>
      </c>
      <c r="U119" s="2">
        <f t="shared" si="18"/>
        <v>650000</v>
      </c>
      <c r="V119" s="2">
        <f t="shared" si="34"/>
        <v>3559179</v>
      </c>
      <c r="W119" s="2">
        <f t="shared" si="19"/>
        <v>324233</v>
      </c>
      <c r="X119" s="2">
        <f t="shared" si="6"/>
        <v>325767</v>
      </c>
      <c r="Y119" s="2">
        <f t="shared" si="30"/>
        <v>43585905.360022947</v>
      </c>
      <c r="Z119" s="2" t="str">
        <f t="shared" si="8"/>
        <v>HERE</v>
      </c>
      <c r="AA119" s="2">
        <f>IF(Z119="HERE",Y119,AA118+Graph!$G$1*1000)</f>
        <v>43585905.360022947</v>
      </c>
      <c r="AB119" s="2">
        <f t="shared" si="20"/>
        <v>325767</v>
      </c>
      <c r="AC119" s="2">
        <f t="shared" si="31"/>
        <v>3559179</v>
      </c>
      <c r="AD119" s="3">
        <f t="shared" si="10"/>
        <v>43585905.360022947</v>
      </c>
      <c r="AE119" s="2">
        <f>IF(AE117&gt;=52800000,52800000,IF(AB98=Graph!G$1*1000,AE118+Graph!G$1*1000,AC119))</f>
        <v>3559179</v>
      </c>
      <c r="AF119" s="3">
        <f t="shared" si="21"/>
        <v>3559179</v>
      </c>
      <c r="AG119" s="3">
        <f t="shared" si="29"/>
        <v>29348461.769886315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52</v>
      </c>
      <c r="C120" s="7"/>
      <c r="D120" s="2" t="e">
        <f t="shared" si="11"/>
        <v>#N/A</v>
      </c>
      <c r="E120" s="2" t="e">
        <f t="shared" si="22"/>
        <v>#N/A</v>
      </c>
      <c r="F120" s="2">
        <v>738956.93050903082</v>
      </c>
      <c r="G120" s="2">
        <f t="shared" si="35"/>
        <v>642960.42857142852</v>
      </c>
      <c r="H120" s="2">
        <f t="shared" si="32"/>
        <v>46956728.004556261</v>
      </c>
      <c r="I120" s="7"/>
      <c r="J120" s="2" t="e">
        <f t="shared" si="13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939781.71428571688</v>
      </c>
      <c r="M120" s="8" t="e">
        <f t="shared" si="28"/>
        <v>#N/A</v>
      </c>
      <c r="N120" s="2" t="e">
        <f t="shared" si="14"/>
        <v>#N/A</v>
      </c>
      <c r="O120" s="2" t="e">
        <f t="shared" si="24"/>
        <v>#N/A</v>
      </c>
      <c r="P120" s="2">
        <v>743960.04660663009</v>
      </c>
      <c r="Q120" s="2">
        <f t="shared" si="36"/>
        <v>650000</v>
      </c>
      <c r="R120" s="2">
        <f t="shared" si="33"/>
        <v>47795084.360022962</v>
      </c>
      <c r="S120" s="2">
        <f t="shared" si="16"/>
        <v>642960.42857142538</v>
      </c>
      <c r="T120" s="2">
        <f t="shared" si="17"/>
        <v>7039.5714285714785</v>
      </c>
      <c r="U120" s="2">
        <f t="shared" si="18"/>
        <v>650000</v>
      </c>
      <c r="V120" s="2">
        <f t="shared" si="34"/>
        <v>3837094</v>
      </c>
      <c r="W120" s="2">
        <f t="shared" si="19"/>
        <v>277915</v>
      </c>
      <c r="X120" s="2">
        <f t="shared" si="6"/>
        <v>372085</v>
      </c>
      <c r="Y120" s="2">
        <f t="shared" si="30"/>
        <v>43957990.360022947</v>
      </c>
      <c r="Z120" s="2" t="str">
        <f t="shared" si="8"/>
        <v>HERE</v>
      </c>
      <c r="AA120" s="2">
        <f>IF(Z120="HERE",Y120,AA119+Graph!$G$1*1000)</f>
        <v>43957990.360022947</v>
      </c>
      <c r="AB120" s="2">
        <f t="shared" si="20"/>
        <v>372085</v>
      </c>
      <c r="AC120" s="2">
        <f t="shared" si="31"/>
        <v>3837094</v>
      </c>
      <c r="AD120" s="3">
        <f t="shared" si="10"/>
        <v>43957990.360022947</v>
      </c>
      <c r="AE120" s="2">
        <f>IF(AE118&gt;=52800000,52800000,IF(AB99=Graph!G$1*1000,AE119+Graph!G$1*1000,AC120))</f>
        <v>3837094</v>
      </c>
      <c r="AF120" s="3">
        <f t="shared" si="21"/>
        <v>3837094</v>
      </c>
      <c r="AG120" s="3">
        <f t="shared" si="29"/>
        <v>29906785.926907424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53</v>
      </c>
      <c r="C121" s="7"/>
      <c r="D121" s="2" t="e">
        <f t="shared" si="11"/>
        <v>#N/A</v>
      </c>
      <c r="E121" s="2" t="e">
        <f t="shared" si="22"/>
        <v>#N/A</v>
      </c>
      <c r="F121" s="2">
        <v>744217.58080226183</v>
      </c>
      <c r="G121" s="2">
        <f t="shared" si="35"/>
        <v>642960.42857142852</v>
      </c>
      <c r="H121" s="2">
        <f t="shared" si="32"/>
        <v>47599688.433127686</v>
      </c>
      <c r="I121" s="7"/>
      <c r="J121" s="2" t="e">
        <f t="shared" si="13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946821.28571428836</v>
      </c>
      <c r="M121" s="8" t="e">
        <f t="shared" si="28"/>
        <v>#N/A</v>
      </c>
      <c r="N121" s="2" t="e">
        <f t="shared" si="14"/>
        <v>#N/A</v>
      </c>
      <c r="O121" s="2" t="e">
        <f t="shared" si="24"/>
        <v>#N/A</v>
      </c>
      <c r="P121" s="2">
        <v>749242.53869920969</v>
      </c>
      <c r="Q121" s="2">
        <f t="shared" si="36"/>
        <v>650000</v>
      </c>
      <c r="R121" s="2">
        <f t="shared" si="33"/>
        <v>48445084.360022962</v>
      </c>
      <c r="S121" s="2">
        <f t="shared" si="16"/>
        <v>642960.42857142538</v>
      </c>
      <c r="T121" s="2">
        <f t="shared" si="17"/>
        <v>7039.5714285714785</v>
      </c>
      <c r="U121" s="2">
        <f t="shared" si="18"/>
        <v>650000</v>
      </c>
      <c r="V121" s="2">
        <f t="shared" si="34"/>
        <v>4062501</v>
      </c>
      <c r="W121" s="2">
        <f t="shared" si="19"/>
        <v>225407</v>
      </c>
      <c r="X121" s="2">
        <f t="shared" si="6"/>
        <v>424593</v>
      </c>
      <c r="Y121" s="2">
        <f t="shared" si="30"/>
        <v>44382583.360022947</v>
      </c>
      <c r="Z121" s="2" t="str">
        <f t="shared" si="8"/>
        <v>HERE</v>
      </c>
      <c r="AA121" s="2">
        <f>IF(Z121="HERE",Y121,AA120+Graph!$G$1*1000)</f>
        <v>44382583.360022947</v>
      </c>
      <c r="AB121" s="2">
        <f t="shared" si="20"/>
        <v>424593</v>
      </c>
      <c r="AC121" s="2">
        <f t="shared" si="31"/>
        <v>4062501</v>
      </c>
      <c r="AD121" s="3">
        <f t="shared" si="10"/>
        <v>44382583.360022947</v>
      </c>
      <c r="AE121" s="2">
        <f>IF(AE119&gt;=52800000,52800000,IF(AB100=Graph!G$1*1000,AE120+Graph!G$1*1000,AC121))</f>
        <v>4062501</v>
      </c>
      <c r="AF121" s="3">
        <f t="shared" si="21"/>
        <v>4062501</v>
      </c>
      <c r="AG121" s="3">
        <f t="shared" si="29"/>
        <v>30469864.326811846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54</v>
      </c>
      <c r="C122" s="7"/>
      <c r="D122" s="2" t="e">
        <f t="shared" si="11"/>
        <v>#N/A</v>
      </c>
      <c r="E122" s="2" t="e">
        <f t="shared" si="22"/>
        <v>#N/A</v>
      </c>
      <c r="F122" s="2">
        <v>749478.23109552264</v>
      </c>
      <c r="G122" s="2">
        <f t="shared" si="35"/>
        <v>642960.42857142852</v>
      </c>
      <c r="H122" s="2">
        <f t="shared" si="32"/>
        <v>48242648.861699112</v>
      </c>
      <c r="I122" s="7"/>
      <c r="J122" s="2" t="e">
        <f t="shared" si="13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953860.85714285984</v>
      </c>
      <c r="M122" s="8" t="e">
        <f t="shared" si="28"/>
        <v>#N/A</v>
      </c>
      <c r="N122" s="2" t="e">
        <f t="shared" si="14"/>
        <v>#N/A</v>
      </c>
      <c r="O122" s="2" t="e">
        <f t="shared" si="24"/>
        <v>#N/A</v>
      </c>
      <c r="P122" s="2">
        <v>754525.03079178929</v>
      </c>
      <c r="Q122" s="2">
        <f t="shared" si="36"/>
        <v>650000</v>
      </c>
      <c r="R122" s="2">
        <f t="shared" si="33"/>
        <v>49095084.360022962</v>
      </c>
      <c r="S122" s="2">
        <f t="shared" si="16"/>
        <v>642960.42857142538</v>
      </c>
      <c r="T122" s="2">
        <f t="shared" si="17"/>
        <v>7039.5714285714785</v>
      </c>
      <c r="U122" s="2">
        <f t="shared" si="18"/>
        <v>650000</v>
      </c>
      <c r="V122" s="2">
        <f t="shared" si="34"/>
        <v>4266577</v>
      </c>
      <c r="W122" s="2">
        <f t="shared" si="19"/>
        <v>204076</v>
      </c>
      <c r="X122" s="2">
        <f t="shared" si="6"/>
        <v>445924</v>
      </c>
      <c r="Y122" s="2">
        <f t="shared" si="30"/>
        <v>44828507.360022947</v>
      </c>
      <c r="Z122" s="2" t="str">
        <f t="shared" si="8"/>
        <v>HERE</v>
      </c>
      <c r="AA122" s="2">
        <f>IF(Z122="HERE",Y122,AA121+Graph!$G$1*1000)</f>
        <v>44828507.360022947</v>
      </c>
      <c r="AB122" s="2">
        <f t="shared" si="20"/>
        <v>445924</v>
      </c>
      <c r="AC122" s="2">
        <f t="shared" si="31"/>
        <v>4266577</v>
      </c>
      <c r="AD122" s="3">
        <f t="shared" si="10"/>
        <v>44828507.360022947</v>
      </c>
      <c r="AE122" s="2">
        <f>IF(AE120&gt;=52800000,52800000,IF(AB101=Graph!G$1*1000,AE121+Graph!G$1*1000,AC122))</f>
        <v>4266577</v>
      </c>
      <c r="AF122" s="3">
        <f t="shared" si="21"/>
        <v>4266577</v>
      </c>
      <c r="AG122" s="3">
        <f t="shared" si="29"/>
        <v>31003675.696831737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55</v>
      </c>
      <c r="C123" s="7"/>
      <c r="D123" s="2" t="e">
        <f t="shared" si="11"/>
        <v>#N/A</v>
      </c>
      <c r="E123" s="2" t="e">
        <f t="shared" si="22"/>
        <v>#N/A</v>
      </c>
      <c r="F123" s="2">
        <v>754738.88138878345</v>
      </c>
      <c r="G123" s="2">
        <f t="shared" si="35"/>
        <v>642960.42857142852</v>
      </c>
      <c r="H123" s="2">
        <f t="shared" si="32"/>
        <v>48885609.290270537</v>
      </c>
      <c r="I123" s="7"/>
      <c r="J123" s="2" t="e">
        <f t="shared" si="13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960900.42857143132</v>
      </c>
      <c r="M123" s="8" t="e">
        <f t="shared" si="28"/>
        <v>#N/A</v>
      </c>
      <c r="N123" s="2" t="e">
        <f t="shared" si="14"/>
        <v>#N/A</v>
      </c>
      <c r="O123" s="2" t="e">
        <f t="shared" si="24"/>
        <v>#N/A</v>
      </c>
      <c r="P123" s="2">
        <v>759807.5228843689</v>
      </c>
      <c r="Q123" s="2">
        <f t="shared" si="36"/>
        <v>650000</v>
      </c>
      <c r="R123" s="2">
        <f t="shared" si="33"/>
        <v>49745084.360022962</v>
      </c>
      <c r="S123" s="2">
        <f t="shared" si="16"/>
        <v>642960.42857142538</v>
      </c>
      <c r="T123" s="2">
        <f t="shared" si="17"/>
        <v>7039.5714285714785</v>
      </c>
      <c r="U123" s="2">
        <f t="shared" si="18"/>
        <v>650000</v>
      </c>
      <c r="V123" s="2">
        <f t="shared" si="34"/>
        <v>4609740</v>
      </c>
      <c r="W123" s="2">
        <f t="shared" si="19"/>
        <v>343163</v>
      </c>
      <c r="X123" s="2">
        <f t="shared" si="6"/>
        <v>306837</v>
      </c>
      <c r="Y123" s="2">
        <f t="shared" si="30"/>
        <v>45135344.360022947</v>
      </c>
      <c r="Z123" s="2" t="str">
        <f t="shared" si="8"/>
        <v>HERE</v>
      </c>
      <c r="AA123" s="2">
        <f>IF(Z123="HERE",Y123,AA122+Graph!$G$1*1000)</f>
        <v>45135344.360022947</v>
      </c>
      <c r="AB123" s="2">
        <f t="shared" si="20"/>
        <v>306837</v>
      </c>
      <c r="AC123" s="2">
        <f t="shared" si="31"/>
        <v>4609740</v>
      </c>
      <c r="AD123" s="3">
        <f t="shared" si="10"/>
        <v>45135344.360022947</v>
      </c>
      <c r="AE123" s="2">
        <f>IF(AE121&gt;=52800000,52800000,IF(AB102=Graph!G$1*1000,AE122+Graph!G$1*1000,AC123))</f>
        <v>4609740</v>
      </c>
      <c r="AF123" s="3">
        <f t="shared" si="21"/>
        <v>4609740</v>
      </c>
      <c r="AG123" s="3">
        <f t="shared" si="29"/>
        <v>31542241.309734948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56</v>
      </c>
      <c r="C124" s="7"/>
      <c r="D124" s="2" t="e">
        <f t="shared" si="11"/>
        <v>#N/A</v>
      </c>
      <c r="E124" s="2" t="e">
        <f t="shared" si="22"/>
        <v>#N/A</v>
      </c>
      <c r="F124" s="2">
        <v>759999.53168204427</v>
      </c>
      <c r="G124" s="2">
        <f t="shared" si="35"/>
        <v>642960.42857142852</v>
      </c>
      <c r="H124" s="2">
        <f t="shared" si="32"/>
        <v>49528569.718841963</v>
      </c>
      <c r="I124" s="7"/>
      <c r="J124" s="2" t="e">
        <f t="shared" si="13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967940.00000000279</v>
      </c>
      <c r="M124" s="8" t="e">
        <f t="shared" si="28"/>
        <v>#N/A</v>
      </c>
      <c r="N124" s="2" t="e">
        <f t="shared" si="14"/>
        <v>#N/A</v>
      </c>
      <c r="O124" s="2" t="e">
        <f t="shared" si="24"/>
        <v>#N/A</v>
      </c>
      <c r="P124" s="2">
        <v>765090.0149769485</v>
      </c>
      <c r="Q124" s="2">
        <f t="shared" si="36"/>
        <v>650000</v>
      </c>
      <c r="R124" s="2">
        <f t="shared" si="33"/>
        <v>50395084.360022962</v>
      </c>
      <c r="S124" s="2">
        <f t="shared" si="16"/>
        <v>642960.42857142538</v>
      </c>
      <c r="T124" s="2">
        <f t="shared" si="17"/>
        <v>7039.5714285714785</v>
      </c>
      <c r="U124" s="2">
        <f t="shared" si="18"/>
        <v>650000</v>
      </c>
      <c r="V124" s="2">
        <f t="shared" si="34"/>
        <v>4973248</v>
      </c>
      <c r="W124" s="2">
        <f t="shared" si="19"/>
        <v>363508</v>
      </c>
      <c r="X124" s="2">
        <f t="shared" si="6"/>
        <v>286492</v>
      </c>
      <c r="Y124" s="2">
        <f t="shared" si="30"/>
        <v>45421836.360022947</v>
      </c>
      <c r="Z124" s="2" t="str">
        <f t="shared" si="8"/>
        <v>HERE</v>
      </c>
      <c r="AA124" s="2">
        <f>IF(Z124="HERE",Y124,AA123+Graph!$G$1*1000)</f>
        <v>45421836.360022947</v>
      </c>
      <c r="AB124" s="2">
        <f t="shared" si="20"/>
        <v>286492</v>
      </c>
      <c r="AC124" s="2">
        <f t="shared" si="31"/>
        <v>4973248</v>
      </c>
      <c r="AD124" s="3">
        <f t="shared" si="10"/>
        <v>45421836.360022947</v>
      </c>
      <c r="AE124" s="2">
        <f>IF(AE122&gt;=52800000,52800000,IF(AB103=Graph!G$1*1000,AE123+Graph!G$1*1000,AC124))</f>
        <v>4973248</v>
      </c>
      <c r="AF124" s="3">
        <f t="shared" si="21"/>
        <v>4973248</v>
      </c>
      <c r="AG124" s="3">
        <f t="shared" si="29"/>
        <v>32081819.252592091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57</v>
      </c>
      <c r="C125" s="7"/>
      <c r="D125" s="2" t="e">
        <f t="shared" si="11"/>
        <v>#N/A</v>
      </c>
      <c r="E125" s="2" t="e">
        <f t="shared" si="22"/>
        <v>#N/A</v>
      </c>
      <c r="F125" s="2">
        <v>765260.18197530508</v>
      </c>
      <c r="G125" s="2">
        <f t="shared" si="35"/>
        <v>642960.42857142852</v>
      </c>
      <c r="H125" s="2">
        <f t="shared" si="32"/>
        <v>50171530.147413388</v>
      </c>
      <c r="I125" s="7"/>
      <c r="J125" s="2" t="e">
        <f t="shared" si="13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974979.57142857427</v>
      </c>
      <c r="M125" s="8" t="e">
        <f t="shared" si="28"/>
        <v>#N/A</v>
      </c>
      <c r="N125" s="2" t="e">
        <f t="shared" si="14"/>
        <v>#N/A</v>
      </c>
      <c r="O125" s="2" t="e">
        <f t="shared" si="24"/>
        <v>#N/A</v>
      </c>
      <c r="P125" s="2">
        <v>770372.5070695281</v>
      </c>
      <c r="Q125" s="2">
        <f t="shared" si="36"/>
        <v>650000</v>
      </c>
      <c r="R125" s="2">
        <f t="shared" si="33"/>
        <v>51045084.360022962</v>
      </c>
      <c r="S125" s="2">
        <f t="shared" si="16"/>
        <v>642960.42857142538</v>
      </c>
      <c r="T125" s="2">
        <f t="shared" si="17"/>
        <v>7039.5714285714785</v>
      </c>
      <c r="U125" s="2">
        <f t="shared" si="18"/>
        <v>650000</v>
      </c>
      <c r="V125" s="2">
        <f t="shared" si="34"/>
        <v>5383103</v>
      </c>
      <c r="W125" s="2">
        <f t="shared" si="19"/>
        <v>409855</v>
      </c>
      <c r="X125" s="2">
        <f t="shared" si="6"/>
        <v>240145</v>
      </c>
      <c r="Y125" s="2">
        <f t="shared" si="30"/>
        <v>45661981.360022947</v>
      </c>
      <c r="Z125" s="2" t="str">
        <f t="shared" si="8"/>
        <v>HERE</v>
      </c>
      <c r="AA125" s="2">
        <f>IF(Z125="HERE",Y125,AA124+Graph!$G$1*1000)</f>
        <v>45661981.360022947</v>
      </c>
      <c r="AB125" s="2">
        <f t="shared" si="20"/>
        <v>240145</v>
      </c>
      <c r="AC125" s="2">
        <f t="shared" si="31"/>
        <v>5383103</v>
      </c>
      <c r="AD125" s="3">
        <f t="shared" si="10"/>
        <v>45661981.360022947</v>
      </c>
      <c r="AE125" s="2">
        <f>IF(AE123&gt;=52800000,52800000,IF(AB104=Graph!G$1*1000,AE124+Graph!G$1*1000,AC125))</f>
        <v>5383103</v>
      </c>
      <c r="AF125" s="3">
        <f t="shared" si="21"/>
        <v>5383103</v>
      </c>
      <c r="AG125" s="3">
        <f t="shared" si="29"/>
        <v>32621397.195449233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58</v>
      </c>
      <c r="C126" s="7"/>
      <c r="D126" s="2" t="e">
        <f t="shared" si="11"/>
        <v>#N/A</v>
      </c>
      <c r="E126" s="2" t="e">
        <f t="shared" si="22"/>
        <v>#N/A</v>
      </c>
      <c r="F126" s="2">
        <v>770520.83226853609</v>
      </c>
      <c r="G126" s="2">
        <f t="shared" si="35"/>
        <v>642960.42857142852</v>
      </c>
      <c r="H126" s="2">
        <f t="shared" si="32"/>
        <v>50814490.575984813</v>
      </c>
      <c r="I126" s="7"/>
      <c r="J126" s="2" t="e">
        <f t="shared" si="13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982019.14285714575</v>
      </c>
      <c r="M126" s="8" t="e">
        <f t="shared" si="28"/>
        <v>#N/A</v>
      </c>
      <c r="N126" s="2" t="e">
        <f t="shared" si="14"/>
        <v>#N/A</v>
      </c>
      <c r="O126" s="2" t="e">
        <f t="shared" si="24"/>
        <v>#N/A</v>
      </c>
      <c r="P126" s="2">
        <v>775654.99916213751</v>
      </c>
      <c r="Q126" s="2">
        <f t="shared" si="36"/>
        <v>650000</v>
      </c>
      <c r="R126" s="2">
        <f t="shared" si="33"/>
        <v>51695084.360022962</v>
      </c>
      <c r="S126" s="2">
        <f t="shared" si="16"/>
        <v>642960.42857142538</v>
      </c>
      <c r="T126" s="2">
        <f t="shared" si="17"/>
        <v>7039.5714285714785</v>
      </c>
      <c r="U126" s="2">
        <f t="shared" si="18"/>
        <v>650000</v>
      </c>
      <c r="V126" s="2">
        <f t="shared" si="34"/>
        <v>5861351</v>
      </c>
      <c r="W126" s="2">
        <f t="shared" si="19"/>
        <v>478248</v>
      </c>
      <c r="X126" s="2">
        <f t="shared" si="6"/>
        <v>171752</v>
      </c>
      <c r="Y126" s="2">
        <f t="shared" si="30"/>
        <v>45833733.360022947</v>
      </c>
      <c r="Z126" s="2" t="str">
        <f t="shared" si="8"/>
        <v>HERE</v>
      </c>
      <c r="AA126" s="2">
        <f>IF(Z126="HERE",Y126,AA125+Graph!$G$1*1000)</f>
        <v>45833733.360022947</v>
      </c>
      <c r="AB126" s="2">
        <f t="shared" si="20"/>
        <v>171752</v>
      </c>
      <c r="AC126" s="2">
        <f t="shared" si="31"/>
        <v>5861351</v>
      </c>
      <c r="AD126" s="3">
        <f t="shared" si="10"/>
        <v>45833733.360022947</v>
      </c>
      <c r="AE126" s="2">
        <f>IF(AE124&gt;=52800000,52800000,IF(AB105=Graph!G$1*1000,AE125+Graph!G$1*1000,AC126))</f>
        <v>5861351</v>
      </c>
      <c r="AF126" s="3">
        <f t="shared" si="21"/>
        <v>5861351</v>
      </c>
      <c r="AG126" s="3">
        <f t="shared" si="29"/>
        <v>33160975.138306372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59</v>
      </c>
      <c r="C127" s="7"/>
      <c r="D127" s="2" t="e">
        <f t="shared" si="11"/>
        <v>#N/A</v>
      </c>
      <c r="E127" s="2" t="e">
        <f t="shared" si="22"/>
        <v>#N/A</v>
      </c>
      <c r="F127" s="2">
        <v>775781.4825617969</v>
      </c>
      <c r="G127" s="2">
        <f t="shared" si="35"/>
        <v>642960.42857142852</v>
      </c>
      <c r="H127" s="2">
        <f t="shared" si="32"/>
        <v>51457451.004556239</v>
      </c>
      <c r="I127" s="7"/>
      <c r="J127" s="2" t="e">
        <f t="shared" si="13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989058.71428571723</v>
      </c>
      <c r="M127" s="8" t="e">
        <f t="shared" si="28"/>
        <v>#N/A</v>
      </c>
      <c r="N127" s="2" t="e">
        <f t="shared" si="14"/>
        <v>#N/A</v>
      </c>
      <c r="O127" s="2" t="e">
        <f t="shared" si="24"/>
        <v>#N/A</v>
      </c>
      <c r="P127" s="2">
        <v>780937.49125471711</v>
      </c>
      <c r="Q127" s="2">
        <f t="shared" si="36"/>
        <v>650000</v>
      </c>
      <c r="R127" s="2">
        <f t="shared" si="33"/>
        <v>52345084.360022962</v>
      </c>
      <c r="S127" s="2">
        <f t="shared" si="16"/>
        <v>642960.42857142538</v>
      </c>
      <c r="T127" s="2">
        <f t="shared" si="17"/>
        <v>7039.5714285714785</v>
      </c>
      <c r="U127" s="2">
        <f t="shared" si="18"/>
        <v>650000</v>
      </c>
      <c r="V127" s="2">
        <f t="shared" si="34"/>
        <v>6353321</v>
      </c>
      <c r="W127" s="2">
        <f t="shared" si="19"/>
        <v>491970</v>
      </c>
      <c r="X127" s="2">
        <f t="shared" si="6"/>
        <v>158030</v>
      </c>
      <c r="Y127" s="2">
        <f t="shared" si="30"/>
        <v>45991763.360022947</v>
      </c>
      <c r="Z127" s="2" t="str">
        <f t="shared" si="8"/>
        <v>HERE</v>
      </c>
      <c r="AA127" s="2">
        <f>IF(Z127="HERE",Y127,AA126+Graph!$G$1*1000)</f>
        <v>45991763.360022947</v>
      </c>
      <c r="AB127" s="2">
        <f t="shared" si="20"/>
        <v>158030</v>
      </c>
      <c r="AC127" s="2">
        <f t="shared" si="31"/>
        <v>6353321</v>
      </c>
      <c r="AD127" s="3">
        <f t="shared" si="10"/>
        <v>45991763.360022947</v>
      </c>
      <c r="AE127" s="2">
        <f>IF(AE125&gt;=52800000,52800000,IF(AB106=Graph!G$1*1000,AE126+Graph!G$1*1000,AC127))</f>
        <v>6353321</v>
      </c>
      <c r="AF127" s="3">
        <f t="shared" si="21"/>
        <v>6353321</v>
      </c>
      <c r="AG127" s="3">
        <f t="shared" si="29"/>
        <v>33700553.081163518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60</v>
      </c>
      <c r="C128" s="7"/>
      <c r="D128" s="2" t="e">
        <f t="shared" si="11"/>
        <v>#N/A</v>
      </c>
      <c r="E128" s="2" t="e">
        <f t="shared" si="22"/>
        <v>#N/A</v>
      </c>
      <c r="F128" s="2">
        <v>781042.13285505772</v>
      </c>
      <c r="G128" s="2">
        <f t="shared" si="35"/>
        <v>642960.42857142852</v>
      </c>
      <c r="H128" s="2">
        <f t="shared" si="32"/>
        <v>52100411.433127664</v>
      </c>
      <c r="I128" s="7"/>
      <c r="J128" s="2" t="e">
        <f t="shared" si="13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996098.28571428871</v>
      </c>
      <c r="M128" s="8" t="e">
        <f t="shared" si="28"/>
        <v>#N/A</v>
      </c>
      <c r="N128" s="2" t="e">
        <f t="shared" si="14"/>
        <v>#N/A</v>
      </c>
      <c r="O128" s="2" t="e">
        <f t="shared" si="24"/>
        <v>#N/A</v>
      </c>
      <c r="P128" s="2">
        <v>786219.98334729671</v>
      </c>
      <c r="Q128" s="2">
        <f t="shared" si="36"/>
        <v>650000</v>
      </c>
      <c r="R128" s="2">
        <f t="shared" si="33"/>
        <v>52995084.360022962</v>
      </c>
      <c r="S128" s="2">
        <f t="shared" si="16"/>
        <v>642960.42857142538</v>
      </c>
      <c r="T128" s="2">
        <f t="shared" si="17"/>
        <v>7039.5714285714785</v>
      </c>
      <c r="U128" s="2">
        <f t="shared" si="18"/>
        <v>650000</v>
      </c>
      <c r="V128" s="2">
        <f t="shared" si="34"/>
        <v>6573570</v>
      </c>
      <c r="W128" s="2">
        <f t="shared" si="19"/>
        <v>220249</v>
      </c>
      <c r="X128" s="2">
        <f t="shared" si="6"/>
        <v>429751</v>
      </c>
      <c r="Y128" s="2">
        <f t="shared" si="30"/>
        <v>46421514.360022947</v>
      </c>
      <c r="Z128" s="2" t="str">
        <f t="shared" si="8"/>
        <v>HERE</v>
      </c>
      <c r="AA128" s="2">
        <f>IF(Z128="HERE",Y128,AA127+Graph!$G$1*1000)</f>
        <v>46421514.360022947</v>
      </c>
      <c r="AB128" s="2">
        <f t="shared" si="20"/>
        <v>429751</v>
      </c>
      <c r="AC128" s="2">
        <f t="shared" si="31"/>
        <v>6573570</v>
      </c>
      <c r="AD128" s="3">
        <f t="shared" si="10"/>
        <v>46421514.360022947</v>
      </c>
      <c r="AE128" s="2">
        <f>IF(AE126&gt;=52800000,52800000,IF(AB107=Graph!G$1*1000,AE127+Graph!G$1*1000,AC128))</f>
        <v>6573570</v>
      </c>
      <c r="AF128" s="3">
        <f t="shared" si="21"/>
        <v>6573570</v>
      </c>
      <c r="AG128" s="3">
        <f t="shared" si="29"/>
        <v>34240131.024020657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61</v>
      </c>
      <c r="C129" s="7"/>
      <c r="D129" s="2" t="e">
        <f t="shared" si="11"/>
        <v>#N/A</v>
      </c>
      <c r="E129" s="2" t="e">
        <f t="shared" si="22"/>
        <v>#N/A</v>
      </c>
      <c r="F129" s="2">
        <v>786302.78314831853</v>
      </c>
      <c r="G129" s="2">
        <f t="shared" si="35"/>
        <v>642960.42857142852</v>
      </c>
      <c r="H129" s="2">
        <f t="shared" si="32"/>
        <v>52743371.861699089</v>
      </c>
      <c r="I129" s="7"/>
      <c r="J129" s="2" t="e">
        <f t="shared" si="13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1003137.8571428602</v>
      </c>
      <c r="M129" s="8" t="e">
        <f t="shared" si="28"/>
        <v>#N/A</v>
      </c>
      <c r="N129" s="2" t="e">
        <f t="shared" si="14"/>
        <v>#N/A</v>
      </c>
      <c r="O129" s="2" t="e">
        <f t="shared" si="24"/>
        <v>#N/A</v>
      </c>
      <c r="P129" s="2">
        <v>791502.47543987632</v>
      </c>
      <c r="Q129" s="2">
        <f t="shared" si="36"/>
        <v>650000</v>
      </c>
      <c r="R129" s="2">
        <f t="shared" si="33"/>
        <v>53645084.360022962</v>
      </c>
      <c r="S129" s="2">
        <f t="shared" si="16"/>
        <v>642960.42857142538</v>
      </c>
      <c r="T129" s="2">
        <f t="shared" si="17"/>
        <v>7039.5714285714785</v>
      </c>
      <c r="U129" s="2">
        <f t="shared" si="18"/>
        <v>650000</v>
      </c>
      <c r="V129" s="2">
        <f t="shared" si="34"/>
        <v>6853372</v>
      </c>
      <c r="W129" s="2">
        <f t="shared" si="19"/>
        <v>279802</v>
      </c>
      <c r="X129" s="2">
        <f t="shared" si="6"/>
        <v>370198</v>
      </c>
      <c r="Y129" s="2">
        <f t="shared" si="30"/>
        <v>46791712.360022947</v>
      </c>
      <c r="Z129" s="2" t="str">
        <f t="shared" si="8"/>
        <v>HERE</v>
      </c>
      <c r="AA129" s="2">
        <f>IF(Z129="HERE",Y129,AA128+Graph!$G$1*1000)</f>
        <v>46791712.360022947</v>
      </c>
      <c r="AB129" s="2">
        <f t="shared" si="20"/>
        <v>370198</v>
      </c>
      <c r="AC129" s="2">
        <f t="shared" si="31"/>
        <v>6853372</v>
      </c>
      <c r="AD129" s="3">
        <f t="shared" si="10"/>
        <v>46791712.360022947</v>
      </c>
      <c r="AE129" s="2">
        <f>IF(AE127&gt;=52800000,52800000,IF(AB108=Graph!G$1*1000,AE128+Graph!G$1*1000,AC129))</f>
        <v>6853372</v>
      </c>
      <c r="AF129" s="3">
        <f t="shared" si="21"/>
        <v>6853372</v>
      </c>
      <c r="AG129" s="3">
        <f t="shared" si="29"/>
        <v>34713074.036520652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62</v>
      </c>
      <c r="C130" s="7"/>
      <c r="D130" s="2" t="e">
        <f t="shared" si="11"/>
        <v>#N/A</v>
      </c>
      <c r="E130" s="2" t="e">
        <f t="shared" si="22"/>
        <v>#N/A</v>
      </c>
      <c r="F130" s="2">
        <v>791563.43344157934</v>
      </c>
      <c r="G130" s="2">
        <f t="shared" si="35"/>
        <v>642960.42857142852</v>
      </c>
      <c r="H130" s="2">
        <f t="shared" si="32"/>
        <v>53386332.290270515</v>
      </c>
      <c r="I130" s="7"/>
      <c r="J130" s="2" t="e">
        <f t="shared" si="13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1010177.4285714317</v>
      </c>
      <c r="M130" s="8" t="e">
        <f t="shared" si="28"/>
        <v>#N/A</v>
      </c>
      <c r="N130" s="2" t="e">
        <f t="shared" si="14"/>
        <v>#N/A</v>
      </c>
      <c r="O130" s="2" t="e">
        <f t="shared" si="24"/>
        <v>#N/A</v>
      </c>
      <c r="P130" s="2">
        <v>796784.96753245592</v>
      </c>
      <c r="Q130" s="2">
        <f t="shared" si="36"/>
        <v>650000</v>
      </c>
      <c r="R130" s="2">
        <f t="shared" si="33"/>
        <v>54295084.360022962</v>
      </c>
      <c r="S130" s="2">
        <f t="shared" si="16"/>
        <v>642960.42857142538</v>
      </c>
      <c r="T130" s="2">
        <f t="shared" si="17"/>
        <v>7039.5714285714785</v>
      </c>
      <c r="U130" s="2">
        <f t="shared" si="18"/>
        <v>650000</v>
      </c>
      <c r="V130" s="2">
        <f t="shared" si="34"/>
        <v>7164387</v>
      </c>
      <c r="W130" s="2">
        <f t="shared" si="19"/>
        <v>311015</v>
      </c>
      <c r="X130" s="2">
        <f t="shared" si="6"/>
        <v>338985</v>
      </c>
      <c r="Y130" s="2">
        <f t="shared" si="30"/>
        <v>47130697.360022947</v>
      </c>
      <c r="Z130" s="2" t="str">
        <f t="shared" si="8"/>
        <v>HERE</v>
      </c>
      <c r="AA130" s="2">
        <f>IF(Z130="HERE",Y130,AA129+Graph!$G$1*1000)</f>
        <v>47130697.360022947</v>
      </c>
      <c r="AB130" s="2">
        <f t="shared" si="20"/>
        <v>338985</v>
      </c>
      <c r="AC130" s="2">
        <f t="shared" si="31"/>
        <v>7164387</v>
      </c>
      <c r="AD130" s="3">
        <f t="shared" si="10"/>
        <v>47130697.360022947</v>
      </c>
      <c r="AE130" s="2">
        <f>IF(AE128&gt;=52800000,52800000,IF(AB109=Graph!G$1*1000,AE129+Graph!G$1*1000,AC130))</f>
        <v>7164387</v>
      </c>
      <c r="AF130" s="3">
        <f t="shared" si="21"/>
        <v>7164387</v>
      </c>
      <c r="AG130" s="3">
        <f t="shared" si="29"/>
        <v>35186017.049020655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63</v>
      </c>
      <c r="C131" s="7"/>
      <c r="D131" s="2" t="e">
        <f t="shared" si="11"/>
        <v>#N/A</v>
      </c>
      <c r="E131" s="2" t="e">
        <f t="shared" si="22"/>
        <v>#N/A</v>
      </c>
      <c r="F131" s="2">
        <v>796824.08373481035</v>
      </c>
      <c r="G131" s="2">
        <f t="shared" si="35"/>
        <v>642960.42857142852</v>
      </c>
      <c r="H131" s="2">
        <f t="shared" si="32"/>
        <v>54029292.71884194</v>
      </c>
      <c r="I131" s="7"/>
      <c r="J131" s="2" t="e">
        <f t="shared" si="13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1017217.0000000031</v>
      </c>
      <c r="M131" s="8" t="e">
        <f t="shared" si="28"/>
        <v>#N/A</v>
      </c>
      <c r="N131" s="2" t="e">
        <f t="shared" si="14"/>
        <v>#N/A</v>
      </c>
      <c r="O131" s="2" t="e">
        <f t="shared" si="24"/>
        <v>#N/A</v>
      </c>
      <c r="P131" s="2">
        <v>802067.45962503552</v>
      </c>
      <c r="Q131" s="2">
        <f t="shared" si="36"/>
        <v>650000</v>
      </c>
      <c r="R131" s="2">
        <f t="shared" si="33"/>
        <v>54945084.360022962</v>
      </c>
      <c r="S131" s="2">
        <f t="shared" si="16"/>
        <v>642960.42857142538</v>
      </c>
      <c r="T131" s="2">
        <f t="shared" si="17"/>
        <v>7039.5714285714785</v>
      </c>
      <c r="U131" s="2">
        <f t="shared" si="18"/>
        <v>650000</v>
      </c>
      <c r="V131" s="2">
        <f t="shared" si="34"/>
        <v>7447199</v>
      </c>
      <c r="W131" s="2">
        <f t="shared" si="19"/>
        <v>282812</v>
      </c>
      <c r="X131" s="2">
        <f t="shared" si="6"/>
        <v>367188</v>
      </c>
      <c r="Y131" s="2">
        <f t="shared" si="30"/>
        <v>47497885.360022947</v>
      </c>
      <c r="Z131" s="2" t="str">
        <f t="shared" si="8"/>
        <v>HERE</v>
      </c>
      <c r="AA131" s="2">
        <f>IF(Z131="HERE",Y131,AA130+Graph!$G$1*1000)</f>
        <v>47497885.360022947</v>
      </c>
      <c r="AB131" s="2">
        <f t="shared" si="20"/>
        <v>367188</v>
      </c>
      <c r="AC131" s="2">
        <f t="shared" si="31"/>
        <v>7447199</v>
      </c>
      <c r="AD131" s="3">
        <f t="shared" si="10"/>
        <v>47497885.360022947</v>
      </c>
      <c r="AE131" s="2">
        <f>IF(AE129&gt;=52800000,52800000,IF(AB110=Graph!G$1*1000,AE130+Graph!G$1*1000,AC131))</f>
        <v>7447199</v>
      </c>
      <c r="AF131" s="3">
        <f t="shared" si="21"/>
        <v>7447199</v>
      </c>
      <c r="AG131" s="3">
        <f t="shared" si="29"/>
        <v>35658960.061520651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64</v>
      </c>
      <c r="C132" s="7"/>
      <c r="D132" s="2" t="e">
        <f t="shared" si="11"/>
        <v>#N/A</v>
      </c>
      <c r="E132" s="2" t="e">
        <f t="shared" si="22"/>
        <v>#N/A</v>
      </c>
      <c r="F132" s="2">
        <v>802084.73402807117</v>
      </c>
      <c r="G132" s="2">
        <f t="shared" si="35"/>
        <v>642960.42857142852</v>
      </c>
      <c r="H132" s="2">
        <f t="shared" si="32"/>
        <v>54672253.147413366</v>
      </c>
      <c r="I132" s="7"/>
      <c r="J132" s="2" t="e">
        <f t="shared" si="13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1024256.5714285746</v>
      </c>
      <c r="M132" s="8" t="e">
        <f t="shared" si="28"/>
        <v>#N/A</v>
      </c>
      <c r="N132" s="2" t="e">
        <f t="shared" si="14"/>
        <v>#N/A</v>
      </c>
      <c r="O132" s="2" t="e">
        <f t="shared" si="24"/>
        <v>#N/A</v>
      </c>
      <c r="P132" s="2">
        <v>807349.95171764493</v>
      </c>
      <c r="Q132" s="2">
        <f t="shared" si="36"/>
        <v>650000</v>
      </c>
      <c r="R132" s="2">
        <f t="shared" si="33"/>
        <v>55595084.360022962</v>
      </c>
      <c r="S132" s="2">
        <f t="shared" si="16"/>
        <v>642960.42857142538</v>
      </c>
      <c r="T132" s="2">
        <f t="shared" si="17"/>
        <v>7039.5714285714785</v>
      </c>
      <c r="U132" s="2">
        <f t="shared" si="18"/>
        <v>650000</v>
      </c>
      <c r="V132" s="2">
        <f t="shared" si="34"/>
        <v>7891184</v>
      </c>
      <c r="W132" s="2">
        <f t="shared" si="19"/>
        <v>443985</v>
      </c>
      <c r="X132" s="2">
        <f t="shared" si="6"/>
        <v>206015</v>
      </c>
      <c r="Y132" s="2">
        <f t="shared" si="30"/>
        <v>47703900.360022947</v>
      </c>
      <c r="Z132" s="2" t="str">
        <f t="shared" si="8"/>
        <v>HERE</v>
      </c>
      <c r="AA132" s="2">
        <f>IF(Z132="HERE",Y132,AA131+Graph!$G$1*1000)</f>
        <v>47703900.360022947</v>
      </c>
      <c r="AB132" s="2">
        <f t="shared" si="20"/>
        <v>206015</v>
      </c>
      <c r="AC132" s="2">
        <f t="shared" si="31"/>
        <v>7891184</v>
      </c>
      <c r="AD132" s="3">
        <f t="shared" si="10"/>
        <v>47703900.360022947</v>
      </c>
      <c r="AE132" s="2">
        <f>IF(AE130&gt;=52800000,52800000,IF(AB111=Graph!G$1*1000,AE131+Graph!G$1*1000,AC132))</f>
        <v>7891184</v>
      </c>
      <c r="AF132" s="3">
        <f t="shared" si="21"/>
        <v>7891184</v>
      </c>
      <c r="AG132" s="3">
        <f t="shared" si="29"/>
        <v>36131903.074020654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65</v>
      </c>
      <c r="C133" s="7"/>
      <c r="D133" s="2" t="e">
        <f t="shared" si="11"/>
        <v>#N/A</v>
      </c>
      <c r="E133" s="2" t="e">
        <f t="shared" si="22"/>
        <v>#N/A</v>
      </c>
      <c r="F133" s="2">
        <v>807345.38432133198</v>
      </c>
      <c r="G133" s="2">
        <f t="shared" si="35"/>
        <v>642960.42857142852</v>
      </c>
      <c r="H133" s="2">
        <f t="shared" si="32"/>
        <v>55315213.575984791</v>
      </c>
      <c r="I133" s="7"/>
      <c r="J133" s="2" t="e">
        <f t="shared" si="13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1031296.1428571461</v>
      </c>
      <c r="M133" s="8" t="e">
        <f t="shared" si="28"/>
        <v>#N/A</v>
      </c>
      <c r="N133" s="2" t="e">
        <f t="shared" si="14"/>
        <v>#N/A</v>
      </c>
      <c r="O133" s="2" t="e">
        <f t="shared" si="24"/>
        <v>#N/A</v>
      </c>
      <c r="P133" s="2">
        <v>812632.44381022453</v>
      </c>
      <c r="Q133" s="2">
        <f t="shared" si="36"/>
        <v>650000</v>
      </c>
      <c r="R133" s="2">
        <f t="shared" si="33"/>
        <v>56245084.360022962</v>
      </c>
      <c r="S133" s="2">
        <f t="shared" si="16"/>
        <v>642960.42857142538</v>
      </c>
      <c r="T133" s="2">
        <f t="shared" si="17"/>
        <v>7039.5714285714785</v>
      </c>
      <c r="U133" s="2">
        <f t="shared" si="18"/>
        <v>650000</v>
      </c>
      <c r="V133" s="2">
        <f t="shared" si="34"/>
        <v>8378940</v>
      </c>
      <c r="W133" s="2">
        <f t="shared" si="19"/>
        <v>487756</v>
      </c>
      <c r="X133" s="2">
        <f t="shared" si="6"/>
        <v>162244</v>
      </c>
      <c r="Y133" s="2">
        <f t="shared" si="30"/>
        <v>47866144.360022947</v>
      </c>
      <c r="Z133" s="2" t="str">
        <f t="shared" si="8"/>
        <v>HERE</v>
      </c>
      <c r="AA133" s="2">
        <f>IF(Z133="HERE",Y133,AA132+Graph!$G$1*1000)</f>
        <v>47866144.360022947</v>
      </c>
      <c r="AB133" s="2">
        <f t="shared" si="20"/>
        <v>162244</v>
      </c>
      <c r="AC133" s="2">
        <f t="shared" si="31"/>
        <v>8378940</v>
      </c>
      <c r="AD133" s="3">
        <f t="shared" si="10"/>
        <v>47866144.360022947</v>
      </c>
      <c r="AE133" s="2">
        <f>IF(AE131&gt;=52800000,52800000,IF(AB112=Graph!G$1*1000,AE132+Graph!G$1*1000,AC133))</f>
        <v>8378940</v>
      </c>
      <c r="AF133" s="3">
        <f t="shared" si="21"/>
        <v>8378940</v>
      </c>
      <c r="AG133" s="3">
        <f t="shared" si="29"/>
        <v>36604846.086520657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66</v>
      </c>
      <c r="C134" s="7"/>
      <c r="D134" s="2" t="e">
        <f t="shared" si="11"/>
        <v>#N/A</v>
      </c>
      <c r="E134" s="2" t="e">
        <f t="shared" si="22"/>
        <v>#N/A</v>
      </c>
      <c r="F134" s="2">
        <v>812606.03461459279</v>
      </c>
      <c r="G134" s="2">
        <f t="shared" si="35"/>
        <v>642960.42857142852</v>
      </c>
      <c r="H134" s="2">
        <f t="shared" si="32"/>
        <v>55958174.004556216</v>
      </c>
      <c r="I134" s="7"/>
      <c r="J134" s="2" t="e">
        <f t="shared" si="13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1038335.7142857176</v>
      </c>
      <c r="M134" s="8" t="e">
        <f t="shared" si="28"/>
        <v>#N/A</v>
      </c>
      <c r="N134" s="2" t="e">
        <f t="shared" si="14"/>
        <v>#N/A</v>
      </c>
      <c r="O134" s="2" t="e">
        <f t="shared" si="24"/>
        <v>#N/A</v>
      </c>
      <c r="P134" s="2">
        <v>817914.93590280414</v>
      </c>
      <c r="Q134" s="2">
        <f t="shared" si="36"/>
        <v>650000</v>
      </c>
      <c r="R134" s="2">
        <f t="shared" si="33"/>
        <v>56895084.360022962</v>
      </c>
      <c r="S134" s="2">
        <f t="shared" si="16"/>
        <v>642960.42857142538</v>
      </c>
      <c r="T134" s="2">
        <f t="shared" si="17"/>
        <v>7039.5714285714785</v>
      </c>
      <c r="U134" s="2">
        <f t="shared" si="18"/>
        <v>650000</v>
      </c>
      <c r="V134" s="2">
        <f t="shared" si="34"/>
        <v>8977329</v>
      </c>
      <c r="W134" s="2">
        <f t="shared" si="19"/>
        <v>598389</v>
      </c>
      <c r="X134" s="2">
        <f t="shared" si="6"/>
        <v>51611</v>
      </c>
      <c r="Y134" s="2">
        <f t="shared" si="30"/>
        <v>47917755.360022947</v>
      </c>
      <c r="Z134" s="2" t="str">
        <f t="shared" si="8"/>
        <v>HERE</v>
      </c>
      <c r="AA134" s="2">
        <f>IF(Z134="HERE",Y134,AA133+Graph!$G$1*1000)</f>
        <v>47917755.360022947</v>
      </c>
      <c r="AB134" s="2">
        <f t="shared" si="20"/>
        <v>51611</v>
      </c>
      <c r="AC134" s="2">
        <f t="shared" si="31"/>
        <v>8977329</v>
      </c>
      <c r="AD134" s="3">
        <f t="shared" si="10"/>
        <v>47917755.360022947</v>
      </c>
      <c r="AE134" s="2">
        <f>IF(AE132&gt;=52800000,52800000,IF(AB113=Graph!G$1*1000,AE133+Graph!G$1*1000,AC134))</f>
        <v>8977329</v>
      </c>
      <c r="AF134" s="3">
        <f t="shared" si="21"/>
        <v>8977329</v>
      </c>
      <c r="AG134" s="3">
        <f t="shared" si="29"/>
        <v>37077789.099020652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67</v>
      </c>
      <c r="C135" s="7"/>
      <c r="D135" s="2" t="e">
        <f t="shared" si="11"/>
        <v>#N/A</v>
      </c>
      <c r="E135" s="2" t="e">
        <f t="shared" si="22"/>
        <v>#N/A</v>
      </c>
      <c r="F135" s="2">
        <v>817866.6849078536</v>
      </c>
      <c r="G135" s="2">
        <f t="shared" si="35"/>
        <v>642960.42857142852</v>
      </c>
      <c r="H135" s="2">
        <f t="shared" si="32"/>
        <v>56601134.433127642</v>
      </c>
      <c r="I135" s="7"/>
      <c r="J135" s="2" t="e">
        <f t="shared" si="13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1045375.2857142891</v>
      </c>
      <c r="M135" s="8" t="e">
        <f t="shared" si="28"/>
        <v>#N/A</v>
      </c>
      <c r="N135" s="2" t="e">
        <f t="shared" si="14"/>
        <v>#N/A</v>
      </c>
      <c r="O135" s="2" t="e">
        <f t="shared" si="24"/>
        <v>#N/A</v>
      </c>
      <c r="P135" s="2">
        <v>823197.42799538374</v>
      </c>
      <c r="Q135" s="2">
        <f t="shared" si="36"/>
        <v>650000</v>
      </c>
      <c r="R135" s="2">
        <f t="shared" si="33"/>
        <v>57545084.360022962</v>
      </c>
      <c r="S135" s="2">
        <f t="shared" si="16"/>
        <v>642960.42857142538</v>
      </c>
      <c r="T135" s="2">
        <f t="shared" si="17"/>
        <v>7039.5714285714785</v>
      </c>
      <c r="U135" s="2">
        <f t="shared" si="18"/>
        <v>650000</v>
      </c>
      <c r="V135" s="2">
        <f t="shared" si="34"/>
        <v>9296367</v>
      </c>
      <c r="W135" s="2">
        <f t="shared" si="19"/>
        <v>319038</v>
      </c>
      <c r="X135" s="2">
        <f t="shared" si="6"/>
        <v>330962</v>
      </c>
      <c r="Y135" s="2">
        <f t="shared" si="30"/>
        <v>48248717.360022947</v>
      </c>
      <c r="Z135" s="2" t="str">
        <f t="shared" si="8"/>
        <v>HERE</v>
      </c>
      <c r="AA135" s="2">
        <f>IF(Z135="HERE",Y135,AA134+Graph!$G$1*1000)</f>
        <v>48248717.360022947</v>
      </c>
      <c r="AB135" s="2">
        <f t="shared" si="20"/>
        <v>330962</v>
      </c>
      <c r="AC135" s="2">
        <f t="shared" si="31"/>
        <v>9296367</v>
      </c>
      <c r="AD135" s="3">
        <f t="shared" si="10"/>
        <v>48248717.360022947</v>
      </c>
      <c r="AE135" s="2">
        <f>IF(AE133&gt;=52800000,52800000,IF(AB114=Graph!G$1*1000,AE134+Graph!G$1*1000,AC135))</f>
        <v>9296367</v>
      </c>
      <c r="AF135" s="3">
        <f t="shared" si="21"/>
        <v>9296367</v>
      </c>
      <c r="AG135" s="3">
        <f t="shared" si="29"/>
        <v>37550732.111520655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68</v>
      </c>
      <c r="C136" s="7"/>
      <c r="D136" s="2" t="e">
        <f t="shared" si="11"/>
        <v>#N/A</v>
      </c>
      <c r="E136" s="2" t="e">
        <f t="shared" si="22"/>
        <v>#N/A</v>
      </c>
      <c r="F136" s="2">
        <v>823127.33520111442</v>
      </c>
      <c r="G136" s="2">
        <f t="shared" si="35"/>
        <v>642960.42857142852</v>
      </c>
      <c r="H136" s="2">
        <f t="shared" si="32"/>
        <v>57244094.861699067</v>
      </c>
      <c r="I136" s="7"/>
      <c r="J136" s="2" t="e">
        <f t="shared" si="13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1052414.8571428605</v>
      </c>
      <c r="M136" s="8" t="e">
        <f t="shared" si="28"/>
        <v>#N/A</v>
      </c>
      <c r="N136" s="2" t="e">
        <f t="shared" si="14"/>
        <v>#N/A</v>
      </c>
      <c r="O136" s="2" t="e">
        <f t="shared" si="24"/>
        <v>#N/A</v>
      </c>
      <c r="P136" s="2">
        <v>828479.92008796334</v>
      </c>
      <c r="Q136" s="2">
        <f t="shared" si="36"/>
        <v>650000</v>
      </c>
      <c r="R136" s="2">
        <f t="shared" si="33"/>
        <v>58195084.360022962</v>
      </c>
      <c r="S136" s="2">
        <f t="shared" si="16"/>
        <v>642960.42857142538</v>
      </c>
      <c r="T136" s="2">
        <f t="shared" si="17"/>
        <v>7039.5714285714785</v>
      </c>
      <c r="U136" s="2">
        <f t="shared" si="18"/>
        <v>650000</v>
      </c>
      <c r="V136" s="2">
        <f t="shared" si="34"/>
        <v>9646715</v>
      </c>
      <c r="W136" s="2">
        <f t="shared" si="19"/>
        <v>350348</v>
      </c>
      <c r="X136" s="2">
        <f t="shared" si="6"/>
        <v>299652</v>
      </c>
      <c r="Y136" s="2">
        <f t="shared" si="30"/>
        <v>48548369.360022947</v>
      </c>
      <c r="Z136" s="2" t="str">
        <f t="shared" si="8"/>
        <v>HERE</v>
      </c>
      <c r="AA136" s="2">
        <f>IF(Z136="HERE",Y136,AA135+Graph!$G$1*1000)</f>
        <v>48548369.360022947</v>
      </c>
      <c r="AB136" s="2">
        <f t="shared" si="20"/>
        <v>299652</v>
      </c>
      <c r="AC136" s="2">
        <f t="shared" si="31"/>
        <v>9646715</v>
      </c>
      <c r="AD136" s="3">
        <f t="shared" si="10"/>
        <v>48548369.360022947</v>
      </c>
      <c r="AE136" s="2">
        <f>IF(AE134&gt;=52800000,52800000,IF(AB115=Graph!G$1*1000,AE135+Graph!G$1*1000,AC136))</f>
        <v>9646715</v>
      </c>
      <c r="AF136" s="3">
        <f t="shared" si="21"/>
        <v>9646715</v>
      </c>
      <c r="AG136" s="3">
        <f t="shared" si="29"/>
        <v>38023675.124020651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69</v>
      </c>
      <c r="C137" s="7"/>
      <c r="D137" s="2" t="e">
        <f t="shared" si="11"/>
        <v>#N/A</v>
      </c>
      <c r="E137" s="2" t="e">
        <f t="shared" si="22"/>
        <v>#N/A</v>
      </c>
      <c r="F137" s="2">
        <v>828387.98549434543</v>
      </c>
      <c r="G137" s="2">
        <f t="shared" si="35"/>
        <v>642960.42857142852</v>
      </c>
      <c r="H137" s="2">
        <f t="shared" si="32"/>
        <v>57887055.290270492</v>
      </c>
      <c r="I137" s="7"/>
      <c r="J137" s="2" t="e">
        <f t="shared" si="13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1059454.4285714319</v>
      </c>
      <c r="M137" s="8" t="e">
        <f t="shared" si="28"/>
        <v>#N/A</v>
      </c>
      <c r="N137" s="2" t="e">
        <f t="shared" si="14"/>
        <v>#N/A</v>
      </c>
      <c r="O137" s="2" t="e">
        <f t="shared" si="24"/>
        <v>#N/A</v>
      </c>
      <c r="P137" s="2">
        <v>833762.41218057275</v>
      </c>
      <c r="Q137" s="2">
        <f t="shared" si="36"/>
        <v>650000</v>
      </c>
      <c r="R137" s="2">
        <f t="shared" si="33"/>
        <v>58845084.360022962</v>
      </c>
      <c r="S137" s="2">
        <f t="shared" si="16"/>
        <v>642960.42857142538</v>
      </c>
      <c r="T137" s="2">
        <f t="shared" si="17"/>
        <v>7039.571428571362</v>
      </c>
      <c r="U137" s="2">
        <f t="shared" si="18"/>
        <v>650000</v>
      </c>
      <c r="V137" s="2">
        <f t="shared" si="34"/>
        <v>10021471</v>
      </c>
      <c r="W137" s="2">
        <f t="shared" si="19"/>
        <v>374756</v>
      </c>
      <c r="X137" s="2">
        <f t="shared" si="6"/>
        <v>275244</v>
      </c>
      <c r="Y137" s="2">
        <f t="shared" si="30"/>
        <v>48823613.360022947</v>
      </c>
      <c r="Z137" s="2" t="str">
        <f t="shared" si="8"/>
        <v>HERE</v>
      </c>
      <c r="AA137" s="2">
        <f>IF(Z137="HERE",Y137,AA136+Graph!$G$1*1000)</f>
        <v>48823613.360022947</v>
      </c>
      <c r="AB137" s="2">
        <f t="shared" si="20"/>
        <v>275244</v>
      </c>
      <c r="AC137" s="2">
        <f t="shared" si="31"/>
        <v>10021471</v>
      </c>
      <c r="AD137" s="3">
        <f t="shared" si="10"/>
        <v>48823613.360022947</v>
      </c>
      <c r="AE137" s="2">
        <f>IF(AE135&gt;=52800000,52800000,IF(AB116=Graph!G$1*1000,AE136+Graph!G$1*1000,AC137))</f>
        <v>10021471</v>
      </c>
      <c r="AF137" s="3">
        <f t="shared" si="21"/>
        <v>10021471</v>
      </c>
      <c r="AG137" s="3">
        <f t="shared" si="29"/>
        <v>38432163.274020657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70</v>
      </c>
      <c r="C138" s="7"/>
      <c r="D138" s="2" t="e">
        <f t="shared" si="11"/>
        <v>#N/A</v>
      </c>
      <c r="E138" s="2" t="e">
        <f t="shared" si="22"/>
        <v>#N/A</v>
      </c>
      <c r="F138" s="2">
        <v>833648.63578760624</v>
      </c>
      <c r="G138" s="2">
        <f t="shared" si="35"/>
        <v>642960.42857142852</v>
      </c>
      <c r="H138" s="2">
        <f t="shared" si="32"/>
        <v>58530015.718841918</v>
      </c>
      <c r="I138" s="7"/>
      <c r="J138" s="2" t="e">
        <f t="shared" si="13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1066494.0000000033</v>
      </c>
      <c r="M138" s="8" t="e">
        <f t="shared" si="28"/>
        <v>#N/A</v>
      </c>
      <c r="N138" s="2" t="e">
        <f t="shared" si="14"/>
        <v>#N/A</v>
      </c>
      <c r="O138" s="2" t="e">
        <f t="shared" si="24"/>
        <v>#N/A</v>
      </c>
      <c r="P138" s="2">
        <v>839044.90427315235</v>
      </c>
      <c r="Q138" s="2">
        <f t="shared" si="36"/>
        <v>650000</v>
      </c>
      <c r="R138" s="2">
        <f t="shared" si="33"/>
        <v>59495084.360022962</v>
      </c>
      <c r="S138" s="2">
        <f t="shared" si="16"/>
        <v>642960.42857142538</v>
      </c>
      <c r="T138" s="2">
        <f t="shared" si="17"/>
        <v>7039.571428571362</v>
      </c>
      <c r="U138" s="2">
        <f t="shared" si="18"/>
        <v>650000</v>
      </c>
      <c r="V138" s="2">
        <f t="shared" si="34"/>
        <v>10490487</v>
      </c>
      <c r="W138" s="2">
        <f t="shared" si="19"/>
        <v>469016</v>
      </c>
      <c r="X138" s="2">
        <f t="shared" si="6"/>
        <v>180984</v>
      </c>
      <c r="Y138" s="2">
        <f t="shared" si="30"/>
        <v>49004597.360022947</v>
      </c>
      <c r="Z138" s="2" t="str">
        <f t="shared" si="8"/>
        <v>HERE</v>
      </c>
      <c r="AA138" s="2">
        <f>IF(Z138="HERE",Y138,AA137+Graph!$G$1*1000)</f>
        <v>49004597.360022947</v>
      </c>
      <c r="AB138" s="2">
        <f t="shared" si="20"/>
        <v>180984</v>
      </c>
      <c r="AC138" s="2">
        <f t="shared" si="31"/>
        <v>10490487</v>
      </c>
      <c r="AD138" s="3">
        <f t="shared" si="10"/>
        <v>49004597.360022947</v>
      </c>
      <c r="AE138" s="2">
        <f>IF(AE136&gt;=52800000,52800000,IF(AB117=Graph!G$1*1000,AE137+Graph!G$1*1000,AC138))</f>
        <v>10490487</v>
      </c>
      <c r="AF138" s="3">
        <f t="shared" si="21"/>
        <v>10490487</v>
      </c>
      <c r="AG138" s="3">
        <f t="shared" si="29"/>
        <v>38780061.724020652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71</v>
      </c>
      <c r="C139" s="7"/>
      <c r="D139" s="2" t="e">
        <f t="shared" si="11"/>
        <v>#N/A</v>
      </c>
      <c r="E139" s="2" t="e">
        <f t="shared" si="22"/>
        <v>#N/A</v>
      </c>
      <c r="F139" s="2">
        <v>838909.28608086705</v>
      </c>
      <c r="G139" s="2">
        <f t="shared" si="35"/>
        <v>642960.42857142852</v>
      </c>
      <c r="H139" s="2">
        <f t="shared" si="32"/>
        <v>59172976.147413343</v>
      </c>
      <c r="I139" s="7"/>
      <c r="J139" s="2" t="e">
        <f t="shared" si="13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1073533.5714285746</v>
      </c>
      <c r="M139" s="8" t="e">
        <f t="shared" si="28"/>
        <v>#N/A</v>
      </c>
      <c r="N139" s="2" t="e">
        <f t="shared" si="14"/>
        <v>#N/A</v>
      </c>
      <c r="O139" s="2" t="e">
        <f t="shared" si="24"/>
        <v>#N/A</v>
      </c>
      <c r="P139" s="2">
        <v>844327.39636573195</v>
      </c>
      <c r="Q139" s="2">
        <f t="shared" si="36"/>
        <v>650000</v>
      </c>
      <c r="R139" s="2">
        <f t="shared" si="33"/>
        <v>60145084.360022962</v>
      </c>
      <c r="S139" s="2">
        <f t="shared" si="16"/>
        <v>642960.42857142538</v>
      </c>
      <c r="T139" s="2">
        <f t="shared" si="17"/>
        <v>7039.571428571362</v>
      </c>
      <c r="U139" s="2">
        <f t="shared" si="18"/>
        <v>650000</v>
      </c>
      <c r="V139" s="2">
        <f t="shared" si="34"/>
        <v>10971047</v>
      </c>
      <c r="W139" s="2">
        <f t="shared" si="19"/>
        <v>480560</v>
      </c>
      <c r="X139" s="2">
        <f t="shared" si="6"/>
        <v>169440</v>
      </c>
      <c r="Y139" s="2">
        <f t="shared" si="30"/>
        <v>49174037.360022947</v>
      </c>
      <c r="Z139" s="2" t="str">
        <f t="shared" si="8"/>
        <v>HERE</v>
      </c>
      <c r="AA139" s="2">
        <f>IF(Z139="HERE",Y139,AA138+Graph!$G$1*1000)</f>
        <v>49174037.360022947</v>
      </c>
      <c r="AB139" s="2">
        <f t="shared" si="20"/>
        <v>169440</v>
      </c>
      <c r="AC139" s="2">
        <f t="shared" si="31"/>
        <v>10971047</v>
      </c>
      <c r="AD139" s="3">
        <f t="shared" si="10"/>
        <v>49174037.360022947</v>
      </c>
      <c r="AE139" s="2">
        <f>IF(AE137&gt;=52800000,52800000,IF(AB118=Graph!G$1*1000,AE138+Graph!G$1*1000,AC139))</f>
        <v>10971047</v>
      </c>
      <c r="AF139" s="3">
        <f t="shared" si="21"/>
        <v>10971047</v>
      </c>
      <c r="AG139" s="3">
        <f t="shared" si="29"/>
        <v>39095871.824020654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72</v>
      </c>
      <c r="C140" s="7"/>
      <c r="D140" s="2" t="e">
        <f t="shared" si="11"/>
        <v>#N/A</v>
      </c>
      <c r="E140" s="2" t="e">
        <f t="shared" si="22"/>
        <v>#N/A</v>
      </c>
      <c r="F140" s="2">
        <v>844169.93637412786</v>
      </c>
      <c r="G140" s="2">
        <f t="shared" si="35"/>
        <v>642960.42857142852</v>
      </c>
      <c r="H140" s="2">
        <f t="shared" si="32"/>
        <v>59815936.575984769</v>
      </c>
      <c r="I140" s="7"/>
      <c r="J140" s="2" t="e">
        <f t="shared" si="13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1080573.142857146</v>
      </c>
      <c r="M140" s="8" t="e">
        <f t="shared" si="28"/>
        <v>#N/A</v>
      </c>
      <c r="N140" s="2" t="e">
        <f t="shared" si="14"/>
        <v>#N/A</v>
      </c>
      <c r="O140" s="2" t="e">
        <f t="shared" si="24"/>
        <v>#N/A</v>
      </c>
      <c r="P140" s="2">
        <v>849609.88845831156</v>
      </c>
      <c r="Q140" s="2">
        <f t="shared" si="36"/>
        <v>650000</v>
      </c>
      <c r="R140" s="2">
        <f t="shared" si="33"/>
        <v>60795084.360022962</v>
      </c>
      <c r="S140" s="2">
        <f t="shared" si="16"/>
        <v>642960.42857142538</v>
      </c>
      <c r="T140" s="2">
        <f t="shared" si="17"/>
        <v>7039.571428571362</v>
      </c>
      <c r="U140" s="2">
        <f t="shared" si="18"/>
        <v>650000</v>
      </c>
      <c r="V140" s="2">
        <f t="shared" si="34"/>
        <v>11465210</v>
      </c>
      <c r="W140" s="2">
        <f t="shared" si="19"/>
        <v>494163</v>
      </c>
      <c r="X140" s="2">
        <f t="shared" si="6"/>
        <v>155837</v>
      </c>
      <c r="Y140" s="2">
        <f t="shared" si="30"/>
        <v>49329874.360022947</v>
      </c>
      <c r="Z140" s="2" t="str">
        <f t="shared" si="8"/>
        <v>HERE</v>
      </c>
      <c r="AA140" s="2">
        <f>IF(Z140="HERE",Y140,AA139+Graph!$G$1*1000)</f>
        <v>49329874.360022947</v>
      </c>
      <c r="AB140" s="2">
        <f t="shared" si="20"/>
        <v>155837</v>
      </c>
      <c r="AC140" s="2">
        <f t="shared" si="31"/>
        <v>11465210</v>
      </c>
      <c r="AD140" s="3">
        <f t="shared" si="10"/>
        <v>49329874.360022947</v>
      </c>
      <c r="AE140" s="2">
        <f>IF(AE138&gt;=52800000,52800000,IF(AB119=Graph!G$1*1000,AE139+Graph!G$1*1000,AC140))</f>
        <v>11465210</v>
      </c>
      <c r="AF140" s="3">
        <f t="shared" si="21"/>
        <v>11465210</v>
      </c>
      <c r="AG140" s="3">
        <f t="shared" si="29"/>
        <v>39405273.774020657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73</v>
      </c>
      <c r="C141" s="7"/>
      <c r="D141" s="2" t="e">
        <f t="shared" si="11"/>
        <v>#N/A</v>
      </c>
      <c r="E141" s="2" t="e">
        <f t="shared" si="22"/>
        <v>#N/A</v>
      </c>
      <c r="F141" s="2">
        <v>849430.58666738868</v>
      </c>
      <c r="G141" s="2">
        <f t="shared" si="35"/>
        <v>642960.42857142852</v>
      </c>
      <c r="H141" s="2">
        <f t="shared" si="32"/>
        <v>60458897.004556194</v>
      </c>
      <c r="I141" s="7"/>
      <c r="J141" s="2" t="e">
        <f t="shared" si="13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1087612.7142857173</v>
      </c>
      <c r="M141" s="8" t="e">
        <f t="shared" si="28"/>
        <v>#N/A</v>
      </c>
      <c r="N141" s="2" t="e">
        <f t="shared" si="14"/>
        <v>#N/A</v>
      </c>
      <c r="O141" s="2" t="e">
        <f t="shared" si="24"/>
        <v>#N/A</v>
      </c>
      <c r="P141" s="2">
        <v>854892.38055089116</v>
      </c>
      <c r="Q141" s="2">
        <f t="shared" si="36"/>
        <v>650000</v>
      </c>
      <c r="R141" s="2">
        <f t="shared" si="33"/>
        <v>61445084.360022962</v>
      </c>
      <c r="S141" s="2">
        <f t="shared" si="16"/>
        <v>642960.42857142538</v>
      </c>
      <c r="T141" s="2">
        <f t="shared" si="17"/>
        <v>7039.571428571362</v>
      </c>
      <c r="U141" s="2">
        <f t="shared" si="18"/>
        <v>650000</v>
      </c>
      <c r="V141" s="2">
        <f t="shared" si="34"/>
        <v>12014288</v>
      </c>
      <c r="W141" s="2">
        <f t="shared" si="19"/>
        <v>549078</v>
      </c>
      <c r="X141" s="2">
        <f t="shared" si="6"/>
        <v>100922</v>
      </c>
      <c r="Y141" s="2">
        <f t="shared" si="30"/>
        <v>49430796.360022947</v>
      </c>
      <c r="Z141" s="2" t="str">
        <f t="shared" si="8"/>
        <v>HERE</v>
      </c>
      <c r="AA141" s="2">
        <f>IF(Z141="HERE",Y141,AA140+Graph!$G$1*1000)</f>
        <v>49430796.360022947</v>
      </c>
      <c r="AB141" s="2">
        <f t="shared" si="20"/>
        <v>100922</v>
      </c>
      <c r="AC141" s="2">
        <f t="shared" si="31"/>
        <v>12014288</v>
      </c>
      <c r="AD141" s="3">
        <f t="shared" si="10"/>
        <v>49430796.360022947</v>
      </c>
      <c r="AE141" s="2">
        <f>IF(AE139&gt;=52800000,52800000,IF(AB120=Graph!G$1*1000,AE140+Graph!G$1*1000,AC141))</f>
        <v>12014288</v>
      </c>
      <c r="AF141" s="3">
        <f t="shared" si="21"/>
        <v>12014288</v>
      </c>
      <c r="AG141" s="3">
        <f t="shared" si="29"/>
        <v>39754046.024020657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74</v>
      </c>
      <c r="C142" s="7"/>
      <c r="D142" s="2" t="e">
        <f t="shared" si="11"/>
        <v>#N/A</v>
      </c>
      <c r="E142" s="2" t="e">
        <f t="shared" si="22"/>
        <v>#N/A</v>
      </c>
      <c r="F142" s="2">
        <v>854691.23696061969</v>
      </c>
      <c r="G142" s="2">
        <f t="shared" si="35"/>
        <v>642960.42857142852</v>
      </c>
      <c r="H142" s="2">
        <f t="shared" si="32"/>
        <v>61101857.433127619</v>
      </c>
      <c r="I142" s="7"/>
      <c r="J142" s="2" t="e">
        <f t="shared" si="13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1094652.2857142887</v>
      </c>
      <c r="M142" s="8" t="e">
        <f t="shared" si="28"/>
        <v>#N/A</v>
      </c>
      <c r="N142" s="2" t="e">
        <f t="shared" si="14"/>
        <v>#N/A</v>
      </c>
      <c r="O142" s="2" t="e">
        <f t="shared" si="24"/>
        <v>#N/A</v>
      </c>
      <c r="P142" s="2">
        <v>860174.87264347076</v>
      </c>
      <c r="Q142" s="2">
        <f t="shared" si="36"/>
        <v>650000</v>
      </c>
      <c r="R142" s="2">
        <f t="shared" si="33"/>
        <v>62095084.360022962</v>
      </c>
      <c r="S142" s="2">
        <f t="shared" si="16"/>
        <v>642960.42857142538</v>
      </c>
      <c r="T142" s="2">
        <f t="shared" si="17"/>
        <v>7039.571428571362</v>
      </c>
      <c r="U142" s="2">
        <f t="shared" si="18"/>
        <v>650000</v>
      </c>
      <c r="V142" s="2">
        <f t="shared" si="34"/>
        <v>12294006</v>
      </c>
      <c r="W142" s="2">
        <f t="shared" si="19"/>
        <v>279718</v>
      </c>
      <c r="X142" s="2">
        <f t="shared" si="6"/>
        <v>370282</v>
      </c>
      <c r="Y142" s="2">
        <f t="shared" si="30"/>
        <v>49801078.360022947</v>
      </c>
      <c r="Z142" s="2" t="str">
        <f t="shared" si="8"/>
        <v>HERE</v>
      </c>
      <c r="AA142" s="2">
        <f>IF(Z142="HERE",Y142,AA141+Graph!$G$1*1000)</f>
        <v>49801078.360022947</v>
      </c>
      <c r="AB142" s="2">
        <f t="shared" si="20"/>
        <v>370282</v>
      </c>
      <c r="AC142" s="2">
        <f t="shared" si="31"/>
        <v>12294006</v>
      </c>
      <c r="AD142" s="3">
        <f t="shared" si="10"/>
        <v>49801078.360022947</v>
      </c>
      <c r="AE142" s="2">
        <f>IF(AE140&gt;=52800000,52800000,IF(AB121=Graph!G$1*1000,AE141+Graph!G$1*1000,AC142))</f>
        <v>12294006</v>
      </c>
      <c r="AF142" s="3">
        <f t="shared" si="21"/>
        <v>12294006</v>
      </c>
      <c r="AG142" s="3">
        <f t="shared" si="29"/>
        <v>40147450.074020654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75</v>
      </c>
      <c r="C143" s="7"/>
      <c r="D143" s="2" t="e">
        <f t="shared" si="11"/>
        <v>#N/A</v>
      </c>
      <c r="E143" s="2" t="e">
        <f t="shared" si="22"/>
        <v>#N/A</v>
      </c>
      <c r="F143" s="2">
        <v>859951.8872538805</v>
      </c>
      <c r="G143" s="2">
        <f t="shared" si="35"/>
        <v>642960.42857142852</v>
      </c>
      <c r="H143" s="2">
        <f t="shared" si="32"/>
        <v>61744817.861699045</v>
      </c>
      <c r="I143" s="7"/>
      <c r="J143" s="2" t="e">
        <f t="shared" si="13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1101691.8571428601</v>
      </c>
      <c r="M143" s="8" t="e">
        <f t="shared" si="28"/>
        <v>#N/A</v>
      </c>
      <c r="N143" s="2" t="e">
        <f t="shared" si="14"/>
        <v>#N/A</v>
      </c>
      <c r="O143" s="2" t="e">
        <f t="shared" si="24"/>
        <v>#N/A</v>
      </c>
      <c r="P143" s="2">
        <v>865457.36473608017</v>
      </c>
      <c r="Q143" s="2">
        <f t="shared" si="36"/>
        <v>650000</v>
      </c>
      <c r="R143" s="2">
        <f t="shared" si="33"/>
        <v>62745084.360022962</v>
      </c>
      <c r="S143" s="2">
        <f t="shared" si="16"/>
        <v>642960.42857142538</v>
      </c>
      <c r="T143" s="2">
        <f t="shared" si="17"/>
        <v>7039.571428571362</v>
      </c>
      <c r="U143" s="2">
        <f t="shared" si="18"/>
        <v>650000</v>
      </c>
      <c r="V143" s="2">
        <f t="shared" si="34"/>
        <v>12646486</v>
      </c>
      <c r="W143" s="2">
        <f t="shared" si="19"/>
        <v>352480</v>
      </c>
      <c r="X143" s="2">
        <f t="shared" si="6"/>
        <v>297520</v>
      </c>
      <c r="Y143" s="2">
        <f t="shared" si="30"/>
        <v>50098598.360022947</v>
      </c>
      <c r="Z143" s="2" t="str">
        <f t="shared" si="8"/>
        <v>HERE</v>
      </c>
      <c r="AA143" s="2">
        <f>IF(Z143="HERE",Y143,AA142+Graph!$G$1*1000)</f>
        <v>50098598.360022947</v>
      </c>
      <c r="AB143" s="2">
        <f t="shared" si="20"/>
        <v>297520</v>
      </c>
      <c r="AC143" s="2">
        <f t="shared" si="31"/>
        <v>12646486</v>
      </c>
      <c r="AD143" s="3">
        <f t="shared" si="10"/>
        <v>50098598.360022947</v>
      </c>
      <c r="AE143" s="2">
        <f>IF(AE141&gt;=52800000,52800000,IF(AB122=Graph!G$1*1000,AE142+Graph!G$1*1000,AC143))</f>
        <v>12646486</v>
      </c>
      <c r="AF143" s="3">
        <f t="shared" si="21"/>
        <v>12646486</v>
      </c>
      <c r="AG143" s="3">
        <f t="shared" si="29"/>
        <v>40558985.474020652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76</v>
      </c>
      <c r="C144" s="7"/>
      <c r="D144" s="2" t="e">
        <f t="shared" si="11"/>
        <v>#N/A</v>
      </c>
      <c r="E144" s="2" t="e">
        <f t="shared" si="22"/>
        <v>#N/A</v>
      </c>
      <c r="F144" s="2">
        <v>865212.53754714131</v>
      </c>
      <c r="G144" s="2">
        <f t="shared" si="35"/>
        <v>642960.42857142852</v>
      </c>
      <c r="H144" s="2">
        <f t="shared" si="32"/>
        <v>62387778.29027047</v>
      </c>
      <c r="I144" s="7"/>
      <c r="J144" s="2" t="e">
        <f t="shared" si="13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1108731.4285714314</v>
      </c>
      <c r="M144" s="8" t="e">
        <f t="shared" si="28"/>
        <v>#N/A</v>
      </c>
      <c r="N144" s="2" t="e">
        <f t="shared" si="14"/>
        <v>#N/A</v>
      </c>
      <c r="O144" s="2" t="e">
        <f t="shared" si="24"/>
        <v>#N/A</v>
      </c>
      <c r="P144" s="2">
        <v>870739.85682865977</v>
      </c>
      <c r="Q144" s="2">
        <f t="shared" si="36"/>
        <v>650000</v>
      </c>
      <c r="R144" s="2">
        <f t="shared" si="33"/>
        <v>63395084.360022962</v>
      </c>
      <c r="S144" s="2">
        <f t="shared" si="16"/>
        <v>642960.42857142538</v>
      </c>
      <c r="T144" s="2">
        <f t="shared" si="17"/>
        <v>7039.571428571362</v>
      </c>
      <c r="U144" s="2">
        <f t="shared" si="18"/>
        <v>650000</v>
      </c>
      <c r="V144" s="2">
        <f t="shared" si="34"/>
        <v>13058298</v>
      </c>
      <c r="W144" s="2">
        <f t="shared" si="19"/>
        <v>411812</v>
      </c>
      <c r="X144" s="2">
        <f t="shared" si="6"/>
        <v>238188</v>
      </c>
      <c r="Y144" s="2">
        <f t="shared" si="30"/>
        <v>50336786.360022947</v>
      </c>
      <c r="Z144" s="2" t="str">
        <f t="shared" si="8"/>
        <v>HERE</v>
      </c>
      <c r="AA144" s="2">
        <f>IF(Z144="HERE",Y144,AA143+Graph!$G$1*1000)</f>
        <v>50336786.360022947</v>
      </c>
      <c r="AB144" s="2">
        <f t="shared" si="20"/>
        <v>238188</v>
      </c>
      <c r="AC144" s="2">
        <f t="shared" si="31"/>
        <v>13058298</v>
      </c>
      <c r="AD144" s="3">
        <f t="shared" si="10"/>
        <v>50336786.360022947</v>
      </c>
      <c r="AE144" s="2">
        <f>IF(AE142&gt;=52800000,52800000,IF(AB123=Graph!G$1*1000,AE143+Graph!G$1*1000,AC144))</f>
        <v>13058298</v>
      </c>
      <c r="AF144" s="3">
        <f t="shared" si="21"/>
        <v>13058298</v>
      </c>
      <c r="AG144" s="3">
        <f t="shared" si="29"/>
        <v>40852296.924020655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77</v>
      </c>
      <c r="C145" s="7"/>
      <c r="D145" s="2" t="e">
        <f t="shared" si="11"/>
        <v>#N/A</v>
      </c>
      <c r="E145" s="2" t="e">
        <f t="shared" si="22"/>
        <v>#N/A</v>
      </c>
      <c r="F145" s="2">
        <v>870473.18784040213</v>
      </c>
      <c r="G145" s="2">
        <f t="shared" si="35"/>
        <v>642960.42857142852</v>
      </c>
      <c r="H145" s="2">
        <f t="shared" si="32"/>
        <v>63030738.718841895</v>
      </c>
      <c r="I145" s="7"/>
      <c r="J145" s="2" t="e">
        <f t="shared" si="13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1115771.0000000028</v>
      </c>
      <c r="M145" s="8" t="e">
        <f t="shared" si="28"/>
        <v>#N/A</v>
      </c>
      <c r="N145" s="2" t="e">
        <f t="shared" si="14"/>
        <v>#N/A</v>
      </c>
      <c r="O145" s="2" t="e">
        <f t="shared" si="24"/>
        <v>#N/A</v>
      </c>
      <c r="P145" s="2">
        <v>876022.34892123938</v>
      </c>
      <c r="Q145" s="2">
        <f t="shared" si="36"/>
        <v>650000</v>
      </c>
      <c r="R145" s="2">
        <f t="shared" si="33"/>
        <v>64045084.360022962</v>
      </c>
      <c r="S145" s="2">
        <f t="shared" si="16"/>
        <v>642960.42857142538</v>
      </c>
      <c r="T145" s="2">
        <f t="shared" si="17"/>
        <v>7039.571428571362</v>
      </c>
      <c r="U145" s="2">
        <f t="shared" si="18"/>
        <v>650000</v>
      </c>
      <c r="V145" s="2">
        <f t="shared" si="34"/>
        <v>13509108</v>
      </c>
      <c r="W145" s="2">
        <f t="shared" si="19"/>
        <v>450810</v>
      </c>
      <c r="X145" s="2">
        <f t="shared" si="6"/>
        <v>199190</v>
      </c>
      <c r="Y145" s="2">
        <f t="shared" si="30"/>
        <v>50535976.360022947</v>
      </c>
      <c r="Z145" s="2" t="str">
        <f t="shared" si="8"/>
        <v>HERE</v>
      </c>
      <c r="AA145" s="2">
        <f>IF(Z145="HERE",Y145,AA144+Graph!$G$1*1000)</f>
        <v>50535976.360022947</v>
      </c>
      <c r="AB145" s="2">
        <f t="shared" si="20"/>
        <v>199190</v>
      </c>
      <c r="AC145" s="2">
        <f t="shared" si="31"/>
        <v>13509108</v>
      </c>
      <c r="AD145" s="3">
        <f t="shared" si="10"/>
        <v>50535976.360022947</v>
      </c>
      <c r="AE145" s="2">
        <f>IF(AE143&gt;=52800000,52800000,IF(AB124=Graph!G$1*1000,AE144+Graph!G$1*1000,AC145))</f>
        <v>13509108</v>
      </c>
      <c r="AF145" s="3">
        <f t="shared" si="21"/>
        <v>13509108</v>
      </c>
      <c r="AG145" s="3">
        <f t="shared" si="29"/>
        <v>41128315.124020651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78</v>
      </c>
      <c r="C146" s="7"/>
      <c r="D146" s="2" t="e">
        <f t="shared" si="11"/>
        <v>#N/A</v>
      </c>
      <c r="E146" s="2" t="e">
        <f t="shared" si="22"/>
        <v>#N/A</v>
      </c>
      <c r="F146" s="2">
        <v>875733.83813366294</v>
      </c>
      <c r="G146" s="2">
        <f t="shared" si="35"/>
        <v>642960.42857142852</v>
      </c>
      <c r="H146" s="2">
        <f t="shared" si="32"/>
        <v>63673699.147413321</v>
      </c>
      <c r="I146" s="7"/>
      <c r="J146" s="2" t="e">
        <f t="shared" si="13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1122810.5714285742</v>
      </c>
      <c r="M146" s="8" t="e">
        <f t="shared" si="28"/>
        <v>#N/A</v>
      </c>
      <c r="N146" s="2" t="e">
        <f t="shared" si="14"/>
        <v>#N/A</v>
      </c>
      <c r="O146" s="2" t="e">
        <f t="shared" si="24"/>
        <v>#N/A</v>
      </c>
      <c r="P146" s="2">
        <v>881304.84101381898</v>
      </c>
      <c r="Q146" s="2">
        <f t="shared" si="36"/>
        <v>650000</v>
      </c>
      <c r="R146" s="2">
        <f t="shared" si="33"/>
        <v>64695084.360022962</v>
      </c>
      <c r="S146" s="2">
        <f t="shared" si="16"/>
        <v>642960.42857142538</v>
      </c>
      <c r="T146" s="2">
        <f t="shared" si="17"/>
        <v>7039.571428571362</v>
      </c>
      <c r="U146" s="2">
        <f t="shared" si="18"/>
        <v>650000</v>
      </c>
      <c r="V146" s="2">
        <f t="shared" si="34"/>
        <v>14012224</v>
      </c>
      <c r="W146" s="2">
        <f t="shared" si="19"/>
        <v>503116</v>
      </c>
      <c r="X146" s="2">
        <f t="shared" si="6"/>
        <v>146884</v>
      </c>
      <c r="Y146" s="2">
        <f t="shared" si="30"/>
        <v>50682860.360022947</v>
      </c>
      <c r="Z146" s="2" t="str">
        <f t="shared" si="8"/>
        <v>HERE</v>
      </c>
      <c r="AA146" s="2">
        <f>IF(Z146="HERE",Y146,AA145+Graph!$G$1*1000)</f>
        <v>50682860.360022947</v>
      </c>
      <c r="AB146" s="2">
        <f t="shared" si="20"/>
        <v>146884</v>
      </c>
      <c r="AC146" s="2">
        <f t="shared" si="31"/>
        <v>14012224</v>
      </c>
      <c r="AD146" s="3">
        <f t="shared" si="10"/>
        <v>50682860.360022947</v>
      </c>
      <c r="AE146" s="2">
        <f>IF(AE144&gt;=52800000,52800000,IF(AB125=Graph!G$1*1000,AE145+Graph!G$1*1000,AC146))</f>
        <v>14012224</v>
      </c>
      <c r="AF146" s="3">
        <f t="shared" si="21"/>
        <v>14012224</v>
      </c>
      <c r="AG146" s="3">
        <f t="shared" si="29"/>
        <v>41364938.374020651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79</v>
      </c>
      <c r="C147" s="7"/>
      <c r="D147" s="2" t="e">
        <f t="shared" si="11"/>
        <v>#N/A</v>
      </c>
      <c r="E147" s="2" t="e">
        <f t="shared" si="22"/>
        <v>#N/A</v>
      </c>
      <c r="F147" s="2">
        <v>880994.48842689395</v>
      </c>
      <c r="G147" s="2">
        <f t="shared" si="35"/>
        <v>642960.42857142852</v>
      </c>
      <c r="H147" s="2">
        <f t="shared" si="32"/>
        <v>64316659.575984746</v>
      </c>
      <c r="I147" s="7"/>
      <c r="J147" s="2" t="e">
        <f t="shared" si="13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1129850.1428571455</v>
      </c>
      <c r="M147" s="8" t="e">
        <f t="shared" si="28"/>
        <v>#N/A</v>
      </c>
      <c r="N147" s="2" t="e">
        <f t="shared" si="14"/>
        <v>#N/A</v>
      </c>
      <c r="O147" s="2" t="e">
        <f t="shared" si="24"/>
        <v>#N/A</v>
      </c>
      <c r="P147" s="2">
        <v>886587.33310639858</v>
      </c>
      <c r="Q147" s="2">
        <f t="shared" si="36"/>
        <v>650000</v>
      </c>
      <c r="R147" s="2">
        <f t="shared" si="33"/>
        <v>65345084.360022962</v>
      </c>
      <c r="S147" s="2">
        <f t="shared" si="16"/>
        <v>642960.42857142538</v>
      </c>
      <c r="T147" s="2">
        <f t="shared" si="17"/>
        <v>7039.571428571362</v>
      </c>
      <c r="U147" s="2">
        <f t="shared" si="18"/>
        <v>650000</v>
      </c>
      <c r="V147" s="2">
        <f t="shared" si="34"/>
        <v>14556827</v>
      </c>
      <c r="W147" s="2">
        <f t="shared" si="19"/>
        <v>544603</v>
      </c>
      <c r="X147" s="2">
        <f t="shared" si="6"/>
        <v>105397</v>
      </c>
      <c r="Y147" s="2">
        <f t="shared" si="30"/>
        <v>50788257.360022947</v>
      </c>
      <c r="Z147" s="2" t="str">
        <f t="shared" si="8"/>
        <v>HERE</v>
      </c>
      <c r="AA147" s="2">
        <f>IF(Z147="HERE",Y147,AA146+Graph!$G$1*1000)</f>
        <v>50788257.360022947</v>
      </c>
      <c r="AB147" s="2">
        <f t="shared" si="20"/>
        <v>105397</v>
      </c>
      <c r="AC147" s="2">
        <f t="shared" si="31"/>
        <v>14556827</v>
      </c>
      <c r="AD147" s="3">
        <f t="shared" si="10"/>
        <v>50788257.360022947</v>
      </c>
      <c r="AE147" s="2">
        <f>IF(AE145&gt;=52800000,52800000,IF(AB126=Graph!G$1*1000,AE146+Graph!G$1*1000,AC147))</f>
        <v>14556827</v>
      </c>
      <c r="AF147" s="3">
        <f t="shared" si="21"/>
        <v>14556827</v>
      </c>
      <c r="AG147" s="3">
        <f t="shared" si="29"/>
        <v>41543427.574020654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80</v>
      </c>
      <c r="C148" s="7"/>
      <c r="D148" s="2" t="e">
        <f t="shared" si="11"/>
        <v>#N/A</v>
      </c>
      <c r="E148" s="2" t="e">
        <f t="shared" si="22"/>
        <v>#N/A</v>
      </c>
      <c r="F148" s="2">
        <v>886255.13872015476</v>
      </c>
      <c r="G148" s="2">
        <f t="shared" si="35"/>
        <v>642960.42857142852</v>
      </c>
      <c r="H148" s="2">
        <f t="shared" si="32"/>
        <v>64959620.004556172</v>
      </c>
      <c r="I148" s="7"/>
      <c r="J148" s="2" t="e">
        <f t="shared" si="13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1136889.7142857169</v>
      </c>
      <c r="M148" s="8" t="e">
        <f t="shared" si="28"/>
        <v>#N/A</v>
      </c>
      <c r="N148" s="2" t="e">
        <f t="shared" si="14"/>
        <v>#N/A</v>
      </c>
      <c r="O148" s="2" t="e">
        <f t="shared" si="24"/>
        <v>#N/A</v>
      </c>
      <c r="P148" s="2">
        <v>891869.82519897819</v>
      </c>
      <c r="Q148" s="2">
        <f t="shared" si="36"/>
        <v>650000</v>
      </c>
      <c r="R148" s="2">
        <f t="shared" si="33"/>
        <v>65995084.360022962</v>
      </c>
      <c r="S148" s="2">
        <f t="shared" si="16"/>
        <v>642960.42857142538</v>
      </c>
      <c r="T148" s="2">
        <f t="shared" si="17"/>
        <v>7039.571428571362</v>
      </c>
      <c r="U148" s="2">
        <f t="shared" si="18"/>
        <v>650000</v>
      </c>
      <c r="V148" s="2">
        <f t="shared" si="34"/>
        <v>15062189</v>
      </c>
      <c r="W148" s="2">
        <f t="shared" si="19"/>
        <v>505362</v>
      </c>
      <c r="X148" s="2">
        <f t="shared" si="6"/>
        <v>144638</v>
      </c>
      <c r="Y148" s="2">
        <f t="shared" si="30"/>
        <v>50932895.360022947</v>
      </c>
      <c r="Z148" s="2" t="str">
        <f t="shared" si="8"/>
        <v>HERE</v>
      </c>
      <c r="AA148" s="2">
        <f>IF(Z148="HERE",Y148,AA147+Graph!$G$1*1000)</f>
        <v>50932895.360022947</v>
      </c>
      <c r="AB148" s="2">
        <f t="shared" si="20"/>
        <v>144638</v>
      </c>
      <c r="AC148" s="2">
        <f t="shared" si="31"/>
        <v>15062189</v>
      </c>
      <c r="AD148" s="3">
        <f t="shared" si="10"/>
        <v>50932895.360022947</v>
      </c>
      <c r="AE148" s="2">
        <f>IF(AE146&gt;=52800000,52800000,IF(AB127=Graph!G$1*1000,AE147+Graph!G$1*1000,AC148))</f>
        <v>15062189</v>
      </c>
      <c r="AF148" s="3">
        <f t="shared" si="21"/>
        <v>15062189</v>
      </c>
      <c r="AG148" s="3">
        <f t="shared" si="29"/>
        <v>41710253.074020654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81</v>
      </c>
      <c r="C149" s="7"/>
      <c r="D149" s="2" t="e">
        <f t="shared" si="11"/>
        <v>#N/A</v>
      </c>
      <c r="E149" s="2" t="e">
        <f t="shared" si="22"/>
        <v>#N/A</v>
      </c>
      <c r="F149" s="2">
        <v>891515.78901341558</v>
      </c>
      <c r="G149" s="2">
        <f t="shared" si="35"/>
        <v>642960.42857142852</v>
      </c>
      <c r="H149" s="2">
        <f t="shared" si="32"/>
        <v>65602580.433127597</v>
      </c>
      <c r="I149" s="7"/>
      <c r="J149" s="2" t="e">
        <f t="shared" si="13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1143929.2857142882</v>
      </c>
      <c r="M149" s="8" t="e">
        <f t="shared" si="28"/>
        <v>#N/A</v>
      </c>
      <c r="N149" s="2" t="e">
        <f t="shared" si="14"/>
        <v>#N/A</v>
      </c>
      <c r="O149" s="2" t="e">
        <f t="shared" si="24"/>
        <v>#N/A</v>
      </c>
      <c r="P149" s="2">
        <v>897152.31729158759</v>
      </c>
      <c r="Q149" s="2">
        <f t="shared" si="36"/>
        <v>650000</v>
      </c>
      <c r="R149" s="2">
        <f t="shared" si="33"/>
        <v>66645084.360022962</v>
      </c>
      <c r="S149" s="2">
        <f t="shared" si="16"/>
        <v>642960.42857142538</v>
      </c>
      <c r="T149" s="2">
        <f t="shared" si="17"/>
        <v>7039.571428571362</v>
      </c>
      <c r="U149" s="2">
        <f t="shared" si="18"/>
        <v>650000</v>
      </c>
      <c r="V149" s="2">
        <f t="shared" si="34"/>
        <v>15300151</v>
      </c>
      <c r="W149" s="2">
        <f t="shared" si="19"/>
        <v>237962</v>
      </c>
      <c r="X149" s="2">
        <f t="shared" si="6"/>
        <v>412038</v>
      </c>
      <c r="Y149" s="2">
        <f t="shared" si="30"/>
        <v>51344933.360022947</v>
      </c>
      <c r="Z149" s="2" t="str">
        <f t="shared" si="8"/>
        <v>HERE</v>
      </c>
      <c r="AA149" s="2">
        <f>IF(Z149="HERE",Y149,AA148+Graph!$G$1*1000)</f>
        <v>51344933.360022947</v>
      </c>
      <c r="AB149" s="2">
        <f t="shared" si="20"/>
        <v>412038</v>
      </c>
      <c r="AC149" s="2">
        <f t="shared" si="31"/>
        <v>15300151</v>
      </c>
      <c r="AD149" s="3">
        <f t="shared" si="10"/>
        <v>51344933.360022947</v>
      </c>
      <c r="AE149" s="2">
        <f>IF(AE147&gt;=52800000,52800000,IF(AB128=Graph!G$1*1000,AE148+Graph!G$1*1000,AC149))</f>
        <v>15300151</v>
      </c>
      <c r="AF149" s="3">
        <f t="shared" si="21"/>
        <v>15300151</v>
      </c>
      <c r="AG149" s="3">
        <f t="shared" si="29"/>
        <v>42108041.424020655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82</v>
      </c>
      <c r="C150" s="7"/>
      <c r="D150" s="2" t="e">
        <f t="shared" si="11"/>
        <v>#N/A</v>
      </c>
      <c r="E150" s="2" t="e">
        <f t="shared" si="22"/>
        <v>#N/A</v>
      </c>
      <c r="F150" s="2">
        <v>896776.43930667639</v>
      </c>
      <c r="G150" s="2">
        <f t="shared" si="35"/>
        <v>642960.42857142852</v>
      </c>
      <c r="H150" s="2">
        <f t="shared" si="32"/>
        <v>66245540.861699022</v>
      </c>
      <c r="I150" s="7"/>
      <c r="J150" s="2" t="e">
        <f t="shared" si="13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1150968.8571428596</v>
      </c>
      <c r="M150" s="8" t="e">
        <f t="shared" si="28"/>
        <v>#N/A</v>
      </c>
      <c r="N150" s="2" t="e">
        <f t="shared" si="14"/>
        <v>#N/A</v>
      </c>
      <c r="O150" s="2" t="e">
        <f t="shared" si="24"/>
        <v>#N/A</v>
      </c>
      <c r="P150" s="2">
        <v>902434.80938416719</v>
      </c>
      <c r="Q150" s="2">
        <f t="shared" si="36"/>
        <v>650000</v>
      </c>
      <c r="R150" s="2">
        <f t="shared" si="33"/>
        <v>67295084.360022962</v>
      </c>
      <c r="S150" s="2">
        <f t="shared" si="16"/>
        <v>642960.42857142538</v>
      </c>
      <c r="T150" s="2">
        <f t="shared" si="17"/>
        <v>7039.571428571362</v>
      </c>
      <c r="U150" s="2">
        <f t="shared" si="18"/>
        <v>650000</v>
      </c>
      <c r="V150" s="2">
        <f t="shared" si="34"/>
        <v>15576107</v>
      </c>
      <c r="W150" s="2">
        <f t="shared" si="19"/>
        <v>275956</v>
      </c>
      <c r="X150" s="2">
        <f t="shared" si="6"/>
        <v>374044</v>
      </c>
      <c r="Y150" s="2">
        <f t="shared" si="30"/>
        <v>51718977.360022947</v>
      </c>
      <c r="Z150" s="2" t="str">
        <f t="shared" si="8"/>
        <v>HERE</v>
      </c>
      <c r="AA150" s="2">
        <f>IF(Z150="HERE",Y150,AA149+Graph!$G$1*1000)</f>
        <v>51718977.360022947</v>
      </c>
      <c r="AB150" s="2">
        <f t="shared" si="20"/>
        <v>374044</v>
      </c>
      <c r="AC150" s="2">
        <f t="shared" si="31"/>
        <v>15576107</v>
      </c>
      <c r="AD150" s="3">
        <f t="shared" si="10"/>
        <v>51718977.360022947</v>
      </c>
      <c r="AE150" s="2">
        <f>IF(AE148&gt;=52800000,52800000,IF(AB129=Graph!G$1*1000,AE149+Graph!G$1*1000,AC150))</f>
        <v>15576107</v>
      </c>
      <c r="AF150" s="3">
        <f t="shared" si="21"/>
        <v>15576107</v>
      </c>
      <c r="AG150" s="3">
        <f t="shared" si="29"/>
        <v>42455209.724020652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83</v>
      </c>
      <c r="C151" s="7"/>
      <c r="D151" s="2" t="e">
        <f t="shared" si="11"/>
        <v>#N/A</v>
      </c>
      <c r="E151" s="2" t="e">
        <f t="shared" si="22"/>
        <v>#N/A</v>
      </c>
      <c r="F151" s="2">
        <v>902037.0895999372</v>
      </c>
      <c r="G151" s="2">
        <f t="shared" si="35"/>
        <v>642960.42857142852</v>
      </c>
      <c r="H151" s="2">
        <f t="shared" si="32"/>
        <v>66888501.290270448</v>
      </c>
      <c r="I151" s="7"/>
      <c r="J151" s="2" t="e">
        <f t="shared" si="13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1158008.428571431</v>
      </c>
      <c r="M151" s="8" t="e">
        <f t="shared" si="28"/>
        <v>#N/A</v>
      </c>
      <c r="N151" s="2" t="e">
        <f t="shared" si="14"/>
        <v>#N/A</v>
      </c>
      <c r="O151" s="2" t="e">
        <f t="shared" si="24"/>
        <v>#N/A</v>
      </c>
      <c r="P151" s="2">
        <v>907717.3014767468</v>
      </c>
      <c r="Q151" s="2">
        <f t="shared" si="36"/>
        <v>650000</v>
      </c>
      <c r="R151" s="2">
        <f t="shared" si="33"/>
        <v>67945084.360022962</v>
      </c>
      <c r="S151" s="2">
        <f t="shared" si="16"/>
        <v>642960.42857142538</v>
      </c>
      <c r="T151" s="2">
        <f t="shared" si="17"/>
        <v>7039.571428571362</v>
      </c>
      <c r="U151" s="2">
        <f t="shared" si="18"/>
        <v>650000</v>
      </c>
      <c r="V151" s="2">
        <f t="shared" si="34"/>
        <v>15940972</v>
      </c>
      <c r="W151" s="2">
        <f t="shared" si="19"/>
        <v>364865</v>
      </c>
      <c r="X151" s="2">
        <f t="shared" si="6"/>
        <v>285135</v>
      </c>
      <c r="Y151" s="2">
        <f t="shared" si="30"/>
        <v>52004112.360022947</v>
      </c>
      <c r="Z151" s="2" t="str">
        <f t="shared" si="8"/>
        <v>HERE</v>
      </c>
      <c r="AA151" s="2">
        <f>IF(Z151="HERE",Y151,AA150+Graph!$G$1*1000)</f>
        <v>52004112.360022947</v>
      </c>
      <c r="AB151" s="2">
        <f t="shared" si="20"/>
        <v>285135</v>
      </c>
      <c r="AC151" s="2">
        <f t="shared" si="31"/>
        <v>15940972</v>
      </c>
      <c r="AD151" s="3">
        <f t="shared" si="10"/>
        <v>52004112.360022947</v>
      </c>
      <c r="AE151" s="2">
        <f>IF(AE149&gt;=52800000,52800000,IF(AB130=Graph!G$1*1000,AE150+Graph!G$1*1000,AC151))</f>
        <v>15940972</v>
      </c>
      <c r="AF151" s="3">
        <f t="shared" si="21"/>
        <v>15940972</v>
      </c>
      <c r="AG151" s="3">
        <f t="shared" si="29"/>
        <v>42775846.974020652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84</v>
      </c>
      <c r="C152" s="7"/>
      <c r="D152" s="2" t="e">
        <f t="shared" si="11"/>
        <v>#N/A</v>
      </c>
      <c r="E152" s="2" t="e">
        <f t="shared" si="22"/>
        <v>#N/A</v>
      </c>
      <c r="F152" s="2">
        <v>907297.73989316821</v>
      </c>
      <c r="G152" s="2">
        <f t="shared" si="35"/>
        <v>642960.42857142852</v>
      </c>
      <c r="H152" s="2">
        <f t="shared" si="32"/>
        <v>67531461.718841881</v>
      </c>
      <c r="I152" s="7"/>
      <c r="J152" s="2" t="e">
        <f t="shared" si="13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1165048.0000000023</v>
      </c>
      <c r="M152" s="8" t="e">
        <f t="shared" si="28"/>
        <v>#N/A</v>
      </c>
      <c r="N152" s="2" t="e">
        <f t="shared" si="14"/>
        <v>#N/A</v>
      </c>
      <c r="O152" s="2" t="e">
        <f t="shared" si="24"/>
        <v>#N/A</v>
      </c>
      <c r="P152" s="2">
        <v>912999.7935693264</v>
      </c>
      <c r="Q152" s="2">
        <f t="shared" si="36"/>
        <v>650000</v>
      </c>
      <c r="R152" s="2">
        <f t="shared" si="33"/>
        <v>68595084.360022962</v>
      </c>
      <c r="S152" s="2">
        <f t="shared" si="16"/>
        <v>642960.42857143283</v>
      </c>
      <c r="T152" s="2">
        <f t="shared" si="17"/>
        <v>7039.571428571362</v>
      </c>
      <c r="U152" s="2">
        <f t="shared" si="18"/>
        <v>650000</v>
      </c>
      <c r="V152" s="2">
        <f t="shared" si="34"/>
        <v>16423082</v>
      </c>
      <c r="W152" s="2">
        <f t="shared" si="19"/>
        <v>482110</v>
      </c>
      <c r="X152" s="2">
        <f t="shared" si="6"/>
        <v>167890</v>
      </c>
      <c r="Y152" s="2">
        <f t="shared" si="30"/>
        <v>52172002.360022947</v>
      </c>
      <c r="Z152" s="2" t="str">
        <f t="shared" si="8"/>
        <v>HERE</v>
      </c>
      <c r="AA152" s="2">
        <f>IF(Z152="HERE",Y152,AA151+Graph!$G$1*1000)</f>
        <v>52172002.360022947</v>
      </c>
      <c r="AB152" s="2">
        <f t="shared" si="20"/>
        <v>167890</v>
      </c>
      <c r="AC152" s="2">
        <f t="shared" si="31"/>
        <v>16423082</v>
      </c>
      <c r="AD152" s="3">
        <f t="shared" si="10"/>
        <v>52172002.360022947</v>
      </c>
      <c r="AE152" s="2">
        <f>IF(AE150&gt;=52800000,52800000,IF(AB131=Graph!G$1*1000,AE151+Graph!G$1*1000,AC152))</f>
        <v>16423082</v>
      </c>
      <c r="AF152" s="3">
        <f t="shared" si="21"/>
        <v>16423082</v>
      </c>
      <c r="AG152" s="3">
        <f t="shared" si="29"/>
        <v>43120456.774020657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85</v>
      </c>
      <c r="C153" s="7"/>
      <c r="D153" s="2" t="e">
        <f t="shared" si="11"/>
        <v>#N/A</v>
      </c>
      <c r="E153" s="2" t="e">
        <f t="shared" si="22"/>
        <v>#N/A</v>
      </c>
      <c r="F153" s="2">
        <v>912558.39018642902</v>
      </c>
      <c r="G153" s="2">
        <f t="shared" si="35"/>
        <v>642960.42857142852</v>
      </c>
      <c r="H153" s="2">
        <f t="shared" si="32"/>
        <v>68174422.147413313</v>
      </c>
      <c r="I153" s="7"/>
      <c r="J153" s="2" t="e">
        <f t="shared" si="13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1172087.5714285737</v>
      </c>
      <c r="M153" s="8" t="e">
        <f t="shared" si="28"/>
        <v>#N/A</v>
      </c>
      <c r="N153" s="2" t="e">
        <f t="shared" si="14"/>
        <v>#N/A</v>
      </c>
      <c r="O153" s="2" t="e">
        <f t="shared" si="24"/>
        <v>#N/A</v>
      </c>
      <c r="P153" s="2">
        <v>918282.285661906</v>
      </c>
      <c r="Q153" s="2">
        <f t="shared" si="36"/>
        <v>650000</v>
      </c>
      <c r="R153" s="2">
        <f t="shared" si="33"/>
        <v>69245084.360022962</v>
      </c>
      <c r="S153" s="2">
        <f t="shared" si="16"/>
        <v>642960.42857143283</v>
      </c>
      <c r="T153" s="2">
        <f t="shared" si="17"/>
        <v>7039.571428571362</v>
      </c>
      <c r="U153" s="2">
        <f t="shared" si="18"/>
        <v>650000</v>
      </c>
      <c r="V153" s="2">
        <f t="shared" si="34"/>
        <v>16893745.765552998</v>
      </c>
      <c r="W153" s="2">
        <f t="shared" si="19"/>
        <v>470663.76555299759</v>
      </c>
      <c r="X153" s="2">
        <f t="shared" si="6"/>
        <v>179336.23444700241</v>
      </c>
      <c r="Y153" s="2">
        <f t="shared" si="30"/>
        <v>52351338.59446995</v>
      </c>
      <c r="Z153" s="2" t="str">
        <f t="shared" si="8"/>
        <v>HERE</v>
      </c>
      <c r="AA153" s="2">
        <f>IF(Z153="HERE",Y153,AA152+Graph!$G$1*1000)</f>
        <v>52351338.59446995</v>
      </c>
      <c r="AB153" s="2">
        <f t="shared" si="20"/>
        <v>179336.23444700241</v>
      </c>
      <c r="AC153" s="2">
        <f t="shared" si="31"/>
        <v>16893745.765552998</v>
      </c>
      <c r="AD153" s="3">
        <f t="shared" si="10"/>
        <v>52351338.59446995</v>
      </c>
      <c r="AE153" s="2">
        <f>IF(AE151&gt;=52800000,52800000,IF(AB132=Graph!G$1*1000,AE152+Graph!G$1*1000,AC153))</f>
        <v>16893745.765552998</v>
      </c>
      <c r="AF153" s="3">
        <f t="shared" si="21"/>
        <v>16893745.765552998</v>
      </c>
      <c r="AG153" s="3">
        <f t="shared" si="29"/>
        <v>43328069.524020657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86</v>
      </c>
      <c r="C154" s="7"/>
      <c r="D154" s="2" t="e">
        <f t="shared" si="11"/>
        <v>#N/A</v>
      </c>
      <c r="E154" s="2" t="e">
        <f t="shared" si="22"/>
        <v>#N/A</v>
      </c>
      <c r="F154" s="2">
        <v>917819.04047968984</v>
      </c>
      <c r="G154" s="2">
        <f t="shared" si="35"/>
        <v>642960.42857142852</v>
      </c>
      <c r="H154" s="2">
        <f t="shared" si="32"/>
        <v>68817382.575984746</v>
      </c>
      <c r="I154" s="7"/>
      <c r="J154" s="2" t="e">
        <f t="shared" si="13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1179127.1428571451</v>
      </c>
      <c r="M154" s="8" t="e">
        <f t="shared" si="28"/>
        <v>#N/A</v>
      </c>
      <c r="N154" s="2" t="e">
        <f t="shared" si="14"/>
        <v>#N/A</v>
      </c>
      <c r="O154" s="2" t="e">
        <f t="shared" si="24"/>
        <v>#N/A</v>
      </c>
      <c r="P154" s="2">
        <v>923564.77775451541</v>
      </c>
      <c r="Q154" s="2">
        <f t="shared" si="36"/>
        <v>650000</v>
      </c>
      <c r="R154" s="2">
        <f t="shared" si="33"/>
        <v>69895084.360022962</v>
      </c>
      <c r="S154" s="2">
        <f t="shared" si="16"/>
        <v>642960.42857143283</v>
      </c>
      <c r="T154" s="2">
        <f t="shared" si="17"/>
        <v>7039.571428571362</v>
      </c>
      <c r="U154" s="2">
        <f t="shared" si="18"/>
        <v>650000</v>
      </c>
      <c r="V154" s="2">
        <f t="shared" si="34"/>
        <v>17369670.181399256</v>
      </c>
      <c r="W154" s="2">
        <f t="shared" si="19"/>
        <v>475924.4158462584</v>
      </c>
      <c r="X154" s="2">
        <f t="shared" si="6"/>
        <v>174075.5841537416</v>
      </c>
      <c r="Y154" s="2">
        <f t="shared" si="30"/>
        <v>52525414.178623691</v>
      </c>
      <c r="Z154" s="2" t="str">
        <f t="shared" si="8"/>
        <v>HERE</v>
      </c>
      <c r="AA154" s="2">
        <f>IF(Z154="HERE",Y154,AA153+Graph!$G$1*1000)</f>
        <v>52525414.178623691</v>
      </c>
      <c r="AB154" s="2">
        <f t="shared" si="20"/>
        <v>174075.5841537416</v>
      </c>
      <c r="AC154" s="2">
        <f t="shared" si="31"/>
        <v>17369670.181399256</v>
      </c>
      <c r="AD154" s="3">
        <f t="shared" si="10"/>
        <v>52525414.178623691</v>
      </c>
      <c r="AE154" s="2">
        <f>IF(AE152&gt;=52800000,52800000,IF(AB133=Graph!G$1*1000,AE153+Graph!G$1*1000,AC154))</f>
        <v>17369670.181399256</v>
      </c>
      <c r="AF154" s="3">
        <f t="shared" si="21"/>
        <v>17369670.181399256</v>
      </c>
      <c r="AG154" s="3">
        <f t="shared" si="29"/>
        <v>43498476.924020655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87</v>
      </c>
      <c r="C155" s="7"/>
      <c r="D155" s="2" t="e">
        <f t="shared" si="11"/>
        <v>#N/A</v>
      </c>
      <c r="E155" s="2" t="e">
        <f t="shared" si="22"/>
        <v>#N/A</v>
      </c>
      <c r="F155" s="2">
        <v>923079.69077295065</v>
      </c>
      <c r="G155" s="2">
        <f t="shared" si="35"/>
        <v>642960.42857142852</v>
      </c>
      <c r="H155" s="2">
        <f t="shared" si="32"/>
        <v>69460343.004556179</v>
      </c>
      <c r="I155" s="7"/>
      <c r="J155" s="2" t="e">
        <f t="shared" si="13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1186166.7142857164</v>
      </c>
      <c r="M155" s="8" t="e">
        <f t="shared" si="28"/>
        <v>#N/A</v>
      </c>
      <c r="N155" s="2" t="e">
        <f t="shared" si="14"/>
        <v>#N/A</v>
      </c>
      <c r="O155" s="2" t="e">
        <f t="shared" si="24"/>
        <v>#N/A</v>
      </c>
      <c r="P155" s="2">
        <v>928847.26984709501</v>
      </c>
      <c r="Q155" s="2">
        <f t="shared" si="36"/>
        <v>650000</v>
      </c>
      <c r="R155" s="2">
        <f t="shared" si="33"/>
        <v>70545084.360022962</v>
      </c>
      <c r="S155" s="2">
        <f t="shared" si="16"/>
        <v>642960.42857143283</v>
      </c>
      <c r="T155" s="2">
        <f t="shared" si="17"/>
        <v>7039.571428571362</v>
      </c>
      <c r="U155" s="2">
        <f t="shared" si="18"/>
        <v>650000</v>
      </c>
      <c r="V155" s="2">
        <f t="shared" si="34"/>
        <v>17850855.247538775</v>
      </c>
      <c r="W155" s="2">
        <f t="shared" si="19"/>
        <v>481185.06613951921</v>
      </c>
      <c r="X155" s="2">
        <f t="shared" si="6"/>
        <v>168814.93386048079</v>
      </c>
      <c r="Y155" s="2">
        <f t="shared" si="30"/>
        <v>52694229.112484172</v>
      </c>
      <c r="Z155" s="2" t="str">
        <f t="shared" si="8"/>
        <v>HERE</v>
      </c>
      <c r="AA155" s="2">
        <f>IF(Z155="HERE",Y155,AA154+Graph!$G$1*1000)</f>
        <v>52694229.112484172</v>
      </c>
      <c r="AB155" s="2">
        <f t="shared" si="20"/>
        <v>168814.93386048079</v>
      </c>
      <c r="AC155" s="2">
        <f t="shared" si="31"/>
        <v>17850855.247538775</v>
      </c>
      <c r="AD155" s="3">
        <f t="shared" si="10"/>
        <v>52694229.112484172</v>
      </c>
      <c r="AE155" s="2">
        <f>IF(AE153&gt;=52800000,52800000,IF(AB134=Graph!G$1*1000,AE154+Graph!G$1*1000,AC155))</f>
        <v>17850855.247538775</v>
      </c>
      <c r="AF155" s="3">
        <f t="shared" si="21"/>
        <v>17850855.247538775</v>
      </c>
      <c r="AG155" s="3">
        <f t="shared" si="29"/>
        <v>43574846.274020657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88</v>
      </c>
      <c r="C156" s="7"/>
      <c r="D156" s="2" t="e">
        <f t="shared" si="11"/>
        <v>#N/A</v>
      </c>
      <c r="E156" s="2" t="e">
        <f t="shared" si="22"/>
        <v>#N/A</v>
      </c>
      <c r="F156" s="2">
        <v>928340.34106621146</v>
      </c>
      <c r="G156" s="2">
        <f t="shared" si="35"/>
        <v>642960.42857142852</v>
      </c>
      <c r="H156" s="2">
        <f t="shared" si="32"/>
        <v>70103303.433127612</v>
      </c>
      <c r="I156" s="7"/>
      <c r="J156" s="2" t="e">
        <f t="shared" si="13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1193206.2857142878</v>
      </c>
      <c r="M156" s="8" t="e">
        <f t="shared" si="28"/>
        <v>#N/A</v>
      </c>
      <c r="N156" s="2" t="e">
        <f t="shared" si="14"/>
        <v>#N/A</v>
      </c>
      <c r="O156" s="2" t="e">
        <f t="shared" si="24"/>
        <v>#N/A</v>
      </c>
      <c r="P156" s="2">
        <v>934129.76193967462</v>
      </c>
      <c r="Q156" s="2">
        <f t="shared" si="36"/>
        <v>650000</v>
      </c>
      <c r="R156" s="2">
        <f t="shared" si="33"/>
        <v>71195084.360022962</v>
      </c>
      <c r="S156" s="2">
        <f t="shared" si="16"/>
        <v>642960.42857143283</v>
      </c>
      <c r="T156" s="2">
        <f t="shared" si="17"/>
        <v>7039.571428571362</v>
      </c>
      <c r="U156" s="2">
        <f t="shared" si="18"/>
        <v>650000</v>
      </c>
      <c r="V156" s="2">
        <f t="shared" si="34"/>
        <v>18337300.963971555</v>
      </c>
      <c r="W156" s="2">
        <f t="shared" si="19"/>
        <v>486445.71643278003</v>
      </c>
      <c r="X156" s="2">
        <f t="shared" si="6"/>
        <v>163554.28356721997</v>
      </c>
      <c r="Y156" s="2">
        <f t="shared" si="30"/>
        <v>52857783.396051392</v>
      </c>
      <c r="Z156" s="2" t="str">
        <f t="shared" si="8"/>
        <v>HERE</v>
      </c>
      <c r="AA156" s="2">
        <f>IF(Z156="HERE",Y156,AA155+Graph!$G$1*1000)</f>
        <v>52857783.396051392</v>
      </c>
      <c r="AB156" s="2">
        <f t="shared" si="20"/>
        <v>163554.28356721997</v>
      </c>
      <c r="AC156" s="2">
        <f t="shared" si="31"/>
        <v>18337300.963971555</v>
      </c>
      <c r="AD156" s="3">
        <f t="shared" si="10"/>
        <v>52800000</v>
      </c>
      <c r="AE156" s="2">
        <f>IF(AE154&gt;=52800000,52800000,IF(AB135=Graph!G$1*1000,AE155+Graph!G$1*1000,AC156))</f>
        <v>18337300.963971555</v>
      </c>
      <c r="AF156" s="3">
        <f t="shared" si="21"/>
        <v>18337300.963971555</v>
      </c>
      <c r="AG156" s="3">
        <f t="shared" si="29"/>
        <v>43888663.974020652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89</v>
      </c>
      <c r="C157" s="7"/>
      <c r="D157" s="2" t="e">
        <f t="shared" si="11"/>
        <v>#N/A</v>
      </c>
      <c r="E157" s="2" t="e">
        <f t="shared" si="22"/>
        <v>#N/A</v>
      </c>
      <c r="F157" s="2">
        <v>933600.99135947227</v>
      </c>
      <c r="G157" s="2">
        <f t="shared" si="35"/>
        <v>642960.42857142852</v>
      </c>
      <c r="H157" s="2">
        <f t="shared" si="32"/>
        <v>70746263.861699045</v>
      </c>
      <c r="I157" s="7"/>
      <c r="J157" s="2" t="e">
        <f t="shared" si="13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1200245.8571428591</v>
      </c>
      <c r="M157" s="8" t="e">
        <f t="shared" si="28"/>
        <v>#N/A</v>
      </c>
      <c r="N157" s="2" t="e">
        <f t="shared" si="14"/>
        <v>#N/A</v>
      </c>
      <c r="O157" s="2" t="e">
        <f t="shared" si="24"/>
        <v>#N/A</v>
      </c>
      <c r="P157" s="2">
        <v>939412.25403225422</v>
      </c>
      <c r="Q157" s="2">
        <f t="shared" si="36"/>
        <v>650000</v>
      </c>
      <c r="R157" s="2">
        <f t="shared" si="33"/>
        <v>71845084.360022962</v>
      </c>
      <c r="S157" s="2">
        <f t="shared" si="16"/>
        <v>642960.42857143283</v>
      </c>
      <c r="T157" s="2">
        <f t="shared" si="17"/>
        <v>7039.571428571362</v>
      </c>
      <c r="U157" s="2">
        <f t="shared" si="18"/>
        <v>650000</v>
      </c>
      <c r="V157" s="2">
        <f t="shared" si="34"/>
        <v>18829007.330697596</v>
      </c>
      <c r="W157" s="2">
        <f t="shared" si="19"/>
        <v>491706.36672604084</v>
      </c>
      <c r="X157" s="2">
        <f t="shared" si="6"/>
        <v>158293.63327395916</v>
      </c>
      <c r="Y157" s="2">
        <f t="shared" si="30"/>
        <v>53016077.029325351</v>
      </c>
      <c r="Z157" s="2" t="str">
        <f t="shared" si="8"/>
        <v>HERE</v>
      </c>
      <c r="AA157" s="2">
        <f>IF(Z157="HERE",Y157,AA156+Graph!$G$1*1000)</f>
        <v>53016077.029325351</v>
      </c>
      <c r="AB157" s="2">
        <f t="shared" si="20"/>
        <v>158293.63327395916</v>
      </c>
      <c r="AC157" s="2">
        <f t="shared" si="31"/>
        <v>18829007.330697596</v>
      </c>
      <c r="AD157" s="3">
        <f t="shared" si="10"/>
        <v>52800000</v>
      </c>
      <c r="AE157" s="2">
        <f>IF(AE155&gt;=52800000,52800000,IF(AB136=Graph!G$1*1000,AE156+Graph!G$1*1000,AC157))</f>
        <v>18829007.330697596</v>
      </c>
      <c r="AF157" s="3">
        <f t="shared" si="21"/>
        <v>18829007.330697596</v>
      </c>
      <c r="AG157" s="3">
        <f t="shared" si="29"/>
        <v>44175868.174020655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90</v>
      </c>
      <c r="C158" s="7"/>
      <c r="D158" s="2" t="e">
        <f t="shared" si="11"/>
        <v>#N/A</v>
      </c>
      <c r="E158" s="2" t="e">
        <f t="shared" si="22"/>
        <v>#N/A</v>
      </c>
      <c r="F158" s="2">
        <v>938861.64165270329</v>
      </c>
      <c r="G158" s="2">
        <f t="shared" si="35"/>
        <v>642960.42857142852</v>
      </c>
      <c r="H158" s="2">
        <f t="shared" si="32"/>
        <v>71389224.290270478</v>
      </c>
      <c r="I158" s="7"/>
      <c r="J158" s="2" t="e">
        <f t="shared" si="13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1207285.4285714305</v>
      </c>
      <c r="M158" s="8" t="e">
        <f t="shared" si="28"/>
        <v>#N/A</v>
      </c>
      <c r="N158" s="2" t="e">
        <f t="shared" si="14"/>
        <v>#N/A</v>
      </c>
      <c r="O158" s="2" t="e">
        <f t="shared" si="24"/>
        <v>#N/A</v>
      </c>
      <c r="P158" s="2">
        <v>944694.74612483382</v>
      </c>
      <c r="Q158" s="2">
        <f t="shared" si="36"/>
        <v>650000</v>
      </c>
      <c r="R158" s="2">
        <f t="shared" si="33"/>
        <v>72495084.360022962</v>
      </c>
      <c r="S158" s="2">
        <f t="shared" si="16"/>
        <v>642960.42857143283</v>
      </c>
      <c r="T158" s="2">
        <f t="shared" si="17"/>
        <v>7039.571428571362</v>
      </c>
      <c r="U158" s="2">
        <f t="shared" si="18"/>
        <v>650000</v>
      </c>
      <c r="V158" s="2">
        <f t="shared" si="34"/>
        <v>19325974.347716868</v>
      </c>
      <c r="W158" s="2">
        <f t="shared" si="19"/>
        <v>496967.01701927185</v>
      </c>
      <c r="X158" s="2">
        <f t="shared" si="6"/>
        <v>153032.98298072815</v>
      </c>
      <c r="Y158" s="2">
        <f t="shared" si="30"/>
        <v>53169110.012306079</v>
      </c>
      <c r="Z158" s="2" t="str">
        <f t="shared" si="8"/>
        <v>HERE</v>
      </c>
      <c r="AA158" s="2">
        <f>IF(Z158="HERE",Y158,AA157+Graph!$G$1*1000)</f>
        <v>53169110.012306079</v>
      </c>
      <c r="AB158" s="2">
        <f t="shared" si="20"/>
        <v>153032.98298072815</v>
      </c>
      <c r="AC158" s="2">
        <f t="shared" si="31"/>
        <v>19325974.347716868</v>
      </c>
      <c r="AD158" s="3">
        <f t="shared" si="10"/>
        <v>52800000</v>
      </c>
      <c r="AE158" s="2">
        <f>IF(AE156&gt;=52800000,52800000,IF(AB137=Graph!G$1*1000,AE157+Graph!G$1*1000,AC158))</f>
        <v>19325974.347716868</v>
      </c>
      <c r="AF158" s="3">
        <f t="shared" si="21"/>
        <v>19325974.347716868</v>
      </c>
      <c r="AG158" s="3">
        <f t="shared" si="29"/>
        <v>44442325.574020654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91</v>
      </c>
      <c r="C159" s="7"/>
      <c r="D159" s="2" t="e">
        <f t="shared" si="11"/>
        <v>#N/A</v>
      </c>
      <c r="E159" s="2" t="e">
        <f t="shared" si="22"/>
        <v>#N/A</v>
      </c>
      <c r="F159" s="2">
        <v>944122.2919459641</v>
      </c>
      <c r="G159" s="2">
        <f t="shared" si="35"/>
        <v>642960.42857142852</v>
      </c>
      <c r="H159" s="2">
        <f t="shared" si="32"/>
        <v>72032184.71884191</v>
      </c>
      <c r="I159" s="7"/>
      <c r="J159" s="2" t="e">
        <f t="shared" si="13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1214325.0000000019</v>
      </c>
      <c r="M159" s="8" t="e">
        <f t="shared" si="28"/>
        <v>#N/A</v>
      </c>
      <c r="N159" s="2" t="e">
        <f t="shared" si="14"/>
        <v>#N/A</v>
      </c>
      <c r="O159" s="2" t="e">
        <f t="shared" si="24"/>
        <v>#N/A</v>
      </c>
      <c r="P159" s="2">
        <v>949977.23821741343</v>
      </c>
      <c r="Q159" s="2">
        <f t="shared" si="36"/>
        <v>650000</v>
      </c>
      <c r="R159" s="2">
        <f t="shared" si="33"/>
        <v>73145084.360022962</v>
      </c>
      <c r="S159" s="2">
        <f t="shared" si="16"/>
        <v>642960.42857143283</v>
      </c>
      <c r="T159" s="2">
        <f t="shared" si="17"/>
        <v>7039.571428571362</v>
      </c>
      <c r="U159" s="2">
        <f t="shared" si="18"/>
        <v>650000</v>
      </c>
      <c r="V159" s="2">
        <f t="shared" si="34"/>
        <v>19828202.015029401</v>
      </c>
      <c r="W159" s="2">
        <f t="shared" si="19"/>
        <v>502227.66731253266</v>
      </c>
      <c r="X159" s="2">
        <f t="shared" si="6"/>
        <v>147772.33268746734</v>
      </c>
      <c r="Y159" s="2">
        <f t="shared" ref="Y159:Y222" si="37">IF(COUNT($C160)=0,IF(COUNT($C159)=1,C159,SUM(Y158+X159)),C159)</f>
        <v>53316882.344993547</v>
      </c>
      <c r="Z159" s="2" t="str">
        <f t="shared" si="8"/>
        <v>HERE</v>
      </c>
      <c r="AA159" s="2">
        <f>IF(Z159="HERE",Y159,AA158+Graph!$G$1*1000)</f>
        <v>53316882.344993547</v>
      </c>
      <c r="AB159" s="2">
        <f t="shared" si="20"/>
        <v>147772.33268746734</v>
      </c>
      <c r="AC159" s="2">
        <f t="shared" ref="AC159:AC222" si="38">IF(Z160="HERE",V159,AC158)</f>
        <v>19828202.015029401</v>
      </c>
      <c r="AD159" s="3">
        <f t="shared" si="10"/>
        <v>52800000</v>
      </c>
      <c r="AE159" s="2">
        <f>IF(AE157&gt;=52800000,52800000,IF(AB138=Graph!G$1*1000,AE158+Graph!G$1*1000,AC159))</f>
        <v>19828202.015029401</v>
      </c>
      <c r="AF159" s="3">
        <f t="shared" si="21"/>
        <v>19828202.015029401</v>
      </c>
      <c r="AG159" s="3">
        <f t="shared" si="29"/>
        <v>44628661.974020652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92</v>
      </c>
      <c r="C160" s="7"/>
      <c r="D160" s="2" t="e">
        <f t="shared" si="11"/>
        <v>#N/A</v>
      </c>
      <c r="E160" s="2" t="e">
        <f t="shared" si="22"/>
        <v>#N/A</v>
      </c>
      <c r="F160" s="2">
        <v>949382.94223922491</v>
      </c>
      <c r="G160" s="2">
        <f t="shared" si="35"/>
        <v>642960.42857142852</v>
      </c>
      <c r="H160" s="2">
        <f t="shared" ref="H160:H223" si="39">IF(COUNT($C161)=0,IF(COUNT($C160)=1,C160,SUM(H159+G160)),C160)</f>
        <v>72675145.147413343</v>
      </c>
      <c r="I160" s="7"/>
      <c r="J160" s="2" t="e">
        <f t="shared" si="13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1221364.5714285732</v>
      </c>
      <c r="M160" s="8" t="e">
        <f t="shared" si="28"/>
        <v>#N/A</v>
      </c>
      <c r="N160" s="2" t="e">
        <f t="shared" si="14"/>
        <v>#N/A</v>
      </c>
      <c r="O160" s="2" t="e">
        <f t="shared" si="24"/>
        <v>#N/A</v>
      </c>
      <c r="P160" s="2">
        <v>955259.73031002283</v>
      </c>
      <c r="Q160" s="2">
        <f t="shared" si="36"/>
        <v>650000</v>
      </c>
      <c r="R160" s="2">
        <f t="shared" ref="R160:R223" si="40">IF(COUNT($C161)=0,IF(COUNT($C160)=1,M160,SUM(R159+Q160)),M160)</f>
        <v>73795084.360022962</v>
      </c>
      <c r="S160" s="2">
        <f t="shared" si="16"/>
        <v>642960.42857143283</v>
      </c>
      <c r="T160" s="2">
        <f t="shared" si="17"/>
        <v>7039.571428571362</v>
      </c>
      <c r="U160" s="2">
        <f t="shared" si="18"/>
        <v>650000</v>
      </c>
      <c r="V160" s="2">
        <f t="shared" si="34"/>
        <v>20335690.332635194</v>
      </c>
      <c r="W160" s="2">
        <f t="shared" si="19"/>
        <v>507488.31760579348</v>
      </c>
      <c r="X160" s="2">
        <f t="shared" si="6"/>
        <v>142511.68239420652</v>
      </c>
      <c r="Y160" s="2">
        <f t="shared" si="37"/>
        <v>53459394.027387753</v>
      </c>
      <c r="Z160" s="2" t="str">
        <f t="shared" si="8"/>
        <v>HERE</v>
      </c>
      <c r="AA160" s="2">
        <f>IF(Z160="HERE",Y160,AA159+Graph!$G$1*1000)</f>
        <v>53459394.027387753</v>
      </c>
      <c r="AB160" s="2">
        <f t="shared" si="20"/>
        <v>142511.68239420652</v>
      </c>
      <c r="AC160" s="2">
        <f t="shared" si="38"/>
        <v>20335690.332635194</v>
      </c>
      <c r="AD160" s="3">
        <f t="shared" si="10"/>
        <v>52800000</v>
      </c>
      <c r="AE160" s="2">
        <f>IF(AE158&gt;=52800000,52800000,IF(AB139=Graph!G$1*1000,AE159+Graph!G$1*1000,AC160))</f>
        <v>20335690.332635194</v>
      </c>
      <c r="AF160" s="3">
        <f t="shared" si="21"/>
        <v>20335690.332635194</v>
      </c>
      <c r="AG160" s="3">
        <f t="shared" si="29"/>
        <v>44805185.974020652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93</v>
      </c>
      <c r="C161" s="7"/>
      <c r="D161" s="2" t="e">
        <f t="shared" si="11"/>
        <v>#N/A</v>
      </c>
      <c r="E161" s="2" t="e">
        <f t="shared" si="22"/>
        <v>#N/A</v>
      </c>
      <c r="F161" s="2">
        <v>954643.59253248572</v>
      </c>
      <c r="G161" s="2">
        <f t="shared" si="35"/>
        <v>642960.42857142852</v>
      </c>
      <c r="H161" s="2">
        <f t="shared" si="39"/>
        <v>73318105.575984776</v>
      </c>
      <c r="I161" s="7"/>
      <c r="J161" s="2" t="e">
        <f t="shared" si="13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1228404.1428571446</v>
      </c>
      <c r="M161" s="8" t="e">
        <f t="shared" si="28"/>
        <v>#N/A</v>
      </c>
      <c r="N161" s="2" t="e">
        <f t="shared" si="14"/>
        <v>#N/A</v>
      </c>
      <c r="O161" s="2" t="e">
        <f t="shared" si="24"/>
        <v>#N/A</v>
      </c>
      <c r="P161" s="2">
        <v>960542.22240260243</v>
      </c>
      <c r="Q161" s="2">
        <f t="shared" si="36"/>
        <v>650000</v>
      </c>
      <c r="R161" s="2">
        <f t="shared" si="40"/>
        <v>74445084.360022962</v>
      </c>
      <c r="S161" s="2">
        <f t="shared" si="16"/>
        <v>642960.42857143283</v>
      </c>
      <c r="T161" s="2">
        <f t="shared" si="17"/>
        <v>7039.571428571362</v>
      </c>
      <c r="U161" s="2">
        <f t="shared" si="18"/>
        <v>650000</v>
      </c>
      <c r="V161" s="2">
        <f t="shared" si="34"/>
        <v>20848439.300534248</v>
      </c>
      <c r="W161" s="2">
        <f t="shared" si="19"/>
        <v>512748.96789905429</v>
      </c>
      <c r="X161" s="2">
        <f t="shared" si="6"/>
        <v>137251.03210094571</v>
      </c>
      <c r="Y161" s="2">
        <f t="shared" si="37"/>
        <v>53596645.059488699</v>
      </c>
      <c r="Z161" s="2" t="str">
        <f t="shared" si="8"/>
        <v>HERE</v>
      </c>
      <c r="AA161" s="2">
        <f>IF(Z161="HERE",Y161,AA160+Graph!$G$1*1000)</f>
        <v>53596645.059488699</v>
      </c>
      <c r="AB161" s="2">
        <f t="shared" si="20"/>
        <v>137251.03210094571</v>
      </c>
      <c r="AC161" s="2">
        <f t="shared" si="38"/>
        <v>20848439.300534248</v>
      </c>
      <c r="AD161" s="3">
        <f t="shared" si="10"/>
        <v>52800000</v>
      </c>
      <c r="AE161" s="2">
        <f>IF(AE159&gt;=52800000,52800000,IF(AB140=Graph!G$1*1000,AE160+Graph!G$1*1000,AC161))</f>
        <v>20848439.300534248</v>
      </c>
      <c r="AF161" s="3">
        <f t="shared" si="21"/>
        <v>20848439.300534248</v>
      </c>
      <c r="AG161" s="3">
        <f t="shared" si="29"/>
        <v>44970147.424020655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94</v>
      </c>
      <c r="C162" s="7"/>
      <c r="D162" s="2" t="e">
        <f t="shared" si="11"/>
        <v>#N/A</v>
      </c>
      <c r="E162" s="2" t="e">
        <f t="shared" si="22"/>
        <v>#N/A</v>
      </c>
      <c r="F162" s="2">
        <v>959904.24282574654</v>
      </c>
      <c r="G162" s="2">
        <f t="shared" si="35"/>
        <v>642960.42857142852</v>
      </c>
      <c r="H162" s="2">
        <f t="shared" si="39"/>
        <v>73961066.004556209</v>
      </c>
      <c r="I162" s="7"/>
      <c r="J162" s="2" t="e">
        <f t="shared" si="13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1235443.7142857159</v>
      </c>
      <c r="M162" s="8" t="e">
        <f t="shared" si="28"/>
        <v>#N/A</v>
      </c>
      <c r="N162" s="2" t="e">
        <f t="shared" si="14"/>
        <v>#N/A</v>
      </c>
      <c r="O162" s="2" t="e">
        <f t="shared" si="24"/>
        <v>#N/A</v>
      </c>
      <c r="P162" s="2">
        <v>965824.71449518204</v>
      </c>
      <c r="Q162" s="2">
        <f t="shared" si="36"/>
        <v>650000</v>
      </c>
      <c r="R162" s="2">
        <f t="shared" si="40"/>
        <v>75095084.360022962</v>
      </c>
      <c r="S162" s="2">
        <f t="shared" si="16"/>
        <v>642960.42857143283</v>
      </c>
      <c r="T162" s="2">
        <f t="shared" si="17"/>
        <v>7039.571428571362</v>
      </c>
      <c r="U162" s="2">
        <f t="shared" si="18"/>
        <v>650000</v>
      </c>
      <c r="V162" s="2">
        <f t="shared" si="34"/>
        <v>21366448.918726563</v>
      </c>
      <c r="W162" s="2">
        <f t="shared" si="19"/>
        <v>518009.6181923151</v>
      </c>
      <c r="X162" s="2">
        <f t="shared" si="6"/>
        <v>131990.3818076849</v>
      </c>
      <c r="Y162" s="2">
        <f t="shared" si="37"/>
        <v>53728635.441296384</v>
      </c>
      <c r="Z162" s="2" t="str">
        <f t="shared" si="8"/>
        <v>HERE</v>
      </c>
      <c r="AA162" s="2">
        <f>IF(Z162="HERE",Y162,AA161+Graph!$G$1*1000)</f>
        <v>53728635.441296384</v>
      </c>
      <c r="AB162" s="2">
        <f t="shared" si="20"/>
        <v>131990.3818076849</v>
      </c>
      <c r="AC162" s="2">
        <f t="shared" si="38"/>
        <v>21366448.918726563</v>
      </c>
      <c r="AD162" s="3">
        <f t="shared" si="10"/>
        <v>52800000</v>
      </c>
      <c r="AE162" s="2">
        <f>IF(AE160&gt;=52800000,52800000,IF(AB141=Graph!G$1*1000,AE161+Graph!G$1*1000,AC162))</f>
        <v>21366448.918726563</v>
      </c>
      <c r="AF162" s="3">
        <f t="shared" si="21"/>
        <v>21366448.918726563</v>
      </c>
      <c r="AG162" s="3">
        <f t="shared" si="29"/>
        <v>45088431.124020651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95</v>
      </c>
      <c r="C163" s="7"/>
      <c r="D163" s="2" t="e">
        <f t="shared" si="11"/>
        <v>#N/A</v>
      </c>
      <c r="E163" s="2" t="e">
        <f t="shared" si="22"/>
        <v>#N/A</v>
      </c>
      <c r="F163" s="2">
        <v>965164.89311897755</v>
      </c>
      <c r="G163" s="2">
        <f t="shared" si="35"/>
        <v>642960.42857142852</v>
      </c>
      <c r="H163" s="2">
        <f t="shared" si="39"/>
        <v>74604026.433127642</v>
      </c>
      <c r="I163" s="7"/>
      <c r="J163" s="2" t="e">
        <f t="shared" si="13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1242483.2857142873</v>
      </c>
      <c r="M163" s="8" t="e">
        <f t="shared" si="28"/>
        <v>#N/A</v>
      </c>
      <c r="N163" s="2" t="e">
        <f t="shared" si="14"/>
        <v>#N/A</v>
      </c>
      <c r="O163" s="2" t="e">
        <f t="shared" si="24"/>
        <v>#N/A</v>
      </c>
      <c r="P163" s="2">
        <v>971107.20658776164</v>
      </c>
      <c r="Q163" s="2">
        <f t="shared" si="36"/>
        <v>650000</v>
      </c>
      <c r="R163" s="2">
        <f t="shared" si="40"/>
        <v>75745084.360022962</v>
      </c>
      <c r="S163" s="2">
        <f t="shared" si="16"/>
        <v>642960.42857143283</v>
      </c>
      <c r="T163" s="2">
        <f t="shared" si="17"/>
        <v>7039.571428571362</v>
      </c>
      <c r="U163" s="2">
        <f t="shared" si="18"/>
        <v>650000</v>
      </c>
      <c r="V163" s="2">
        <f t="shared" si="34"/>
        <v>21889719.18721211</v>
      </c>
      <c r="W163" s="2">
        <f t="shared" si="19"/>
        <v>523270.26848554611</v>
      </c>
      <c r="X163" s="2">
        <f t="shared" si="6"/>
        <v>126729.73151445389</v>
      </c>
      <c r="Y163" s="2">
        <f t="shared" si="37"/>
        <v>53855365.172810838</v>
      </c>
      <c r="Z163" s="2" t="str">
        <f t="shared" si="8"/>
        <v>HERE</v>
      </c>
      <c r="AA163" s="2">
        <f>IF(Z163="HERE",Y163,AA162+Graph!$G$1*1000)</f>
        <v>53855365.172810838</v>
      </c>
      <c r="AB163" s="2">
        <f t="shared" si="20"/>
        <v>126729.73151445389</v>
      </c>
      <c r="AC163" s="2">
        <f t="shared" si="38"/>
        <v>21889719.18721211</v>
      </c>
      <c r="AD163" s="3">
        <f t="shared" si="10"/>
        <v>52800000</v>
      </c>
      <c r="AE163" s="2">
        <f>IF(AE161&gt;=52800000,52800000,IF(AB142=Graph!G$1*1000,AE162+Graph!G$1*1000,AC163))</f>
        <v>21889719.18721211</v>
      </c>
      <c r="AF163" s="3">
        <f t="shared" si="21"/>
        <v>21889719.18721211</v>
      </c>
      <c r="AG163" s="3">
        <f t="shared" si="29"/>
        <v>45435670.824020654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96</v>
      </c>
      <c r="C164" s="7"/>
      <c r="D164" s="2" t="e">
        <f t="shared" si="11"/>
        <v>#N/A</v>
      </c>
      <c r="E164" s="2" t="e">
        <f t="shared" si="22"/>
        <v>#N/A</v>
      </c>
      <c r="F164" s="2">
        <v>970425.54341223836</v>
      </c>
      <c r="G164" s="2">
        <f t="shared" si="35"/>
        <v>642960.42857142852</v>
      </c>
      <c r="H164" s="2">
        <f t="shared" si="39"/>
        <v>75246986.861699075</v>
      </c>
      <c r="I164" s="7"/>
      <c r="J164" s="2" t="e">
        <f t="shared" si="13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1249522.8571428587</v>
      </c>
      <c r="M164" s="8" t="e">
        <f t="shared" si="28"/>
        <v>#N/A</v>
      </c>
      <c r="N164" s="2" t="e">
        <f t="shared" si="14"/>
        <v>#N/A</v>
      </c>
      <c r="O164" s="2" t="e">
        <f t="shared" si="24"/>
        <v>#N/A</v>
      </c>
      <c r="P164" s="2">
        <v>976389.69868034124</v>
      </c>
      <c r="Q164" s="2">
        <f t="shared" si="36"/>
        <v>650000</v>
      </c>
      <c r="R164" s="2">
        <f t="shared" si="40"/>
        <v>76395084.360022962</v>
      </c>
      <c r="S164" s="2">
        <f t="shared" si="16"/>
        <v>642960.42857143283</v>
      </c>
      <c r="T164" s="2">
        <f t="shared" si="17"/>
        <v>7039.571428571362</v>
      </c>
      <c r="U164" s="2">
        <f t="shared" si="18"/>
        <v>650000</v>
      </c>
      <c r="V164" s="2">
        <f t="shared" si="34"/>
        <v>22418250.105990916</v>
      </c>
      <c r="W164" s="2">
        <f t="shared" si="19"/>
        <v>528530.91877880692</v>
      </c>
      <c r="X164" s="2">
        <f t="shared" si="6"/>
        <v>121469.08122119308</v>
      </c>
      <c r="Y164" s="2">
        <f t="shared" si="37"/>
        <v>53976834.254032031</v>
      </c>
      <c r="Z164" s="2" t="str">
        <f t="shared" si="8"/>
        <v>HERE</v>
      </c>
      <c r="AA164" s="2">
        <f>IF(Z164="HERE",Y164,AA163+Graph!$G$1*1000)</f>
        <v>53976834.254032031</v>
      </c>
      <c r="AB164" s="2">
        <f t="shared" si="20"/>
        <v>121469.08122119308</v>
      </c>
      <c r="AC164" s="2">
        <f t="shared" si="38"/>
        <v>22418250.105990916</v>
      </c>
      <c r="AD164" s="3">
        <f t="shared" si="10"/>
        <v>52800000</v>
      </c>
      <c r="AE164" s="2">
        <f>IF(AE162&gt;=52800000,52800000,IF(AB143=Graph!G$1*1000,AE163+Graph!G$1*1000,AC164))</f>
        <v>22418250.105990916</v>
      </c>
      <c r="AF164" s="3">
        <f t="shared" si="21"/>
        <v>22418250.105990916</v>
      </c>
      <c r="AG164" s="3">
        <f t="shared" si="29"/>
        <v>45721062.824020654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97</v>
      </c>
      <c r="C165" s="7"/>
      <c r="D165" s="2" t="e">
        <f t="shared" si="11"/>
        <v>#N/A</v>
      </c>
      <c r="E165" s="2" t="e">
        <f t="shared" si="22"/>
        <v>#N/A</v>
      </c>
      <c r="F165" s="2">
        <v>975686.19370549917</v>
      </c>
      <c r="G165" s="2">
        <f t="shared" si="35"/>
        <v>642960.42857142852</v>
      </c>
      <c r="H165" s="2">
        <f t="shared" si="39"/>
        <v>75889947.290270507</v>
      </c>
      <c r="I165" s="7"/>
      <c r="J165" s="2" t="e">
        <f t="shared" si="13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1256562.42857143</v>
      </c>
      <c r="M165" s="8" t="e">
        <f t="shared" si="28"/>
        <v>#N/A</v>
      </c>
      <c r="N165" s="2" t="e">
        <f t="shared" si="14"/>
        <v>#N/A</v>
      </c>
      <c r="O165" s="2" t="e">
        <f t="shared" si="24"/>
        <v>#N/A</v>
      </c>
      <c r="P165" s="2">
        <v>981672.19077292085</v>
      </c>
      <c r="Q165" s="2">
        <f t="shared" si="36"/>
        <v>650000</v>
      </c>
      <c r="R165" s="2">
        <f t="shared" si="40"/>
        <v>77045084.360022962</v>
      </c>
      <c r="S165" s="2">
        <f t="shared" si="16"/>
        <v>642960.42857143283</v>
      </c>
      <c r="T165" s="2">
        <f t="shared" si="17"/>
        <v>7039.571428571362</v>
      </c>
      <c r="U165" s="2">
        <f t="shared" si="18"/>
        <v>650000</v>
      </c>
      <c r="V165" s="2">
        <f t="shared" si="34"/>
        <v>22952041.675062984</v>
      </c>
      <c r="W165" s="2">
        <f t="shared" si="19"/>
        <v>533791.56907206774</v>
      </c>
      <c r="X165" s="2">
        <f t="shared" si="6"/>
        <v>116208.43092793226</v>
      </c>
      <c r="Y165" s="2">
        <f t="shared" si="37"/>
        <v>54093042.684959963</v>
      </c>
      <c r="Z165" s="2" t="str">
        <f t="shared" si="8"/>
        <v>HERE</v>
      </c>
      <c r="AA165" s="2">
        <f>IF(Z165="HERE",Y165,AA164+Graph!$G$1*1000)</f>
        <v>54093042.684959963</v>
      </c>
      <c r="AB165" s="2">
        <f t="shared" si="20"/>
        <v>116208.43092793226</v>
      </c>
      <c r="AC165" s="2">
        <f t="shared" si="38"/>
        <v>22952041.675062984</v>
      </c>
      <c r="AD165" s="3">
        <f t="shared" si="10"/>
        <v>52800000</v>
      </c>
      <c r="AE165" s="2">
        <f>IF(AE163&gt;=52800000,52800000,IF(AB144=Graph!G$1*1000,AE164+Graph!G$1*1000,AC165))</f>
        <v>22952041.675062984</v>
      </c>
      <c r="AF165" s="3">
        <f t="shared" si="21"/>
        <v>22952041.675062984</v>
      </c>
      <c r="AG165" s="3">
        <f t="shared" si="29"/>
        <v>45956022.624020651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98</v>
      </c>
      <c r="C166" s="7"/>
      <c r="D166" s="2" t="e">
        <f t="shared" si="11"/>
        <v>#N/A</v>
      </c>
      <c r="E166" s="2" t="e">
        <f t="shared" si="22"/>
        <v>#N/A</v>
      </c>
      <c r="F166" s="2">
        <v>980946.84399875998</v>
      </c>
      <c r="G166" s="2">
        <f t="shared" ref="G166:G229" si="41">IF(F166&gt;650000,$AK$31*1000,F166)</f>
        <v>642960.42857142852</v>
      </c>
      <c r="H166" s="2">
        <f t="shared" si="39"/>
        <v>76532907.71884194</v>
      </c>
      <c r="I166" s="7"/>
      <c r="J166" s="2" t="e">
        <f t="shared" si="13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1263602.0000000014</v>
      </c>
      <c r="M166" s="8" t="e">
        <f t="shared" si="28"/>
        <v>#N/A</v>
      </c>
      <c r="N166" s="2" t="e">
        <f t="shared" si="14"/>
        <v>#N/A</v>
      </c>
      <c r="O166" s="2" t="e">
        <f t="shared" si="24"/>
        <v>#N/A</v>
      </c>
      <c r="P166" s="2">
        <v>986954.68286553025</v>
      </c>
      <c r="Q166" s="2">
        <f t="shared" ref="Q166:Q229" si="42">IF(P166&gt;650000,650000,P166)</f>
        <v>650000</v>
      </c>
      <c r="R166" s="2">
        <f t="shared" si="40"/>
        <v>77695084.360022962</v>
      </c>
      <c r="S166" s="2">
        <f t="shared" si="16"/>
        <v>642960.42857143283</v>
      </c>
      <c r="T166" s="2">
        <f t="shared" si="17"/>
        <v>7039.571428571362</v>
      </c>
      <c r="U166" s="2">
        <f t="shared" si="18"/>
        <v>650000</v>
      </c>
      <c r="V166" s="2">
        <f t="shared" si="34"/>
        <v>23491093.894428313</v>
      </c>
      <c r="W166" s="2">
        <f t="shared" si="19"/>
        <v>539052.21936532855</v>
      </c>
      <c r="X166" s="2">
        <f t="shared" si="6"/>
        <v>110947.78063467145</v>
      </c>
      <c r="Y166" s="2">
        <f t="shared" si="37"/>
        <v>54203990.465594634</v>
      </c>
      <c r="Z166" s="2" t="str">
        <f t="shared" si="8"/>
        <v>HERE</v>
      </c>
      <c r="AA166" s="2">
        <f>IF(Z166="HERE",Y166,AA165+Graph!$G$1*1000)</f>
        <v>54203990.465594634</v>
      </c>
      <c r="AB166" s="2">
        <f t="shared" si="20"/>
        <v>110947.78063467145</v>
      </c>
      <c r="AC166" s="2">
        <f t="shared" si="38"/>
        <v>23491093.894428313</v>
      </c>
      <c r="AD166" s="3">
        <f t="shared" si="10"/>
        <v>52800000</v>
      </c>
      <c r="AE166" s="2">
        <f>IF(AE164&gt;=52800000,52800000,IF(AB145=Graph!G$1*1000,AE165+Graph!G$1*1000,AC166))</f>
        <v>23491093.894428313</v>
      </c>
      <c r="AF166" s="3">
        <f t="shared" si="21"/>
        <v>23491093.894428313</v>
      </c>
      <c r="AG166" s="3">
        <f t="shared" si="29"/>
        <v>46157834.124020651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99</v>
      </c>
      <c r="C167" s="7"/>
      <c r="D167" s="2" t="e">
        <f t="shared" si="11"/>
        <v>#N/A</v>
      </c>
      <c r="E167" s="2" t="e">
        <f t="shared" si="22"/>
        <v>#N/A</v>
      </c>
      <c r="F167" s="2">
        <v>986207.4942920208</v>
      </c>
      <c r="G167" s="2">
        <f t="shared" si="41"/>
        <v>642960.42857142852</v>
      </c>
      <c r="H167" s="2">
        <f t="shared" si="39"/>
        <v>77175868.147413373</v>
      </c>
      <c r="I167" s="7"/>
      <c r="J167" s="2" t="e">
        <f t="shared" si="13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1270641.5714285728</v>
      </c>
      <c r="M167" s="8" t="e">
        <f t="shared" si="28"/>
        <v>#N/A</v>
      </c>
      <c r="N167" s="2" t="e">
        <f t="shared" si="14"/>
        <v>#N/A</v>
      </c>
      <c r="O167" s="2" t="e">
        <f t="shared" si="24"/>
        <v>#N/A</v>
      </c>
      <c r="P167" s="2">
        <v>992237.17495810986</v>
      </c>
      <c r="Q167" s="2">
        <f t="shared" si="42"/>
        <v>650000</v>
      </c>
      <c r="R167" s="2">
        <f t="shared" si="40"/>
        <v>78345084.360022962</v>
      </c>
      <c r="S167" s="2">
        <f t="shared" si="16"/>
        <v>642960.42857143283</v>
      </c>
      <c r="T167" s="2">
        <f t="shared" si="17"/>
        <v>7039.571428571362</v>
      </c>
      <c r="U167" s="2">
        <f t="shared" si="18"/>
        <v>650000</v>
      </c>
      <c r="V167" s="2">
        <f t="shared" si="34"/>
        <v>24035406.764086902</v>
      </c>
      <c r="W167" s="2">
        <f t="shared" si="19"/>
        <v>544312.86965858936</v>
      </c>
      <c r="X167" s="2">
        <f t="shared" si="6"/>
        <v>105687.13034141064</v>
      </c>
      <c r="Y167" s="2">
        <f t="shared" si="37"/>
        <v>54309677.595936045</v>
      </c>
      <c r="Z167" s="2" t="str">
        <f t="shared" si="8"/>
        <v>HERE</v>
      </c>
      <c r="AA167" s="2">
        <f>IF(Z167="HERE",Y167,AA166+Graph!$G$1*1000)</f>
        <v>54309677.595936045</v>
      </c>
      <c r="AB167" s="2">
        <f t="shared" si="20"/>
        <v>105687.13034141064</v>
      </c>
      <c r="AC167" s="2">
        <f t="shared" si="38"/>
        <v>24035406.764086902</v>
      </c>
      <c r="AD167" s="3">
        <f t="shared" si="10"/>
        <v>52800000</v>
      </c>
      <c r="AE167" s="2">
        <f>IF(AE165&gt;=52800000,52800000,IF(AB146=Graph!G$1*1000,AE166+Graph!G$1*1000,AC167))</f>
        <v>24035406.764086902</v>
      </c>
      <c r="AF167" s="3">
        <f t="shared" si="21"/>
        <v>24035406.764086902</v>
      </c>
      <c r="AG167" s="3">
        <f t="shared" si="29"/>
        <v>46315185.524020657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100</v>
      </c>
      <c r="C168" s="7"/>
      <c r="D168" s="2" t="e">
        <f t="shared" si="11"/>
        <v>#N/A</v>
      </c>
      <c r="E168" s="2" t="e">
        <f t="shared" si="22"/>
        <v>#N/A</v>
      </c>
      <c r="F168" s="2">
        <v>991468.14458525181</v>
      </c>
      <c r="G168" s="2">
        <f t="shared" si="41"/>
        <v>642960.42857142852</v>
      </c>
      <c r="H168" s="2">
        <f t="shared" si="39"/>
        <v>77818828.575984806</v>
      </c>
      <c r="I168" s="7"/>
      <c r="J168" s="2" t="e">
        <f t="shared" si="13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1277681.1428571441</v>
      </c>
      <c r="M168" s="8" t="e">
        <f t="shared" si="28"/>
        <v>#N/A</v>
      </c>
      <c r="N168" s="2" t="e">
        <f t="shared" si="14"/>
        <v>#N/A</v>
      </c>
      <c r="O168" s="2" t="e">
        <f t="shared" si="24"/>
        <v>#N/A</v>
      </c>
      <c r="P168" s="2">
        <v>997519.66705068946</v>
      </c>
      <c r="Q168" s="2">
        <f t="shared" si="42"/>
        <v>650000</v>
      </c>
      <c r="R168" s="2">
        <f t="shared" si="40"/>
        <v>78995084.360022962</v>
      </c>
      <c r="S168" s="2">
        <f t="shared" si="16"/>
        <v>642960.42857143283</v>
      </c>
      <c r="T168" s="2">
        <f t="shared" si="17"/>
        <v>7039.571428571362</v>
      </c>
      <c r="U168" s="2">
        <f t="shared" si="18"/>
        <v>650000</v>
      </c>
      <c r="V168" s="2">
        <f t="shared" si="34"/>
        <v>24584980.284038723</v>
      </c>
      <c r="W168" s="2">
        <f t="shared" si="19"/>
        <v>549573.51995182037</v>
      </c>
      <c r="X168" s="2">
        <f t="shared" si="6"/>
        <v>100426.48004817963</v>
      </c>
      <c r="Y168" s="2">
        <f t="shared" si="37"/>
        <v>54410104.075984225</v>
      </c>
      <c r="Z168" s="2" t="str">
        <f t="shared" si="8"/>
        <v>HERE</v>
      </c>
      <c r="AA168" s="2">
        <f>IF(Z168="HERE",Y168,AA167+Graph!$G$1*1000)</f>
        <v>54410104.075984225</v>
      </c>
      <c r="AB168" s="2">
        <f t="shared" si="20"/>
        <v>100426.48004817963</v>
      </c>
      <c r="AC168" s="2">
        <f t="shared" si="38"/>
        <v>24584980.284038723</v>
      </c>
      <c r="AD168" s="3">
        <f t="shared" si="10"/>
        <v>52800000</v>
      </c>
      <c r="AE168" s="2">
        <f>IF(AE166&gt;=52800000,52800000,IF(AB147=Graph!G$1*1000,AE167+Graph!G$1*1000,AC168))</f>
        <v>24584980.284038723</v>
      </c>
      <c r="AF168" s="3">
        <f t="shared" si="21"/>
        <v>24584980.284038723</v>
      </c>
      <c r="AG168" s="3">
        <f t="shared" si="29"/>
        <v>46437272.974020652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101</v>
      </c>
      <c r="C169" s="7"/>
      <c r="D169" s="2" t="e">
        <f t="shared" si="11"/>
        <v>#N/A</v>
      </c>
      <c r="E169" s="2" t="e">
        <f t="shared" si="22"/>
        <v>#N/A</v>
      </c>
      <c r="F169" s="2">
        <v>996728.79487851262</v>
      </c>
      <c r="G169" s="2">
        <f t="shared" si="41"/>
        <v>642960.42857142852</v>
      </c>
      <c r="H169" s="2">
        <f t="shared" si="39"/>
        <v>78461789.004556239</v>
      </c>
      <c r="I169" s="7"/>
      <c r="J169" s="2" t="e">
        <f t="shared" si="13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1284720.7142857155</v>
      </c>
      <c r="M169" s="8" t="e">
        <f t="shared" si="28"/>
        <v>#N/A</v>
      </c>
      <c r="N169" s="2" t="e">
        <f t="shared" si="14"/>
        <v>#N/A</v>
      </c>
      <c r="O169" s="2" t="e">
        <f t="shared" si="24"/>
        <v>#N/A</v>
      </c>
      <c r="P169" s="2">
        <v>1002802.1591432691</v>
      </c>
      <c r="Q169" s="2">
        <f t="shared" si="42"/>
        <v>650000</v>
      </c>
      <c r="R169" s="2">
        <f t="shared" si="40"/>
        <v>79645084.360022962</v>
      </c>
      <c r="S169" s="2">
        <f t="shared" si="16"/>
        <v>642960.42857143283</v>
      </c>
      <c r="T169" s="2">
        <f t="shared" si="17"/>
        <v>7039.571428571362</v>
      </c>
      <c r="U169" s="2">
        <f t="shared" si="18"/>
        <v>650000</v>
      </c>
      <c r="V169" s="2">
        <f t="shared" si="34"/>
        <v>25139814.454283804</v>
      </c>
      <c r="W169" s="2">
        <f t="shared" si="19"/>
        <v>554834.17024508119</v>
      </c>
      <c r="X169" s="2">
        <f t="shared" si="6"/>
        <v>95165.829754918814</v>
      </c>
      <c r="Y169" s="2">
        <f t="shared" si="37"/>
        <v>54505269.905739143</v>
      </c>
      <c r="Z169" s="2" t="str">
        <f t="shared" si="8"/>
        <v>HERE</v>
      </c>
      <c r="AA169" s="2">
        <f>IF(Z169="HERE",Y169,AA168+Graph!$G$1*1000)</f>
        <v>54505269.905739143</v>
      </c>
      <c r="AB169" s="2">
        <f t="shared" si="20"/>
        <v>95165.829754918814</v>
      </c>
      <c r="AC169" s="2">
        <f t="shared" si="38"/>
        <v>25139814.454283804</v>
      </c>
      <c r="AD169" s="3">
        <f t="shared" si="10"/>
        <v>52800000</v>
      </c>
      <c r="AE169" s="2">
        <f>IF(AE167&gt;=52800000,52800000,IF(AB148=Graph!G$1*1000,AE168+Graph!G$1*1000,AC169))</f>
        <v>25139814.454283804</v>
      </c>
      <c r="AF169" s="3">
        <f t="shared" si="21"/>
        <v>25139814.454283804</v>
      </c>
      <c r="AG169" s="3">
        <f t="shared" si="29"/>
        <v>46592715.274020657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102</v>
      </c>
      <c r="C170" s="7"/>
      <c r="D170" s="2" t="e">
        <f t="shared" si="11"/>
        <v>#N/A</v>
      </c>
      <c r="E170" s="2" t="e">
        <f t="shared" si="22"/>
        <v>#N/A</v>
      </c>
      <c r="F170" s="2">
        <v>1001989.4451717734</v>
      </c>
      <c r="G170" s="2">
        <f t="shared" si="41"/>
        <v>642960.42857142852</v>
      </c>
      <c r="H170" s="2">
        <f t="shared" si="39"/>
        <v>79104749.433127671</v>
      </c>
      <c r="I170" s="7"/>
      <c r="J170" s="2" t="e">
        <f t="shared" si="13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1291760.2857142868</v>
      </c>
      <c r="M170" s="8" t="e">
        <f t="shared" si="28"/>
        <v>#N/A</v>
      </c>
      <c r="N170" s="2" t="e">
        <f t="shared" si="14"/>
        <v>#N/A</v>
      </c>
      <c r="O170" s="2" t="e">
        <f t="shared" si="24"/>
        <v>#N/A</v>
      </c>
      <c r="P170" s="2">
        <v>1008084.6512358487</v>
      </c>
      <c r="Q170" s="2">
        <f t="shared" si="42"/>
        <v>650000</v>
      </c>
      <c r="R170" s="2">
        <f t="shared" si="40"/>
        <v>80295084.360022962</v>
      </c>
      <c r="S170" s="2">
        <f t="shared" si="16"/>
        <v>642960.42857143283</v>
      </c>
      <c r="T170" s="2">
        <f t="shared" si="17"/>
        <v>7039.571428571362</v>
      </c>
      <c r="U170" s="2">
        <f t="shared" si="18"/>
        <v>650000</v>
      </c>
      <c r="V170" s="2">
        <f t="shared" si="34"/>
        <v>25699909.274822146</v>
      </c>
      <c r="W170" s="2">
        <f t="shared" si="19"/>
        <v>560094.820538342</v>
      </c>
      <c r="X170" s="2">
        <f t="shared" si="6"/>
        <v>89905.179461658001</v>
      </c>
      <c r="Y170" s="2">
        <f t="shared" si="37"/>
        <v>54595175.085200801</v>
      </c>
      <c r="Z170" s="2" t="str">
        <f t="shared" si="8"/>
        <v>HERE</v>
      </c>
      <c r="AA170" s="2">
        <f>IF(Z170="HERE",Y170,AA169+Graph!$G$1*1000)</f>
        <v>54595175.085200801</v>
      </c>
      <c r="AB170" s="2">
        <f t="shared" si="20"/>
        <v>89905.179461658001</v>
      </c>
      <c r="AC170" s="2">
        <f t="shared" si="38"/>
        <v>25699909.274822146</v>
      </c>
      <c r="AD170" s="3">
        <f t="shared" si="10"/>
        <v>52800000</v>
      </c>
      <c r="AE170" s="2">
        <f>IF(AE168&gt;=52800000,52800000,IF(AB149=Graph!G$1*1000,AE169+Graph!G$1*1000,AC170))</f>
        <v>25699909.274822146</v>
      </c>
      <c r="AF170" s="3">
        <f t="shared" si="21"/>
        <v>25699909.274822146</v>
      </c>
      <c r="AG170" s="3">
        <f t="shared" si="29"/>
        <v>46975447.574020654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103</v>
      </c>
      <c r="C171" s="7"/>
      <c r="D171" s="2" t="e">
        <f t="shared" si="11"/>
        <v>#N/A</v>
      </c>
      <c r="E171" s="2" t="e">
        <f t="shared" si="22"/>
        <v>#N/A</v>
      </c>
      <c r="F171" s="2">
        <v>1007250.0954650342</v>
      </c>
      <c r="G171" s="2">
        <f t="shared" si="41"/>
        <v>642960.42857142852</v>
      </c>
      <c r="H171" s="2">
        <f t="shared" si="39"/>
        <v>79747709.861699104</v>
      </c>
      <c r="I171" s="7"/>
      <c r="J171" s="2" t="e">
        <f t="shared" si="13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1298799.8571428582</v>
      </c>
      <c r="M171" s="8" t="e">
        <f t="shared" si="28"/>
        <v>#N/A</v>
      </c>
      <c r="N171" s="2" t="e">
        <f t="shared" si="14"/>
        <v>#N/A</v>
      </c>
      <c r="O171" s="2" t="e">
        <f t="shared" si="24"/>
        <v>#N/A</v>
      </c>
      <c r="P171" s="2">
        <v>1013367.1433284283</v>
      </c>
      <c r="Q171" s="2">
        <f t="shared" si="42"/>
        <v>650000</v>
      </c>
      <c r="R171" s="2">
        <f t="shared" si="40"/>
        <v>80945084.360022962</v>
      </c>
      <c r="S171" s="2">
        <f t="shared" si="16"/>
        <v>642960.42857143283</v>
      </c>
      <c r="T171" s="2">
        <f t="shared" si="17"/>
        <v>7039.571428571362</v>
      </c>
      <c r="U171" s="2">
        <f t="shared" si="18"/>
        <v>650000</v>
      </c>
      <c r="V171" s="2">
        <f t="shared" si="34"/>
        <v>26265264.745653749</v>
      </c>
      <c r="W171" s="2">
        <f t="shared" si="19"/>
        <v>565355.47083160281</v>
      </c>
      <c r="X171" s="2">
        <f t="shared" si="6"/>
        <v>84644.529168397188</v>
      </c>
      <c r="Y171" s="2">
        <f t="shared" si="37"/>
        <v>54679819.614369199</v>
      </c>
      <c r="Z171" s="2" t="str">
        <f t="shared" si="8"/>
        <v>HERE</v>
      </c>
      <c r="AA171" s="2">
        <f>IF(Z171="HERE",Y171,AA170+Graph!$G$1*1000)</f>
        <v>54679819.614369199</v>
      </c>
      <c r="AB171" s="2">
        <f t="shared" si="20"/>
        <v>84644.529168397188</v>
      </c>
      <c r="AC171" s="2">
        <f t="shared" si="38"/>
        <v>26265264.745653749</v>
      </c>
      <c r="AD171" s="3">
        <f t="shared" si="10"/>
        <v>52800000</v>
      </c>
      <c r="AE171" s="2">
        <f>IF(AE169&gt;=52800000,52800000,IF(AB150=Graph!G$1*1000,AE170+Graph!G$1*1000,AC171))</f>
        <v>26265264.745653749</v>
      </c>
      <c r="AF171" s="3">
        <f t="shared" si="21"/>
        <v>26265264.745653749</v>
      </c>
      <c r="AG171" s="3">
        <f t="shared" si="29"/>
        <v>47325884.974020652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104</v>
      </c>
      <c r="C172" s="7"/>
      <c r="D172" s="2" t="e">
        <f t="shared" si="11"/>
        <v>#N/A</v>
      </c>
      <c r="E172" s="2" t="e">
        <f t="shared" si="22"/>
        <v>#N/A</v>
      </c>
      <c r="F172" s="2">
        <v>1012510.7457582951</v>
      </c>
      <c r="G172" s="2">
        <f t="shared" si="41"/>
        <v>642960.42857142852</v>
      </c>
      <c r="H172" s="2">
        <f t="shared" si="39"/>
        <v>80390670.290270537</v>
      </c>
      <c r="I172" s="7"/>
      <c r="J172" s="2" t="e">
        <f t="shared" si="13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1305839.4285714296</v>
      </c>
      <c r="M172" s="8" t="e">
        <f t="shared" si="28"/>
        <v>#N/A</v>
      </c>
      <c r="N172" s="2" t="e">
        <f t="shared" si="14"/>
        <v>#N/A</v>
      </c>
      <c r="O172" s="2" t="e">
        <f t="shared" si="24"/>
        <v>#N/A</v>
      </c>
      <c r="P172" s="2">
        <v>1018649.6354210377</v>
      </c>
      <c r="Q172" s="2">
        <f t="shared" si="42"/>
        <v>650000</v>
      </c>
      <c r="R172" s="2">
        <f t="shared" si="40"/>
        <v>81595084.360022962</v>
      </c>
      <c r="S172" s="2">
        <f t="shared" si="16"/>
        <v>642960.42857143283</v>
      </c>
      <c r="T172" s="2">
        <f t="shared" si="17"/>
        <v>7039.571428571362</v>
      </c>
      <c r="U172" s="2">
        <f t="shared" si="18"/>
        <v>650000</v>
      </c>
      <c r="V172" s="2">
        <f t="shared" si="34"/>
        <v>26835880.866778612</v>
      </c>
      <c r="W172" s="2">
        <f t="shared" si="19"/>
        <v>570616.12112486362</v>
      </c>
      <c r="X172" s="2">
        <f t="shared" si="6"/>
        <v>79383.878875136375</v>
      </c>
      <c r="Y172" s="2">
        <f t="shared" si="37"/>
        <v>54759203.493244335</v>
      </c>
      <c r="Z172" s="2" t="str">
        <f t="shared" si="8"/>
        <v>HERE</v>
      </c>
      <c r="AA172" s="2">
        <f>IF(Z172="HERE",Y172,AA171+Graph!$G$1*1000)</f>
        <v>54759203.493244335</v>
      </c>
      <c r="AB172" s="2">
        <f t="shared" si="20"/>
        <v>79383.878875136375</v>
      </c>
      <c r="AC172" s="2">
        <f t="shared" si="38"/>
        <v>26835880.866778612</v>
      </c>
      <c r="AD172" s="3">
        <f t="shared" si="10"/>
        <v>52800000</v>
      </c>
      <c r="AE172" s="2">
        <f>IF(AE170&gt;=52800000,52800000,IF(AB151=Graph!G$1*1000,AE171+Graph!G$1*1000,AC172))</f>
        <v>26835880.866778612</v>
      </c>
      <c r="AF172" s="3">
        <f t="shared" si="21"/>
        <v>26835880.866778612</v>
      </c>
      <c r="AG172" s="3">
        <f t="shared" si="29"/>
        <v>47600749.724020652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105</v>
      </c>
      <c r="C173" s="7"/>
      <c r="D173" s="2" t="e">
        <f t="shared" si="11"/>
        <v>#N/A</v>
      </c>
      <c r="E173" s="2" t="e">
        <f t="shared" si="22"/>
        <v>#N/A</v>
      </c>
      <c r="F173" s="2">
        <v>1017771.3960515261</v>
      </c>
      <c r="G173" s="2">
        <f t="shared" si="41"/>
        <v>642960.42857142852</v>
      </c>
      <c r="H173" s="2">
        <f t="shared" si="39"/>
        <v>81033630.71884197</v>
      </c>
      <c r="I173" s="7"/>
      <c r="J173" s="2" t="e">
        <f t="shared" si="13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1312879.0000000009</v>
      </c>
      <c r="M173" s="8" t="e">
        <f t="shared" si="28"/>
        <v>#N/A</v>
      </c>
      <c r="N173" s="2" t="e">
        <f t="shared" si="14"/>
        <v>#N/A</v>
      </c>
      <c r="O173" s="2" t="e">
        <f t="shared" si="24"/>
        <v>#N/A</v>
      </c>
      <c r="P173" s="2">
        <v>1023932.1275136173</v>
      </c>
      <c r="Q173" s="2">
        <f t="shared" si="42"/>
        <v>650000</v>
      </c>
      <c r="R173" s="2">
        <f t="shared" si="40"/>
        <v>82245084.360022962</v>
      </c>
      <c r="S173" s="2">
        <f t="shared" si="16"/>
        <v>642960.42857143283</v>
      </c>
      <c r="T173" s="2">
        <f t="shared" si="17"/>
        <v>7039.571428571362</v>
      </c>
      <c r="U173" s="2">
        <f t="shared" si="18"/>
        <v>650000</v>
      </c>
      <c r="V173" s="2">
        <f t="shared" si="34"/>
        <v>27411757.638196707</v>
      </c>
      <c r="W173" s="2">
        <f t="shared" si="19"/>
        <v>575876.77141809464</v>
      </c>
      <c r="X173" s="2">
        <f t="shared" si="6"/>
        <v>74123.228581905365</v>
      </c>
      <c r="Y173" s="2">
        <f t="shared" si="37"/>
        <v>54833326.72182624</v>
      </c>
      <c r="Z173" s="2" t="str">
        <f t="shared" si="8"/>
        <v>HERE</v>
      </c>
      <c r="AA173" s="2">
        <f>IF(Z173="HERE",Y173,AA172+Graph!$G$1*1000)</f>
        <v>54833326.72182624</v>
      </c>
      <c r="AB173" s="2">
        <f t="shared" si="20"/>
        <v>74123.228581905365</v>
      </c>
      <c r="AC173" s="2">
        <f t="shared" si="38"/>
        <v>27411757.638196707</v>
      </c>
      <c r="AD173" s="3">
        <f t="shared" si="10"/>
        <v>52800000</v>
      </c>
      <c r="AE173" s="2">
        <f>IF(AE171&gt;=52800000,52800000,IF(AB152=Graph!G$1*1000,AE172+Graph!G$1*1000,AC173))</f>
        <v>27411757.638196707</v>
      </c>
      <c r="AF173" s="3">
        <f t="shared" si="21"/>
        <v>27411757.638196707</v>
      </c>
      <c r="AG173" s="3">
        <f t="shared" si="29"/>
        <v>47775956.224020652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106</v>
      </c>
      <c r="C174" s="7"/>
      <c r="D174" s="2" t="e">
        <f t="shared" si="11"/>
        <v>#N/A</v>
      </c>
      <c r="E174" s="2" t="e">
        <f t="shared" si="22"/>
        <v>#N/A</v>
      </c>
      <c r="F174" s="2">
        <v>1023032.0463447869</v>
      </c>
      <c r="G174" s="2">
        <f t="shared" si="41"/>
        <v>642960.42857142852</v>
      </c>
      <c r="H174" s="2">
        <f t="shared" si="39"/>
        <v>81676591.147413403</v>
      </c>
      <c r="I174" s="7"/>
      <c r="J174" s="2" t="e">
        <f t="shared" si="13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1319918.5714285723</v>
      </c>
      <c r="M174" s="8" t="e">
        <f t="shared" si="28"/>
        <v>#N/A</v>
      </c>
      <c r="N174" s="2" t="e">
        <f t="shared" si="14"/>
        <v>#N/A</v>
      </c>
      <c r="O174" s="2" t="e">
        <f t="shared" si="24"/>
        <v>#N/A</v>
      </c>
      <c r="P174" s="2">
        <v>1029214.6196061969</v>
      </c>
      <c r="Q174" s="2">
        <f t="shared" si="42"/>
        <v>650000</v>
      </c>
      <c r="R174" s="2">
        <f t="shared" si="40"/>
        <v>82895084.360022962</v>
      </c>
      <c r="S174" s="2">
        <f t="shared" si="16"/>
        <v>642960.42857143283</v>
      </c>
      <c r="T174" s="2">
        <f t="shared" si="17"/>
        <v>7039.571428571362</v>
      </c>
      <c r="U174" s="2">
        <f t="shared" si="18"/>
        <v>650000</v>
      </c>
      <c r="V174" s="2">
        <f t="shared" si="34"/>
        <v>27992895.059908062</v>
      </c>
      <c r="W174" s="2">
        <f t="shared" si="19"/>
        <v>581137.42171135545</v>
      </c>
      <c r="X174" s="2">
        <f t="shared" si="6"/>
        <v>68862.578288644552</v>
      </c>
      <c r="Y174" s="2">
        <f t="shared" si="37"/>
        <v>54902189.300114885</v>
      </c>
      <c r="Z174" s="2" t="str">
        <f t="shared" si="8"/>
        <v>HERE</v>
      </c>
      <c r="AA174" s="2">
        <f>IF(Z174="HERE",Y174,AA173+Graph!$G$1*1000)</f>
        <v>54902189.300114885</v>
      </c>
      <c r="AB174" s="2">
        <f t="shared" si="20"/>
        <v>68862.578288644552</v>
      </c>
      <c r="AC174" s="2">
        <f t="shared" si="38"/>
        <v>27992895.059908062</v>
      </c>
      <c r="AD174" s="3">
        <f t="shared" si="10"/>
        <v>52800000</v>
      </c>
      <c r="AE174" s="2">
        <f>IF(AE172&gt;=52800000,52800000,IF(AB153=Graph!G$1*1000,AE173+Graph!G$1*1000,AC174))</f>
        <v>27992895.059908062</v>
      </c>
      <c r="AF174" s="3">
        <f t="shared" si="21"/>
        <v>27992895.059908062</v>
      </c>
      <c r="AG174" s="3">
        <f t="shared" si="29"/>
        <v>47960892.023300603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107</v>
      </c>
      <c r="C175" s="7"/>
      <c r="D175" s="2" t="e">
        <f t="shared" si="11"/>
        <v>#N/A</v>
      </c>
      <c r="E175" s="2" t="e">
        <f t="shared" si="22"/>
        <v>#N/A</v>
      </c>
      <c r="F175" s="2">
        <v>1028292.6966380477</v>
      </c>
      <c r="G175" s="2">
        <f t="shared" si="41"/>
        <v>642960.42857142852</v>
      </c>
      <c r="H175" s="2">
        <f t="shared" si="39"/>
        <v>82319551.575984836</v>
      </c>
      <c r="I175" s="7"/>
      <c r="J175" s="2" t="e">
        <f t="shared" si="13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1326958.1428571437</v>
      </c>
      <c r="M175" s="8" t="e">
        <f t="shared" si="28"/>
        <v>#N/A</v>
      </c>
      <c r="N175" s="2" t="e">
        <f t="shared" si="14"/>
        <v>#N/A</v>
      </c>
      <c r="O175" s="2" t="e">
        <f t="shared" si="24"/>
        <v>#N/A</v>
      </c>
      <c r="P175" s="2">
        <v>1034497.1116987765</v>
      </c>
      <c r="Q175" s="2">
        <f t="shared" si="42"/>
        <v>650000</v>
      </c>
      <c r="R175" s="2">
        <f t="shared" si="40"/>
        <v>83545084.360022962</v>
      </c>
      <c r="S175" s="2">
        <f t="shared" si="16"/>
        <v>642960.42857143283</v>
      </c>
      <c r="T175" s="2">
        <f t="shared" si="17"/>
        <v>7039.571428571362</v>
      </c>
      <c r="U175" s="2">
        <f t="shared" si="18"/>
        <v>650000</v>
      </c>
      <c r="V175" s="2">
        <f t="shared" si="34"/>
        <v>28579293.131912678</v>
      </c>
      <c r="W175" s="2">
        <f t="shared" si="19"/>
        <v>586398.07200461626</v>
      </c>
      <c r="X175" s="2">
        <f t="shared" si="6"/>
        <v>63601.927995383739</v>
      </c>
      <c r="Y175" s="2">
        <f t="shared" si="37"/>
        <v>54965791.228110269</v>
      </c>
      <c r="Z175" s="2" t="str">
        <f t="shared" si="8"/>
        <v>HERE</v>
      </c>
      <c r="AA175" s="2">
        <f>IF(Z175="HERE",Y175,AA174+Graph!$G$1*1000)</f>
        <v>54965791.228110269</v>
      </c>
      <c r="AB175" s="2">
        <f t="shared" si="20"/>
        <v>63601.927995383739</v>
      </c>
      <c r="AC175" s="2">
        <f t="shared" si="38"/>
        <v>28579293.131912678</v>
      </c>
      <c r="AD175" s="3">
        <f t="shared" si="10"/>
        <v>52800000</v>
      </c>
      <c r="AE175" s="2">
        <f>IF(AE173&gt;=52800000,52800000,IF(AB154=Graph!G$1*1000,AE174+Graph!G$1*1000,AC175))</f>
        <v>28579293.131912678</v>
      </c>
      <c r="AF175" s="3">
        <f t="shared" si="21"/>
        <v>28579293.131912678</v>
      </c>
      <c r="AG175" s="3">
        <f t="shared" si="29"/>
        <v>48141356.269831285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108</v>
      </c>
      <c r="C176" s="7"/>
      <c r="D176" s="2" t="e">
        <f t="shared" si="11"/>
        <v>#N/A</v>
      </c>
      <c r="E176" s="2" t="e">
        <f t="shared" si="22"/>
        <v>#N/A</v>
      </c>
      <c r="F176" s="2">
        <v>1033553.3469313085</v>
      </c>
      <c r="G176" s="2">
        <f t="shared" si="41"/>
        <v>642960.42857142852</v>
      </c>
      <c r="H176" s="2">
        <f t="shared" si="39"/>
        <v>82962512.004556268</v>
      </c>
      <c r="I176" s="7"/>
      <c r="J176" s="2" t="e">
        <f t="shared" si="13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1333997.714285715</v>
      </c>
      <c r="M176" s="8" t="e">
        <f t="shared" si="28"/>
        <v>#N/A</v>
      </c>
      <c r="N176" s="2" t="e">
        <f t="shared" si="14"/>
        <v>#N/A</v>
      </c>
      <c r="O176" s="2" t="e">
        <f t="shared" si="24"/>
        <v>#N/A</v>
      </c>
      <c r="P176" s="2">
        <v>1039779.6037913561</v>
      </c>
      <c r="Q176" s="2">
        <f t="shared" si="42"/>
        <v>650000</v>
      </c>
      <c r="R176" s="2">
        <f t="shared" si="40"/>
        <v>84195084.360022962</v>
      </c>
      <c r="S176" s="2">
        <f t="shared" si="16"/>
        <v>642960.42857143283</v>
      </c>
      <c r="T176" s="2">
        <f t="shared" si="17"/>
        <v>7039.571428571362</v>
      </c>
      <c r="U176" s="2">
        <f t="shared" si="18"/>
        <v>650000</v>
      </c>
      <c r="V176" s="2">
        <f t="shared" si="34"/>
        <v>29170951.854210556</v>
      </c>
      <c r="W176" s="2">
        <f t="shared" si="19"/>
        <v>591658.72229787707</v>
      </c>
      <c r="X176" s="2">
        <f t="shared" si="6"/>
        <v>58341.277702122927</v>
      </c>
      <c r="Y176" s="2">
        <f t="shared" si="37"/>
        <v>55024132.505812392</v>
      </c>
      <c r="Z176" s="2" t="str">
        <f t="shared" si="8"/>
        <v>HERE</v>
      </c>
      <c r="AA176" s="2">
        <f>IF(Z176="HERE",Y176,AA175+Graph!$G$1*1000)</f>
        <v>55024132.505812392</v>
      </c>
      <c r="AB176" s="2">
        <f t="shared" si="20"/>
        <v>58341.277702122927</v>
      </c>
      <c r="AC176" s="2">
        <f t="shared" si="38"/>
        <v>29170951.854210556</v>
      </c>
      <c r="AD176" s="3">
        <f t="shared" si="10"/>
        <v>52800000</v>
      </c>
      <c r="AE176" s="2">
        <f>IF(AE174&gt;=52800000,52800000,IF(AB155=Graph!G$1*1000,AE175+Graph!G$1*1000,AC176))</f>
        <v>29170951.854210556</v>
      </c>
      <c r="AF176" s="3">
        <f t="shared" si="21"/>
        <v>29170951.854210556</v>
      </c>
      <c r="AG176" s="3">
        <f t="shared" si="29"/>
        <v>48317348.963612698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109</v>
      </c>
      <c r="C177" s="7"/>
      <c r="D177" s="2" t="e">
        <f t="shared" si="11"/>
        <v>#N/A</v>
      </c>
      <c r="E177" s="2" t="e">
        <f t="shared" si="22"/>
        <v>#N/A</v>
      </c>
      <c r="F177" s="2">
        <v>1038813.9972245693</v>
      </c>
      <c r="G177" s="2">
        <f t="shared" si="41"/>
        <v>642960.42857142852</v>
      </c>
      <c r="H177" s="2">
        <f t="shared" si="39"/>
        <v>83605472.433127701</v>
      </c>
      <c r="I177" s="7"/>
      <c r="J177" s="2" t="e">
        <f t="shared" si="13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1341037.2857142864</v>
      </c>
      <c r="M177" s="8" t="e">
        <f t="shared" si="28"/>
        <v>#N/A</v>
      </c>
      <c r="N177" s="2" t="e">
        <f t="shared" si="14"/>
        <v>#N/A</v>
      </c>
      <c r="O177" s="2" t="e">
        <f t="shared" si="24"/>
        <v>#N/A</v>
      </c>
      <c r="P177" s="2">
        <v>1045062.0958839655</v>
      </c>
      <c r="Q177" s="2">
        <f t="shared" si="42"/>
        <v>650000</v>
      </c>
      <c r="R177" s="2">
        <f t="shared" si="40"/>
        <v>84845084.360022962</v>
      </c>
      <c r="S177" s="2">
        <f t="shared" si="16"/>
        <v>642960.42857143283</v>
      </c>
      <c r="T177" s="2">
        <f t="shared" si="17"/>
        <v>7039.571428571362</v>
      </c>
      <c r="U177" s="2">
        <f t="shared" si="18"/>
        <v>650000</v>
      </c>
      <c r="V177" s="2">
        <f t="shared" si="34"/>
        <v>29767871.226801693</v>
      </c>
      <c r="W177" s="2">
        <f t="shared" si="19"/>
        <v>596919.37259113789</v>
      </c>
      <c r="X177" s="2">
        <f t="shared" si="6"/>
        <v>53080.627408862114</v>
      </c>
      <c r="Y177" s="2">
        <f t="shared" si="37"/>
        <v>55077213.133221254</v>
      </c>
      <c r="Z177" s="2" t="str">
        <f t="shared" si="8"/>
        <v>HERE</v>
      </c>
      <c r="AA177" s="2">
        <f>IF(Z177="HERE",Y177,AA176+Graph!$G$1*1000)</f>
        <v>55077213.133221254</v>
      </c>
      <c r="AB177" s="2">
        <f t="shared" si="20"/>
        <v>53080.627408862114</v>
      </c>
      <c r="AC177" s="2">
        <f t="shared" si="38"/>
        <v>29767871.226801693</v>
      </c>
      <c r="AD177" s="3">
        <f t="shared" si="10"/>
        <v>52800000</v>
      </c>
      <c r="AE177" s="2">
        <f>IF(AE175&gt;=52800000,52800000,IF(AB156=Graph!G$1*1000,AE176+Graph!G$1*1000,AC177))</f>
        <v>29767871.226801693</v>
      </c>
      <c r="AF177" s="3">
        <f t="shared" si="21"/>
        <v>29767871.226801693</v>
      </c>
      <c r="AG177" s="3">
        <f t="shared" si="29"/>
        <v>48436865.048198581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110</v>
      </c>
      <c r="C178" s="7"/>
      <c r="D178" s="2" t="e">
        <f t="shared" si="11"/>
        <v>#N/A</v>
      </c>
      <c r="E178" s="2" t="e">
        <f t="shared" si="22"/>
        <v>#N/A</v>
      </c>
      <c r="F178" s="2">
        <v>1044074.6475178003</v>
      </c>
      <c r="G178" s="2">
        <f t="shared" si="41"/>
        <v>642960.42857142852</v>
      </c>
      <c r="H178" s="2">
        <f t="shared" si="39"/>
        <v>84248432.861699134</v>
      </c>
      <c r="I178" s="7"/>
      <c r="J178" s="2" t="e">
        <f t="shared" si="13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1348076.8571428577</v>
      </c>
      <c r="M178" s="8" t="e">
        <f t="shared" si="28"/>
        <v>#N/A</v>
      </c>
      <c r="N178" s="2" t="e">
        <f t="shared" si="14"/>
        <v>#N/A</v>
      </c>
      <c r="O178" s="2" t="e">
        <f t="shared" si="24"/>
        <v>#N/A</v>
      </c>
      <c r="P178" s="2">
        <v>1050344.5879765451</v>
      </c>
      <c r="Q178" s="2">
        <f t="shared" si="42"/>
        <v>650000</v>
      </c>
      <c r="R178" s="2">
        <f t="shared" si="40"/>
        <v>85495084.360022962</v>
      </c>
      <c r="S178" s="2">
        <f t="shared" si="16"/>
        <v>642960.42857143283</v>
      </c>
      <c r="T178" s="2">
        <f t="shared" si="17"/>
        <v>7039.571428571362</v>
      </c>
      <c r="U178" s="2">
        <f t="shared" si="18"/>
        <v>650000</v>
      </c>
      <c r="V178" s="2">
        <f t="shared" si="34"/>
        <v>30370051.249686092</v>
      </c>
      <c r="W178" s="2">
        <f t="shared" si="19"/>
        <v>602180.0228843987</v>
      </c>
      <c r="X178" s="2">
        <f t="shared" si="6"/>
        <v>47819.977115601301</v>
      </c>
      <c r="Y178" s="2">
        <f t="shared" si="37"/>
        <v>55125033.110336855</v>
      </c>
      <c r="Z178" s="2" t="str">
        <f t="shared" si="8"/>
        <v>HERE</v>
      </c>
      <c r="AA178" s="2">
        <f>IF(Z178="HERE",Y178,AA177+Graph!$G$1*1000)</f>
        <v>55125033.110336855</v>
      </c>
      <c r="AB178" s="2">
        <f t="shared" si="20"/>
        <v>47819.977115601301</v>
      </c>
      <c r="AC178" s="2">
        <f t="shared" si="38"/>
        <v>30370051.249686092</v>
      </c>
      <c r="AD178" s="3">
        <f t="shared" si="10"/>
        <v>52800000</v>
      </c>
      <c r="AE178" s="2">
        <f>IF(AE176&gt;=52800000,52800000,IF(AB157=Graph!G$1*1000,AE177+Graph!G$1*1000,AC178))</f>
        <v>30370051.249686092</v>
      </c>
      <c r="AF178" s="3">
        <f t="shared" si="21"/>
        <v>30370051.249686092</v>
      </c>
      <c r="AG178" s="3">
        <f t="shared" si="29"/>
        <v>48461450.366534881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111</v>
      </c>
      <c r="C179" s="7"/>
      <c r="D179" s="2" t="e">
        <f t="shared" si="11"/>
        <v>#N/A</v>
      </c>
      <c r="E179" s="2" t="e">
        <f t="shared" si="22"/>
        <v>#N/A</v>
      </c>
      <c r="F179" s="2">
        <v>1049335.2978110611</v>
      </c>
      <c r="G179" s="2">
        <f t="shared" si="41"/>
        <v>642960.42857142852</v>
      </c>
      <c r="H179" s="2">
        <f t="shared" si="39"/>
        <v>84891393.290270567</v>
      </c>
      <c r="I179" s="7"/>
      <c r="J179" s="2" t="e">
        <f t="shared" si="13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1355116.4285714291</v>
      </c>
      <c r="M179" s="8" t="e">
        <f t="shared" si="28"/>
        <v>#N/A</v>
      </c>
      <c r="N179" s="2" t="e">
        <f t="shared" si="14"/>
        <v>#N/A</v>
      </c>
      <c r="O179" s="2" t="e">
        <f t="shared" si="24"/>
        <v>#N/A</v>
      </c>
      <c r="P179" s="2">
        <v>1055627.0800691247</v>
      </c>
      <c r="Q179" s="2">
        <f t="shared" si="42"/>
        <v>650000</v>
      </c>
      <c r="R179" s="2">
        <f t="shared" si="40"/>
        <v>86145084.360022962</v>
      </c>
      <c r="S179" s="2">
        <f t="shared" si="16"/>
        <v>642960.42857143283</v>
      </c>
      <c r="T179" s="2">
        <f t="shared" si="17"/>
        <v>7039.571428571362</v>
      </c>
      <c r="U179" s="2">
        <f t="shared" si="18"/>
        <v>650000</v>
      </c>
      <c r="V179" s="2">
        <f t="shared" si="34"/>
        <v>30977491.922863722</v>
      </c>
      <c r="W179" s="2">
        <f t="shared" si="19"/>
        <v>607440.67317762971</v>
      </c>
      <c r="X179" s="2">
        <f t="shared" si="6"/>
        <v>42559.326822370291</v>
      </c>
      <c r="Y179" s="2">
        <f t="shared" si="37"/>
        <v>55167592.437159225</v>
      </c>
      <c r="Z179" s="2" t="str">
        <f t="shared" si="8"/>
        <v>HERE</v>
      </c>
      <c r="AA179" s="2">
        <f>IF(Z179="HERE",Y179,AA178+Graph!$G$1*1000)</f>
        <v>55167592.437159225</v>
      </c>
      <c r="AB179" s="2">
        <f t="shared" si="20"/>
        <v>42559.326822370291</v>
      </c>
      <c r="AC179" s="2">
        <f t="shared" si="38"/>
        <v>30977491.922863722</v>
      </c>
      <c r="AD179" s="3">
        <f t="shared" si="10"/>
        <v>52800000</v>
      </c>
      <c r="AE179" s="2">
        <f>IF(AE177&gt;=52800000,52800000,IF(AB158=Graph!G$1*1000,AE178+Graph!G$1*1000,AC179))</f>
        <v>30977491.922863722</v>
      </c>
      <c r="AF179" s="3">
        <f t="shared" si="21"/>
        <v>30977491.922863722</v>
      </c>
      <c r="AG179" s="3">
        <f t="shared" si="29"/>
        <v>48486298.717385843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112</v>
      </c>
      <c r="C180" s="7"/>
      <c r="D180" s="2" t="e">
        <f t="shared" si="11"/>
        <v>#N/A</v>
      </c>
      <c r="E180" s="2" t="e">
        <f t="shared" si="22"/>
        <v>#N/A</v>
      </c>
      <c r="F180" s="2">
        <v>1054595.948104322</v>
      </c>
      <c r="G180" s="2">
        <f t="shared" si="41"/>
        <v>642960.42857142852</v>
      </c>
      <c r="H180" s="2">
        <f t="shared" si="39"/>
        <v>85534353.718842</v>
      </c>
      <c r="I180" s="7"/>
      <c r="J180" s="2" t="e">
        <f t="shared" si="13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1362156.0000000005</v>
      </c>
      <c r="M180" s="8" t="e">
        <f t="shared" si="28"/>
        <v>#N/A</v>
      </c>
      <c r="N180" s="2" t="e">
        <f t="shared" si="14"/>
        <v>#N/A</v>
      </c>
      <c r="O180" s="2" t="e">
        <f t="shared" si="24"/>
        <v>#N/A</v>
      </c>
      <c r="P180" s="2">
        <v>1060909.5721617043</v>
      </c>
      <c r="Q180" s="2">
        <f t="shared" si="42"/>
        <v>650000</v>
      </c>
      <c r="R180" s="2">
        <f t="shared" si="40"/>
        <v>86795084.360022962</v>
      </c>
      <c r="S180" s="2">
        <f t="shared" si="16"/>
        <v>642960.42857143283</v>
      </c>
      <c r="T180" s="2">
        <f t="shared" si="17"/>
        <v>7039.571428571362</v>
      </c>
      <c r="U180" s="2">
        <f t="shared" si="18"/>
        <v>650000</v>
      </c>
      <c r="V180" s="2">
        <f t="shared" si="34"/>
        <v>31590193.246334612</v>
      </c>
      <c r="W180" s="2">
        <f t="shared" si="19"/>
        <v>612701.32347089052</v>
      </c>
      <c r="X180" s="2">
        <f t="shared" si="6"/>
        <v>37298.676529109478</v>
      </c>
      <c r="Y180" s="2">
        <f t="shared" si="37"/>
        <v>55204891.113688335</v>
      </c>
      <c r="Z180" s="2" t="str">
        <f t="shared" si="8"/>
        <v>HERE</v>
      </c>
      <c r="AA180" s="2">
        <f>IF(Z180="HERE",Y180,AA179+Graph!$G$1*1000)</f>
        <v>55204891.113688335</v>
      </c>
      <c r="AB180" s="2">
        <f t="shared" si="20"/>
        <v>37298.676529109478</v>
      </c>
      <c r="AC180" s="2">
        <f t="shared" si="38"/>
        <v>31590193.246334612</v>
      </c>
      <c r="AD180" s="3">
        <f t="shared" si="10"/>
        <v>52800000</v>
      </c>
      <c r="AE180" s="2">
        <f>IF(AE178&gt;=52800000,52800000,IF(AB159=Graph!G$1*1000,AE179+Graph!G$1*1000,AC180))</f>
        <v>31590193.246334612</v>
      </c>
      <c r="AF180" s="3">
        <f t="shared" si="21"/>
        <v>31590193.246334612</v>
      </c>
      <c r="AG180" s="3">
        <f t="shared" si="29"/>
        <v>48511410.100751467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113</v>
      </c>
      <c r="C181" s="7"/>
      <c r="D181" s="2" t="e">
        <f t="shared" si="11"/>
        <v>#N/A</v>
      </c>
      <c r="E181" s="2" t="e">
        <f t="shared" si="22"/>
        <v>#N/A</v>
      </c>
      <c r="F181" s="2">
        <v>1059856.5983975828</v>
      </c>
      <c r="G181" s="2">
        <f t="shared" si="41"/>
        <v>642960.42857142852</v>
      </c>
      <c r="H181" s="2">
        <f t="shared" si="39"/>
        <v>86177314.147413433</v>
      </c>
      <c r="I181" s="7"/>
      <c r="J181" s="2" t="e">
        <f t="shared" si="13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1369195.5714285718</v>
      </c>
      <c r="M181" s="8" t="e">
        <f t="shared" si="28"/>
        <v>#N/A</v>
      </c>
      <c r="N181" s="2" t="e">
        <f t="shared" si="14"/>
        <v>#N/A</v>
      </c>
      <c r="O181" s="2" t="e">
        <f t="shared" si="24"/>
        <v>#N/A</v>
      </c>
      <c r="P181" s="2">
        <v>1066192.0642542839</v>
      </c>
      <c r="Q181" s="2">
        <f t="shared" si="42"/>
        <v>650000</v>
      </c>
      <c r="R181" s="2">
        <f t="shared" si="40"/>
        <v>87445084.360022962</v>
      </c>
      <c r="S181" s="2">
        <f t="shared" si="16"/>
        <v>642960.42857143283</v>
      </c>
      <c r="T181" s="2">
        <f t="shared" si="17"/>
        <v>7039.571428571362</v>
      </c>
      <c r="U181" s="2">
        <f t="shared" si="18"/>
        <v>650000</v>
      </c>
      <c r="V181" s="2">
        <f t="shared" si="34"/>
        <v>32208155.220098764</v>
      </c>
      <c r="W181" s="2">
        <f t="shared" si="19"/>
        <v>617961.97376415133</v>
      </c>
      <c r="X181" s="2">
        <f t="shared" si="6"/>
        <v>32038.026235848665</v>
      </c>
      <c r="Y181" s="2">
        <f t="shared" si="37"/>
        <v>55236929.139924183</v>
      </c>
      <c r="Z181" s="2" t="str">
        <f t="shared" si="8"/>
        <v>HERE</v>
      </c>
      <c r="AA181" s="2">
        <f>IF(Z181="HERE",Y181,AA180+Graph!$G$1*1000)</f>
        <v>55236929.139924183</v>
      </c>
      <c r="AB181" s="2">
        <f t="shared" si="20"/>
        <v>32038.026235848665</v>
      </c>
      <c r="AC181" s="2">
        <f t="shared" si="38"/>
        <v>32208155.220098764</v>
      </c>
      <c r="AD181" s="3">
        <f t="shared" si="10"/>
        <v>52800000</v>
      </c>
      <c r="AE181" s="2">
        <f>IF(AE179&gt;=52800000,52800000,IF(AB160=Graph!G$1*1000,AE180+Graph!G$1*1000,AC181))</f>
        <v>32208155.220098764</v>
      </c>
      <c r="AF181" s="3">
        <f t="shared" si="21"/>
        <v>32208155.220098764</v>
      </c>
      <c r="AG181" s="3">
        <f t="shared" si="29"/>
        <v>48536784.51663176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114</v>
      </c>
      <c r="C182" s="7"/>
      <c r="D182" s="2" t="e">
        <f t="shared" si="11"/>
        <v>#N/A</v>
      </c>
      <c r="E182" s="2" t="e">
        <f t="shared" si="22"/>
        <v>#N/A</v>
      </c>
      <c r="F182" s="2">
        <v>1065117.2486908436</v>
      </c>
      <c r="G182" s="2">
        <f t="shared" si="41"/>
        <v>642960.42857142852</v>
      </c>
      <c r="H182" s="2">
        <f t="shared" si="39"/>
        <v>86820274.575984865</v>
      </c>
      <c r="I182" s="7"/>
      <c r="J182" s="2" t="e">
        <f t="shared" si="13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1376235.1428571432</v>
      </c>
      <c r="M182" s="8" t="e">
        <f t="shared" si="28"/>
        <v>#N/A</v>
      </c>
      <c r="N182" s="2" t="e">
        <f t="shared" si="14"/>
        <v>#N/A</v>
      </c>
      <c r="O182" s="2" t="e">
        <f t="shared" si="24"/>
        <v>#N/A</v>
      </c>
      <c r="P182" s="2">
        <v>1071474.5563468635</v>
      </c>
      <c r="Q182" s="2">
        <f t="shared" si="42"/>
        <v>650000</v>
      </c>
      <c r="R182" s="2">
        <f t="shared" si="40"/>
        <v>88095084.360022962</v>
      </c>
      <c r="S182" s="2">
        <f t="shared" si="16"/>
        <v>642960.42857143283</v>
      </c>
      <c r="T182" s="2">
        <f t="shared" si="17"/>
        <v>7039.571428571362</v>
      </c>
      <c r="U182" s="2">
        <f t="shared" si="18"/>
        <v>650000</v>
      </c>
      <c r="V182" s="2">
        <f t="shared" si="34"/>
        <v>32831377.844156176</v>
      </c>
      <c r="W182" s="2">
        <f t="shared" si="19"/>
        <v>623222.62405741215</v>
      </c>
      <c r="X182" s="2">
        <f t="shared" si="6"/>
        <v>26777.375942587852</v>
      </c>
      <c r="Y182" s="2">
        <f t="shared" si="37"/>
        <v>55263706.515866771</v>
      </c>
      <c r="Z182" s="2" t="str">
        <f t="shared" si="8"/>
        <v>HERE</v>
      </c>
      <c r="AA182" s="2">
        <f>IF(Z182="HERE",Y182,AA181+Graph!$G$1*1000)</f>
        <v>55263706.515866771</v>
      </c>
      <c r="AB182" s="2">
        <f t="shared" si="20"/>
        <v>26777.375942587852</v>
      </c>
      <c r="AC182" s="2">
        <f t="shared" si="38"/>
        <v>32831377.844156176</v>
      </c>
      <c r="AD182" s="3">
        <f t="shared" si="10"/>
        <v>52800000</v>
      </c>
      <c r="AE182" s="2">
        <f>IF(AE180&gt;=52800000,52800000,IF(AB161=Graph!G$1*1000,AE181+Graph!G$1*1000,AC182))</f>
        <v>32831377.844156176</v>
      </c>
      <c r="AF182" s="3">
        <f t="shared" si="21"/>
        <v>32831377.844156176</v>
      </c>
      <c r="AG182" s="3">
        <f t="shared" si="29"/>
        <v>48562421.965026714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115</v>
      </c>
      <c r="C183" s="7"/>
      <c r="D183" s="2" t="e">
        <f t="shared" si="11"/>
        <v>#N/A</v>
      </c>
      <c r="E183" s="2" t="e">
        <f t="shared" si="22"/>
        <v>#N/A</v>
      </c>
      <c r="F183" s="2">
        <v>1070377.8989841044</v>
      </c>
      <c r="G183" s="2">
        <f t="shared" si="41"/>
        <v>642960.42857142852</v>
      </c>
      <c r="H183" s="2">
        <f t="shared" si="39"/>
        <v>87463235.004556298</v>
      </c>
      <c r="I183" s="7"/>
      <c r="J183" s="2" t="e">
        <f t="shared" si="13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1383274.7142857146</v>
      </c>
      <c r="M183" s="8" t="e">
        <f t="shared" si="28"/>
        <v>#N/A</v>
      </c>
      <c r="N183" s="2" t="e">
        <f t="shared" si="14"/>
        <v>#N/A</v>
      </c>
      <c r="O183" s="2" t="e">
        <f t="shared" si="24"/>
        <v>#N/A</v>
      </c>
      <c r="P183" s="2">
        <v>1076757.0484394729</v>
      </c>
      <c r="Q183" s="2">
        <f t="shared" si="42"/>
        <v>650000</v>
      </c>
      <c r="R183" s="2">
        <f t="shared" si="40"/>
        <v>88745084.360022962</v>
      </c>
      <c r="S183" s="2">
        <f t="shared" si="16"/>
        <v>642960.42857143283</v>
      </c>
      <c r="T183" s="2">
        <f t="shared" si="17"/>
        <v>7039.571428571362</v>
      </c>
      <c r="U183" s="2">
        <f t="shared" si="18"/>
        <v>650000</v>
      </c>
      <c r="V183" s="2">
        <f t="shared" si="34"/>
        <v>33459861.118506849</v>
      </c>
      <c r="W183" s="2">
        <f t="shared" si="19"/>
        <v>628483.27435067296</v>
      </c>
      <c r="X183" s="2">
        <f t="shared" si="6"/>
        <v>21516.72564932704</v>
      </c>
      <c r="Y183" s="2">
        <f t="shared" si="37"/>
        <v>55285223.241516098</v>
      </c>
      <c r="Z183" s="2" t="str">
        <f t="shared" si="8"/>
        <v>HERE</v>
      </c>
      <c r="AA183" s="2">
        <f>IF(Z183="HERE",Y183,AA182+Graph!$G$1*1000)</f>
        <v>55285223.241516098</v>
      </c>
      <c r="AB183" s="2">
        <f t="shared" si="20"/>
        <v>21516.72564932704</v>
      </c>
      <c r="AC183" s="2">
        <f t="shared" si="38"/>
        <v>33459861.118506849</v>
      </c>
      <c r="AD183" s="3">
        <f t="shared" si="10"/>
        <v>52800000</v>
      </c>
      <c r="AE183" s="2">
        <f>IF(AE181&gt;=52800000,52800000,IF(AB162=Graph!G$1*1000,AE182+Graph!G$1*1000,AC183))</f>
        <v>33459861.118506849</v>
      </c>
      <c r="AF183" s="3">
        <f t="shared" si="21"/>
        <v>33459861.118506849</v>
      </c>
      <c r="AG183" s="3">
        <f t="shared" si="29"/>
        <v>48588322.44593633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116</v>
      </c>
      <c r="C184" s="7"/>
      <c r="D184" s="2" t="e">
        <f t="shared" si="11"/>
        <v>#N/A</v>
      </c>
      <c r="E184" s="2" t="e">
        <f t="shared" si="22"/>
        <v>#N/A</v>
      </c>
      <c r="F184" s="2">
        <v>1075638.5492773354</v>
      </c>
      <c r="G184" s="2">
        <f t="shared" si="41"/>
        <v>642960.42857142852</v>
      </c>
      <c r="H184" s="2">
        <f t="shared" si="39"/>
        <v>88106195.433127731</v>
      </c>
      <c r="I184" s="7"/>
      <c r="J184" s="2" t="e">
        <f t="shared" si="13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1390314.2857142859</v>
      </c>
      <c r="M184" s="8" t="e">
        <f t="shared" si="28"/>
        <v>#N/A</v>
      </c>
      <c r="N184" s="2" t="e">
        <f t="shared" si="14"/>
        <v>#N/A</v>
      </c>
      <c r="O184" s="2" t="e">
        <f t="shared" si="24"/>
        <v>#N/A</v>
      </c>
      <c r="P184" s="2">
        <v>1082039.5405320525</v>
      </c>
      <c r="Q184" s="2">
        <f t="shared" si="42"/>
        <v>650000</v>
      </c>
      <c r="R184" s="2">
        <f t="shared" si="40"/>
        <v>89395084.360022962</v>
      </c>
      <c r="S184" s="2">
        <f t="shared" si="16"/>
        <v>642960.42857143283</v>
      </c>
      <c r="T184" s="2">
        <f t="shared" si="17"/>
        <v>7039.571428571362</v>
      </c>
      <c r="U184" s="2">
        <f t="shared" si="18"/>
        <v>650000</v>
      </c>
      <c r="V184" s="2">
        <f t="shared" si="34"/>
        <v>34093605.043150753</v>
      </c>
      <c r="W184" s="2">
        <f t="shared" si="19"/>
        <v>633743.92464390397</v>
      </c>
      <c r="X184" s="2">
        <f t="shared" si="6"/>
        <v>16256.075356096029</v>
      </c>
      <c r="Y184" s="2">
        <f t="shared" si="37"/>
        <v>55301479.316872194</v>
      </c>
      <c r="Z184" s="2" t="str">
        <f t="shared" si="8"/>
        <v>HERE</v>
      </c>
      <c r="AA184" s="2">
        <f>IF(Z184="HERE",Y184,AA183+Graph!$G$1*1000)</f>
        <v>55301479.316872194</v>
      </c>
      <c r="AB184" s="2">
        <f t="shared" si="20"/>
        <v>16256.075356096029</v>
      </c>
      <c r="AC184" s="2">
        <f t="shared" si="38"/>
        <v>34093605.043150753</v>
      </c>
      <c r="AD184" s="3">
        <f t="shared" si="10"/>
        <v>52800000</v>
      </c>
      <c r="AE184" s="2">
        <f>IF(AE182&gt;=52800000,52800000,IF(AB163=Graph!G$1*1000,AE183+Graph!G$1*1000,AC184))</f>
        <v>34093605.043150753</v>
      </c>
      <c r="AF184" s="3">
        <f t="shared" si="21"/>
        <v>34093605.043150753</v>
      </c>
      <c r="AG184" s="3">
        <f t="shared" si="29"/>
        <v>48614485.959360607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117</v>
      </c>
      <c r="C185" s="7"/>
      <c r="D185" s="2" t="e">
        <f t="shared" si="11"/>
        <v>#N/A</v>
      </c>
      <c r="E185" s="2" t="e">
        <f t="shared" si="22"/>
        <v>#N/A</v>
      </c>
      <c r="F185" s="2">
        <v>1080899.1995705962</v>
      </c>
      <c r="G185" s="2">
        <f t="shared" si="41"/>
        <v>642960.42857142852</v>
      </c>
      <c r="H185" s="2">
        <f t="shared" si="39"/>
        <v>88749155.861699164</v>
      </c>
      <c r="I185" s="7"/>
      <c r="J185" s="2" t="e">
        <f t="shared" si="13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1397353.8571428573</v>
      </c>
      <c r="M185" s="8" t="e">
        <f t="shared" si="28"/>
        <v>#N/A</v>
      </c>
      <c r="N185" s="2" t="e">
        <f t="shared" si="14"/>
        <v>#N/A</v>
      </c>
      <c r="O185" s="2" t="e">
        <f t="shared" si="24"/>
        <v>#N/A</v>
      </c>
      <c r="P185" s="2">
        <v>1087322.0326246321</v>
      </c>
      <c r="Q185" s="2">
        <f t="shared" si="42"/>
        <v>650000</v>
      </c>
      <c r="R185" s="2">
        <f t="shared" si="40"/>
        <v>90045084.360022962</v>
      </c>
      <c r="S185" s="2">
        <f t="shared" si="16"/>
        <v>642960.42857143283</v>
      </c>
      <c r="T185" s="2">
        <f t="shared" si="17"/>
        <v>7039.571428571362</v>
      </c>
      <c r="U185" s="2">
        <f t="shared" si="18"/>
        <v>650000</v>
      </c>
      <c r="V185" s="2">
        <f t="shared" si="34"/>
        <v>34732609.618087918</v>
      </c>
      <c r="W185" s="2">
        <f t="shared" si="19"/>
        <v>639004.57493716478</v>
      </c>
      <c r="X185" s="2">
        <f t="shared" si="6"/>
        <v>10995.425062835217</v>
      </c>
      <c r="Y185" s="2">
        <f t="shared" si="37"/>
        <v>55312474.74193503</v>
      </c>
      <c r="Z185" s="2" t="str">
        <f t="shared" si="8"/>
        <v>HERE</v>
      </c>
      <c r="AA185" s="2">
        <f>IF(Z185="HERE",Y185,AA184+Graph!$G$1*1000)</f>
        <v>55312474.74193503</v>
      </c>
      <c r="AB185" s="2">
        <f t="shared" si="20"/>
        <v>10995.425062835217</v>
      </c>
      <c r="AC185" s="2">
        <f t="shared" si="38"/>
        <v>34732609.618087918</v>
      </c>
      <c r="AD185" s="3">
        <f t="shared" si="10"/>
        <v>52800000</v>
      </c>
      <c r="AE185" s="2">
        <f>IF(AE183&gt;=52800000,52800000,IF(AB164=Graph!G$1*1000,AE184+Graph!G$1*1000,AC185))</f>
        <v>34732609.618087918</v>
      </c>
      <c r="AF185" s="3">
        <f t="shared" si="21"/>
        <v>34732609.618087918</v>
      </c>
      <c r="AG185" s="3">
        <f t="shared" si="29"/>
        <v>48640912.505299546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118</v>
      </c>
      <c r="C186" s="7"/>
      <c r="D186" s="2" t="e">
        <f t="shared" si="11"/>
        <v>#N/A</v>
      </c>
      <c r="E186" s="2" t="e">
        <f t="shared" si="22"/>
        <v>#N/A</v>
      </c>
      <c r="F186" s="2">
        <v>1086159.849863857</v>
      </c>
      <c r="G186" s="2">
        <f t="shared" si="41"/>
        <v>642960.42857142852</v>
      </c>
      <c r="H186" s="2">
        <f t="shared" si="39"/>
        <v>89392116.290270597</v>
      </c>
      <c r="I186" s="7"/>
      <c r="J186" s="2" t="e">
        <f t="shared" si="13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1404393.4285714286</v>
      </c>
      <c r="M186" s="8" t="e">
        <f t="shared" si="28"/>
        <v>#N/A</v>
      </c>
      <c r="N186" s="2" t="e">
        <f t="shared" si="14"/>
        <v>#N/A</v>
      </c>
      <c r="O186" s="2" t="e">
        <f t="shared" si="24"/>
        <v>#N/A</v>
      </c>
      <c r="P186" s="2">
        <v>1092604.5247172117</v>
      </c>
      <c r="Q186" s="2">
        <f t="shared" si="42"/>
        <v>650000</v>
      </c>
      <c r="R186" s="2">
        <f t="shared" si="40"/>
        <v>90695084.360022962</v>
      </c>
      <c r="S186" s="2">
        <f t="shared" si="16"/>
        <v>642960.42857143283</v>
      </c>
      <c r="T186" s="2">
        <f t="shared" si="17"/>
        <v>7039.571428571362</v>
      </c>
      <c r="U186" s="2">
        <f t="shared" si="18"/>
        <v>650000</v>
      </c>
      <c r="V186" s="2">
        <f t="shared" si="34"/>
        <v>35376874.843318343</v>
      </c>
      <c r="W186" s="2">
        <f t="shared" si="19"/>
        <v>644265.2252304256</v>
      </c>
      <c r="X186" s="2">
        <f t="shared" si="6"/>
        <v>5734.7747695744038</v>
      </c>
      <c r="Y186" s="2">
        <f t="shared" si="37"/>
        <v>55318209.516704604</v>
      </c>
      <c r="Z186" s="2" t="str">
        <f t="shared" si="8"/>
        <v>HERE</v>
      </c>
      <c r="AA186" s="2">
        <f>IF(Z186="HERE",Y186,AA185+Graph!$G$1*1000)</f>
        <v>55318209.516704604</v>
      </c>
      <c r="AB186" s="2">
        <f t="shared" si="20"/>
        <v>5734.7747695744038</v>
      </c>
      <c r="AC186" s="2">
        <f t="shared" si="38"/>
        <v>35376874.843318343</v>
      </c>
      <c r="AD186" s="3">
        <f t="shared" si="10"/>
        <v>52800000</v>
      </c>
      <c r="AE186" s="2">
        <f>IF(AE184&gt;=52800000,52800000,IF(AB165=Graph!G$1*1000,AE185+Graph!G$1*1000,AC186))</f>
        <v>35376874.843318343</v>
      </c>
      <c r="AF186" s="3">
        <f t="shared" si="21"/>
        <v>35376874.843318343</v>
      </c>
      <c r="AG186" s="3">
        <f t="shared" si="29"/>
        <v>48667602.083753146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119</v>
      </c>
      <c r="C187" s="7"/>
      <c r="D187" s="2" t="e">
        <f t="shared" si="11"/>
        <v>#N/A</v>
      </c>
      <c r="E187" s="2" t="e">
        <f t="shared" si="22"/>
        <v>#N/A</v>
      </c>
      <c r="F187" s="2">
        <v>1091420.5001571178</v>
      </c>
      <c r="G187" s="2">
        <f t="shared" si="41"/>
        <v>642960.42857142852</v>
      </c>
      <c r="H187" s="2">
        <f t="shared" si="39"/>
        <v>90035076.71884203</v>
      </c>
      <c r="I187" s="7"/>
      <c r="J187" s="2" t="e">
        <f t="shared" si="13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1411433</v>
      </c>
      <c r="M187" s="8" t="e">
        <f t="shared" si="28"/>
        <v>#N/A</v>
      </c>
      <c r="N187" s="2" t="e">
        <f t="shared" si="14"/>
        <v>#N/A</v>
      </c>
      <c r="O187" s="2" t="e">
        <f t="shared" si="24"/>
        <v>#N/A</v>
      </c>
      <c r="P187" s="2">
        <v>1097887.0168097913</v>
      </c>
      <c r="Q187" s="2">
        <f t="shared" si="42"/>
        <v>650000</v>
      </c>
      <c r="R187" s="2">
        <f t="shared" si="40"/>
        <v>91345084.360022962</v>
      </c>
      <c r="S187" s="2">
        <f t="shared" si="16"/>
        <v>642960.42857143283</v>
      </c>
      <c r="T187" s="2">
        <f t="shared" si="17"/>
        <v>7039.571428571362</v>
      </c>
      <c r="U187" s="2">
        <f t="shared" si="18"/>
        <v>650000</v>
      </c>
      <c r="V187" s="2">
        <f t="shared" si="34"/>
        <v>36026400.71884203</v>
      </c>
      <c r="W187" s="2">
        <f t="shared" si="19"/>
        <v>649525.87552368641</v>
      </c>
      <c r="X187" s="2">
        <f t="shared" si="6"/>
        <v>474.124476313591</v>
      </c>
      <c r="Y187" s="2">
        <f t="shared" si="37"/>
        <v>55318683.641180918</v>
      </c>
      <c r="Z187" s="2" t="str">
        <f t="shared" si="8"/>
        <v>HERE</v>
      </c>
      <c r="AA187" s="2">
        <f>IF(Z187="HERE",Y187,AA186+Graph!$G$1*1000)</f>
        <v>55318683.641180918</v>
      </c>
      <c r="AB187" s="2">
        <f t="shared" si="20"/>
        <v>474.124476313591</v>
      </c>
      <c r="AC187" s="2">
        <f t="shared" si="38"/>
        <v>36026400.71884203</v>
      </c>
      <c r="AD187" s="3">
        <f t="shared" si="10"/>
        <v>52800000</v>
      </c>
      <c r="AE187" s="2">
        <f>IF(AE185&gt;=52800000,52800000,IF(AB166=Graph!G$1*1000,AE186+Graph!G$1*1000,AC187))</f>
        <v>36026400.71884203</v>
      </c>
      <c r="AF187" s="3">
        <f t="shared" si="21"/>
        <v>36026400.71884203</v>
      </c>
      <c r="AG187" s="3">
        <f t="shared" si="29"/>
        <v>48694554.694721416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120</v>
      </c>
      <c r="C188" s="7"/>
      <c r="D188" s="2" t="e">
        <f t="shared" si="11"/>
        <v>#N/A</v>
      </c>
      <c r="E188" s="2" t="e">
        <f t="shared" si="22"/>
        <v>#N/A</v>
      </c>
      <c r="F188" s="2">
        <v>1096681.1504503787</v>
      </c>
      <c r="G188" s="2">
        <f t="shared" si="41"/>
        <v>642960.42857142852</v>
      </c>
      <c r="H188" s="2">
        <f t="shared" si="39"/>
        <v>90678037.147413462</v>
      </c>
      <c r="I188" s="7"/>
      <c r="J188" s="2" t="e">
        <f t="shared" si="13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1418472.5714285714</v>
      </c>
      <c r="M188" s="8" t="e">
        <f t="shared" si="28"/>
        <v>#N/A</v>
      </c>
      <c r="N188" s="2" t="e">
        <f t="shared" si="14"/>
        <v>#N/A</v>
      </c>
      <c r="O188" s="2" t="e">
        <f t="shared" si="24"/>
        <v>#N/A</v>
      </c>
      <c r="P188" s="2">
        <v>1103169.5089023709</v>
      </c>
      <c r="Q188" s="2">
        <f t="shared" si="42"/>
        <v>650000</v>
      </c>
      <c r="R188" s="2">
        <f t="shared" si="40"/>
        <v>91995084.360022962</v>
      </c>
      <c r="S188" s="2">
        <f t="shared" si="16"/>
        <v>642960.42857143283</v>
      </c>
      <c r="T188" s="2">
        <f t="shared" si="17"/>
        <v>7039.571428571362</v>
      </c>
      <c r="U188" s="2">
        <f t="shared" si="18"/>
        <v>650000</v>
      </c>
      <c r="V188" s="2">
        <f t="shared" si="34"/>
        <v>36669361.147413455</v>
      </c>
      <c r="W188" s="2">
        <f t="shared" si="19"/>
        <v>642960.42857142538</v>
      </c>
      <c r="X188" s="2">
        <f t="shared" si="6"/>
        <v>7039.5714285746217</v>
      </c>
      <c r="Y188" s="2">
        <f t="shared" si="37"/>
        <v>55325723.212609492</v>
      </c>
      <c r="Z188" s="2" t="str">
        <f t="shared" si="8"/>
        <v>HERE</v>
      </c>
      <c r="AA188" s="2">
        <f>IF(Z188="HERE",Y188,AA187+Graph!$G$1*1000)</f>
        <v>55325723.212609492</v>
      </c>
      <c r="AB188" s="2">
        <f t="shared" si="20"/>
        <v>7039.5714285746217</v>
      </c>
      <c r="AC188" s="2">
        <f t="shared" si="38"/>
        <v>36669361.147413455</v>
      </c>
      <c r="AD188" s="3">
        <f t="shared" si="10"/>
        <v>52800000</v>
      </c>
      <c r="AE188" s="2">
        <f>IF(AE186&gt;=52800000,52800000,IF(AB167=Graph!G$1*1000,AE187+Graph!G$1*1000,AC188))</f>
        <v>36669361.147413455</v>
      </c>
      <c r="AF188" s="3">
        <f t="shared" si="21"/>
        <v>36669361.147413455</v>
      </c>
      <c r="AG188" s="3">
        <f t="shared" si="29"/>
        <v>48721770.338204347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121</v>
      </c>
      <c r="C189" s="7"/>
      <c r="D189" s="2" t="e">
        <f t="shared" si="11"/>
        <v>#N/A</v>
      </c>
      <c r="E189" s="2" t="e">
        <f t="shared" si="22"/>
        <v>#N/A</v>
      </c>
      <c r="F189" s="2">
        <v>1101941.8007436097</v>
      </c>
      <c r="G189" s="2">
        <f t="shared" si="41"/>
        <v>642960.42857142852</v>
      </c>
      <c r="H189" s="2">
        <f t="shared" si="39"/>
        <v>91320997.575984895</v>
      </c>
      <c r="I189" s="7"/>
      <c r="J189" s="2" t="e">
        <f t="shared" si="13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1425512.1428571427</v>
      </c>
      <c r="M189" s="8" t="e">
        <f t="shared" si="28"/>
        <v>#N/A</v>
      </c>
      <c r="N189" s="2" t="e">
        <f t="shared" si="14"/>
        <v>#N/A</v>
      </c>
      <c r="O189" s="2" t="e">
        <f t="shared" si="24"/>
        <v>#N/A</v>
      </c>
      <c r="P189" s="2">
        <v>1108452.0009949803</v>
      </c>
      <c r="Q189" s="2">
        <f t="shared" si="42"/>
        <v>650000</v>
      </c>
      <c r="R189" s="2">
        <f t="shared" si="40"/>
        <v>92645084.360022962</v>
      </c>
      <c r="S189" s="2">
        <f t="shared" si="16"/>
        <v>642960.42857143283</v>
      </c>
      <c r="T189" s="2">
        <f t="shared" si="17"/>
        <v>7039.571428571362</v>
      </c>
      <c r="U189" s="2">
        <f t="shared" si="18"/>
        <v>650000</v>
      </c>
      <c r="V189" s="2">
        <f t="shared" si="34"/>
        <v>37312321.57598488</v>
      </c>
      <c r="W189" s="2">
        <f t="shared" si="19"/>
        <v>642960.42857142538</v>
      </c>
      <c r="X189" s="2">
        <f t="shared" si="6"/>
        <v>7039.5714285746217</v>
      </c>
      <c r="Y189" s="2">
        <f t="shared" si="37"/>
        <v>55332762.784038067</v>
      </c>
      <c r="Z189" s="2" t="str">
        <f t="shared" si="8"/>
        <v>HERE</v>
      </c>
      <c r="AA189" s="2">
        <f>IF(Z189="HERE",Y189,AA188+Graph!$G$1*1000)</f>
        <v>55332762.784038067</v>
      </c>
      <c r="AB189" s="2">
        <f t="shared" si="20"/>
        <v>7039.5714285746217</v>
      </c>
      <c r="AC189" s="2">
        <f t="shared" si="38"/>
        <v>37312321.57598488</v>
      </c>
      <c r="AD189" s="3">
        <f t="shared" si="10"/>
        <v>52800000</v>
      </c>
      <c r="AE189" s="2">
        <f>IF(AE187&gt;=52800000,52800000,IF(AB168=Graph!G$1*1000,AE188+Graph!G$1*1000,AC189))</f>
        <v>37312321.57598488</v>
      </c>
      <c r="AF189" s="3">
        <f t="shared" si="21"/>
        <v>37312321.57598488</v>
      </c>
      <c r="AG189" s="3">
        <f t="shared" si="29"/>
        <v>48749249.014201939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122</v>
      </c>
      <c r="C190" s="7"/>
      <c r="D190" s="2" t="e">
        <f t="shared" si="11"/>
        <v>#N/A</v>
      </c>
      <c r="E190" s="2" t="e">
        <f t="shared" si="22"/>
        <v>#N/A</v>
      </c>
      <c r="F190" s="2">
        <v>1107202.4510368705</v>
      </c>
      <c r="G190" s="2">
        <f t="shared" si="41"/>
        <v>642960.42857142852</v>
      </c>
      <c r="H190" s="2">
        <f t="shared" si="39"/>
        <v>91963958.004556328</v>
      </c>
      <c r="I190" s="7"/>
      <c r="J190" s="2" t="e">
        <f t="shared" si="13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1432551.7142857141</v>
      </c>
      <c r="M190" s="8" t="e">
        <f t="shared" si="28"/>
        <v>#N/A</v>
      </c>
      <c r="N190" s="2" t="e">
        <f t="shared" si="14"/>
        <v>#N/A</v>
      </c>
      <c r="O190" s="2" t="e">
        <f t="shared" si="24"/>
        <v>#N/A</v>
      </c>
      <c r="P190" s="2">
        <v>1113734.4930875599</v>
      </c>
      <c r="Q190" s="2">
        <f t="shared" si="42"/>
        <v>650000</v>
      </c>
      <c r="R190" s="2">
        <f t="shared" si="40"/>
        <v>93295084.360022962</v>
      </c>
      <c r="S190" s="2">
        <f t="shared" si="16"/>
        <v>642960.42857143283</v>
      </c>
      <c r="T190" s="2">
        <f t="shared" si="17"/>
        <v>7039.571428571362</v>
      </c>
      <c r="U190" s="2">
        <f t="shared" si="18"/>
        <v>650000</v>
      </c>
      <c r="V190" s="2">
        <f t="shared" si="34"/>
        <v>37955282.004556306</v>
      </c>
      <c r="W190" s="2">
        <f t="shared" si="19"/>
        <v>642960.42857142538</v>
      </c>
      <c r="X190" s="2">
        <f t="shared" si="6"/>
        <v>7039.5714285746217</v>
      </c>
      <c r="Y190" s="2">
        <f t="shared" si="37"/>
        <v>55339802.355466641</v>
      </c>
      <c r="Z190" s="2" t="str">
        <f t="shared" si="8"/>
        <v>HERE</v>
      </c>
      <c r="AA190" s="2">
        <f>IF(Z190="HERE",Y190,AA189+Graph!$G$1*1000)</f>
        <v>55339802.355466641</v>
      </c>
      <c r="AB190" s="2">
        <f t="shared" si="20"/>
        <v>7039.5714285746217</v>
      </c>
      <c r="AC190" s="2">
        <f t="shared" si="38"/>
        <v>37955282.004556306</v>
      </c>
      <c r="AD190" s="3">
        <f t="shared" si="10"/>
        <v>52800000</v>
      </c>
      <c r="AE190" s="2">
        <f>IF(AE188&gt;=52800000,52800000,IF(AB169=Graph!G$1*1000,AE189+Graph!G$1*1000,AC190))</f>
        <v>37955282.004556306</v>
      </c>
      <c r="AF190" s="3">
        <f t="shared" si="21"/>
        <v>37955282.004556306</v>
      </c>
      <c r="AG190" s="3">
        <f t="shared" si="29"/>
        <v>48776990.722714193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123</v>
      </c>
      <c r="C191" s="7"/>
      <c r="D191" s="2" t="e">
        <f t="shared" si="11"/>
        <v>#N/A</v>
      </c>
      <c r="E191" s="2" t="e">
        <f t="shared" si="22"/>
        <v>#N/A</v>
      </c>
      <c r="F191" s="2">
        <v>1112463.1013301313</v>
      </c>
      <c r="G191" s="2">
        <f t="shared" si="41"/>
        <v>642960.42857142852</v>
      </c>
      <c r="H191" s="2">
        <f t="shared" si="39"/>
        <v>92606918.433127761</v>
      </c>
      <c r="I191" s="7"/>
      <c r="J191" s="2" t="e">
        <f t="shared" si="13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1439591.2857142854</v>
      </c>
      <c r="M191" s="8" t="e">
        <f t="shared" si="28"/>
        <v>#N/A</v>
      </c>
      <c r="N191" s="2" t="e">
        <f t="shared" si="14"/>
        <v>#N/A</v>
      </c>
      <c r="O191" s="2" t="e">
        <f t="shared" si="24"/>
        <v>#N/A</v>
      </c>
      <c r="P191" s="2">
        <v>1119016.9851801395</v>
      </c>
      <c r="Q191" s="2">
        <f t="shared" si="42"/>
        <v>650000</v>
      </c>
      <c r="R191" s="2">
        <f t="shared" si="40"/>
        <v>93945084.360022962</v>
      </c>
      <c r="S191" s="2">
        <f t="shared" si="16"/>
        <v>642960.42857143283</v>
      </c>
      <c r="T191" s="2">
        <f t="shared" si="17"/>
        <v>7039.571428571362</v>
      </c>
      <c r="U191" s="2">
        <f t="shared" si="18"/>
        <v>650000</v>
      </c>
      <c r="V191" s="2">
        <f t="shared" si="34"/>
        <v>38598242.433127731</v>
      </c>
      <c r="W191" s="2">
        <f t="shared" si="19"/>
        <v>642960.42857142538</v>
      </c>
      <c r="X191" s="2">
        <f t="shared" si="6"/>
        <v>7039.5714285746217</v>
      </c>
      <c r="Y191" s="2">
        <f t="shared" si="37"/>
        <v>55346841.926895216</v>
      </c>
      <c r="Z191" s="2" t="str">
        <f t="shared" si="8"/>
        <v>HERE</v>
      </c>
      <c r="AA191" s="2">
        <f>IF(Z191="HERE",Y191,AA190+Graph!$G$1*1000)</f>
        <v>55346841.926895216</v>
      </c>
      <c r="AB191" s="2">
        <f t="shared" si="20"/>
        <v>7039.5714285746217</v>
      </c>
      <c r="AC191" s="2">
        <f t="shared" si="38"/>
        <v>38598242.433127731</v>
      </c>
      <c r="AD191" s="3">
        <f t="shared" si="10"/>
        <v>52800000</v>
      </c>
      <c r="AE191" s="2">
        <f>IF(AE189&gt;=52800000,52800000,IF(AB170=Graph!G$1*1000,AE190+Graph!G$1*1000,AC191))</f>
        <v>38598242.433127731</v>
      </c>
      <c r="AF191" s="3">
        <f t="shared" si="21"/>
        <v>38598242.433127731</v>
      </c>
      <c r="AG191" s="3">
        <f t="shared" si="29"/>
        <v>48804995.463741109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124</v>
      </c>
      <c r="C192" s="7"/>
      <c r="D192" s="2" t="e">
        <f t="shared" si="11"/>
        <v>#N/A</v>
      </c>
      <c r="E192" s="2" t="e">
        <f t="shared" si="22"/>
        <v>#N/A</v>
      </c>
      <c r="F192" s="2">
        <v>1117723.7516233921</v>
      </c>
      <c r="G192" s="2">
        <f t="shared" si="41"/>
        <v>642960.42857142852</v>
      </c>
      <c r="H192" s="2">
        <f t="shared" si="39"/>
        <v>93249878.861699194</v>
      </c>
      <c r="I192" s="7"/>
      <c r="J192" s="2" t="e">
        <f t="shared" si="13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1446630.8571428568</v>
      </c>
      <c r="M192" s="8" t="e">
        <f t="shared" si="28"/>
        <v>#N/A</v>
      </c>
      <c r="N192" s="2" t="e">
        <f t="shared" si="14"/>
        <v>#N/A</v>
      </c>
      <c r="O192" s="2" t="e">
        <f t="shared" si="24"/>
        <v>#N/A</v>
      </c>
      <c r="P192" s="2">
        <v>1124299.4772727191</v>
      </c>
      <c r="Q192" s="2">
        <f t="shared" si="42"/>
        <v>650000</v>
      </c>
      <c r="R192" s="2">
        <f t="shared" si="40"/>
        <v>94595084.360022962</v>
      </c>
      <c r="S192" s="2">
        <f t="shared" si="16"/>
        <v>642960.42857143283</v>
      </c>
      <c r="T192" s="2">
        <f t="shared" si="17"/>
        <v>7039.571428571362</v>
      </c>
      <c r="U192" s="2">
        <f t="shared" si="18"/>
        <v>650000</v>
      </c>
      <c r="V192" s="2">
        <f t="shared" si="34"/>
        <v>39241202.861699156</v>
      </c>
      <c r="W192" s="2">
        <f t="shared" si="19"/>
        <v>642960.42857142538</v>
      </c>
      <c r="X192" s="2">
        <f t="shared" si="6"/>
        <v>7039.5714285746217</v>
      </c>
      <c r="Y192" s="2">
        <f t="shared" si="37"/>
        <v>55353881.498323791</v>
      </c>
      <c r="Z192" s="2" t="str">
        <f t="shared" si="8"/>
        <v>HERE</v>
      </c>
      <c r="AA192" s="2">
        <f>IF(Z192="HERE",Y192,AA191+Graph!$G$1*1000)</f>
        <v>55353881.498323791</v>
      </c>
      <c r="AB192" s="2">
        <f t="shared" si="20"/>
        <v>7039.5714285746217</v>
      </c>
      <c r="AC192" s="2">
        <f t="shared" si="38"/>
        <v>39241202.861699156</v>
      </c>
      <c r="AD192" s="3">
        <f t="shared" si="10"/>
        <v>52800000</v>
      </c>
      <c r="AE192" s="2">
        <f>IF(AE190&gt;=52800000,52800000,IF(AB171=Graph!G$1*1000,AE191+Graph!G$1*1000,AC192))</f>
        <v>39241202.861699156</v>
      </c>
      <c r="AF192" s="3">
        <f t="shared" si="21"/>
        <v>39241202.861699156</v>
      </c>
      <c r="AG192" s="3">
        <f t="shared" si="29"/>
        <v>48833263.237282686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125</v>
      </c>
      <c r="C193" s="7"/>
      <c r="D193" s="2" t="e">
        <f t="shared" si="11"/>
        <v>#N/A</v>
      </c>
      <c r="E193" s="2" t="e">
        <f t="shared" si="22"/>
        <v>#N/A</v>
      </c>
      <c r="F193" s="2">
        <v>1122984.4019166529</v>
      </c>
      <c r="G193" s="2">
        <f t="shared" si="41"/>
        <v>642960.42857142852</v>
      </c>
      <c r="H193" s="2">
        <f t="shared" si="39"/>
        <v>93892839.290270627</v>
      </c>
      <c r="I193" s="7"/>
      <c r="J193" s="2" t="e">
        <f t="shared" si="13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1453670.4285714282</v>
      </c>
      <c r="M193" s="8" t="e">
        <f t="shared" si="28"/>
        <v>#N/A</v>
      </c>
      <c r="N193" s="2" t="e">
        <f t="shared" si="14"/>
        <v>#N/A</v>
      </c>
      <c r="O193" s="2" t="e">
        <f t="shared" si="24"/>
        <v>#N/A</v>
      </c>
      <c r="P193" s="2">
        <v>1129581.9693652987</v>
      </c>
      <c r="Q193" s="2">
        <f t="shared" si="42"/>
        <v>650000</v>
      </c>
      <c r="R193" s="2">
        <f t="shared" si="40"/>
        <v>95245084.360022962</v>
      </c>
      <c r="S193" s="2">
        <f t="shared" si="16"/>
        <v>642960.42857143283</v>
      </c>
      <c r="T193" s="2">
        <f t="shared" si="17"/>
        <v>7039.571428571362</v>
      </c>
      <c r="U193" s="2">
        <f t="shared" si="18"/>
        <v>650000</v>
      </c>
      <c r="V193" s="2">
        <f t="shared" si="34"/>
        <v>39884163.290270582</v>
      </c>
      <c r="W193" s="2">
        <f t="shared" si="19"/>
        <v>642960.42857142538</v>
      </c>
      <c r="X193" s="2">
        <f t="shared" si="6"/>
        <v>7039.5714285746217</v>
      </c>
      <c r="Y193" s="2">
        <f t="shared" si="37"/>
        <v>55360921.069752365</v>
      </c>
      <c r="Z193" s="2" t="str">
        <f t="shared" si="8"/>
        <v>HERE</v>
      </c>
      <c r="AA193" s="2">
        <f>IF(Z193="HERE",Y193,AA192+Graph!$G$1*1000)</f>
        <v>55360921.069752365</v>
      </c>
      <c r="AB193" s="2">
        <f t="shared" si="20"/>
        <v>7039.5714285746217</v>
      </c>
      <c r="AC193" s="2">
        <f t="shared" si="38"/>
        <v>39884163.290270582</v>
      </c>
      <c r="AD193" s="3">
        <f t="shared" si="10"/>
        <v>52800000</v>
      </c>
      <c r="AE193" s="2">
        <f>IF(AE191&gt;=52800000,52800000,IF(AB172=Graph!G$1*1000,AE192+Graph!G$1*1000,AC193))</f>
        <v>39884163.290270582</v>
      </c>
      <c r="AF193" s="3">
        <f t="shared" si="21"/>
        <v>39884163.290270582</v>
      </c>
      <c r="AG193" s="3">
        <f t="shared" si="29"/>
        <v>48861794.043338932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126</v>
      </c>
      <c r="C194" s="7"/>
      <c r="D194" s="2" t="e">
        <f t="shared" si="11"/>
        <v>#N/A</v>
      </c>
      <c r="E194" s="2" t="e">
        <f t="shared" si="22"/>
        <v>#N/A</v>
      </c>
      <c r="F194" s="2">
        <v>1128245.0522098839</v>
      </c>
      <c r="G194" s="2">
        <f t="shared" si="41"/>
        <v>642960.42857142852</v>
      </c>
      <c r="H194" s="2">
        <f t="shared" si="39"/>
        <v>94535799.718842059</v>
      </c>
      <c r="I194" s="7"/>
      <c r="J194" s="2" t="e">
        <f t="shared" si="13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1460709.9999999995</v>
      </c>
      <c r="M194" s="8" t="e">
        <f t="shared" si="28"/>
        <v>#N/A</v>
      </c>
      <c r="N194" s="2" t="e">
        <f t="shared" si="14"/>
        <v>#N/A</v>
      </c>
      <c r="O194" s="2" t="e">
        <f t="shared" si="24"/>
        <v>#N/A</v>
      </c>
      <c r="P194" s="2">
        <v>1134864.4614579082</v>
      </c>
      <c r="Q194" s="2">
        <f t="shared" si="42"/>
        <v>650000</v>
      </c>
      <c r="R194" s="2">
        <f t="shared" si="40"/>
        <v>95895084.360022962</v>
      </c>
      <c r="S194" s="2">
        <f t="shared" si="16"/>
        <v>642960.42857143283</v>
      </c>
      <c r="T194" s="2">
        <f t="shared" si="17"/>
        <v>7039.571428571362</v>
      </c>
      <c r="U194" s="2">
        <f t="shared" si="18"/>
        <v>650000</v>
      </c>
      <c r="V194" s="2">
        <f t="shared" si="34"/>
        <v>40527123.718842007</v>
      </c>
      <c r="W194" s="2">
        <f t="shared" si="19"/>
        <v>642960.42857142538</v>
      </c>
      <c r="X194" s="2">
        <f t="shared" si="6"/>
        <v>7039.5714285746217</v>
      </c>
      <c r="Y194" s="2">
        <f t="shared" si="37"/>
        <v>55367960.64118094</v>
      </c>
      <c r="Z194" s="2" t="str">
        <f t="shared" si="8"/>
        <v>HERE</v>
      </c>
      <c r="AA194" s="2">
        <f>IF(Z194="HERE",Y194,AA193+Graph!$G$1*1000)</f>
        <v>55367960.64118094</v>
      </c>
      <c r="AB194" s="2">
        <f t="shared" si="20"/>
        <v>7039.5714285746217</v>
      </c>
      <c r="AC194" s="2">
        <f t="shared" si="38"/>
        <v>40527123.718842007</v>
      </c>
      <c r="AD194" s="3">
        <f t="shared" si="10"/>
        <v>52800000</v>
      </c>
      <c r="AE194" s="2">
        <f>IF(AE192&gt;=52800000,52800000,IF(AB173=Graph!G$1*1000,AE193+Graph!G$1*1000,AC194))</f>
        <v>40527123.718842007</v>
      </c>
      <c r="AF194" s="3">
        <f t="shared" si="21"/>
        <v>40527123.718842007</v>
      </c>
      <c r="AG194" s="3">
        <f t="shared" si="29"/>
        <v>48890587.881909832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127</v>
      </c>
      <c r="C195" s="7"/>
      <c r="D195" s="2" t="e">
        <f t="shared" si="11"/>
        <v>#N/A</v>
      </c>
      <c r="E195" s="2" t="e">
        <f t="shared" si="22"/>
        <v>#N/A</v>
      </c>
      <c r="F195" s="2">
        <v>1133505.7025031447</v>
      </c>
      <c r="G195" s="2">
        <f t="shared" si="41"/>
        <v>642960.42857142852</v>
      </c>
      <c r="H195" s="2">
        <f t="shared" si="39"/>
        <v>95178760.147413492</v>
      </c>
      <c r="I195" s="7"/>
      <c r="J195" s="2" t="e">
        <f t="shared" si="13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1467749.5714285709</v>
      </c>
      <c r="M195" s="8" t="e">
        <f t="shared" si="28"/>
        <v>#N/A</v>
      </c>
      <c r="N195" s="2" t="e">
        <f t="shared" si="14"/>
        <v>#N/A</v>
      </c>
      <c r="O195" s="2" t="e">
        <f t="shared" si="24"/>
        <v>#N/A</v>
      </c>
      <c r="P195" s="2">
        <v>1140146.9535504878</v>
      </c>
      <c r="Q195" s="2">
        <f t="shared" si="42"/>
        <v>650000</v>
      </c>
      <c r="R195" s="2">
        <f t="shared" si="40"/>
        <v>96545084.360022962</v>
      </c>
      <c r="S195" s="2">
        <f t="shared" si="16"/>
        <v>642960.42857143283</v>
      </c>
      <c r="T195" s="2">
        <f t="shared" si="17"/>
        <v>7039.571428571362</v>
      </c>
      <c r="U195" s="2">
        <f t="shared" si="18"/>
        <v>650000</v>
      </c>
      <c r="V195" s="2">
        <f t="shared" si="34"/>
        <v>41170084.147413433</v>
      </c>
      <c r="W195" s="2">
        <f t="shared" si="19"/>
        <v>642960.42857142538</v>
      </c>
      <c r="X195" s="2">
        <f t="shared" si="6"/>
        <v>7039.5714285746217</v>
      </c>
      <c r="Y195" s="2">
        <f t="shared" si="37"/>
        <v>55375000.212609515</v>
      </c>
      <c r="Z195" s="2" t="str">
        <f t="shared" si="8"/>
        <v>HERE</v>
      </c>
      <c r="AA195" s="2">
        <f>IF(Z195="HERE",Y195,AA194+Graph!$G$1*1000)</f>
        <v>55375000.212609515</v>
      </c>
      <c r="AB195" s="2">
        <f t="shared" si="20"/>
        <v>7039.5714285746217</v>
      </c>
      <c r="AC195" s="2">
        <f t="shared" si="38"/>
        <v>41170084.147413433</v>
      </c>
      <c r="AD195" s="3">
        <f t="shared" si="10"/>
        <v>52800000</v>
      </c>
      <c r="AE195" s="2">
        <f>IF(AE193&gt;=52800000,52800000,IF(AB174=Graph!G$1*1000,AE194+Graph!G$1*1000,AC195))</f>
        <v>41170084.147413433</v>
      </c>
      <c r="AF195" s="3">
        <f t="shared" si="21"/>
        <v>41170084.147413433</v>
      </c>
      <c r="AG195" s="3">
        <f t="shared" si="29"/>
        <v>48919644.752995402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128</v>
      </c>
      <c r="C196" s="7"/>
      <c r="D196" s="2" t="e">
        <f t="shared" si="11"/>
        <v>#N/A</v>
      </c>
      <c r="E196" s="2" t="e">
        <f t="shared" si="22"/>
        <v>#N/A</v>
      </c>
      <c r="F196" s="2">
        <v>1138766.3527964056</v>
      </c>
      <c r="G196" s="2">
        <f t="shared" si="41"/>
        <v>642960.42857142852</v>
      </c>
      <c r="H196" s="2">
        <f t="shared" si="39"/>
        <v>95821720.575984925</v>
      </c>
      <c r="I196" s="7"/>
      <c r="J196" s="2" t="e">
        <f t="shared" si="13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1474789.1428571423</v>
      </c>
      <c r="M196" s="8" t="e">
        <f t="shared" si="28"/>
        <v>#N/A</v>
      </c>
      <c r="N196" s="2" t="e">
        <f t="shared" si="14"/>
        <v>#N/A</v>
      </c>
      <c r="O196" s="2" t="e">
        <f t="shared" si="24"/>
        <v>#N/A</v>
      </c>
      <c r="P196" s="2">
        <v>1145429.4456430674</v>
      </c>
      <c r="Q196" s="2">
        <f t="shared" si="42"/>
        <v>650000</v>
      </c>
      <c r="R196" s="2">
        <f t="shared" si="40"/>
        <v>97195084.360022962</v>
      </c>
      <c r="S196" s="2">
        <f t="shared" si="16"/>
        <v>642960.42857143283</v>
      </c>
      <c r="T196" s="2">
        <f t="shared" si="17"/>
        <v>7039.571428571362</v>
      </c>
      <c r="U196" s="2">
        <f t="shared" si="18"/>
        <v>650000</v>
      </c>
      <c r="V196" s="2">
        <f t="shared" si="34"/>
        <v>41813044.575984858</v>
      </c>
      <c r="W196" s="2">
        <f t="shared" si="19"/>
        <v>642960.42857142538</v>
      </c>
      <c r="X196" s="2">
        <f t="shared" si="6"/>
        <v>7039.5714285746217</v>
      </c>
      <c r="Y196" s="2">
        <f t="shared" si="37"/>
        <v>55382039.784038089</v>
      </c>
      <c r="Z196" s="2" t="str">
        <f t="shared" si="8"/>
        <v>HERE</v>
      </c>
      <c r="AA196" s="2">
        <f>IF(Z196="HERE",Y196,AA195+Graph!$G$1*1000)</f>
        <v>55382039.784038089</v>
      </c>
      <c r="AB196" s="2">
        <f t="shared" si="20"/>
        <v>7039.5714285746217</v>
      </c>
      <c r="AC196" s="2">
        <f t="shared" si="38"/>
        <v>41813044.575984858</v>
      </c>
      <c r="AD196" s="3">
        <f t="shared" si="10"/>
        <v>52800000</v>
      </c>
      <c r="AE196" s="2">
        <f>IF(AE194&gt;=52800000,52800000,IF(AB175=Graph!G$1*1000,AE195+Graph!G$1*1000,AC196))</f>
        <v>41813044.575984858</v>
      </c>
      <c r="AF196" s="3">
        <f t="shared" si="21"/>
        <v>41813044.575984858</v>
      </c>
      <c r="AG196" s="3">
        <f t="shared" si="29"/>
        <v>48948964.656595632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129</v>
      </c>
      <c r="C197" s="7"/>
      <c r="D197" s="2" t="e">
        <f t="shared" si="11"/>
        <v>#N/A</v>
      </c>
      <c r="E197" s="2" t="e">
        <f t="shared" si="22"/>
        <v>#N/A</v>
      </c>
      <c r="F197" s="2">
        <v>1144027.0030896664</v>
      </c>
      <c r="G197" s="2">
        <f t="shared" si="41"/>
        <v>642960.42857142852</v>
      </c>
      <c r="H197" s="2">
        <f t="shared" si="39"/>
        <v>96464681.004556358</v>
      </c>
      <c r="I197" s="7"/>
      <c r="J197" s="2" t="e">
        <f t="shared" si="13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1481828.7142857136</v>
      </c>
      <c r="M197" s="8" t="e">
        <f t="shared" si="28"/>
        <v>#N/A</v>
      </c>
      <c r="N197" s="2" t="e">
        <f t="shared" si="14"/>
        <v>#N/A</v>
      </c>
      <c r="O197" s="2" t="e">
        <f t="shared" si="24"/>
        <v>#N/A</v>
      </c>
      <c r="P197" s="2">
        <v>1150711.937735647</v>
      </c>
      <c r="Q197" s="2">
        <f t="shared" si="42"/>
        <v>650000</v>
      </c>
      <c r="R197" s="2">
        <f t="shared" si="40"/>
        <v>97845084.360022962</v>
      </c>
      <c r="S197" s="2">
        <f t="shared" si="16"/>
        <v>642960.42857143283</v>
      </c>
      <c r="T197" s="2">
        <f t="shared" si="17"/>
        <v>7039.571428571362</v>
      </c>
      <c r="U197" s="2">
        <f t="shared" si="18"/>
        <v>650000</v>
      </c>
      <c r="V197" s="2">
        <f t="shared" si="34"/>
        <v>42456005.004556283</v>
      </c>
      <c r="W197" s="2">
        <f t="shared" si="19"/>
        <v>642960.42857142538</v>
      </c>
      <c r="X197" s="2">
        <f t="shared" si="6"/>
        <v>7039.5714285746217</v>
      </c>
      <c r="Y197" s="2">
        <f t="shared" si="37"/>
        <v>55389079.355466664</v>
      </c>
      <c r="Z197" s="2" t="str">
        <f t="shared" si="8"/>
        <v>HERE</v>
      </c>
      <c r="AA197" s="2">
        <f>IF(Z197="HERE",Y197,AA196+Graph!$G$1*1000)</f>
        <v>55389079.355466664</v>
      </c>
      <c r="AB197" s="2">
        <f t="shared" si="20"/>
        <v>7039.5714285746217</v>
      </c>
      <c r="AC197" s="2">
        <f t="shared" si="38"/>
        <v>42456005.004556283</v>
      </c>
      <c r="AD197" s="3">
        <f t="shared" si="10"/>
        <v>52800000</v>
      </c>
      <c r="AE197" s="2">
        <f>IF(AE195&gt;=52800000,52800000,IF(AB176=Graph!G$1*1000,AE196+Graph!G$1*1000,AC197))</f>
        <v>42456005.004556283</v>
      </c>
      <c r="AF197" s="3">
        <f t="shared" si="21"/>
        <v>42456005.004556283</v>
      </c>
      <c r="AG197" s="3">
        <f t="shared" si="29"/>
        <v>48978547.592710525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130</v>
      </c>
      <c r="C198" s="7"/>
      <c r="D198" s="2" t="e">
        <f t="shared" si="11"/>
        <v>#N/A</v>
      </c>
      <c r="E198" s="2" t="e">
        <f t="shared" si="22"/>
        <v>#N/A</v>
      </c>
      <c r="F198" s="2">
        <v>1149287.6533829272</v>
      </c>
      <c r="G198" s="2">
        <f t="shared" si="41"/>
        <v>642960.42857142852</v>
      </c>
      <c r="H198" s="2">
        <f t="shared" si="39"/>
        <v>97107641.433127791</v>
      </c>
      <c r="I198" s="7"/>
      <c r="J198" s="2" t="e">
        <f t="shared" si="13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1488868.285714285</v>
      </c>
      <c r="M198" s="8" t="e">
        <f t="shared" si="28"/>
        <v>#N/A</v>
      </c>
      <c r="N198" s="2" t="e">
        <f t="shared" si="14"/>
        <v>#N/A</v>
      </c>
      <c r="O198" s="2" t="e">
        <f t="shared" si="24"/>
        <v>#N/A</v>
      </c>
      <c r="P198" s="2">
        <v>1155994.4298282266</v>
      </c>
      <c r="Q198" s="2">
        <f t="shared" si="42"/>
        <v>650000</v>
      </c>
      <c r="R198" s="2">
        <f t="shared" si="40"/>
        <v>98495084.360022962</v>
      </c>
      <c r="S198" s="2">
        <f t="shared" si="16"/>
        <v>642960.42857143283</v>
      </c>
      <c r="T198" s="2">
        <f t="shared" si="17"/>
        <v>7039.571428571362</v>
      </c>
      <c r="U198" s="2">
        <f t="shared" si="18"/>
        <v>650000</v>
      </c>
      <c r="V198" s="2">
        <f t="shared" si="34"/>
        <v>43098965.433127709</v>
      </c>
      <c r="W198" s="2">
        <f t="shared" si="19"/>
        <v>642960.42857142538</v>
      </c>
      <c r="X198" s="2">
        <f t="shared" si="6"/>
        <v>7039.5714285746217</v>
      </c>
      <c r="Y198" s="2">
        <f t="shared" si="37"/>
        <v>55396118.926895238</v>
      </c>
      <c r="Z198" s="2" t="str">
        <f t="shared" si="8"/>
        <v>HERE</v>
      </c>
      <c r="AA198" s="2">
        <f>IF(Z198="HERE",Y198,AA197+Graph!$G$1*1000)</f>
        <v>55396118.926895238</v>
      </c>
      <c r="AB198" s="2">
        <f t="shared" si="20"/>
        <v>7039.5714285746217</v>
      </c>
      <c r="AC198" s="2">
        <f t="shared" si="38"/>
        <v>43098965.433127709</v>
      </c>
      <c r="AD198" s="3">
        <f t="shared" si="10"/>
        <v>52800000</v>
      </c>
      <c r="AE198" s="2">
        <f>IF(AE196&gt;=52800000,52800000,IF(AB177=Graph!G$1*1000,AE197+Graph!G$1*1000,AC198))</f>
        <v>43098965.433127709</v>
      </c>
      <c r="AF198" s="3">
        <f t="shared" si="21"/>
        <v>43098965.433127709</v>
      </c>
      <c r="AG198" s="3">
        <f t="shared" si="29"/>
        <v>49008393.561340086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131</v>
      </c>
      <c r="C199" s="7"/>
      <c r="D199" s="2" t="e">
        <f t="shared" si="11"/>
        <v>#N/A</v>
      </c>
      <c r="E199" s="2" t="e">
        <f t="shared" si="22"/>
        <v>#N/A</v>
      </c>
      <c r="F199" s="2">
        <v>1154548.3036761582</v>
      </c>
      <c r="G199" s="2">
        <f t="shared" si="41"/>
        <v>642960.42857142852</v>
      </c>
      <c r="H199" s="2">
        <f t="shared" si="39"/>
        <v>97750601.861699224</v>
      </c>
      <c r="I199" s="7"/>
      <c r="J199" s="2" t="e">
        <f t="shared" si="13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1495907.8571428563</v>
      </c>
      <c r="M199" s="8" t="e">
        <f t="shared" si="28"/>
        <v>#N/A</v>
      </c>
      <c r="N199" s="2" t="e">
        <f t="shared" si="14"/>
        <v>#N/A</v>
      </c>
      <c r="O199" s="2" t="e">
        <f t="shared" si="24"/>
        <v>#N/A</v>
      </c>
      <c r="P199" s="2">
        <v>1161276.9219208062</v>
      </c>
      <c r="Q199" s="2">
        <f t="shared" si="42"/>
        <v>650000</v>
      </c>
      <c r="R199" s="2">
        <f t="shared" si="40"/>
        <v>99145084.360022962</v>
      </c>
      <c r="S199" s="2">
        <f t="shared" si="16"/>
        <v>642960.42857143283</v>
      </c>
      <c r="T199" s="2">
        <f t="shared" si="17"/>
        <v>7039.571428571362</v>
      </c>
      <c r="U199" s="2">
        <f t="shared" si="18"/>
        <v>650000</v>
      </c>
      <c r="V199" s="2">
        <f t="shared" si="34"/>
        <v>43741925.861699134</v>
      </c>
      <c r="W199" s="2">
        <f t="shared" si="19"/>
        <v>642960.42857142538</v>
      </c>
      <c r="X199" s="2">
        <f t="shared" si="6"/>
        <v>7039.5714285746217</v>
      </c>
      <c r="Y199" s="2">
        <f t="shared" si="37"/>
        <v>55403158.498323813</v>
      </c>
      <c r="Z199" s="2" t="str">
        <f t="shared" si="8"/>
        <v>HERE</v>
      </c>
      <c r="AA199" s="2">
        <f>IF(Z199="HERE",Y199,AA198+Graph!$G$1*1000)</f>
        <v>55403158.498323813</v>
      </c>
      <c r="AB199" s="2">
        <f t="shared" si="20"/>
        <v>7039.5714285746217</v>
      </c>
      <c r="AC199" s="2">
        <f t="shared" si="38"/>
        <v>43741925.861699134</v>
      </c>
      <c r="AD199" s="3">
        <f t="shared" si="10"/>
        <v>52800000</v>
      </c>
      <c r="AE199" s="2">
        <f>IF(AE197&gt;=52800000,52800000,IF(AB178=Graph!G$1*1000,AE198+Graph!G$1*1000,AC199))</f>
        <v>43741925.861699134</v>
      </c>
      <c r="AF199" s="3">
        <f t="shared" si="21"/>
        <v>43741925.861699134</v>
      </c>
      <c r="AG199" s="3">
        <f t="shared" si="29"/>
        <v>49038502.562484302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132</v>
      </c>
      <c r="C200" s="7"/>
      <c r="D200" s="2" t="e">
        <f t="shared" si="11"/>
        <v>#N/A</v>
      </c>
      <c r="E200" s="2" t="e">
        <f t="shared" si="22"/>
        <v>#N/A</v>
      </c>
      <c r="F200" s="2">
        <v>1159808.953969419</v>
      </c>
      <c r="G200" s="2">
        <f t="shared" si="41"/>
        <v>642960.42857142852</v>
      </c>
      <c r="H200" s="2">
        <f t="shared" si="39"/>
        <v>98393562.290270656</v>
      </c>
      <c r="I200" s="7"/>
      <c r="J200" s="2" t="e">
        <f t="shared" si="13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1502947.4285714277</v>
      </c>
      <c r="M200" s="8" t="e">
        <f t="shared" si="28"/>
        <v>#N/A</v>
      </c>
      <c r="N200" s="2" t="e">
        <f t="shared" si="14"/>
        <v>#N/A</v>
      </c>
      <c r="O200" s="2" t="e">
        <f t="shared" si="24"/>
        <v>#N/A</v>
      </c>
      <c r="P200" s="2">
        <v>1166559.4140134156</v>
      </c>
      <c r="Q200" s="2">
        <f t="shared" si="42"/>
        <v>650000</v>
      </c>
      <c r="R200" s="2">
        <f t="shared" si="40"/>
        <v>99795084.360022962</v>
      </c>
      <c r="S200" s="2">
        <f t="shared" si="16"/>
        <v>642960.42857143283</v>
      </c>
      <c r="T200" s="2">
        <f t="shared" si="17"/>
        <v>7039.571428571362</v>
      </c>
      <c r="U200" s="2">
        <f t="shared" si="18"/>
        <v>650000</v>
      </c>
      <c r="V200" s="2">
        <f t="shared" si="34"/>
        <v>44384886.290270559</v>
      </c>
      <c r="W200" s="2">
        <f t="shared" si="19"/>
        <v>642960.42857142538</v>
      </c>
      <c r="X200" s="2">
        <f t="shared" si="6"/>
        <v>7039.5714285746217</v>
      </c>
      <c r="Y200" s="2">
        <f t="shared" si="37"/>
        <v>55410198.069752388</v>
      </c>
      <c r="Z200" s="2" t="str">
        <f t="shared" si="8"/>
        <v>HERE</v>
      </c>
      <c r="AA200" s="2">
        <f>IF(Z200="HERE",Y200,AA199+Graph!$G$1*1000)</f>
        <v>55410198.069752388</v>
      </c>
      <c r="AB200" s="2">
        <f t="shared" si="20"/>
        <v>7039.5714285746217</v>
      </c>
      <c r="AC200" s="2">
        <f t="shared" si="38"/>
        <v>44384886.290270559</v>
      </c>
      <c r="AD200" s="3">
        <f t="shared" si="10"/>
        <v>52800000</v>
      </c>
      <c r="AE200" s="2">
        <f>IF(AE198&gt;=52800000,52800000,IF(AB179=Graph!G$1*1000,AE199+Graph!G$1*1000,AC200))</f>
        <v>44384886.290270559</v>
      </c>
      <c r="AF200" s="3">
        <f t="shared" si="21"/>
        <v>44384886.290270559</v>
      </c>
      <c r="AG200" s="3">
        <f t="shared" si="29"/>
        <v>49068874.596143186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133</v>
      </c>
      <c r="C201" s="7"/>
      <c r="D201" s="2" t="e">
        <f t="shared" si="11"/>
        <v>#N/A</v>
      </c>
      <c r="E201" s="2" t="e">
        <f t="shared" si="22"/>
        <v>#N/A</v>
      </c>
      <c r="F201" s="2">
        <v>1165069.6042626798</v>
      </c>
      <c r="G201" s="2">
        <f t="shared" si="41"/>
        <v>642960.42857142852</v>
      </c>
      <c r="H201" s="2">
        <f t="shared" si="39"/>
        <v>99036522.718842089</v>
      </c>
      <c r="I201" s="7"/>
      <c r="J201" s="2" t="e">
        <f t="shared" si="13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1509986.9999999991</v>
      </c>
      <c r="M201" s="8" t="e">
        <f t="shared" si="28"/>
        <v>#N/A</v>
      </c>
      <c r="N201" s="2" t="e">
        <f t="shared" si="14"/>
        <v>#N/A</v>
      </c>
      <c r="O201" s="2" t="e">
        <f t="shared" si="24"/>
        <v>#N/A</v>
      </c>
      <c r="P201" s="2">
        <v>1171841.9061059952</v>
      </c>
      <c r="Q201" s="2">
        <f t="shared" si="42"/>
        <v>650000</v>
      </c>
      <c r="R201" s="2">
        <f t="shared" si="40"/>
        <v>100445084.36002296</v>
      </c>
      <c r="S201" s="2">
        <f t="shared" si="16"/>
        <v>642960.42857143283</v>
      </c>
      <c r="T201" s="2">
        <f t="shared" si="17"/>
        <v>7039.571428571362</v>
      </c>
      <c r="U201" s="2">
        <f t="shared" si="18"/>
        <v>650000</v>
      </c>
      <c r="V201" s="2">
        <f t="shared" si="34"/>
        <v>45027846.718841985</v>
      </c>
      <c r="W201" s="2">
        <f t="shared" si="19"/>
        <v>642960.42857142538</v>
      </c>
      <c r="X201" s="2">
        <f t="shared" si="6"/>
        <v>7039.5714285746217</v>
      </c>
      <c r="Y201" s="2">
        <f t="shared" si="37"/>
        <v>55417237.641180962</v>
      </c>
      <c r="Z201" s="2" t="str">
        <f t="shared" si="8"/>
        <v>HERE</v>
      </c>
      <c r="AA201" s="2">
        <f>IF(Z201="HERE",Y201,AA200+Graph!$G$1*1000)</f>
        <v>55417237.641180962</v>
      </c>
      <c r="AB201" s="2">
        <f t="shared" si="20"/>
        <v>7039.5714285746217</v>
      </c>
      <c r="AC201" s="2">
        <f t="shared" si="38"/>
        <v>45027846.718841985</v>
      </c>
      <c r="AD201" s="3">
        <f t="shared" si="10"/>
        <v>52800000</v>
      </c>
      <c r="AE201" s="2">
        <f>IF(AE199&gt;=52800000,52800000,IF(AB180=Graph!G$1*1000,AE200+Graph!G$1*1000,AC201))</f>
        <v>45027846.718841985</v>
      </c>
      <c r="AF201" s="3">
        <f t="shared" si="21"/>
        <v>45027846.718841985</v>
      </c>
      <c r="AG201" s="3">
        <f t="shared" si="29"/>
        <v>49099509.662316732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134</v>
      </c>
      <c r="C202" s="7"/>
      <c r="D202" s="2" t="e">
        <f t="shared" si="11"/>
        <v>#N/A</v>
      </c>
      <c r="E202" s="2" t="e">
        <f t="shared" si="22"/>
        <v>#N/A</v>
      </c>
      <c r="F202" s="2">
        <v>1170330.2545559406</v>
      </c>
      <c r="G202" s="2">
        <f t="shared" si="41"/>
        <v>642960.42857142852</v>
      </c>
      <c r="H202" s="2">
        <f t="shared" si="39"/>
        <v>99679483.147413522</v>
      </c>
      <c r="I202" s="7"/>
      <c r="J202" s="2" t="e">
        <f t="shared" si="13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1517026.5714285704</v>
      </c>
      <c r="M202" s="8" t="e">
        <f t="shared" si="28"/>
        <v>#N/A</v>
      </c>
      <c r="N202" s="2" t="e">
        <f t="shared" si="14"/>
        <v>#N/A</v>
      </c>
      <c r="O202" s="2" t="e">
        <f t="shared" si="24"/>
        <v>#N/A</v>
      </c>
      <c r="P202" s="2">
        <v>1177124.3981985748</v>
      </c>
      <c r="Q202" s="2">
        <f t="shared" si="42"/>
        <v>650000</v>
      </c>
      <c r="R202" s="2">
        <f t="shared" si="40"/>
        <v>101095084.36002296</v>
      </c>
      <c r="S202" s="2">
        <f t="shared" si="16"/>
        <v>642960.42857143283</v>
      </c>
      <c r="T202" s="2">
        <f t="shared" si="17"/>
        <v>7039.571428571362</v>
      </c>
      <c r="U202" s="2">
        <f t="shared" si="18"/>
        <v>650000</v>
      </c>
      <c r="V202" s="2">
        <f t="shared" si="34"/>
        <v>45670807.14741341</v>
      </c>
      <c r="W202" s="2">
        <f t="shared" si="19"/>
        <v>642960.42857142538</v>
      </c>
      <c r="X202" s="2">
        <f t="shared" si="6"/>
        <v>7039.5714285746217</v>
      </c>
      <c r="Y202" s="2">
        <f t="shared" si="37"/>
        <v>55424277.212609537</v>
      </c>
      <c r="Z202" s="2" t="str">
        <f t="shared" si="8"/>
        <v>HERE</v>
      </c>
      <c r="AA202" s="2">
        <f>IF(Z202="HERE",Y202,AA201+Graph!$G$1*1000)</f>
        <v>55424277.212609537</v>
      </c>
      <c r="AB202" s="2">
        <f t="shared" si="20"/>
        <v>7039.5714285746217</v>
      </c>
      <c r="AC202" s="2">
        <f t="shared" si="38"/>
        <v>45670807.14741341</v>
      </c>
      <c r="AD202" s="3">
        <f t="shared" si="10"/>
        <v>52800000</v>
      </c>
      <c r="AE202" s="2">
        <f>IF(AE200&gt;=52800000,52800000,IF(AB181=Graph!G$1*1000,AE201+Graph!G$1*1000,AC202))</f>
        <v>45670807.14741341</v>
      </c>
      <c r="AF202" s="3">
        <f t="shared" si="21"/>
        <v>45670807.14741341</v>
      </c>
      <c r="AG202" s="3">
        <f t="shared" si="29"/>
        <v>49130407.76100494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135</v>
      </c>
      <c r="C203" s="7"/>
      <c r="D203" s="2" t="e">
        <f t="shared" si="11"/>
        <v>#N/A</v>
      </c>
      <c r="E203" s="2" t="e">
        <f t="shared" si="22"/>
        <v>#N/A</v>
      </c>
      <c r="F203" s="2">
        <v>1175590.9048492014</v>
      </c>
      <c r="G203" s="2">
        <f t="shared" si="41"/>
        <v>642960.42857142852</v>
      </c>
      <c r="H203" s="2">
        <f t="shared" si="39"/>
        <v>100322443.57598495</v>
      </c>
      <c r="I203" s="7"/>
      <c r="J203" s="2" t="e">
        <f t="shared" si="13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1524066.1428571418</v>
      </c>
      <c r="M203" s="8" t="e">
        <f t="shared" si="28"/>
        <v>#N/A</v>
      </c>
      <c r="N203" s="2" t="e">
        <f t="shared" si="14"/>
        <v>#N/A</v>
      </c>
      <c r="O203" s="2" t="e">
        <f t="shared" si="24"/>
        <v>#N/A</v>
      </c>
      <c r="P203" s="2">
        <v>1182406.8902911544</v>
      </c>
      <c r="Q203" s="2">
        <f t="shared" si="42"/>
        <v>650000</v>
      </c>
      <c r="R203" s="2">
        <f t="shared" si="40"/>
        <v>101745084.36002296</v>
      </c>
      <c r="S203" s="2">
        <f t="shared" si="16"/>
        <v>642960.42857143283</v>
      </c>
      <c r="T203" s="2">
        <f t="shared" si="17"/>
        <v>7039.571428571362</v>
      </c>
      <c r="U203" s="2">
        <f t="shared" si="18"/>
        <v>650000</v>
      </c>
      <c r="V203" s="2">
        <f t="shared" si="34"/>
        <v>46313767.575984836</v>
      </c>
      <c r="W203" s="2">
        <f t="shared" si="19"/>
        <v>642960.42857142538</v>
      </c>
      <c r="X203" s="2">
        <f t="shared" si="6"/>
        <v>7039.5714285746217</v>
      </c>
      <c r="Y203" s="2">
        <f t="shared" si="37"/>
        <v>55431316.784038112</v>
      </c>
      <c r="Z203" s="2" t="str">
        <f t="shared" si="8"/>
        <v>HERE</v>
      </c>
      <c r="AA203" s="2">
        <f>IF(Z203="HERE",Y203,AA202+Graph!$G$1*1000)</f>
        <v>55431316.784038112</v>
      </c>
      <c r="AB203" s="2">
        <f t="shared" si="20"/>
        <v>7039.5714285746217</v>
      </c>
      <c r="AC203" s="2">
        <f t="shared" si="38"/>
        <v>46313767.575984836</v>
      </c>
      <c r="AD203" s="3">
        <f t="shared" si="10"/>
        <v>52800000</v>
      </c>
      <c r="AE203" s="2">
        <f>IF(AE201&gt;=52800000,52800000,IF(AB182=Graph!G$1*1000,AE202+Graph!G$1*1000,AC203))</f>
        <v>46313767.575984836</v>
      </c>
      <c r="AF203" s="3">
        <f t="shared" si="21"/>
        <v>46313767.575984836</v>
      </c>
      <c r="AG203" s="3">
        <f t="shared" si="29"/>
        <v>49161568.892207809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136</v>
      </c>
      <c r="C204" s="7"/>
      <c r="D204" s="2" t="e">
        <f t="shared" si="11"/>
        <v>#N/A</v>
      </c>
      <c r="E204" s="2" t="e">
        <f t="shared" si="22"/>
        <v>#N/A</v>
      </c>
      <c r="F204" s="2">
        <v>1180851.5551424623</v>
      </c>
      <c r="G204" s="2">
        <f t="shared" si="41"/>
        <v>642960.42857142852</v>
      </c>
      <c r="H204" s="2">
        <f t="shared" si="39"/>
        <v>100965404.00455639</v>
      </c>
      <c r="I204" s="7"/>
      <c r="J204" s="2" t="e">
        <f t="shared" si="13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1531105.7142857132</v>
      </c>
      <c r="M204" s="8" t="e">
        <f t="shared" si="28"/>
        <v>#N/A</v>
      </c>
      <c r="N204" s="2" t="e">
        <f t="shared" si="14"/>
        <v>#N/A</v>
      </c>
      <c r="O204" s="2" t="e">
        <f t="shared" si="24"/>
        <v>#N/A</v>
      </c>
      <c r="P204" s="2">
        <v>1187689.382383734</v>
      </c>
      <c r="Q204" s="2">
        <f t="shared" si="42"/>
        <v>650000</v>
      </c>
      <c r="R204" s="2">
        <f t="shared" si="40"/>
        <v>102395084.36002296</v>
      </c>
      <c r="S204" s="2">
        <f t="shared" si="16"/>
        <v>642960.42857143283</v>
      </c>
      <c r="T204" s="2">
        <f t="shared" si="17"/>
        <v>7039.571428571362</v>
      </c>
      <c r="U204" s="2">
        <f t="shared" si="18"/>
        <v>650000</v>
      </c>
      <c r="V204" s="2">
        <f t="shared" si="34"/>
        <v>46956728.004556261</v>
      </c>
      <c r="W204" s="2">
        <f t="shared" si="19"/>
        <v>642960.42857142538</v>
      </c>
      <c r="X204" s="2">
        <f t="shared" si="6"/>
        <v>7039.5714285746217</v>
      </c>
      <c r="Y204" s="2">
        <f t="shared" si="37"/>
        <v>55438356.355466686</v>
      </c>
      <c r="Z204" s="2" t="str">
        <f t="shared" si="8"/>
        <v>HERE</v>
      </c>
      <c r="AA204" s="2">
        <f>IF(Z204="HERE",Y204,AA203+Graph!$G$1*1000)</f>
        <v>55438356.355466686</v>
      </c>
      <c r="AB204" s="2">
        <f t="shared" si="20"/>
        <v>7039.5714285746217</v>
      </c>
      <c r="AC204" s="2">
        <f t="shared" si="38"/>
        <v>46956728.004556261</v>
      </c>
      <c r="AD204" s="3">
        <f t="shared" si="10"/>
        <v>52800000</v>
      </c>
      <c r="AE204" s="2">
        <f>IF(AE202&gt;=52800000,52800000,IF(AB183=Graph!G$1*1000,AE203+Graph!G$1*1000,AC204))</f>
        <v>46956728.004556261</v>
      </c>
      <c r="AF204" s="3">
        <f t="shared" si="21"/>
        <v>46956728.004556261</v>
      </c>
      <c r="AG204" s="3">
        <f t="shared" si="29"/>
        <v>49192993.055925339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137</v>
      </c>
      <c r="C205" s="7"/>
      <c r="D205" s="2" t="e">
        <f t="shared" si="11"/>
        <v>#N/A</v>
      </c>
      <c r="E205" s="2" t="e">
        <f t="shared" si="22"/>
        <v>#N/A</v>
      </c>
      <c r="F205" s="2">
        <v>1186112.2054356933</v>
      </c>
      <c r="G205" s="2">
        <f t="shared" si="41"/>
        <v>642960.42857142852</v>
      </c>
      <c r="H205" s="2">
        <f t="shared" si="39"/>
        <v>101608364.43312782</v>
      </c>
      <c r="I205" s="7"/>
      <c r="J205" s="2" t="e">
        <f t="shared" si="13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1538145.2857142845</v>
      </c>
      <c r="M205" s="8" t="e">
        <f t="shared" si="28"/>
        <v>#N/A</v>
      </c>
      <c r="N205" s="2" t="e">
        <f t="shared" si="14"/>
        <v>#N/A</v>
      </c>
      <c r="O205" s="2" t="e">
        <f t="shared" si="24"/>
        <v>#N/A</v>
      </c>
      <c r="P205" s="2">
        <v>1192971.8744763136</v>
      </c>
      <c r="Q205" s="2">
        <f t="shared" si="42"/>
        <v>650000</v>
      </c>
      <c r="R205" s="2">
        <f t="shared" si="40"/>
        <v>103045084.36002296</v>
      </c>
      <c r="S205" s="2">
        <f t="shared" si="16"/>
        <v>642960.42857143283</v>
      </c>
      <c r="T205" s="2">
        <f t="shared" si="17"/>
        <v>7039.571428571362</v>
      </c>
      <c r="U205" s="2">
        <f t="shared" si="18"/>
        <v>650000</v>
      </c>
      <c r="V205" s="2">
        <f t="shared" si="34"/>
        <v>47599688.433127686</v>
      </c>
      <c r="W205" s="2">
        <f t="shared" si="19"/>
        <v>642960.42857142538</v>
      </c>
      <c r="X205" s="2">
        <f t="shared" si="6"/>
        <v>7039.5714285746217</v>
      </c>
      <c r="Y205" s="2">
        <f t="shared" si="37"/>
        <v>55445395.926895261</v>
      </c>
      <c r="Z205" s="2" t="str">
        <f t="shared" si="8"/>
        <v>HERE</v>
      </c>
      <c r="AA205" s="2">
        <f>IF(Z205="HERE",Y205,AA204+Graph!$G$1*1000)</f>
        <v>55445395.926895261</v>
      </c>
      <c r="AB205" s="2">
        <f t="shared" si="20"/>
        <v>7039.5714285746217</v>
      </c>
      <c r="AC205" s="2">
        <f t="shared" si="38"/>
        <v>47599688.433127686</v>
      </c>
      <c r="AD205" s="3">
        <f t="shared" si="10"/>
        <v>52800000</v>
      </c>
      <c r="AE205" s="2">
        <f>IF(AE203&gt;=52800000,52800000,IF(AB184=Graph!G$1*1000,AE204+Graph!G$1*1000,AC205))</f>
        <v>47599688.433127686</v>
      </c>
      <c r="AF205" s="3">
        <f t="shared" si="21"/>
        <v>47599688.433127686</v>
      </c>
      <c r="AG205" s="3">
        <f t="shared" si="29"/>
        <v>49224680.252157539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138</v>
      </c>
      <c r="C206" s="7"/>
      <c r="D206" s="2" t="e">
        <f t="shared" si="11"/>
        <v>#N/A</v>
      </c>
      <c r="E206" s="2" t="e">
        <f t="shared" si="22"/>
        <v>#N/A</v>
      </c>
      <c r="F206" s="2">
        <v>1191372.8557289541</v>
      </c>
      <c r="G206" s="2">
        <f t="shared" si="41"/>
        <v>642960.42857142852</v>
      </c>
      <c r="H206" s="2">
        <f t="shared" si="39"/>
        <v>102251324.86169925</v>
      </c>
      <c r="I206" s="7"/>
      <c r="J206" s="2" t="e">
        <f t="shared" si="13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1545184.8571428559</v>
      </c>
      <c r="M206" s="8" t="e">
        <f t="shared" si="28"/>
        <v>#N/A</v>
      </c>
      <c r="N206" s="2" t="e">
        <f t="shared" si="14"/>
        <v>#N/A</v>
      </c>
      <c r="O206" s="2" t="e">
        <f t="shared" si="24"/>
        <v>#N/A</v>
      </c>
      <c r="P206" s="2">
        <v>1198254.366568923</v>
      </c>
      <c r="Q206" s="2">
        <f t="shared" si="42"/>
        <v>650000</v>
      </c>
      <c r="R206" s="2">
        <f t="shared" si="40"/>
        <v>103695084.36002296</v>
      </c>
      <c r="S206" s="2">
        <f t="shared" si="16"/>
        <v>642960.42857143283</v>
      </c>
      <c r="T206" s="2">
        <f t="shared" si="17"/>
        <v>7039.571428571362</v>
      </c>
      <c r="U206" s="2">
        <f t="shared" si="18"/>
        <v>650000</v>
      </c>
      <c r="V206" s="2">
        <f t="shared" si="34"/>
        <v>48242648.861699112</v>
      </c>
      <c r="W206" s="2">
        <f t="shared" si="19"/>
        <v>642960.42857142538</v>
      </c>
      <c r="X206" s="2">
        <f t="shared" si="6"/>
        <v>7039.5714285746217</v>
      </c>
      <c r="Y206" s="2">
        <f t="shared" si="37"/>
        <v>55452435.498323835</v>
      </c>
      <c r="Z206" s="2" t="str">
        <f t="shared" si="8"/>
        <v>HERE</v>
      </c>
      <c r="AA206" s="2">
        <f>IF(Z206="HERE",Y206,AA205+Graph!$G$1*1000)</f>
        <v>55452435.498323835</v>
      </c>
      <c r="AB206" s="2">
        <f t="shared" si="20"/>
        <v>7039.5714285746217</v>
      </c>
      <c r="AC206" s="2">
        <f t="shared" si="38"/>
        <v>48242648.861699112</v>
      </c>
      <c r="AD206" s="3">
        <f t="shared" si="10"/>
        <v>52800000</v>
      </c>
      <c r="AE206" s="2">
        <f>IF(AE204&gt;=52800000,52800000,IF(AB185=Graph!G$1*1000,AE205+Graph!G$1*1000,AC206))</f>
        <v>48242648.861699112</v>
      </c>
      <c r="AF206" s="3">
        <f t="shared" si="21"/>
        <v>48242648.861699112</v>
      </c>
      <c r="AG206" s="3">
        <f t="shared" si="29"/>
        <v>49256630.480904393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139</v>
      </c>
      <c r="C207" s="7"/>
      <c r="D207" s="2" t="e">
        <f t="shared" si="11"/>
        <v>#N/A</v>
      </c>
      <c r="E207" s="2" t="e">
        <f t="shared" si="22"/>
        <v>#N/A</v>
      </c>
      <c r="F207" s="2">
        <v>1196633.5060222149</v>
      </c>
      <c r="G207" s="2">
        <f t="shared" si="41"/>
        <v>642960.42857142852</v>
      </c>
      <c r="H207" s="2">
        <f t="shared" si="39"/>
        <v>102894285.29027069</v>
      </c>
      <c r="I207" s="7"/>
      <c r="J207" s="2" t="e">
        <f t="shared" si="13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1552224.4285714272</v>
      </c>
      <c r="M207" s="8" t="e">
        <f t="shared" si="28"/>
        <v>#N/A</v>
      </c>
      <c r="N207" s="2" t="e">
        <f t="shared" si="14"/>
        <v>#N/A</v>
      </c>
      <c r="O207" s="2" t="e">
        <f t="shared" si="24"/>
        <v>#N/A</v>
      </c>
      <c r="P207" s="2">
        <v>1203536.8586615026</v>
      </c>
      <c r="Q207" s="2">
        <f t="shared" si="42"/>
        <v>650000</v>
      </c>
      <c r="R207" s="2">
        <f t="shared" si="40"/>
        <v>104345084.36002296</v>
      </c>
      <c r="S207" s="2">
        <f t="shared" si="16"/>
        <v>642960.42857143283</v>
      </c>
      <c r="T207" s="2">
        <f t="shared" si="17"/>
        <v>7039.571428571362</v>
      </c>
      <c r="U207" s="2">
        <f t="shared" si="18"/>
        <v>650000</v>
      </c>
      <c r="V207" s="2">
        <f t="shared" si="34"/>
        <v>48885609.290270537</v>
      </c>
      <c r="W207" s="2">
        <f t="shared" si="19"/>
        <v>642960.42857142538</v>
      </c>
      <c r="X207" s="2">
        <f t="shared" si="6"/>
        <v>7039.5714285746217</v>
      </c>
      <c r="Y207" s="2">
        <f t="shared" si="37"/>
        <v>55459475.06975241</v>
      </c>
      <c r="Z207" s="2" t="str">
        <f t="shared" si="8"/>
        <v>HERE</v>
      </c>
      <c r="AA207" s="2">
        <f>IF(Z207="HERE",Y207,AA206+Graph!$G$1*1000)</f>
        <v>55459475.06975241</v>
      </c>
      <c r="AB207" s="2">
        <f t="shared" si="20"/>
        <v>7039.5714285746217</v>
      </c>
      <c r="AC207" s="2">
        <f t="shared" si="38"/>
        <v>48885609.290270537</v>
      </c>
      <c r="AD207" s="3">
        <f t="shared" si="10"/>
        <v>52800000</v>
      </c>
      <c r="AE207" s="2">
        <f>IF(AE205&gt;=52800000,52800000,IF(AB186=Graph!G$1*1000,AE206+Graph!G$1*1000,AC207))</f>
        <v>48885609.290270537</v>
      </c>
      <c r="AF207" s="3">
        <f t="shared" si="21"/>
        <v>48885609.290270537</v>
      </c>
      <c r="AG207" s="3">
        <f t="shared" si="29"/>
        <v>49288843.742165916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140</v>
      </c>
      <c r="C208" s="7"/>
      <c r="D208" s="2" t="e">
        <f t="shared" si="11"/>
        <v>#N/A</v>
      </c>
      <c r="E208" s="2" t="e">
        <f t="shared" si="22"/>
        <v>#N/A</v>
      </c>
      <c r="F208" s="2">
        <v>1201894.1563154757</v>
      </c>
      <c r="G208" s="2">
        <f t="shared" si="41"/>
        <v>642960.42857142852</v>
      </c>
      <c r="H208" s="2">
        <f t="shared" si="39"/>
        <v>103537245.71884212</v>
      </c>
      <c r="I208" s="7"/>
      <c r="J208" s="2" t="e">
        <f t="shared" si="13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1559263.9999999986</v>
      </c>
      <c r="M208" s="8" t="e">
        <f t="shared" si="28"/>
        <v>#N/A</v>
      </c>
      <c r="N208" s="2" t="e">
        <f t="shared" si="14"/>
        <v>#N/A</v>
      </c>
      <c r="O208" s="2" t="e">
        <f t="shared" si="24"/>
        <v>#N/A</v>
      </c>
      <c r="P208" s="2">
        <v>1208819.3507540822</v>
      </c>
      <c r="Q208" s="2">
        <f t="shared" si="42"/>
        <v>650000</v>
      </c>
      <c r="R208" s="2">
        <f t="shared" si="40"/>
        <v>104995084.36002296</v>
      </c>
      <c r="S208" s="2">
        <f t="shared" si="16"/>
        <v>642960.42857143283</v>
      </c>
      <c r="T208" s="2">
        <f t="shared" si="17"/>
        <v>7039.571428571362</v>
      </c>
      <c r="U208" s="2">
        <f t="shared" si="18"/>
        <v>650000</v>
      </c>
      <c r="V208" s="2">
        <f t="shared" si="34"/>
        <v>49528569.718841963</v>
      </c>
      <c r="W208" s="2">
        <f t="shared" si="19"/>
        <v>642960.42857142538</v>
      </c>
      <c r="X208" s="2">
        <f t="shared" si="6"/>
        <v>7039.5714285746217</v>
      </c>
      <c r="Y208" s="2">
        <f t="shared" si="37"/>
        <v>55466514.641180985</v>
      </c>
      <c r="Z208" s="2" t="str">
        <f t="shared" si="8"/>
        <v>HERE</v>
      </c>
      <c r="AA208" s="2">
        <f>IF(Z208="HERE",Y208,AA207+Graph!$G$1*1000)</f>
        <v>55466514.641180985</v>
      </c>
      <c r="AB208" s="2">
        <f t="shared" si="20"/>
        <v>7039.5714285746217</v>
      </c>
      <c r="AC208" s="2">
        <f t="shared" si="38"/>
        <v>49528569.718841963</v>
      </c>
      <c r="AD208" s="3">
        <f t="shared" si="10"/>
        <v>52800000</v>
      </c>
      <c r="AE208" s="2">
        <f>IF(AE206&gt;=52800000,52800000,IF(AB187=Graph!G$1*1000,AE207+Graph!G$1*1000,AC208))</f>
        <v>49528569.718841963</v>
      </c>
      <c r="AF208" s="3">
        <f t="shared" si="21"/>
        <v>49528569.718841963</v>
      </c>
      <c r="AG208" s="3">
        <f t="shared" si="29"/>
        <v>49321320.0359421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141</v>
      </c>
      <c r="C209" s="7"/>
      <c r="D209" s="2" t="e">
        <f t="shared" si="11"/>
        <v>#N/A</v>
      </c>
      <c r="E209" s="2" t="e">
        <f t="shared" si="22"/>
        <v>#N/A</v>
      </c>
      <c r="F209" s="2">
        <v>1207154.8066087365</v>
      </c>
      <c r="G209" s="2">
        <f t="shared" si="41"/>
        <v>642960.42857142852</v>
      </c>
      <c r="H209" s="2">
        <f t="shared" si="39"/>
        <v>104180206.14741355</v>
      </c>
      <c r="I209" s="7"/>
      <c r="J209" s="2" t="e">
        <f t="shared" si="13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1566303.57142857</v>
      </c>
      <c r="M209" s="8" t="e">
        <f t="shared" si="28"/>
        <v>#N/A</v>
      </c>
      <c r="N209" s="2" t="e">
        <f t="shared" si="14"/>
        <v>#N/A</v>
      </c>
      <c r="O209" s="2" t="e">
        <f t="shared" si="24"/>
        <v>#N/A</v>
      </c>
      <c r="P209" s="2">
        <v>1214101.8428466618</v>
      </c>
      <c r="Q209" s="2">
        <f t="shared" si="42"/>
        <v>650000</v>
      </c>
      <c r="R209" s="2">
        <f t="shared" si="40"/>
        <v>105645084.36002296</v>
      </c>
      <c r="S209" s="2">
        <f t="shared" si="16"/>
        <v>642960.42857143283</v>
      </c>
      <c r="T209" s="2">
        <f t="shared" si="17"/>
        <v>7039.571428571362</v>
      </c>
      <c r="U209" s="2">
        <f t="shared" si="18"/>
        <v>650000</v>
      </c>
      <c r="V209" s="2">
        <f t="shared" si="34"/>
        <v>50171530.147413388</v>
      </c>
      <c r="W209" s="2">
        <f t="shared" si="19"/>
        <v>642960.42857142538</v>
      </c>
      <c r="X209" s="2">
        <f t="shared" si="6"/>
        <v>7039.5714285746217</v>
      </c>
      <c r="Y209" s="2">
        <f t="shared" si="37"/>
        <v>55473554.212609559</v>
      </c>
      <c r="Z209" s="2" t="str">
        <f t="shared" si="8"/>
        <v>HERE</v>
      </c>
      <c r="AA209" s="2">
        <f>IF(Z209="HERE",Y209,AA208+Graph!$G$1*1000)</f>
        <v>55473554.212609559</v>
      </c>
      <c r="AB209" s="2">
        <f t="shared" si="20"/>
        <v>7039.5714285746217</v>
      </c>
      <c r="AC209" s="2">
        <f t="shared" si="38"/>
        <v>50171530.147413388</v>
      </c>
      <c r="AD209" s="3">
        <f t="shared" si="10"/>
        <v>52800000</v>
      </c>
      <c r="AE209" s="2">
        <f>IF(AE207&gt;=52800000,52800000,IF(AB188=Graph!G$1*1000,AE208+Graph!G$1*1000,AC209))</f>
        <v>50171530.147413388</v>
      </c>
      <c r="AF209" s="3">
        <f t="shared" si="21"/>
        <v>50171530.147413388</v>
      </c>
      <c r="AG209" s="3">
        <f t="shared" si="29"/>
        <v>49353468.05737067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142</v>
      </c>
      <c r="C210" s="7"/>
      <c r="D210" s="2" t="e">
        <f t="shared" si="11"/>
        <v>#N/A</v>
      </c>
      <c r="E210" s="2" t="e">
        <f t="shared" si="22"/>
        <v>#N/A</v>
      </c>
      <c r="F210" s="2">
        <v>1212415.4569019675</v>
      </c>
      <c r="G210" s="2">
        <f t="shared" si="41"/>
        <v>642960.42857142852</v>
      </c>
      <c r="H210" s="2">
        <f t="shared" si="39"/>
        <v>104823166.57598498</v>
      </c>
      <c r="I210" s="7"/>
      <c r="J210" s="2" t="e">
        <f t="shared" si="13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1573343.1428571413</v>
      </c>
      <c r="M210" s="8" t="e">
        <f t="shared" si="28"/>
        <v>#N/A</v>
      </c>
      <c r="N210" s="2" t="e">
        <f t="shared" si="14"/>
        <v>#N/A</v>
      </c>
      <c r="O210" s="2" t="e">
        <f t="shared" si="24"/>
        <v>#N/A</v>
      </c>
      <c r="P210" s="2">
        <v>1219384.3349392414</v>
      </c>
      <c r="Q210" s="2">
        <f t="shared" si="42"/>
        <v>650000</v>
      </c>
      <c r="R210" s="2">
        <f t="shared" si="40"/>
        <v>106295084.36002296</v>
      </c>
      <c r="S210" s="2">
        <f t="shared" si="16"/>
        <v>642960.42857143283</v>
      </c>
      <c r="T210" s="2">
        <f t="shared" si="17"/>
        <v>7039.571428571362</v>
      </c>
      <c r="U210" s="2">
        <f t="shared" si="18"/>
        <v>650000</v>
      </c>
      <c r="V210" s="2">
        <f t="shared" si="34"/>
        <v>50814490.575984813</v>
      </c>
      <c r="W210" s="2">
        <f t="shared" si="19"/>
        <v>642960.42857142538</v>
      </c>
      <c r="X210" s="2">
        <f t="shared" si="6"/>
        <v>7039.5714285746217</v>
      </c>
      <c r="Y210" s="2">
        <f t="shared" si="37"/>
        <v>55480593.784038134</v>
      </c>
      <c r="Z210" s="2" t="str">
        <f t="shared" si="8"/>
        <v>HERE</v>
      </c>
      <c r="AA210" s="2">
        <f>IF(Z210="HERE",Y210,AA209+Graph!$G$1*1000)</f>
        <v>55480593.784038134</v>
      </c>
      <c r="AB210" s="2">
        <f t="shared" si="20"/>
        <v>7039.5714285746217</v>
      </c>
      <c r="AC210" s="2">
        <f t="shared" si="38"/>
        <v>50814490.575984813</v>
      </c>
      <c r="AD210" s="3">
        <f t="shared" si="10"/>
        <v>52800000</v>
      </c>
      <c r="AE210" s="2">
        <f>IF(AE208&gt;=52800000,52800000,IF(AB189=Graph!G$1*1000,AE209+Graph!G$1*1000,AC210))</f>
        <v>50814490.575984813</v>
      </c>
      <c r="AF210" s="3">
        <f t="shared" si="21"/>
        <v>50814490.575984813</v>
      </c>
      <c r="AG210" s="3">
        <f t="shared" si="29"/>
        <v>49385616.078799248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143</v>
      </c>
      <c r="C211" s="7"/>
      <c r="D211" s="2" t="e">
        <f t="shared" si="11"/>
        <v>#N/A</v>
      </c>
      <c r="E211" s="2" t="e">
        <f t="shared" si="22"/>
        <v>#N/A</v>
      </c>
      <c r="F211" s="2">
        <v>1217676.1071952283</v>
      </c>
      <c r="G211" s="2">
        <f t="shared" si="41"/>
        <v>642960.42857142852</v>
      </c>
      <c r="H211" s="2">
        <f t="shared" si="39"/>
        <v>105466127.00455642</v>
      </c>
      <c r="I211" s="7"/>
      <c r="J211" s="2" t="e">
        <f t="shared" si="13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1580382.7142857127</v>
      </c>
      <c r="M211" s="8" t="e">
        <f t="shared" si="28"/>
        <v>#N/A</v>
      </c>
      <c r="N211" s="2" t="e">
        <f t="shared" si="14"/>
        <v>#N/A</v>
      </c>
      <c r="O211" s="2" t="e">
        <f t="shared" si="24"/>
        <v>#N/A</v>
      </c>
      <c r="P211" s="2">
        <v>1224666.8270318508</v>
      </c>
      <c r="Q211" s="2">
        <f t="shared" si="42"/>
        <v>650000</v>
      </c>
      <c r="R211" s="2">
        <f t="shared" si="40"/>
        <v>106945084.36002296</v>
      </c>
      <c r="S211" s="2">
        <f t="shared" si="16"/>
        <v>642960.42857143283</v>
      </c>
      <c r="T211" s="2">
        <f t="shared" si="17"/>
        <v>7039.571428571362</v>
      </c>
      <c r="U211" s="2">
        <f t="shared" si="18"/>
        <v>650000</v>
      </c>
      <c r="V211" s="2">
        <f t="shared" si="34"/>
        <v>51457451.004556239</v>
      </c>
      <c r="W211" s="2">
        <f t="shared" si="19"/>
        <v>642960.42857142538</v>
      </c>
      <c r="X211" s="2">
        <f t="shared" si="6"/>
        <v>7039.5714285746217</v>
      </c>
      <c r="Y211" s="2">
        <f t="shared" si="37"/>
        <v>55487633.355466709</v>
      </c>
      <c r="Z211" s="2" t="str">
        <f t="shared" si="8"/>
        <v>HERE</v>
      </c>
      <c r="AA211" s="2">
        <f>IF(Z211="HERE",Y211,AA210+Graph!$G$1*1000)</f>
        <v>55487633.355466709</v>
      </c>
      <c r="AB211" s="2">
        <f t="shared" si="20"/>
        <v>7039.5714285746217</v>
      </c>
      <c r="AC211" s="2">
        <f t="shared" si="38"/>
        <v>51457451.004556239</v>
      </c>
      <c r="AD211" s="3">
        <f t="shared" si="10"/>
        <v>52800000</v>
      </c>
      <c r="AE211" s="2">
        <f>IF(AE209&gt;=52800000,52800000,IF(AB190=Graph!G$1*1000,AE210+Graph!G$1*1000,AC211))</f>
        <v>51457451.004556239</v>
      </c>
      <c r="AF211" s="3">
        <f t="shared" si="21"/>
        <v>51457451.004556239</v>
      </c>
      <c r="AG211" s="3">
        <f t="shared" si="29"/>
        <v>49417764.100227818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144</v>
      </c>
      <c r="C212" s="7"/>
      <c r="D212" s="2" t="e">
        <f t="shared" si="11"/>
        <v>#N/A</v>
      </c>
      <c r="E212" s="2" t="e">
        <f t="shared" si="22"/>
        <v>#N/A</v>
      </c>
      <c r="F212" s="2">
        <v>1222936.7574884892</v>
      </c>
      <c r="G212" s="2">
        <f t="shared" si="41"/>
        <v>642960.42857142852</v>
      </c>
      <c r="H212" s="2">
        <f t="shared" si="39"/>
        <v>106109087.43312785</v>
      </c>
      <c r="I212" s="7"/>
      <c r="J212" s="2" t="e">
        <f t="shared" si="13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1587422.2857142841</v>
      </c>
      <c r="M212" s="8" t="e">
        <f t="shared" si="28"/>
        <v>#N/A</v>
      </c>
      <c r="N212" s="2" t="e">
        <f t="shared" si="14"/>
        <v>#N/A</v>
      </c>
      <c r="O212" s="2" t="e">
        <f t="shared" si="24"/>
        <v>#N/A</v>
      </c>
      <c r="P212" s="2">
        <v>1229949.3191244304</v>
      </c>
      <c r="Q212" s="2">
        <f t="shared" si="42"/>
        <v>650000</v>
      </c>
      <c r="R212" s="2">
        <f t="shared" si="40"/>
        <v>107595084.36002296</v>
      </c>
      <c r="S212" s="2">
        <f t="shared" si="16"/>
        <v>642960.42857143283</v>
      </c>
      <c r="T212" s="2">
        <f t="shared" si="17"/>
        <v>7039.571428571362</v>
      </c>
      <c r="U212" s="2">
        <f t="shared" si="18"/>
        <v>650000</v>
      </c>
      <c r="V212" s="2">
        <f t="shared" si="34"/>
        <v>52100411.433127664</v>
      </c>
      <c r="W212" s="2">
        <f t="shared" si="19"/>
        <v>642960.42857142538</v>
      </c>
      <c r="X212" s="2">
        <f t="shared" si="6"/>
        <v>7039.5714285746217</v>
      </c>
      <c r="Y212" s="2">
        <f t="shared" si="37"/>
        <v>55494672.926895283</v>
      </c>
      <c r="Z212" s="2" t="str">
        <f t="shared" si="8"/>
        <v>HERE</v>
      </c>
      <c r="AA212" s="2">
        <f>IF(Z212="HERE",Y212,AA211+Graph!$G$1*1000)</f>
        <v>55494672.926895283</v>
      </c>
      <c r="AB212" s="2">
        <f t="shared" si="20"/>
        <v>7039.5714285746217</v>
      </c>
      <c r="AC212" s="2">
        <f t="shared" si="38"/>
        <v>52100411.433127664</v>
      </c>
      <c r="AD212" s="3">
        <f t="shared" si="10"/>
        <v>52800000</v>
      </c>
      <c r="AE212" s="2">
        <f>IF(AE210&gt;=52800000,52800000,IF(AB191=Graph!G$1*1000,AE211+Graph!G$1*1000,AC212))</f>
        <v>52100411.433127664</v>
      </c>
      <c r="AF212" s="3">
        <f t="shared" si="21"/>
        <v>52100411.433127664</v>
      </c>
      <c r="AG212" s="3">
        <f t="shared" si="29"/>
        <v>49449912.121656388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145</v>
      </c>
      <c r="C213" s="7"/>
      <c r="D213" s="2" t="e">
        <f t="shared" si="11"/>
        <v>#N/A</v>
      </c>
      <c r="E213" s="2" t="e">
        <f t="shared" si="22"/>
        <v>#N/A</v>
      </c>
      <c r="F213" s="2">
        <v>1228197.40778175</v>
      </c>
      <c r="G213" s="2">
        <f t="shared" si="41"/>
        <v>642960.42857142852</v>
      </c>
      <c r="H213" s="2">
        <f t="shared" si="39"/>
        <v>106752047.86169928</v>
      </c>
      <c r="I213" s="7"/>
      <c r="J213" s="2" t="e">
        <f t="shared" si="13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1594461.8571428554</v>
      </c>
      <c r="M213" s="8" t="e">
        <f t="shared" si="28"/>
        <v>#N/A</v>
      </c>
      <c r="N213" s="2" t="e">
        <f t="shared" si="14"/>
        <v>#N/A</v>
      </c>
      <c r="O213" s="2" t="e">
        <f t="shared" si="24"/>
        <v>#N/A</v>
      </c>
      <c r="P213" s="2">
        <v>1235231.81121701</v>
      </c>
      <c r="Q213" s="2">
        <f t="shared" si="42"/>
        <v>650000</v>
      </c>
      <c r="R213" s="2">
        <f t="shared" si="40"/>
        <v>108245084.36002296</v>
      </c>
      <c r="S213" s="2">
        <f t="shared" si="16"/>
        <v>642960.42857143283</v>
      </c>
      <c r="T213" s="2">
        <f t="shared" si="17"/>
        <v>7039.571428571362</v>
      </c>
      <c r="U213" s="2">
        <f t="shared" si="18"/>
        <v>650000</v>
      </c>
      <c r="V213" s="2">
        <f t="shared" si="34"/>
        <v>52743371.861699089</v>
      </c>
      <c r="W213" s="2">
        <f t="shared" si="19"/>
        <v>642960.42857142538</v>
      </c>
      <c r="X213" s="2">
        <f t="shared" si="6"/>
        <v>7039.5714285746217</v>
      </c>
      <c r="Y213" s="2">
        <f t="shared" si="37"/>
        <v>55501712.498323858</v>
      </c>
      <c r="Z213" s="2" t="str">
        <f t="shared" si="8"/>
        <v>HERE</v>
      </c>
      <c r="AA213" s="2">
        <f>IF(Z213="HERE",Y213,AA212+Graph!$G$1*1000)</f>
        <v>55501712.498323858</v>
      </c>
      <c r="AB213" s="2">
        <f t="shared" si="20"/>
        <v>7039.5714285746217</v>
      </c>
      <c r="AC213" s="2">
        <f t="shared" si="38"/>
        <v>52743371.861699089</v>
      </c>
      <c r="AD213" s="3">
        <f t="shared" si="10"/>
        <v>52800000</v>
      </c>
      <c r="AE213" s="2">
        <f>IF(AE211&gt;=52800000,52800000,IF(AB192=Graph!G$1*1000,AE212+Graph!G$1*1000,AC213))</f>
        <v>52743371.861699089</v>
      </c>
      <c r="AF213" s="3">
        <f t="shared" si="21"/>
        <v>52743371.861699089</v>
      </c>
      <c r="AG213" s="3">
        <f t="shared" si="29"/>
        <v>49482060.143084958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146</v>
      </c>
      <c r="C214" s="7"/>
      <c r="D214" s="2" t="e">
        <f t="shared" si="11"/>
        <v>#N/A</v>
      </c>
      <c r="E214" s="2" t="e">
        <f t="shared" si="22"/>
        <v>#N/A</v>
      </c>
      <c r="F214" s="2">
        <v>1233458.0580750108</v>
      </c>
      <c r="G214" s="2">
        <f t="shared" si="41"/>
        <v>642960.42857142852</v>
      </c>
      <c r="H214" s="2">
        <f t="shared" si="39"/>
        <v>107395008.29027072</v>
      </c>
      <c r="I214" s="7"/>
      <c r="J214" s="2" t="e">
        <f t="shared" si="13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1601501.4285714268</v>
      </c>
      <c r="M214" s="8" t="e">
        <f t="shared" si="28"/>
        <v>#N/A</v>
      </c>
      <c r="N214" s="2" t="e">
        <f t="shared" si="14"/>
        <v>#N/A</v>
      </c>
      <c r="O214" s="2" t="e">
        <f t="shared" si="24"/>
        <v>#N/A</v>
      </c>
      <c r="P214" s="2">
        <v>1240514.3033095896</v>
      </c>
      <c r="Q214" s="2">
        <f t="shared" si="42"/>
        <v>650000</v>
      </c>
      <c r="R214" s="2">
        <f t="shared" si="40"/>
        <v>108895084.36002296</v>
      </c>
      <c r="S214" s="2">
        <f t="shared" si="16"/>
        <v>642960.42857143283</v>
      </c>
      <c r="T214" s="2">
        <f t="shared" si="17"/>
        <v>7039.571428571362</v>
      </c>
      <c r="U214" s="2">
        <f t="shared" si="18"/>
        <v>650000</v>
      </c>
      <c r="V214" s="2">
        <f t="shared" si="34"/>
        <v>53386332.290270515</v>
      </c>
      <c r="W214" s="2">
        <f t="shared" si="19"/>
        <v>642960.42857142538</v>
      </c>
      <c r="X214" s="2">
        <f t="shared" si="6"/>
        <v>7039.5714285746217</v>
      </c>
      <c r="Y214" s="2">
        <f t="shared" si="37"/>
        <v>55508752.069752432</v>
      </c>
      <c r="Z214" s="2" t="str">
        <f t="shared" si="8"/>
        <v>HERE</v>
      </c>
      <c r="AA214" s="2">
        <f>IF(Z214="HERE",Y214,AA213+Graph!$G$1*1000)</f>
        <v>55508752.069752432</v>
      </c>
      <c r="AB214" s="2">
        <f t="shared" si="20"/>
        <v>7039.5714285746217</v>
      </c>
      <c r="AC214" s="2">
        <f t="shared" si="38"/>
        <v>53386332.290270515</v>
      </c>
      <c r="AD214" s="3">
        <f t="shared" si="10"/>
        <v>52800000</v>
      </c>
      <c r="AE214" s="2">
        <f>IF(AE212&gt;=52800000,52800000,IF(AB193=Graph!G$1*1000,AE213+Graph!G$1*1000,AC214))</f>
        <v>53386332.290270515</v>
      </c>
      <c r="AF214" s="3">
        <f t="shared" si="21"/>
        <v>52800000</v>
      </c>
      <c r="AG214" s="3">
        <f t="shared" si="29"/>
        <v>49514208.164513528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147</v>
      </c>
      <c r="C215" s="7"/>
      <c r="D215" s="2" t="e">
        <f t="shared" si="11"/>
        <v>#N/A</v>
      </c>
      <c r="E215" s="2" t="e">
        <f t="shared" si="22"/>
        <v>#N/A</v>
      </c>
      <c r="F215" s="2">
        <v>1238718.7083682418</v>
      </c>
      <c r="G215" s="2">
        <f t="shared" si="41"/>
        <v>642960.42857142852</v>
      </c>
      <c r="H215" s="2">
        <f t="shared" si="39"/>
        <v>108037968.71884215</v>
      </c>
      <c r="I215" s="7"/>
      <c r="J215" s="2" t="e">
        <f t="shared" si="13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1608540.9999999981</v>
      </c>
      <c r="M215" s="8" t="e">
        <f t="shared" si="28"/>
        <v>#N/A</v>
      </c>
      <c r="N215" s="2" t="e">
        <f t="shared" si="14"/>
        <v>#N/A</v>
      </c>
      <c r="O215" s="2" t="e">
        <f t="shared" si="24"/>
        <v>#N/A</v>
      </c>
      <c r="P215" s="2">
        <v>1245796.7954021692</v>
      </c>
      <c r="Q215" s="2">
        <f t="shared" si="42"/>
        <v>650000</v>
      </c>
      <c r="R215" s="2">
        <f t="shared" si="40"/>
        <v>109545084.36002296</v>
      </c>
      <c r="S215" s="2">
        <f t="shared" si="16"/>
        <v>642960.42857143283</v>
      </c>
      <c r="T215" s="2">
        <f t="shared" si="17"/>
        <v>7039.571428571362</v>
      </c>
      <c r="U215" s="2">
        <f t="shared" si="18"/>
        <v>650000</v>
      </c>
      <c r="V215" s="2">
        <f t="shared" si="34"/>
        <v>54029292.71884194</v>
      </c>
      <c r="W215" s="2">
        <f t="shared" si="19"/>
        <v>642960.42857142538</v>
      </c>
      <c r="X215" s="2">
        <f t="shared" si="6"/>
        <v>7039.5714285746217</v>
      </c>
      <c r="Y215" s="2">
        <f t="shared" si="37"/>
        <v>55515791.641181007</v>
      </c>
      <c r="Z215" s="2" t="str">
        <f t="shared" si="8"/>
        <v>HERE</v>
      </c>
      <c r="AA215" s="2">
        <f>IF(Z215="HERE",Y215,AA214+Graph!$G$1*1000)</f>
        <v>55515791.641181007</v>
      </c>
      <c r="AB215" s="2">
        <f t="shared" si="20"/>
        <v>7039.5714285746217</v>
      </c>
      <c r="AC215" s="2">
        <f t="shared" si="38"/>
        <v>54029292.71884194</v>
      </c>
      <c r="AD215" s="3">
        <f t="shared" si="10"/>
        <v>52800000</v>
      </c>
      <c r="AE215" s="2">
        <f>IF(AE213&gt;=52800000,52800000,IF(AB194=Graph!G$1*1000,AE214+Graph!G$1*1000,AC215))</f>
        <v>54029292.71884194</v>
      </c>
      <c r="AF215" s="3">
        <f t="shared" si="21"/>
        <v>52800000</v>
      </c>
      <c r="AG215" s="3">
        <f t="shared" si="29"/>
        <v>49546356.185942098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148</v>
      </c>
      <c r="C216" s="7"/>
      <c r="D216" s="2" t="e">
        <f t="shared" si="11"/>
        <v>#N/A</v>
      </c>
      <c r="E216" s="2" t="e">
        <f t="shared" si="22"/>
        <v>#N/A</v>
      </c>
      <c r="F216" s="2">
        <v>1243979.3586615026</v>
      </c>
      <c r="G216" s="2">
        <f t="shared" si="41"/>
        <v>642960.42857142852</v>
      </c>
      <c r="H216" s="2">
        <f t="shared" si="39"/>
        <v>108680929.14741358</v>
      </c>
      <c r="I216" s="7"/>
      <c r="J216" s="2" t="e">
        <f t="shared" si="13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1615580.5714285695</v>
      </c>
      <c r="M216" s="8" t="e">
        <f t="shared" si="28"/>
        <v>#N/A</v>
      </c>
      <c r="N216" s="2" t="e">
        <f t="shared" si="14"/>
        <v>#N/A</v>
      </c>
      <c r="O216" s="2" t="e">
        <f t="shared" si="24"/>
        <v>#N/A</v>
      </c>
      <c r="P216" s="2">
        <v>1251079.2874947488</v>
      </c>
      <c r="Q216" s="2">
        <f t="shared" si="42"/>
        <v>650000</v>
      </c>
      <c r="R216" s="2">
        <f t="shared" si="40"/>
        <v>110195084.36002296</v>
      </c>
      <c r="S216" s="2">
        <f t="shared" si="16"/>
        <v>642960.42857143283</v>
      </c>
      <c r="T216" s="2">
        <f t="shared" si="17"/>
        <v>7039.571428571362</v>
      </c>
      <c r="U216" s="2">
        <f t="shared" si="18"/>
        <v>650000</v>
      </c>
      <c r="V216" s="2">
        <f t="shared" si="34"/>
        <v>54672253.147413366</v>
      </c>
      <c r="W216" s="2">
        <f t="shared" si="19"/>
        <v>642960.42857142538</v>
      </c>
      <c r="X216" s="2">
        <f t="shared" si="6"/>
        <v>7039.5714285746217</v>
      </c>
      <c r="Y216" s="2">
        <f t="shared" si="37"/>
        <v>55522831.212609582</v>
      </c>
      <c r="Z216" s="2" t="str">
        <f t="shared" si="8"/>
        <v>HERE</v>
      </c>
      <c r="AA216" s="2">
        <f>IF(Z216="HERE",Y216,AA215+Graph!$G$1*1000)</f>
        <v>55522831.212609582</v>
      </c>
      <c r="AB216" s="2">
        <f t="shared" si="20"/>
        <v>7039.5714285746217</v>
      </c>
      <c r="AC216" s="2">
        <f t="shared" si="38"/>
        <v>54672253.147413366</v>
      </c>
      <c r="AD216" s="3">
        <f t="shared" si="10"/>
        <v>52800000</v>
      </c>
      <c r="AE216" s="2">
        <f>IF(AE214&gt;=52800000,52800000,IF(AB195=Graph!G$1*1000,AE215+Graph!G$1*1000,AC216))</f>
        <v>52800000</v>
      </c>
      <c r="AF216" s="3">
        <f t="shared" si="21"/>
        <v>52800000</v>
      </c>
      <c r="AG216" s="3">
        <f t="shared" si="29"/>
        <v>49578504.207370669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149</v>
      </c>
      <c r="C217" s="7"/>
      <c r="D217" s="2" t="e">
        <f t="shared" si="11"/>
        <v>#N/A</v>
      </c>
      <c r="E217" s="2" t="e">
        <f t="shared" si="22"/>
        <v>#N/A</v>
      </c>
      <c r="F217" s="2">
        <v>1249240.0089547634</v>
      </c>
      <c r="G217" s="2">
        <f t="shared" si="41"/>
        <v>642960.42857142852</v>
      </c>
      <c r="H217" s="2">
        <f t="shared" si="39"/>
        <v>109323889.57598501</v>
      </c>
      <c r="I217" s="7"/>
      <c r="J217" s="2" t="e">
        <f t="shared" si="13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1622620.1428571409</v>
      </c>
      <c r="M217" s="8" t="e">
        <f t="shared" si="28"/>
        <v>#N/A</v>
      </c>
      <c r="N217" s="2" t="e">
        <f t="shared" si="14"/>
        <v>#N/A</v>
      </c>
      <c r="O217" s="2" t="e">
        <f t="shared" si="24"/>
        <v>#N/A</v>
      </c>
      <c r="P217" s="2">
        <v>1256361.7795873582</v>
      </c>
      <c r="Q217" s="2">
        <f t="shared" si="42"/>
        <v>650000</v>
      </c>
      <c r="R217" s="2">
        <f t="shared" si="40"/>
        <v>110845084.36002296</v>
      </c>
      <c r="S217" s="2">
        <f t="shared" si="16"/>
        <v>642960.42857143283</v>
      </c>
      <c r="T217" s="2">
        <f t="shared" si="17"/>
        <v>7039.571428571362</v>
      </c>
      <c r="U217" s="2">
        <f t="shared" si="18"/>
        <v>650000</v>
      </c>
      <c r="V217" s="2">
        <f t="shared" si="34"/>
        <v>55315213.575984791</v>
      </c>
      <c r="W217" s="2">
        <f t="shared" si="19"/>
        <v>642960.42857142538</v>
      </c>
      <c r="X217" s="2">
        <f t="shared" si="6"/>
        <v>7039.5714285746217</v>
      </c>
      <c r="Y217" s="2">
        <f t="shared" si="37"/>
        <v>55529870.784038156</v>
      </c>
      <c r="Z217" s="2" t="str">
        <f t="shared" si="8"/>
        <v>HERE</v>
      </c>
      <c r="AA217" s="2">
        <f>IF(Z217="HERE",Y217,AA216+Graph!$G$1*1000)</f>
        <v>55529870.784038156</v>
      </c>
      <c r="AB217" s="2">
        <f t="shared" si="20"/>
        <v>7039.5714285746217</v>
      </c>
      <c r="AC217" s="2">
        <f t="shared" si="38"/>
        <v>54672253.147413366</v>
      </c>
      <c r="AD217" s="3">
        <f t="shared" si="10"/>
        <v>52800000</v>
      </c>
      <c r="AE217" s="2">
        <f>IF(AE215&gt;=52800000,52800000,IF(AB196=Graph!G$1*1000,AE216+Graph!G$1*1000,AC217))</f>
        <v>52800000</v>
      </c>
      <c r="AF217" s="3">
        <f t="shared" si="21"/>
        <v>52800000</v>
      </c>
      <c r="AG217" s="3">
        <f t="shared" si="29"/>
        <v>49610652.228799246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150</v>
      </c>
      <c r="C218" s="7"/>
      <c r="D218" s="2" t="e">
        <f t="shared" si="11"/>
        <v>#N/A</v>
      </c>
      <c r="E218" s="2" t="e">
        <f t="shared" si="22"/>
        <v>#N/A</v>
      </c>
      <c r="F218" s="2">
        <v>1254500.6592480242</v>
      </c>
      <c r="G218" s="2">
        <f t="shared" si="41"/>
        <v>642960.42857142852</v>
      </c>
      <c r="H218" s="2">
        <f t="shared" si="39"/>
        <v>109966850.00455645</v>
      </c>
      <c r="I218" s="7"/>
      <c r="J218" s="2" t="e">
        <f t="shared" si="13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1629659.7142857122</v>
      </c>
      <c r="M218" s="8" t="e">
        <f t="shared" si="28"/>
        <v>#N/A</v>
      </c>
      <c r="N218" s="2" t="e">
        <f t="shared" si="14"/>
        <v>#N/A</v>
      </c>
      <c r="O218" s="2" t="e">
        <f t="shared" si="24"/>
        <v>#N/A</v>
      </c>
      <c r="P218" s="2">
        <v>1261644.2716799378</v>
      </c>
      <c r="Q218" s="2">
        <f t="shared" si="42"/>
        <v>650000</v>
      </c>
      <c r="R218" s="2">
        <f t="shared" si="40"/>
        <v>111495084.36002296</v>
      </c>
      <c r="S218" s="2">
        <f t="shared" si="16"/>
        <v>642960.42857143283</v>
      </c>
      <c r="T218" s="2">
        <f t="shared" si="17"/>
        <v>7039.571428571362</v>
      </c>
      <c r="U218" s="2">
        <f t="shared" si="18"/>
        <v>650000</v>
      </c>
      <c r="V218" s="2">
        <f t="shared" si="34"/>
        <v>55958174.004556216</v>
      </c>
      <c r="W218" s="2">
        <f t="shared" si="19"/>
        <v>642960.42857142538</v>
      </c>
      <c r="X218" s="2">
        <f t="shared" si="6"/>
        <v>7039.5714285746217</v>
      </c>
      <c r="Y218" s="2">
        <f t="shared" si="37"/>
        <v>55536910.355466731</v>
      </c>
      <c r="Z218" s="2" t="str">
        <f t="shared" si="8"/>
        <v>MEEP</v>
      </c>
      <c r="AA218" s="2">
        <f>IF(Z218="HERE",Y218,AA217+Graph!$G$1*1000)</f>
        <v>56329870.784038156</v>
      </c>
      <c r="AB218" s="2">
        <f t="shared" si="20"/>
        <v>800000</v>
      </c>
      <c r="AC218" s="2">
        <f t="shared" si="38"/>
        <v>54672253.147413366</v>
      </c>
      <c r="AD218" s="3">
        <f t="shared" si="10"/>
        <v>52800000</v>
      </c>
      <c r="AE218" s="2">
        <f>IF(AE216&gt;=52800000,52800000,IF(AB197=Graph!G$1*1000,AE217+Graph!G$1*1000,AC218))</f>
        <v>52800000</v>
      </c>
      <c r="AF218" s="3">
        <f t="shared" si="21"/>
        <v>52800000</v>
      </c>
      <c r="AG218" s="3">
        <f t="shared" si="29"/>
        <v>49642800.250227816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151</v>
      </c>
      <c r="C219" s="7"/>
      <c r="D219" s="2" t="e">
        <f t="shared" si="11"/>
        <v>#N/A</v>
      </c>
      <c r="E219" s="2" t="e">
        <f t="shared" si="22"/>
        <v>#N/A</v>
      </c>
      <c r="F219" s="2">
        <v>1259761.309541285</v>
      </c>
      <c r="G219" s="2">
        <f t="shared" si="41"/>
        <v>642960.42857142852</v>
      </c>
      <c r="H219" s="2">
        <f t="shared" si="39"/>
        <v>110609810.43312788</v>
      </c>
      <c r="I219" s="7"/>
      <c r="J219" s="2" t="e">
        <f t="shared" si="13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1636699.2857142836</v>
      </c>
      <c r="M219" s="8" t="e">
        <f t="shared" si="28"/>
        <v>#N/A</v>
      </c>
      <c r="N219" s="2" t="e">
        <f t="shared" si="14"/>
        <v>#N/A</v>
      </c>
      <c r="O219" s="2" t="e">
        <f t="shared" si="24"/>
        <v>#N/A</v>
      </c>
      <c r="P219" s="2">
        <v>1266926.7637725174</v>
      </c>
      <c r="Q219" s="2">
        <f t="shared" si="42"/>
        <v>650000</v>
      </c>
      <c r="R219" s="2">
        <f t="shared" si="40"/>
        <v>112145084.36002296</v>
      </c>
      <c r="S219" s="2">
        <f t="shared" si="16"/>
        <v>642960.42857143283</v>
      </c>
      <c r="T219" s="2">
        <f t="shared" si="17"/>
        <v>7039.571428571362</v>
      </c>
      <c r="U219" s="2">
        <f t="shared" si="18"/>
        <v>650000</v>
      </c>
      <c r="V219" s="2">
        <f t="shared" si="34"/>
        <v>56601134.433127642</v>
      </c>
      <c r="W219" s="2">
        <f t="shared" si="19"/>
        <v>642960.42857142538</v>
      </c>
      <c r="X219" s="2">
        <f t="shared" si="6"/>
        <v>7039.5714285746217</v>
      </c>
      <c r="Y219" s="2">
        <f t="shared" si="37"/>
        <v>55543949.926895306</v>
      </c>
      <c r="Z219" s="2" t="str">
        <f t="shared" si="8"/>
        <v>MEEP</v>
      </c>
      <c r="AA219" s="2">
        <f>IF(Z219="HERE",Y219,AA218+Graph!$G$1*1000)</f>
        <v>57129870.784038156</v>
      </c>
      <c r="AB219" s="2">
        <f t="shared" si="20"/>
        <v>800000</v>
      </c>
      <c r="AC219" s="2">
        <f t="shared" si="38"/>
        <v>54672253.147413366</v>
      </c>
      <c r="AD219" s="3">
        <f t="shared" si="10"/>
        <v>52800000</v>
      </c>
      <c r="AE219" s="2">
        <f>IF(AE217&gt;=52800000,52800000,IF(AB198=Graph!G$1*1000,AE218+Graph!G$1*1000,AC219))</f>
        <v>52800000</v>
      </c>
      <c r="AF219" s="3">
        <f t="shared" si="21"/>
        <v>52800000</v>
      </c>
      <c r="AG219" s="3">
        <f t="shared" si="29"/>
        <v>49674948.271656387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152</v>
      </c>
      <c r="C220" s="7"/>
      <c r="D220" s="2" t="e">
        <f t="shared" si="11"/>
        <v>#N/A</v>
      </c>
      <c r="E220" s="2" t="e">
        <f t="shared" si="22"/>
        <v>#N/A</v>
      </c>
      <c r="F220" s="2">
        <v>1265021.959834516</v>
      </c>
      <c r="G220" s="2">
        <f t="shared" si="41"/>
        <v>642960.42857142852</v>
      </c>
      <c r="H220" s="2">
        <f t="shared" si="39"/>
        <v>111252770.86169931</v>
      </c>
      <c r="I220" s="7"/>
      <c r="J220" s="2" t="e">
        <f t="shared" si="13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1643738.8571428549</v>
      </c>
      <c r="M220" s="8" t="e">
        <f t="shared" si="28"/>
        <v>#N/A</v>
      </c>
      <c r="N220" s="2" t="e">
        <f t="shared" si="14"/>
        <v>#N/A</v>
      </c>
      <c r="O220" s="2" t="e">
        <f t="shared" si="24"/>
        <v>#N/A</v>
      </c>
      <c r="P220" s="2">
        <v>1272209.255865097</v>
      </c>
      <c r="Q220" s="2">
        <f t="shared" si="42"/>
        <v>650000</v>
      </c>
      <c r="R220" s="2">
        <f t="shared" si="40"/>
        <v>112795084.36002296</v>
      </c>
      <c r="S220" s="2">
        <f t="shared" si="16"/>
        <v>642960.42857143283</v>
      </c>
      <c r="T220" s="2">
        <f t="shared" si="17"/>
        <v>7039.571428571362</v>
      </c>
      <c r="U220" s="2">
        <f t="shared" si="18"/>
        <v>650000</v>
      </c>
      <c r="V220" s="2">
        <f t="shared" si="34"/>
        <v>57244094.861699067</v>
      </c>
      <c r="W220" s="2">
        <f t="shared" si="19"/>
        <v>642960.42857142538</v>
      </c>
      <c r="X220" s="2">
        <f t="shared" si="6"/>
        <v>7039.5714285746217</v>
      </c>
      <c r="Y220" s="2">
        <f t="shared" si="37"/>
        <v>55550989.49832388</v>
      </c>
      <c r="Z220" s="2" t="str">
        <f t="shared" si="8"/>
        <v>MEEP</v>
      </c>
      <c r="AA220" s="2">
        <f>IF(Z220="HERE",Y220,AA219+Graph!$G$1*1000)</f>
        <v>57929870.784038156</v>
      </c>
      <c r="AB220" s="2">
        <f t="shared" si="20"/>
        <v>800000</v>
      </c>
      <c r="AC220" s="2">
        <f t="shared" si="38"/>
        <v>54672253.147413366</v>
      </c>
      <c r="AD220" s="3">
        <f t="shared" si="10"/>
        <v>52800000</v>
      </c>
      <c r="AE220" s="2">
        <f>IF(AE218&gt;=52800000,52800000,IF(AB199=Graph!G$1*1000,AE219+Graph!G$1*1000,AC220))</f>
        <v>52800000</v>
      </c>
      <c r="AF220" s="3">
        <f t="shared" si="21"/>
        <v>52800000</v>
      </c>
      <c r="AG220" s="3">
        <f t="shared" si="29"/>
        <v>49707096.293084957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153</v>
      </c>
      <c r="C221" s="7"/>
      <c r="D221" s="2" t="e">
        <f t="shared" si="11"/>
        <v>#N/A</v>
      </c>
      <c r="E221" s="2" t="e">
        <f t="shared" si="22"/>
        <v>#N/A</v>
      </c>
      <c r="F221" s="2">
        <v>1270282.6101277769</v>
      </c>
      <c r="G221" s="2">
        <f t="shared" si="41"/>
        <v>642960.42857142852</v>
      </c>
      <c r="H221" s="2">
        <f t="shared" si="39"/>
        <v>111895731.29027075</v>
      </c>
      <c r="I221" s="7"/>
      <c r="J221" s="2" t="e">
        <f t="shared" si="13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1650778.4285714263</v>
      </c>
      <c r="M221" s="8" t="e">
        <f t="shared" si="28"/>
        <v>#N/A</v>
      </c>
      <c r="N221" s="2" t="e">
        <f t="shared" si="14"/>
        <v>#N/A</v>
      </c>
      <c r="O221" s="2" t="e">
        <f t="shared" si="24"/>
        <v>#N/A</v>
      </c>
      <c r="P221" s="2">
        <v>1277491.7479576766</v>
      </c>
      <c r="Q221" s="2">
        <f t="shared" si="42"/>
        <v>650000</v>
      </c>
      <c r="R221" s="2">
        <f t="shared" si="40"/>
        <v>113445084.36002296</v>
      </c>
      <c r="S221" s="2">
        <f t="shared" si="16"/>
        <v>642960.42857143283</v>
      </c>
      <c r="T221" s="2">
        <f t="shared" si="17"/>
        <v>7039.571428571362</v>
      </c>
      <c r="U221" s="2">
        <f t="shared" si="18"/>
        <v>650000</v>
      </c>
      <c r="V221" s="2">
        <f t="shared" si="34"/>
        <v>57887055.290270492</v>
      </c>
      <c r="W221" s="2">
        <f t="shared" si="19"/>
        <v>642960.42857142538</v>
      </c>
      <c r="X221" s="2">
        <f t="shared" si="6"/>
        <v>7039.5714285746217</v>
      </c>
      <c r="Y221" s="2">
        <f t="shared" si="37"/>
        <v>55558029.069752455</v>
      </c>
      <c r="Z221" s="2" t="str">
        <f t="shared" si="8"/>
        <v>MEEP</v>
      </c>
      <c r="AA221" s="2">
        <f>IF(Z221="HERE",Y221,AA220+Graph!$G$1*1000)</f>
        <v>58729870.784038156</v>
      </c>
      <c r="AB221" s="2">
        <f t="shared" si="20"/>
        <v>800000</v>
      </c>
      <c r="AC221" s="2">
        <f t="shared" si="38"/>
        <v>54672253.147413366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21"/>
        <v>52800000</v>
      </c>
      <c r="AG221" s="3">
        <f t="shared" si="29"/>
        <v>49739244.314513527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154</v>
      </c>
      <c r="C222" s="7"/>
      <c r="D222" s="2" t="e">
        <f t="shared" si="11"/>
        <v>#N/A</v>
      </c>
      <c r="E222" s="2" t="e">
        <f t="shared" si="22"/>
        <v>#N/A</v>
      </c>
      <c r="F222" s="2">
        <v>1275543.2604210377</v>
      </c>
      <c r="G222" s="2">
        <f t="shared" si="41"/>
        <v>642960.42857142852</v>
      </c>
      <c r="H222" s="2">
        <f t="shared" si="39"/>
        <v>112538691.71884218</v>
      </c>
      <c r="I222" s="7"/>
      <c r="J222" s="2" t="e">
        <f t="shared" si="13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1657817.9999999977</v>
      </c>
      <c r="M222" s="8" t="e">
        <f t="shared" si="28"/>
        <v>#N/A</v>
      </c>
      <c r="N222" s="2" t="e">
        <f t="shared" si="14"/>
        <v>#N/A</v>
      </c>
      <c r="O222" s="2" t="e">
        <f t="shared" si="24"/>
        <v>#N/A</v>
      </c>
      <c r="P222" s="2">
        <v>1282774.2400502563</v>
      </c>
      <c r="Q222" s="2">
        <f t="shared" si="42"/>
        <v>650000</v>
      </c>
      <c r="R222" s="2">
        <f t="shared" si="40"/>
        <v>114095084.36002296</v>
      </c>
      <c r="S222" s="2">
        <f t="shared" si="16"/>
        <v>642960.42857143283</v>
      </c>
      <c r="T222" s="2">
        <f t="shared" si="17"/>
        <v>7039.571428571362</v>
      </c>
      <c r="U222" s="2">
        <f t="shared" si="18"/>
        <v>650000</v>
      </c>
      <c r="V222" s="2">
        <f t="shared" si="34"/>
        <v>58530015.718841918</v>
      </c>
      <c r="W222" s="2">
        <f t="shared" si="19"/>
        <v>642960.42857142538</v>
      </c>
      <c r="X222" s="2">
        <f t="shared" si="6"/>
        <v>7039.5714285746217</v>
      </c>
      <c r="Y222" s="2">
        <f t="shared" si="37"/>
        <v>55565068.641181029</v>
      </c>
      <c r="Z222" s="2" t="str">
        <f t="shared" si="8"/>
        <v>MEEP</v>
      </c>
      <c r="AA222" s="2">
        <f>IF(Z222="HERE",Y222,AA221+Graph!$G$1*1000)</f>
        <v>59529870.784038156</v>
      </c>
      <c r="AB222" s="2">
        <f t="shared" si="20"/>
        <v>800000</v>
      </c>
      <c r="AC222" s="2">
        <f t="shared" si="38"/>
        <v>54672253.147413366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21"/>
        <v>52800000</v>
      </c>
      <c r="AG222" s="3">
        <f t="shared" si="29"/>
        <v>49771392.335942097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155</v>
      </c>
      <c r="C223" s="7"/>
      <c r="D223" s="2" t="e">
        <f t="shared" si="11"/>
        <v>#N/A</v>
      </c>
      <c r="E223" s="2" t="e">
        <f t="shared" si="22"/>
        <v>#N/A</v>
      </c>
      <c r="F223" s="2">
        <v>1280803.9107142985</v>
      </c>
      <c r="G223" s="2">
        <f t="shared" si="41"/>
        <v>642960.42857142852</v>
      </c>
      <c r="H223" s="2">
        <f t="shared" si="39"/>
        <v>113181652.14741361</v>
      </c>
      <c r="I223" s="7"/>
      <c r="J223" s="2" t="e">
        <f t="shared" si="13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1664857.571428569</v>
      </c>
      <c r="M223" s="8" t="e">
        <f t="shared" si="28"/>
        <v>#N/A</v>
      </c>
      <c r="N223" s="2" t="e">
        <f t="shared" si="14"/>
        <v>#N/A</v>
      </c>
      <c r="O223" s="2" t="e">
        <f t="shared" si="24"/>
        <v>#N/A</v>
      </c>
      <c r="P223" s="2">
        <v>1288056.7321428657</v>
      </c>
      <c r="Q223" s="2">
        <f t="shared" si="42"/>
        <v>650000</v>
      </c>
      <c r="R223" s="2">
        <f t="shared" si="40"/>
        <v>114745084.36002296</v>
      </c>
      <c r="S223" s="2">
        <f t="shared" si="16"/>
        <v>642960.42857143283</v>
      </c>
      <c r="T223" s="2">
        <f t="shared" si="17"/>
        <v>7039.571428571362</v>
      </c>
      <c r="U223" s="2">
        <f t="shared" si="18"/>
        <v>650000</v>
      </c>
      <c r="V223" s="2">
        <f t="shared" si="34"/>
        <v>59172976.147413343</v>
      </c>
      <c r="W223" s="2">
        <f t="shared" si="19"/>
        <v>642960.42857142538</v>
      </c>
      <c r="X223" s="2">
        <f t="shared" si="6"/>
        <v>7039.5714285746217</v>
      </c>
      <c r="Y223" s="2">
        <f t="shared" ref="Y223:Y286" si="43">IF(COUNT($C224)=0,IF(COUNT($C223)=1,C223,SUM(Y222+X223)),C223)</f>
        <v>55572108.212609604</v>
      </c>
      <c r="Z223" s="2" t="str">
        <f t="shared" si="8"/>
        <v>MEEP</v>
      </c>
      <c r="AA223" s="2">
        <f>IF(Z223="HERE",Y223,AA222+Graph!$G$1*1000)</f>
        <v>60329870.784038156</v>
      </c>
      <c r="AB223" s="2">
        <f t="shared" si="20"/>
        <v>800000</v>
      </c>
      <c r="AC223" s="2">
        <f t="shared" ref="AC223:AC286" si="44">IF(Z224="HERE",V223,AC222)</f>
        <v>54672253.147413366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21"/>
        <v>52800000</v>
      </c>
      <c r="AG223" s="3">
        <f t="shared" si="29"/>
        <v>49803540.357370667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156</v>
      </c>
      <c r="C224" s="7"/>
      <c r="D224" s="2" t="e">
        <f t="shared" si="11"/>
        <v>#N/A</v>
      </c>
      <c r="E224" s="2" t="e">
        <f t="shared" si="22"/>
        <v>#N/A</v>
      </c>
      <c r="F224" s="2">
        <v>1286064.5610075593</v>
      </c>
      <c r="G224" s="2">
        <f t="shared" si="41"/>
        <v>642960.42857142852</v>
      </c>
      <c r="H224" s="2">
        <f t="shared" ref="H224:H287" si="45">IF(COUNT($C225)=0,IF(COUNT($C224)=1,C224,SUM(H223+G224)),C224)</f>
        <v>113824612.57598504</v>
      </c>
      <c r="I224" s="7"/>
      <c r="J224" s="2" t="e">
        <f t="shared" si="13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1671897.1428571404</v>
      </c>
      <c r="M224" s="8" t="e">
        <f t="shared" si="28"/>
        <v>#N/A</v>
      </c>
      <c r="N224" s="2" t="e">
        <f t="shared" si="14"/>
        <v>#N/A</v>
      </c>
      <c r="O224" s="2" t="e">
        <f t="shared" si="24"/>
        <v>#N/A</v>
      </c>
      <c r="P224" s="2">
        <v>1293339.2242354453</v>
      </c>
      <c r="Q224" s="2">
        <f t="shared" si="42"/>
        <v>650000</v>
      </c>
      <c r="R224" s="2">
        <f t="shared" ref="R224:R287" si="46">IF(COUNT($C225)=0,IF(COUNT($C224)=1,M224,SUM(R223+Q224)),M224)</f>
        <v>115395084.36002296</v>
      </c>
      <c r="S224" s="2">
        <f t="shared" si="16"/>
        <v>642960.42857143283</v>
      </c>
      <c r="T224" s="2">
        <f t="shared" si="17"/>
        <v>7039.571428571362</v>
      </c>
      <c r="U224" s="2">
        <f t="shared" si="18"/>
        <v>650000</v>
      </c>
      <c r="V224" s="2">
        <f t="shared" si="34"/>
        <v>59815936.575984769</v>
      </c>
      <c r="W224" s="2">
        <f t="shared" si="19"/>
        <v>642960.42857142538</v>
      </c>
      <c r="X224" s="2">
        <f t="shared" si="6"/>
        <v>7039.5714285746217</v>
      </c>
      <c r="Y224" s="2">
        <f t="shared" si="43"/>
        <v>55579147.784038179</v>
      </c>
      <c r="Z224" s="2" t="str">
        <f t="shared" si="8"/>
        <v>MEEP</v>
      </c>
      <c r="AA224" s="2">
        <f>IF(Z224="HERE",Y224,AA223+Graph!$G$1*1000)</f>
        <v>61129870.784038156</v>
      </c>
      <c r="AB224" s="2">
        <f t="shared" si="20"/>
        <v>800000</v>
      </c>
      <c r="AC224" s="2">
        <f t="shared" si="44"/>
        <v>54672253.147413366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21"/>
        <v>52800000</v>
      </c>
      <c r="AG224" s="3">
        <f t="shared" si="29"/>
        <v>49835688.378799245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157</v>
      </c>
      <c r="C225" s="7"/>
      <c r="D225" s="2" t="e">
        <f t="shared" si="11"/>
        <v>#N/A</v>
      </c>
      <c r="E225" s="2" t="e">
        <f t="shared" si="22"/>
        <v>#N/A</v>
      </c>
      <c r="F225" s="2">
        <v>1291325.2113008201</v>
      </c>
      <c r="G225" s="2">
        <f t="shared" si="41"/>
        <v>642960.42857142852</v>
      </c>
      <c r="H225" s="2">
        <f t="shared" si="45"/>
        <v>114467573.00455648</v>
      </c>
      <c r="I225" s="7"/>
      <c r="J225" s="2" t="e">
        <f t="shared" si="13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1678936.7142857118</v>
      </c>
      <c r="M225" s="8" t="e">
        <f t="shared" si="28"/>
        <v>#N/A</v>
      </c>
      <c r="N225" s="2" t="e">
        <f t="shared" si="14"/>
        <v>#N/A</v>
      </c>
      <c r="O225" s="2" t="e">
        <f t="shared" si="24"/>
        <v>#N/A</v>
      </c>
      <c r="P225" s="2">
        <v>1298621.7163280249</v>
      </c>
      <c r="Q225" s="2">
        <f t="shared" si="42"/>
        <v>650000</v>
      </c>
      <c r="R225" s="2">
        <f t="shared" si="46"/>
        <v>116045084.36002296</v>
      </c>
      <c r="S225" s="2">
        <f t="shared" si="16"/>
        <v>642960.42857143283</v>
      </c>
      <c r="T225" s="2">
        <f t="shared" si="17"/>
        <v>7039.571428571362</v>
      </c>
      <c r="U225" s="2">
        <f t="shared" si="18"/>
        <v>650000</v>
      </c>
      <c r="V225" s="2">
        <f t="shared" si="34"/>
        <v>60458897.004556194</v>
      </c>
      <c r="W225" s="2">
        <f t="shared" si="19"/>
        <v>642960.42857142538</v>
      </c>
      <c r="X225" s="2">
        <f t="shared" si="6"/>
        <v>7039.5714285746217</v>
      </c>
      <c r="Y225" s="2">
        <f t="shared" si="43"/>
        <v>55586187.355466753</v>
      </c>
      <c r="Z225" s="2" t="str">
        <f t="shared" si="8"/>
        <v>MEEP</v>
      </c>
      <c r="AA225" s="2">
        <f>IF(Z225="HERE",Y225,AA224+Graph!$G$1*1000)</f>
        <v>61929870.784038156</v>
      </c>
      <c r="AB225" s="2">
        <f t="shared" si="20"/>
        <v>800000</v>
      </c>
      <c r="AC225" s="2">
        <f t="shared" si="44"/>
        <v>54672253.147413366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21"/>
        <v>52800000</v>
      </c>
      <c r="AG225" s="3">
        <f t="shared" si="29"/>
        <v>49867836.400227815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158</v>
      </c>
      <c r="C226" s="7"/>
      <c r="D226" s="2" t="e">
        <f t="shared" si="11"/>
        <v>#N/A</v>
      </c>
      <c r="E226" s="2" t="e">
        <f t="shared" si="22"/>
        <v>#N/A</v>
      </c>
      <c r="F226" s="2">
        <v>1296585.8615940511</v>
      </c>
      <c r="G226" s="2">
        <f t="shared" si="41"/>
        <v>642960.42857142852</v>
      </c>
      <c r="H226" s="2">
        <f t="shared" si="45"/>
        <v>115110533.43312791</v>
      </c>
      <c r="I226" s="7"/>
      <c r="J226" s="2" t="e">
        <f t="shared" si="13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1685976.2857142831</v>
      </c>
      <c r="M226" s="8" t="e">
        <f t="shared" si="28"/>
        <v>#N/A</v>
      </c>
      <c r="N226" s="2" t="e">
        <f t="shared" si="14"/>
        <v>#N/A</v>
      </c>
      <c r="O226" s="2" t="e">
        <f t="shared" si="24"/>
        <v>#N/A</v>
      </c>
      <c r="P226" s="2">
        <v>1303904.2084206045</v>
      </c>
      <c r="Q226" s="2">
        <f t="shared" si="42"/>
        <v>650000</v>
      </c>
      <c r="R226" s="2">
        <f t="shared" si="46"/>
        <v>116695084.36002296</v>
      </c>
      <c r="S226" s="2">
        <f t="shared" si="16"/>
        <v>642960.42857143283</v>
      </c>
      <c r="T226" s="2">
        <f t="shared" si="17"/>
        <v>7039.571428571362</v>
      </c>
      <c r="U226" s="2">
        <f t="shared" si="18"/>
        <v>650000</v>
      </c>
      <c r="V226" s="2">
        <f t="shared" si="34"/>
        <v>61101857.433127619</v>
      </c>
      <c r="W226" s="2">
        <f t="shared" si="19"/>
        <v>642960.42857142538</v>
      </c>
      <c r="X226" s="2">
        <f t="shared" si="6"/>
        <v>7039.5714285746217</v>
      </c>
      <c r="Y226" s="2">
        <f t="shared" si="43"/>
        <v>55593226.926895328</v>
      </c>
      <c r="Z226" s="2" t="str">
        <f t="shared" si="8"/>
        <v>MEEP</v>
      </c>
      <c r="AA226" s="2">
        <f>IF(Z226="HERE",Y226,AA225+Graph!$G$1*1000)</f>
        <v>62729870.784038156</v>
      </c>
      <c r="AB226" s="2">
        <f t="shared" si="20"/>
        <v>800000</v>
      </c>
      <c r="AC226" s="2">
        <f t="shared" si="44"/>
        <v>54672253.147413366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21"/>
        <v>52800000</v>
      </c>
      <c r="AG226" s="3">
        <f t="shared" si="29"/>
        <v>49899984.421656385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159</v>
      </c>
      <c r="C227" s="7"/>
      <c r="D227" s="2" t="e">
        <f t="shared" si="11"/>
        <v>#N/A</v>
      </c>
      <c r="E227" s="2" t="e">
        <f t="shared" si="22"/>
        <v>#N/A</v>
      </c>
      <c r="F227" s="2">
        <v>1301846.5118873119</v>
      </c>
      <c r="G227" s="2">
        <f t="shared" si="41"/>
        <v>642960.42857142852</v>
      </c>
      <c r="H227" s="2">
        <f t="shared" si="45"/>
        <v>115753493.86169934</v>
      </c>
      <c r="I227" s="7"/>
      <c r="J227" s="2" t="e">
        <f t="shared" si="13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1693015.8571428545</v>
      </c>
      <c r="M227" s="8" t="e">
        <f t="shared" si="28"/>
        <v>#N/A</v>
      </c>
      <c r="N227" s="2" t="e">
        <f t="shared" si="14"/>
        <v>#N/A</v>
      </c>
      <c r="O227" s="2" t="e">
        <f t="shared" si="24"/>
        <v>#N/A</v>
      </c>
      <c r="P227" s="2">
        <v>1309186.7005131841</v>
      </c>
      <c r="Q227" s="2">
        <f t="shared" si="42"/>
        <v>650000</v>
      </c>
      <c r="R227" s="2">
        <f t="shared" si="46"/>
        <v>117345084.36002296</v>
      </c>
      <c r="S227" s="2">
        <f t="shared" si="16"/>
        <v>642960.42857143283</v>
      </c>
      <c r="T227" s="2">
        <f t="shared" si="17"/>
        <v>7039.571428571362</v>
      </c>
      <c r="U227" s="2">
        <f t="shared" si="18"/>
        <v>650000</v>
      </c>
      <c r="V227" s="2">
        <f t="shared" si="34"/>
        <v>61744817.861699045</v>
      </c>
      <c r="W227" s="2">
        <f t="shared" si="19"/>
        <v>642960.42857142538</v>
      </c>
      <c r="X227" s="2">
        <f t="shared" si="6"/>
        <v>7039.5714285746217</v>
      </c>
      <c r="Y227" s="2">
        <f t="shared" si="43"/>
        <v>55600266.498323902</v>
      </c>
      <c r="Z227" s="2" t="str">
        <f t="shared" si="8"/>
        <v>MEEP</v>
      </c>
      <c r="AA227" s="2">
        <f>IF(Z227="HERE",Y227,AA226+Graph!$G$1*1000)</f>
        <v>63529870.784038156</v>
      </c>
      <c r="AB227" s="2">
        <f t="shared" si="20"/>
        <v>800000</v>
      </c>
      <c r="AC227" s="2">
        <f t="shared" si="44"/>
        <v>54672253.147413366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21"/>
        <v>52800000</v>
      </c>
      <c r="AG227" s="3">
        <f t="shared" si="29"/>
        <v>49932132.443084955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160</v>
      </c>
      <c r="C228" s="7"/>
      <c r="D228" s="2" t="e">
        <f t="shared" si="11"/>
        <v>#N/A</v>
      </c>
      <c r="E228" s="2" t="e">
        <f t="shared" si="22"/>
        <v>#N/A</v>
      </c>
      <c r="F228" s="2">
        <v>1307107.1621805727</v>
      </c>
      <c r="G228" s="2">
        <f t="shared" si="41"/>
        <v>642960.42857142852</v>
      </c>
      <c r="H228" s="2">
        <f t="shared" si="45"/>
        <v>116396454.29027078</v>
      </c>
      <c r="I228" s="7"/>
      <c r="J228" s="2" t="e">
        <f t="shared" si="13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1700055.4285714258</v>
      </c>
      <c r="M228" s="8" t="e">
        <f t="shared" si="28"/>
        <v>#N/A</v>
      </c>
      <c r="N228" s="2" t="e">
        <f t="shared" si="14"/>
        <v>#N/A</v>
      </c>
      <c r="O228" s="2" t="e">
        <f t="shared" si="24"/>
        <v>#N/A</v>
      </c>
      <c r="P228" s="2">
        <v>1314469.1926057637</v>
      </c>
      <c r="Q228" s="2">
        <f t="shared" si="42"/>
        <v>650000</v>
      </c>
      <c r="R228" s="2">
        <f t="shared" si="46"/>
        <v>117995084.36002296</v>
      </c>
      <c r="S228" s="2">
        <f t="shared" si="16"/>
        <v>642960.42857143283</v>
      </c>
      <c r="T228" s="2">
        <f t="shared" si="17"/>
        <v>7039.571428571362</v>
      </c>
      <c r="U228" s="2">
        <f t="shared" si="18"/>
        <v>650000</v>
      </c>
      <c r="V228" s="2">
        <f t="shared" si="34"/>
        <v>62387778.29027047</v>
      </c>
      <c r="W228" s="2">
        <f t="shared" si="19"/>
        <v>642960.42857142538</v>
      </c>
      <c r="X228" s="2">
        <f t="shared" si="6"/>
        <v>7039.5714285746217</v>
      </c>
      <c r="Y228" s="2">
        <f t="shared" si="43"/>
        <v>55607306.069752477</v>
      </c>
      <c r="Z228" s="2" t="str">
        <f t="shared" si="8"/>
        <v>MEEP</v>
      </c>
      <c r="AA228" s="2">
        <f>IF(Z228="HERE",Y228,AA227+Graph!$G$1*1000)</f>
        <v>64329870.784038156</v>
      </c>
      <c r="AB228" s="2">
        <f t="shared" si="20"/>
        <v>800000</v>
      </c>
      <c r="AC228" s="2">
        <f t="shared" si="44"/>
        <v>54672253.147413366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21"/>
        <v>52800000</v>
      </c>
      <c r="AG228" s="3">
        <f t="shared" si="29"/>
        <v>49964280.464513525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161</v>
      </c>
      <c r="C229" s="7"/>
      <c r="D229" s="2" t="e">
        <f t="shared" si="11"/>
        <v>#N/A</v>
      </c>
      <c r="E229" s="2" t="e">
        <f t="shared" si="22"/>
        <v>#N/A</v>
      </c>
      <c r="F229" s="2">
        <v>1312367.8124738336</v>
      </c>
      <c r="G229" s="2">
        <f t="shared" si="41"/>
        <v>642960.42857142852</v>
      </c>
      <c r="H229" s="2">
        <f t="shared" si="45"/>
        <v>117039414.71884221</v>
      </c>
      <c r="I229" s="7"/>
      <c r="J229" s="2" t="e">
        <f t="shared" si="13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1707094.9999999972</v>
      </c>
      <c r="M229" s="8" t="e">
        <f t="shared" si="28"/>
        <v>#N/A</v>
      </c>
      <c r="N229" s="2" t="e">
        <f t="shared" si="14"/>
        <v>#N/A</v>
      </c>
      <c r="O229" s="2" t="e">
        <f t="shared" si="24"/>
        <v>#N/A</v>
      </c>
      <c r="P229" s="2">
        <v>1319751.6846983731</v>
      </c>
      <c r="Q229" s="2">
        <f t="shared" si="42"/>
        <v>650000</v>
      </c>
      <c r="R229" s="2">
        <f t="shared" si="46"/>
        <v>118645084.36002296</v>
      </c>
      <c r="S229" s="2">
        <f t="shared" si="16"/>
        <v>642960.42857143283</v>
      </c>
      <c r="T229" s="2">
        <f t="shared" si="17"/>
        <v>7039.571428571362</v>
      </c>
      <c r="U229" s="2">
        <f t="shared" si="18"/>
        <v>650000</v>
      </c>
      <c r="V229" s="2">
        <f t="shared" si="34"/>
        <v>63030738.718841895</v>
      </c>
      <c r="W229" s="2">
        <f t="shared" si="19"/>
        <v>642960.42857142538</v>
      </c>
      <c r="X229" s="2">
        <f t="shared" si="6"/>
        <v>7039.5714285746217</v>
      </c>
      <c r="Y229" s="2">
        <f t="shared" si="43"/>
        <v>55614345.641181052</v>
      </c>
      <c r="Z229" s="2" t="str">
        <f t="shared" si="8"/>
        <v>MEEP</v>
      </c>
      <c r="AA229" s="2">
        <f>IF(Z229="HERE",Y229,AA228+Graph!$G$1*1000)</f>
        <v>65129870.784038156</v>
      </c>
      <c r="AB229" s="2">
        <f t="shared" si="20"/>
        <v>800000</v>
      </c>
      <c r="AC229" s="2">
        <f t="shared" si="44"/>
        <v>54672253.147413366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21"/>
        <v>52800000</v>
      </c>
      <c r="AG229" s="3">
        <f t="shared" si="29"/>
        <v>49996428.485942096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162</v>
      </c>
      <c r="C230" s="7"/>
      <c r="D230" s="2" t="e">
        <f t="shared" si="11"/>
        <v>#N/A</v>
      </c>
      <c r="E230" s="2" t="e">
        <f t="shared" si="22"/>
        <v>#N/A</v>
      </c>
      <c r="F230" s="2">
        <v>1317628.4627670944</v>
      </c>
      <c r="G230" s="2">
        <f t="shared" ref="G230:G293" si="47">IF(F230&gt;650000,$AK$31*1000,F230)</f>
        <v>642960.42857142852</v>
      </c>
      <c r="H230" s="2">
        <f t="shared" si="45"/>
        <v>117682375.14741364</v>
      </c>
      <c r="I230" s="7"/>
      <c r="J230" s="2" t="e">
        <f t="shared" si="13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1714134.5714285686</v>
      </c>
      <c r="M230" s="8" t="e">
        <f t="shared" si="28"/>
        <v>#N/A</v>
      </c>
      <c r="N230" s="2" t="e">
        <f t="shared" si="14"/>
        <v>#N/A</v>
      </c>
      <c r="O230" s="2" t="e">
        <f t="shared" si="24"/>
        <v>#N/A</v>
      </c>
      <c r="P230" s="2">
        <v>1325034.1767909527</v>
      </c>
      <c r="Q230" s="2">
        <f t="shared" ref="Q230:Q293" si="48">IF(P230&gt;650000,650000,P230)</f>
        <v>650000</v>
      </c>
      <c r="R230" s="2">
        <f t="shared" si="46"/>
        <v>119295084.36002296</v>
      </c>
      <c r="S230" s="2">
        <f t="shared" si="16"/>
        <v>642960.42857143283</v>
      </c>
      <c r="T230" s="2">
        <f t="shared" si="17"/>
        <v>7039.571428571362</v>
      </c>
      <c r="U230" s="2">
        <f t="shared" si="18"/>
        <v>650000</v>
      </c>
      <c r="V230" s="2">
        <f t="shared" si="34"/>
        <v>63673699.147413321</v>
      </c>
      <c r="W230" s="2">
        <f t="shared" si="19"/>
        <v>642960.42857142538</v>
      </c>
      <c r="X230" s="2">
        <f t="shared" si="6"/>
        <v>7039.5714285746217</v>
      </c>
      <c r="Y230" s="2">
        <f t="shared" si="43"/>
        <v>55621385.212609626</v>
      </c>
      <c r="Z230" s="2" t="str">
        <f t="shared" si="8"/>
        <v>MEEP</v>
      </c>
      <c r="AA230" s="2">
        <f>IF(Z230="HERE",Y230,AA229+Graph!$G$1*1000)</f>
        <v>65929870.784038156</v>
      </c>
      <c r="AB230" s="2">
        <f t="shared" si="20"/>
        <v>800000</v>
      </c>
      <c r="AC230" s="2">
        <f t="shared" si="44"/>
        <v>54672253.147413366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21"/>
        <v>52800000</v>
      </c>
      <c r="AG230" s="3">
        <f t="shared" si="29"/>
        <v>50028576.507370666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163</v>
      </c>
      <c r="C231" s="7"/>
      <c r="D231" s="2" t="e">
        <f t="shared" si="11"/>
        <v>#N/A</v>
      </c>
      <c r="E231" s="2" t="e">
        <f t="shared" si="22"/>
        <v>#N/A</v>
      </c>
      <c r="F231" s="2">
        <v>1322889.1130603254</v>
      </c>
      <c r="G231" s="2">
        <f t="shared" si="47"/>
        <v>642960.42857142852</v>
      </c>
      <c r="H231" s="2">
        <f t="shared" si="45"/>
        <v>118325335.57598507</v>
      </c>
      <c r="I231" s="7"/>
      <c r="J231" s="2" t="e">
        <f t="shared" si="13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1721174.1428571399</v>
      </c>
      <c r="M231" s="8" t="e">
        <f t="shared" si="28"/>
        <v>#N/A</v>
      </c>
      <c r="N231" s="2" t="e">
        <f t="shared" si="14"/>
        <v>#N/A</v>
      </c>
      <c r="O231" s="2" t="e">
        <f t="shared" si="24"/>
        <v>#N/A</v>
      </c>
      <c r="P231" s="2">
        <v>1330316.6688835323</v>
      </c>
      <c r="Q231" s="2">
        <f t="shared" si="48"/>
        <v>650000</v>
      </c>
      <c r="R231" s="2">
        <f t="shared" si="46"/>
        <v>119945084.36002296</v>
      </c>
      <c r="S231" s="2">
        <f t="shared" si="16"/>
        <v>642960.42857143283</v>
      </c>
      <c r="T231" s="2">
        <f t="shared" si="17"/>
        <v>7039.571428571362</v>
      </c>
      <c r="U231" s="2">
        <f t="shared" si="18"/>
        <v>650000</v>
      </c>
      <c r="V231" s="2">
        <f t="shared" si="34"/>
        <v>64316659.575984746</v>
      </c>
      <c r="W231" s="2">
        <f t="shared" si="19"/>
        <v>642960.42857142538</v>
      </c>
      <c r="X231" s="2">
        <f t="shared" si="6"/>
        <v>7039.5714285746217</v>
      </c>
      <c r="Y231" s="2">
        <f t="shared" si="43"/>
        <v>55628424.784038201</v>
      </c>
      <c r="Z231" s="2" t="str">
        <f t="shared" si="8"/>
        <v>MEEP</v>
      </c>
      <c r="AA231" s="2">
        <f>IF(Z231="HERE",Y231,AA230+Graph!$G$1*1000)</f>
        <v>66729870.784038156</v>
      </c>
      <c r="AB231" s="2">
        <f t="shared" si="20"/>
        <v>800000</v>
      </c>
      <c r="AC231" s="2">
        <f t="shared" si="44"/>
        <v>54672253.147413366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21"/>
        <v>52800000</v>
      </c>
      <c r="AG231" s="3">
        <f t="shared" si="29"/>
        <v>50060724.528799243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164</v>
      </c>
      <c r="C232" s="7"/>
      <c r="D232" s="2" t="e">
        <f t="shared" si="11"/>
        <v>#N/A</v>
      </c>
      <c r="E232" s="2" t="e">
        <f t="shared" si="22"/>
        <v>#N/A</v>
      </c>
      <c r="F232" s="2">
        <v>1328149.7633535862</v>
      </c>
      <c r="G232" s="2">
        <f t="shared" si="47"/>
        <v>642960.42857142852</v>
      </c>
      <c r="H232" s="2">
        <f t="shared" si="45"/>
        <v>118968296.00455651</v>
      </c>
      <c r="I232" s="7"/>
      <c r="J232" s="2" t="e">
        <f t="shared" si="13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1728213.7142857113</v>
      </c>
      <c r="M232" s="8" t="e">
        <f t="shared" si="28"/>
        <v>#N/A</v>
      </c>
      <c r="N232" s="2" t="e">
        <f t="shared" si="14"/>
        <v>#N/A</v>
      </c>
      <c r="O232" s="2" t="e">
        <f t="shared" si="24"/>
        <v>#N/A</v>
      </c>
      <c r="P232" s="2">
        <v>1335599.1609761119</v>
      </c>
      <c r="Q232" s="2">
        <f t="shared" si="48"/>
        <v>650000</v>
      </c>
      <c r="R232" s="2">
        <f t="shared" si="46"/>
        <v>120595084.36002296</v>
      </c>
      <c r="S232" s="2">
        <f t="shared" si="16"/>
        <v>642960.42857143283</v>
      </c>
      <c r="T232" s="2">
        <f t="shared" si="17"/>
        <v>7039.571428571362</v>
      </c>
      <c r="U232" s="2">
        <f t="shared" si="18"/>
        <v>650000</v>
      </c>
      <c r="V232" s="2">
        <f t="shared" si="34"/>
        <v>64959620.004556172</v>
      </c>
      <c r="W232" s="2">
        <f t="shared" si="19"/>
        <v>642960.42857142538</v>
      </c>
      <c r="X232" s="2">
        <f t="shared" si="6"/>
        <v>7039.5714285746217</v>
      </c>
      <c r="Y232" s="2">
        <f t="shared" si="43"/>
        <v>55635464.355466776</v>
      </c>
      <c r="Z232" s="2" t="str">
        <f t="shared" si="8"/>
        <v>MEEP</v>
      </c>
      <c r="AA232" s="2">
        <f>IF(Z232="HERE",Y232,AA231+Graph!$G$1*1000)</f>
        <v>67529870.784038156</v>
      </c>
      <c r="AB232" s="2">
        <f t="shared" si="20"/>
        <v>800000</v>
      </c>
      <c r="AC232" s="2">
        <f t="shared" si="44"/>
        <v>54672253.147413366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21"/>
        <v>52800000</v>
      </c>
      <c r="AG232" s="3">
        <f t="shared" si="29"/>
        <v>50092872.550227813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165</v>
      </c>
      <c r="C233" s="7"/>
      <c r="D233" s="2" t="e">
        <f t="shared" si="11"/>
        <v>#N/A</v>
      </c>
      <c r="E233" s="2" t="e">
        <f t="shared" si="22"/>
        <v>#N/A</v>
      </c>
      <c r="F233" s="2">
        <v>1333410.413646847</v>
      </c>
      <c r="G233" s="2">
        <f t="shared" si="47"/>
        <v>642960.42857142852</v>
      </c>
      <c r="H233" s="2">
        <f t="shared" si="45"/>
        <v>119611256.43312794</v>
      </c>
      <c r="I233" s="7"/>
      <c r="J233" s="2" t="e">
        <f t="shared" si="13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1735253.2857142827</v>
      </c>
      <c r="M233" s="8" t="e">
        <f t="shared" si="28"/>
        <v>#N/A</v>
      </c>
      <c r="N233" s="2" t="e">
        <f t="shared" si="14"/>
        <v>#N/A</v>
      </c>
      <c r="O233" s="2" t="e">
        <f t="shared" si="24"/>
        <v>#N/A</v>
      </c>
      <c r="P233" s="2">
        <v>1340881.6530686915</v>
      </c>
      <c r="Q233" s="2">
        <f t="shared" si="48"/>
        <v>650000</v>
      </c>
      <c r="R233" s="2">
        <f t="shared" si="46"/>
        <v>121245084.36002296</v>
      </c>
      <c r="S233" s="2">
        <f t="shared" si="16"/>
        <v>642960.42857143283</v>
      </c>
      <c r="T233" s="2">
        <f t="shared" si="17"/>
        <v>7039.571428571362</v>
      </c>
      <c r="U233" s="2">
        <f t="shared" si="18"/>
        <v>650000</v>
      </c>
      <c r="V233" s="2">
        <f t="shared" si="34"/>
        <v>65602580.433127597</v>
      </c>
      <c r="W233" s="2">
        <f t="shared" si="19"/>
        <v>642960.42857142538</v>
      </c>
      <c r="X233" s="2">
        <f t="shared" si="6"/>
        <v>7039.5714285746217</v>
      </c>
      <c r="Y233" s="2">
        <f t="shared" si="43"/>
        <v>55642503.92689535</v>
      </c>
      <c r="Z233" s="2" t="str">
        <f t="shared" si="8"/>
        <v>MEEP</v>
      </c>
      <c r="AA233" s="2">
        <f>IF(Z233="HERE",Y233,AA232+Graph!$G$1*1000)</f>
        <v>68329870.784038156</v>
      </c>
      <c r="AB233" s="2">
        <f t="shared" si="20"/>
        <v>800000</v>
      </c>
      <c r="AC233" s="2">
        <f t="shared" si="44"/>
        <v>54672253.147413366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21"/>
        <v>52800000</v>
      </c>
      <c r="AG233" s="3">
        <f t="shared" si="29"/>
        <v>50125020.571656384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166</v>
      </c>
      <c r="C234" s="7"/>
      <c r="D234" s="2" t="e">
        <f t="shared" si="11"/>
        <v>#N/A</v>
      </c>
      <c r="E234" s="2" t="e">
        <f t="shared" si="22"/>
        <v>#N/A</v>
      </c>
      <c r="F234" s="2">
        <v>1338671.0639401078</v>
      </c>
      <c r="G234" s="2">
        <f t="shared" si="47"/>
        <v>642960.42857142852</v>
      </c>
      <c r="H234" s="2">
        <f t="shared" si="45"/>
        <v>120254216.86169937</v>
      </c>
      <c r="I234" s="7"/>
      <c r="J234" s="2" t="e">
        <f t="shared" si="13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1742292.857142854</v>
      </c>
      <c r="M234" s="8" t="e">
        <f t="shared" si="28"/>
        <v>#N/A</v>
      </c>
      <c r="N234" s="2" t="e">
        <f t="shared" si="14"/>
        <v>#N/A</v>
      </c>
      <c r="O234" s="2" t="e">
        <f t="shared" si="24"/>
        <v>#N/A</v>
      </c>
      <c r="P234" s="2">
        <v>1346164.1451613009</v>
      </c>
      <c r="Q234" s="2">
        <f t="shared" si="48"/>
        <v>650000</v>
      </c>
      <c r="R234" s="2">
        <f t="shared" si="46"/>
        <v>121895084.36002296</v>
      </c>
      <c r="S234" s="2">
        <f t="shared" si="16"/>
        <v>642960.42857143283</v>
      </c>
      <c r="T234" s="2">
        <f t="shared" si="17"/>
        <v>7039.571428571362</v>
      </c>
      <c r="U234" s="2">
        <f t="shared" si="18"/>
        <v>650000</v>
      </c>
      <c r="V234" s="2">
        <f t="shared" si="34"/>
        <v>66245540.861699022</v>
      </c>
      <c r="W234" s="2">
        <f t="shared" si="19"/>
        <v>642960.42857142538</v>
      </c>
      <c r="X234" s="2">
        <f t="shared" si="6"/>
        <v>7039.5714285746217</v>
      </c>
      <c r="Y234" s="2">
        <f t="shared" si="43"/>
        <v>55649543.498323925</v>
      </c>
      <c r="Z234" s="2" t="str">
        <f t="shared" si="8"/>
        <v>MEEP</v>
      </c>
      <c r="AA234" s="2">
        <f>IF(Z234="HERE",Y234,AA233+Graph!$G$1*1000)</f>
        <v>69129870.784038156</v>
      </c>
      <c r="AB234" s="2">
        <f t="shared" si="20"/>
        <v>800000</v>
      </c>
      <c r="AC234" s="2">
        <f t="shared" si="44"/>
        <v>54672253.147413366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21"/>
        <v>52800000</v>
      </c>
      <c r="AG234" s="3">
        <f t="shared" si="29"/>
        <v>50157168.593084954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167</v>
      </c>
      <c r="C235" s="7"/>
      <c r="D235" s="2" t="e">
        <f t="shared" si="11"/>
        <v>#N/A</v>
      </c>
      <c r="E235" s="2" t="e">
        <f t="shared" si="22"/>
        <v>#N/A</v>
      </c>
      <c r="F235" s="2">
        <v>1343931.7142333686</v>
      </c>
      <c r="G235" s="2">
        <f t="shared" si="47"/>
        <v>642960.42857142852</v>
      </c>
      <c r="H235" s="2">
        <f t="shared" si="45"/>
        <v>120897177.29027081</v>
      </c>
      <c r="I235" s="7"/>
      <c r="J235" s="2" t="e">
        <f t="shared" si="13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1749332.4285714254</v>
      </c>
      <c r="M235" s="8" t="e">
        <f t="shared" si="28"/>
        <v>#N/A</v>
      </c>
      <c r="N235" s="2" t="e">
        <f t="shared" si="14"/>
        <v>#N/A</v>
      </c>
      <c r="O235" s="2" t="e">
        <f t="shared" si="24"/>
        <v>#N/A</v>
      </c>
      <c r="P235" s="2">
        <v>1351446.6372538805</v>
      </c>
      <c r="Q235" s="2">
        <f t="shared" si="48"/>
        <v>650000</v>
      </c>
      <c r="R235" s="2">
        <f t="shared" si="46"/>
        <v>122545084.36002296</v>
      </c>
      <c r="S235" s="2">
        <f t="shared" si="16"/>
        <v>642960.42857143283</v>
      </c>
      <c r="T235" s="2">
        <f t="shared" si="17"/>
        <v>7039.571428571362</v>
      </c>
      <c r="U235" s="2">
        <f t="shared" si="18"/>
        <v>650000</v>
      </c>
      <c r="V235" s="2">
        <f t="shared" si="34"/>
        <v>66888501.290270448</v>
      </c>
      <c r="W235" s="2">
        <f t="shared" si="19"/>
        <v>642960.42857142538</v>
      </c>
      <c r="X235" s="2">
        <f t="shared" si="6"/>
        <v>7039.5714285746217</v>
      </c>
      <c r="Y235" s="2">
        <f t="shared" si="43"/>
        <v>55656583.069752499</v>
      </c>
      <c r="Z235" s="2" t="str">
        <f t="shared" si="8"/>
        <v>MEEP</v>
      </c>
      <c r="AA235" s="2">
        <f>IF(Z235="HERE",Y235,AA234+Graph!$G$1*1000)</f>
        <v>69929870.784038156</v>
      </c>
      <c r="AB235" s="2">
        <f t="shared" si="20"/>
        <v>800000</v>
      </c>
      <c r="AC235" s="2">
        <f t="shared" si="44"/>
        <v>54672253.147413366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21"/>
        <v>52800000</v>
      </c>
      <c r="AG235" s="3">
        <f t="shared" si="29"/>
        <v>50160000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168</v>
      </c>
      <c r="C236" s="7"/>
      <c r="D236" s="2" t="e">
        <f t="shared" si="11"/>
        <v>#N/A</v>
      </c>
      <c r="E236" s="2" t="e">
        <f t="shared" si="22"/>
        <v>#N/A</v>
      </c>
      <c r="F236" s="2">
        <v>1349192.3645265996</v>
      </c>
      <c r="G236" s="2">
        <f t="shared" si="47"/>
        <v>642960.42857142852</v>
      </c>
      <c r="H236" s="2">
        <f t="shared" si="45"/>
        <v>121540137.71884224</v>
      </c>
      <c r="I236" s="7"/>
      <c r="J236" s="2" t="e">
        <f t="shared" si="13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1756371.9999999967</v>
      </c>
      <c r="M236" s="8" t="e">
        <f t="shared" si="28"/>
        <v>#N/A</v>
      </c>
      <c r="N236" s="2" t="e">
        <f t="shared" si="14"/>
        <v>#N/A</v>
      </c>
      <c r="O236" s="2" t="e">
        <f t="shared" si="24"/>
        <v>#N/A</v>
      </c>
      <c r="P236" s="2">
        <v>1356729.1293464601</v>
      </c>
      <c r="Q236" s="2">
        <f t="shared" si="48"/>
        <v>650000</v>
      </c>
      <c r="R236" s="2">
        <f t="shared" si="46"/>
        <v>123195084.36002296</v>
      </c>
      <c r="S236" s="2">
        <f t="shared" si="16"/>
        <v>642960.42857143283</v>
      </c>
      <c r="T236" s="2">
        <f t="shared" si="17"/>
        <v>7039.571428571362</v>
      </c>
      <c r="U236" s="2">
        <f t="shared" si="18"/>
        <v>650000</v>
      </c>
      <c r="V236" s="2">
        <f t="shared" si="34"/>
        <v>67531461.718841881</v>
      </c>
      <c r="W236" s="2">
        <f t="shared" si="19"/>
        <v>642960.42857143283</v>
      </c>
      <c r="X236" s="2">
        <f t="shared" si="6"/>
        <v>7039.5714285671711</v>
      </c>
      <c r="Y236" s="2">
        <f t="shared" si="43"/>
        <v>55663622.641181067</v>
      </c>
      <c r="Z236" s="2" t="str">
        <f t="shared" si="8"/>
        <v>MEEP</v>
      </c>
      <c r="AA236" s="2">
        <f>IF(Z236="HERE",Y236,AA235+Graph!$G$1*1000)</f>
        <v>70729870.784038156</v>
      </c>
      <c r="AB236" s="2">
        <f t="shared" si="20"/>
        <v>800000</v>
      </c>
      <c r="AC236" s="2">
        <f t="shared" si="44"/>
        <v>54672253.147413366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21"/>
        <v>52800000</v>
      </c>
      <c r="AG236" s="3">
        <f t="shared" si="29"/>
        <v>50160000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169</v>
      </c>
      <c r="C237" s="7"/>
      <c r="D237" s="2" t="e">
        <f t="shared" si="11"/>
        <v>#N/A</v>
      </c>
      <c r="E237" s="2" t="e">
        <f t="shared" si="22"/>
        <v>#N/A</v>
      </c>
      <c r="F237" s="2">
        <v>1354453.0148198605</v>
      </c>
      <c r="G237" s="2">
        <f t="shared" si="47"/>
        <v>642960.42857142852</v>
      </c>
      <c r="H237" s="2">
        <f t="shared" si="45"/>
        <v>122183098.14741367</v>
      </c>
      <c r="I237" s="7"/>
      <c r="J237" s="2" t="e">
        <f t="shared" si="13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1763411.5714285681</v>
      </c>
      <c r="M237" s="8" t="e">
        <f t="shared" si="28"/>
        <v>#N/A</v>
      </c>
      <c r="N237" s="2" t="e">
        <f t="shared" si="14"/>
        <v>#N/A</v>
      </c>
      <c r="O237" s="2" t="e">
        <f t="shared" si="24"/>
        <v>#N/A</v>
      </c>
      <c r="P237" s="2">
        <v>1362011.6214390397</v>
      </c>
      <c r="Q237" s="2">
        <f t="shared" si="48"/>
        <v>650000</v>
      </c>
      <c r="R237" s="2">
        <f t="shared" si="46"/>
        <v>123845084.36002296</v>
      </c>
      <c r="S237" s="2">
        <f t="shared" si="16"/>
        <v>642960.42857143283</v>
      </c>
      <c r="T237" s="2">
        <f t="shared" si="17"/>
        <v>7039.571428571362</v>
      </c>
      <c r="U237" s="2">
        <f t="shared" si="18"/>
        <v>650000</v>
      </c>
      <c r="V237" s="2">
        <f t="shared" si="34"/>
        <v>68174422.147413313</v>
      </c>
      <c r="W237" s="2">
        <f t="shared" si="19"/>
        <v>642960.42857143283</v>
      </c>
      <c r="X237" s="2">
        <f t="shared" si="6"/>
        <v>7039.5714285671711</v>
      </c>
      <c r="Y237" s="2">
        <f t="shared" si="43"/>
        <v>55670662.212609634</v>
      </c>
      <c r="Z237" s="2" t="str">
        <f t="shared" si="8"/>
        <v>MEEP</v>
      </c>
      <c r="AA237" s="2">
        <f>IF(Z237="HERE",Y237,AA236+Graph!$G$1*1000)</f>
        <v>71529870.784038156</v>
      </c>
      <c r="AB237" s="2">
        <f t="shared" si="20"/>
        <v>800000</v>
      </c>
      <c r="AC237" s="2">
        <f t="shared" si="44"/>
        <v>54672253.147413366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21"/>
        <v>52800000</v>
      </c>
      <c r="AG237" s="3">
        <f t="shared" si="29"/>
        <v>50160000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170</v>
      </c>
      <c r="C238" s="7"/>
      <c r="D238" s="2" t="e">
        <f t="shared" si="11"/>
        <v>#N/A</v>
      </c>
      <c r="E238" s="2" t="e">
        <f t="shared" si="22"/>
        <v>#N/A</v>
      </c>
      <c r="F238" s="2">
        <v>1359713.6651131213</v>
      </c>
      <c r="G238" s="2">
        <f t="shared" si="47"/>
        <v>642960.42857142852</v>
      </c>
      <c r="H238" s="2">
        <f t="shared" si="45"/>
        <v>122826058.5759851</v>
      </c>
      <c r="I238" s="7"/>
      <c r="J238" s="2" t="e">
        <f t="shared" si="13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1770451.1428571395</v>
      </c>
      <c r="M238" s="8" t="e">
        <f t="shared" si="28"/>
        <v>#N/A</v>
      </c>
      <c r="N238" s="2" t="e">
        <f t="shared" si="14"/>
        <v>#N/A</v>
      </c>
      <c r="O238" s="2" t="e">
        <f t="shared" si="24"/>
        <v>#N/A</v>
      </c>
      <c r="P238" s="2">
        <v>1367294.1135316193</v>
      </c>
      <c r="Q238" s="2">
        <f t="shared" si="48"/>
        <v>650000</v>
      </c>
      <c r="R238" s="2">
        <f t="shared" si="46"/>
        <v>124495084.36002296</v>
      </c>
      <c r="S238" s="2">
        <f t="shared" si="16"/>
        <v>642960.42857143283</v>
      </c>
      <c r="T238" s="2">
        <f t="shared" si="17"/>
        <v>7039.571428571362</v>
      </c>
      <c r="U238" s="2">
        <f t="shared" si="18"/>
        <v>650000</v>
      </c>
      <c r="V238" s="2">
        <f t="shared" si="34"/>
        <v>68817382.575984746</v>
      </c>
      <c r="W238" s="2">
        <f t="shared" si="19"/>
        <v>642960.42857143283</v>
      </c>
      <c r="X238" s="2">
        <f t="shared" si="6"/>
        <v>7039.5714285671711</v>
      </c>
      <c r="Y238" s="2">
        <f t="shared" si="43"/>
        <v>55677701.784038201</v>
      </c>
      <c r="Z238" s="2" t="str">
        <f t="shared" si="8"/>
        <v>MEEP</v>
      </c>
      <c r="AA238" s="2">
        <f>IF(Z238="HERE",Y238,AA237+Graph!$G$1*1000)</f>
        <v>72329870.784038156</v>
      </c>
      <c r="AB238" s="2">
        <f t="shared" si="20"/>
        <v>800000</v>
      </c>
      <c r="AC238" s="2">
        <f t="shared" si="44"/>
        <v>54672253.147413366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21"/>
        <v>52800000</v>
      </c>
      <c r="AG238" s="3">
        <f t="shared" si="29"/>
        <v>50160000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171</v>
      </c>
      <c r="C239" s="7"/>
      <c r="D239" s="2" t="e">
        <f t="shared" si="11"/>
        <v>#N/A</v>
      </c>
      <c r="E239" s="2" t="e">
        <f t="shared" si="22"/>
        <v>#N/A</v>
      </c>
      <c r="F239" s="2">
        <v>1364974.3154063821</v>
      </c>
      <c r="G239" s="2">
        <f t="shared" si="47"/>
        <v>642960.42857142852</v>
      </c>
      <c r="H239" s="2">
        <f t="shared" si="45"/>
        <v>123469019.00455654</v>
      </c>
      <c r="I239" s="7"/>
      <c r="J239" s="2" t="e">
        <f t="shared" si="13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1777490.7142857108</v>
      </c>
      <c r="M239" s="8" t="e">
        <f t="shared" si="28"/>
        <v>#N/A</v>
      </c>
      <c r="N239" s="2" t="e">
        <f t="shared" si="14"/>
        <v>#N/A</v>
      </c>
      <c r="O239" s="2" t="e">
        <f t="shared" si="24"/>
        <v>#N/A</v>
      </c>
      <c r="P239" s="2">
        <v>1372576.6056241989</v>
      </c>
      <c r="Q239" s="2">
        <f t="shared" si="48"/>
        <v>650000</v>
      </c>
      <c r="R239" s="2">
        <f t="shared" si="46"/>
        <v>125145084.36002296</v>
      </c>
      <c r="S239" s="2">
        <f t="shared" si="16"/>
        <v>642960.42857143283</v>
      </c>
      <c r="T239" s="2">
        <f t="shared" si="17"/>
        <v>7039.571428571362</v>
      </c>
      <c r="U239" s="2">
        <f t="shared" si="18"/>
        <v>650000</v>
      </c>
      <c r="V239" s="2">
        <f t="shared" si="34"/>
        <v>69460343.004556179</v>
      </c>
      <c r="W239" s="2">
        <f t="shared" si="19"/>
        <v>642960.42857143283</v>
      </c>
      <c r="X239" s="2">
        <f t="shared" si="6"/>
        <v>7039.5714285671711</v>
      </c>
      <c r="Y239" s="2">
        <f t="shared" si="43"/>
        <v>55684741.355466768</v>
      </c>
      <c r="Z239" s="2" t="str">
        <f t="shared" si="8"/>
        <v>MEEP</v>
      </c>
      <c r="AA239" s="2">
        <f>IF(Z239="HERE",Y239,AA238+Graph!$G$1*1000)</f>
        <v>73129870.784038156</v>
      </c>
      <c r="AB239" s="2">
        <f t="shared" si="20"/>
        <v>800000</v>
      </c>
      <c r="AC239" s="2">
        <f t="shared" si="44"/>
        <v>54672253.147413366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21"/>
        <v>52800000</v>
      </c>
      <c r="AG239" s="3">
        <f t="shared" si="29"/>
        <v>50160000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172</v>
      </c>
      <c r="C240" s="7"/>
      <c r="D240" s="2" t="e">
        <f t="shared" si="11"/>
        <v>#N/A</v>
      </c>
      <c r="E240" s="2" t="e">
        <f t="shared" si="22"/>
        <v>#N/A</v>
      </c>
      <c r="F240" s="2">
        <v>1370234.9656996429</v>
      </c>
      <c r="G240" s="2">
        <f t="shared" si="47"/>
        <v>642960.42857142852</v>
      </c>
      <c r="H240" s="2">
        <f t="shared" si="45"/>
        <v>124111979.43312797</v>
      </c>
      <c r="I240" s="7"/>
      <c r="J240" s="2" t="e">
        <f t="shared" si="13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1784530.2857142822</v>
      </c>
      <c r="M240" s="8" t="e">
        <f t="shared" si="28"/>
        <v>#N/A</v>
      </c>
      <c r="N240" s="2" t="e">
        <f t="shared" si="14"/>
        <v>#N/A</v>
      </c>
      <c r="O240" s="2" t="e">
        <f t="shared" si="24"/>
        <v>#N/A</v>
      </c>
      <c r="P240" s="2">
        <v>1377859.0977168083</v>
      </c>
      <c r="Q240" s="2">
        <f t="shared" si="48"/>
        <v>650000</v>
      </c>
      <c r="R240" s="2">
        <f t="shared" si="46"/>
        <v>125795084.36002296</v>
      </c>
      <c r="S240" s="2">
        <f t="shared" si="16"/>
        <v>642960.42857143283</v>
      </c>
      <c r="T240" s="2">
        <f t="shared" si="17"/>
        <v>7039.571428571362</v>
      </c>
      <c r="U240" s="2">
        <f t="shared" si="18"/>
        <v>650000</v>
      </c>
      <c r="V240" s="2">
        <f t="shared" si="34"/>
        <v>70103303.433127612</v>
      </c>
      <c r="W240" s="2">
        <f t="shared" si="19"/>
        <v>642960.42857143283</v>
      </c>
      <c r="X240" s="2">
        <f t="shared" si="6"/>
        <v>7039.5714285671711</v>
      </c>
      <c r="Y240" s="2">
        <f t="shared" si="43"/>
        <v>55691780.926895335</v>
      </c>
      <c r="Z240" s="2" t="str">
        <f t="shared" si="8"/>
        <v>MEEP</v>
      </c>
      <c r="AA240" s="2">
        <f>IF(Z240="HERE",Y240,AA239+Graph!$G$1*1000)</f>
        <v>73929870.784038156</v>
      </c>
      <c r="AB240" s="2">
        <f t="shared" si="20"/>
        <v>800000</v>
      </c>
      <c r="AC240" s="2">
        <f t="shared" si="44"/>
        <v>54672253.147413366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21"/>
        <v>52800000</v>
      </c>
      <c r="AG240" s="3">
        <f t="shared" si="29"/>
        <v>50160000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173</v>
      </c>
      <c r="C241" s="7"/>
      <c r="D241" s="2" t="e">
        <f t="shared" si="11"/>
        <v>#N/A</v>
      </c>
      <c r="E241" s="2" t="e">
        <f t="shared" si="22"/>
        <v>#N/A</v>
      </c>
      <c r="F241" s="2">
        <v>1375495.6159928739</v>
      </c>
      <c r="G241" s="2">
        <f t="shared" si="47"/>
        <v>642960.42857142852</v>
      </c>
      <c r="H241" s="2">
        <f t="shared" si="45"/>
        <v>124754939.8616994</v>
      </c>
      <c r="I241" s="7"/>
      <c r="J241" s="2" t="e">
        <f t="shared" si="13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1791569.8571428536</v>
      </c>
      <c r="M241" s="8" t="e">
        <f t="shared" si="28"/>
        <v>#N/A</v>
      </c>
      <c r="N241" s="2" t="e">
        <f t="shared" si="14"/>
        <v>#N/A</v>
      </c>
      <c r="O241" s="2" t="e">
        <f t="shared" si="24"/>
        <v>#N/A</v>
      </c>
      <c r="P241" s="2">
        <v>1383141.5898093879</v>
      </c>
      <c r="Q241" s="2">
        <f t="shared" si="48"/>
        <v>650000</v>
      </c>
      <c r="R241" s="2">
        <f t="shared" si="46"/>
        <v>126445084.36002296</v>
      </c>
      <c r="S241" s="2">
        <f t="shared" si="16"/>
        <v>642960.42857143283</v>
      </c>
      <c r="T241" s="2">
        <f t="shared" si="17"/>
        <v>7039.571428571362</v>
      </c>
      <c r="U241" s="2">
        <f t="shared" si="18"/>
        <v>650000</v>
      </c>
      <c r="V241" s="2">
        <f t="shared" si="34"/>
        <v>70746263.861699045</v>
      </c>
      <c r="W241" s="2">
        <f t="shared" si="19"/>
        <v>642960.42857143283</v>
      </c>
      <c r="X241" s="2">
        <f t="shared" si="6"/>
        <v>7039.5714285671711</v>
      </c>
      <c r="Y241" s="2">
        <f t="shared" si="43"/>
        <v>55698820.498323902</v>
      </c>
      <c r="Z241" s="2" t="str">
        <f t="shared" si="8"/>
        <v>MEEP</v>
      </c>
      <c r="AA241" s="2">
        <f>IF(Z241="HERE",Y241,AA240+Graph!$G$1*1000)</f>
        <v>74729870.784038156</v>
      </c>
      <c r="AB241" s="2">
        <f t="shared" si="20"/>
        <v>800000</v>
      </c>
      <c r="AC241" s="2">
        <f t="shared" si="44"/>
        <v>54672253.147413366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21"/>
        <v>52800000</v>
      </c>
      <c r="AG241" s="3">
        <f t="shared" si="29"/>
        <v>50160000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174</v>
      </c>
      <c r="C242" s="7"/>
      <c r="D242" s="2" t="e">
        <f t="shared" si="11"/>
        <v>#N/A</v>
      </c>
      <c r="E242" s="2" t="e">
        <f t="shared" si="22"/>
        <v>#N/A</v>
      </c>
      <c r="F242" s="2">
        <v>1380756.2662861347</v>
      </c>
      <c r="G242" s="2">
        <f t="shared" si="47"/>
        <v>642960.42857142852</v>
      </c>
      <c r="H242" s="2">
        <f t="shared" si="45"/>
        <v>125397900.29027084</v>
      </c>
      <c r="I242" s="7"/>
      <c r="J242" s="2" t="e">
        <f t="shared" si="13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1798609.4285714249</v>
      </c>
      <c r="M242" s="8" t="e">
        <f t="shared" si="28"/>
        <v>#N/A</v>
      </c>
      <c r="N242" s="2" t="e">
        <f t="shared" si="14"/>
        <v>#N/A</v>
      </c>
      <c r="O242" s="2" t="e">
        <f t="shared" si="24"/>
        <v>#N/A</v>
      </c>
      <c r="P242" s="2">
        <v>1388424.0819019675</v>
      </c>
      <c r="Q242" s="2">
        <f t="shared" si="48"/>
        <v>650000</v>
      </c>
      <c r="R242" s="2">
        <f t="shared" si="46"/>
        <v>127095084.36002296</v>
      </c>
      <c r="S242" s="2">
        <f t="shared" si="16"/>
        <v>642960.42857143283</v>
      </c>
      <c r="T242" s="2">
        <f t="shared" si="17"/>
        <v>7039.571428571362</v>
      </c>
      <c r="U242" s="2">
        <f t="shared" si="18"/>
        <v>650000</v>
      </c>
      <c r="V242" s="2">
        <f t="shared" si="34"/>
        <v>71389224.290270478</v>
      </c>
      <c r="W242" s="2">
        <f t="shared" si="19"/>
        <v>642960.42857143283</v>
      </c>
      <c r="X242" s="2">
        <f t="shared" si="6"/>
        <v>7039.5714285671711</v>
      </c>
      <c r="Y242" s="2">
        <f t="shared" si="43"/>
        <v>55705860.06975247</v>
      </c>
      <c r="Z242" s="2" t="str">
        <f t="shared" si="8"/>
        <v>MEEP</v>
      </c>
      <c r="AA242" s="2">
        <f>IF(Z242="HERE",Y242,AA241+Graph!$G$1*1000)</f>
        <v>75529870.784038156</v>
      </c>
      <c r="AB242" s="2">
        <f t="shared" si="20"/>
        <v>800000</v>
      </c>
      <c r="AC242" s="2">
        <f t="shared" si="44"/>
        <v>54672253.147413366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21"/>
        <v>52800000</v>
      </c>
      <c r="AG242" s="3">
        <f t="shared" si="29"/>
        <v>50160000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175</v>
      </c>
      <c r="C243" s="7"/>
      <c r="D243" s="2" t="e">
        <f t="shared" si="11"/>
        <v>#N/A</v>
      </c>
      <c r="E243" s="2" t="e">
        <f t="shared" si="22"/>
        <v>#N/A</v>
      </c>
      <c r="F243" s="2">
        <v>1386016.9165793955</v>
      </c>
      <c r="G243" s="2">
        <f t="shared" si="47"/>
        <v>642960.42857142852</v>
      </c>
      <c r="H243" s="2">
        <f t="shared" si="45"/>
        <v>126040860.71884227</v>
      </c>
      <c r="I243" s="7"/>
      <c r="J243" s="2" t="e">
        <f t="shared" si="13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1805648.9999999963</v>
      </c>
      <c r="M243" s="8" t="e">
        <f t="shared" si="28"/>
        <v>#N/A</v>
      </c>
      <c r="N243" s="2" t="e">
        <f t="shared" si="14"/>
        <v>#N/A</v>
      </c>
      <c r="O243" s="2" t="e">
        <f t="shared" si="24"/>
        <v>#N/A</v>
      </c>
      <c r="P243" s="2">
        <v>1393706.5739945471</v>
      </c>
      <c r="Q243" s="2">
        <f t="shared" si="48"/>
        <v>650000</v>
      </c>
      <c r="R243" s="2">
        <f t="shared" si="46"/>
        <v>127745084.36002296</v>
      </c>
      <c r="S243" s="2">
        <f t="shared" si="16"/>
        <v>642960.42857143283</v>
      </c>
      <c r="T243" s="2">
        <f t="shared" si="17"/>
        <v>7039.571428571362</v>
      </c>
      <c r="U243" s="2">
        <f t="shared" si="18"/>
        <v>650000</v>
      </c>
      <c r="V243" s="2">
        <f t="shared" si="34"/>
        <v>72032184.71884191</v>
      </c>
      <c r="W243" s="2">
        <f t="shared" si="19"/>
        <v>642960.42857143283</v>
      </c>
      <c r="X243" s="2">
        <f t="shared" si="6"/>
        <v>7039.5714285671711</v>
      </c>
      <c r="Y243" s="2">
        <f t="shared" si="43"/>
        <v>55712899.641181037</v>
      </c>
      <c r="Z243" s="2" t="str">
        <f t="shared" si="8"/>
        <v>MEEP</v>
      </c>
      <c r="AA243" s="2">
        <f>IF(Z243="HERE",Y243,AA242+Graph!$G$1*1000)</f>
        <v>76329870.784038156</v>
      </c>
      <c r="AB243" s="2">
        <f t="shared" si="20"/>
        <v>800000</v>
      </c>
      <c r="AC243" s="2">
        <f t="shared" si="44"/>
        <v>54672253.147413366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21"/>
        <v>52800000</v>
      </c>
      <c r="AG243" s="3">
        <f t="shared" si="29"/>
        <v>50160000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176</v>
      </c>
      <c r="C244" s="7"/>
      <c r="D244" s="2" t="e">
        <f t="shared" si="11"/>
        <v>#N/A</v>
      </c>
      <c r="E244" s="2" t="e">
        <f t="shared" si="22"/>
        <v>#N/A</v>
      </c>
      <c r="F244" s="2">
        <v>1391277.5668726563</v>
      </c>
      <c r="G244" s="2">
        <f t="shared" si="47"/>
        <v>642960.42857142852</v>
      </c>
      <c r="H244" s="2">
        <f t="shared" si="45"/>
        <v>126683821.1474137</v>
      </c>
      <c r="I244" s="7"/>
      <c r="J244" s="2" t="e">
        <f t="shared" si="13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1812688.5714285676</v>
      </c>
      <c r="M244" s="8" t="e">
        <f t="shared" si="28"/>
        <v>#N/A</v>
      </c>
      <c r="N244" s="2" t="e">
        <f t="shared" si="14"/>
        <v>#N/A</v>
      </c>
      <c r="O244" s="2" t="e">
        <f t="shared" si="24"/>
        <v>#N/A</v>
      </c>
      <c r="P244" s="2">
        <v>1398989.0660871267</v>
      </c>
      <c r="Q244" s="2">
        <f t="shared" si="48"/>
        <v>650000</v>
      </c>
      <c r="R244" s="2">
        <f t="shared" si="46"/>
        <v>128395084.36002296</v>
      </c>
      <c r="S244" s="2">
        <f t="shared" si="16"/>
        <v>642960.42857143283</v>
      </c>
      <c r="T244" s="2">
        <f t="shared" si="17"/>
        <v>7039.571428571362</v>
      </c>
      <c r="U244" s="2">
        <f t="shared" si="18"/>
        <v>650000</v>
      </c>
      <c r="V244" s="2">
        <f t="shared" si="34"/>
        <v>72675145.147413343</v>
      </c>
      <c r="W244" s="2">
        <f t="shared" si="19"/>
        <v>642960.42857143283</v>
      </c>
      <c r="X244" s="2">
        <f t="shared" si="6"/>
        <v>7039.5714285671711</v>
      </c>
      <c r="Y244" s="2">
        <f t="shared" si="43"/>
        <v>55719939.212609604</v>
      </c>
      <c r="Z244" s="2" t="str">
        <f t="shared" si="8"/>
        <v>MEEP</v>
      </c>
      <c r="AA244" s="2">
        <f>IF(Z244="HERE",Y244,AA243+Graph!$G$1*1000)</f>
        <v>77129870.784038156</v>
      </c>
      <c r="AB244" s="2">
        <f t="shared" si="20"/>
        <v>800000</v>
      </c>
      <c r="AC244" s="2">
        <f t="shared" si="44"/>
        <v>54672253.147413366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2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177</v>
      </c>
      <c r="C245" s="7"/>
      <c r="D245" s="2" t="e">
        <f t="shared" si="11"/>
        <v>#N/A</v>
      </c>
      <c r="E245" s="2" t="e">
        <f t="shared" si="22"/>
        <v>#N/A</v>
      </c>
      <c r="F245" s="2">
        <v>1396538.2171659172</v>
      </c>
      <c r="G245" s="2">
        <f t="shared" si="47"/>
        <v>642960.42857142852</v>
      </c>
      <c r="H245" s="2">
        <f t="shared" si="45"/>
        <v>127326781.57598513</v>
      </c>
      <c r="I245" s="7"/>
      <c r="J245" s="2" t="e">
        <f t="shared" si="13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1819728.142857139</v>
      </c>
      <c r="M245" s="8" t="e">
        <f t="shared" si="28"/>
        <v>#N/A</v>
      </c>
      <c r="N245" s="2" t="e">
        <f t="shared" si="14"/>
        <v>#N/A</v>
      </c>
      <c r="O245" s="2" t="e">
        <f t="shared" si="24"/>
        <v>#N/A</v>
      </c>
      <c r="P245" s="2">
        <v>1404271.5581797063</v>
      </c>
      <c r="Q245" s="2">
        <f t="shared" si="48"/>
        <v>650000</v>
      </c>
      <c r="R245" s="2">
        <f t="shared" si="46"/>
        <v>129045084.36002296</v>
      </c>
      <c r="S245" s="2">
        <f t="shared" si="16"/>
        <v>642960.42857143283</v>
      </c>
      <c r="T245" s="2">
        <f t="shared" si="17"/>
        <v>7039.571428571362</v>
      </c>
      <c r="U245" s="2">
        <f t="shared" si="18"/>
        <v>650000</v>
      </c>
      <c r="V245" s="2">
        <f t="shared" si="34"/>
        <v>73318105.575984776</v>
      </c>
      <c r="W245" s="2">
        <f t="shared" si="19"/>
        <v>642960.42857143283</v>
      </c>
      <c r="X245" s="2">
        <f t="shared" si="6"/>
        <v>7039.5714285671711</v>
      </c>
      <c r="Y245" s="2">
        <f t="shared" si="43"/>
        <v>55726978.784038171</v>
      </c>
      <c r="Z245" s="2" t="str">
        <f t="shared" si="8"/>
        <v>MEEP</v>
      </c>
      <c r="AA245" s="2">
        <f>IF(Z245="HERE",Y245,AA244+Graph!$G$1*1000)</f>
        <v>77929870.784038156</v>
      </c>
      <c r="AB245" s="2">
        <f t="shared" si="20"/>
        <v>800000</v>
      </c>
      <c r="AC245" s="2">
        <f t="shared" si="44"/>
        <v>54672253.147413366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2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178</v>
      </c>
      <c r="C246" s="7"/>
      <c r="D246" s="2" t="e">
        <f t="shared" si="11"/>
        <v>#N/A</v>
      </c>
      <c r="E246" s="2" t="e">
        <f t="shared" si="22"/>
        <v>#N/A</v>
      </c>
      <c r="F246" s="2">
        <v>1401798.867459178</v>
      </c>
      <c r="G246" s="2">
        <f t="shared" si="47"/>
        <v>642960.42857142852</v>
      </c>
      <c r="H246" s="2">
        <f t="shared" si="45"/>
        <v>127969742.00455657</v>
      </c>
      <c r="I246" s="7"/>
      <c r="J246" s="2" t="e">
        <f t="shared" si="13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1826767.7142857104</v>
      </c>
      <c r="M246" s="8" t="e">
        <f t="shared" si="28"/>
        <v>#N/A</v>
      </c>
      <c r="N246" s="2" t="e">
        <f t="shared" si="14"/>
        <v>#N/A</v>
      </c>
      <c r="O246" s="2" t="e">
        <f t="shared" si="24"/>
        <v>#N/A</v>
      </c>
      <c r="P246" s="2">
        <v>1409554.0502723157</v>
      </c>
      <c r="Q246" s="2">
        <f t="shared" si="48"/>
        <v>650000</v>
      </c>
      <c r="R246" s="2">
        <f t="shared" si="46"/>
        <v>129695084.36002296</v>
      </c>
      <c r="S246" s="2">
        <f t="shared" si="16"/>
        <v>642960.42857143283</v>
      </c>
      <c r="T246" s="2">
        <f t="shared" si="17"/>
        <v>7039.571428571362</v>
      </c>
      <c r="U246" s="2">
        <f t="shared" si="18"/>
        <v>650000</v>
      </c>
      <c r="V246" s="2">
        <f t="shared" si="34"/>
        <v>73961066.004556209</v>
      </c>
      <c r="W246" s="2">
        <f t="shared" si="19"/>
        <v>642960.42857143283</v>
      </c>
      <c r="X246" s="2">
        <f t="shared" si="6"/>
        <v>7039.5714285671711</v>
      </c>
      <c r="Y246" s="2">
        <f t="shared" si="43"/>
        <v>55734018.355466738</v>
      </c>
      <c r="Z246" s="2" t="str">
        <f t="shared" si="8"/>
        <v>MEEP</v>
      </c>
      <c r="AA246" s="2">
        <f>IF(Z246="HERE",Y246,AA245+Graph!$G$1*1000)</f>
        <v>78729870.784038156</v>
      </c>
      <c r="AB246" s="2">
        <f t="shared" si="20"/>
        <v>800000</v>
      </c>
      <c r="AC246" s="2">
        <f t="shared" si="44"/>
        <v>54672253.147413366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2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179</v>
      </c>
      <c r="C247" s="7"/>
      <c r="D247" s="2" t="e">
        <f t="shared" si="11"/>
        <v>#N/A</v>
      </c>
      <c r="E247" s="2" t="e">
        <f t="shared" si="22"/>
        <v>#N/A</v>
      </c>
      <c r="F247" s="2">
        <v>1407059.517752409</v>
      </c>
      <c r="G247" s="2">
        <f t="shared" si="47"/>
        <v>642960.42857142852</v>
      </c>
      <c r="H247" s="2">
        <f t="shared" si="45"/>
        <v>128612702.433128</v>
      </c>
      <c r="I247" s="7"/>
      <c r="J247" s="2" t="e">
        <f t="shared" si="13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1833807.2857142817</v>
      </c>
      <c r="M247" s="8" t="e">
        <f t="shared" si="28"/>
        <v>#N/A</v>
      </c>
      <c r="N247" s="2" t="e">
        <f t="shared" si="14"/>
        <v>#N/A</v>
      </c>
      <c r="O247" s="2" t="e">
        <f t="shared" si="24"/>
        <v>#N/A</v>
      </c>
      <c r="P247" s="2">
        <v>1414836.5423648953</v>
      </c>
      <c r="Q247" s="2">
        <f t="shared" si="48"/>
        <v>650000</v>
      </c>
      <c r="R247" s="2">
        <f t="shared" si="46"/>
        <v>130345084.36002296</v>
      </c>
      <c r="S247" s="2">
        <f t="shared" si="16"/>
        <v>642960.42857143283</v>
      </c>
      <c r="T247" s="2">
        <f t="shared" si="17"/>
        <v>7039.571428571362</v>
      </c>
      <c r="U247" s="2">
        <f t="shared" si="18"/>
        <v>650000</v>
      </c>
      <c r="V247" s="2">
        <f t="shared" si="34"/>
        <v>74604026.433127642</v>
      </c>
      <c r="W247" s="2">
        <f t="shared" si="19"/>
        <v>642960.42857143283</v>
      </c>
      <c r="X247" s="2">
        <f t="shared" si="6"/>
        <v>7039.5714285671711</v>
      </c>
      <c r="Y247" s="2">
        <f t="shared" si="43"/>
        <v>55741057.926895306</v>
      </c>
      <c r="Z247" s="2" t="str">
        <f t="shared" si="8"/>
        <v>MEEP</v>
      </c>
      <c r="AA247" s="2">
        <f>IF(Z247="HERE",Y247,AA246+Graph!$G$1*1000)</f>
        <v>79529870.784038156</v>
      </c>
      <c r="AB247" s="2">
        <f t="shared" si="20"/>
        <v>800000</v>
      </c>
      <c r="AC247" s="2">
        <f t="shared" si="44"/>
        <v>54672253.147413366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2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180</v>
      </c>
      <c r="C248" s="7"/>
      <c r="D248" s="2" t="e">
        <f t="shared" si="11"/>
        <v>#N/A</v>
      </c>
      <c r="E248" s="2" t="e">
        <f t="shared" si="22"/>
        <v>#N/A</v>
      </c>
      <c r="F248" s="2">
        <v>1412320.1680456698</v>
      </c>
      <c r="G248" s="2">
        <f t="shared" si="47"/>
        <v>642960.42857142852</v>
      </c>
      <c r="H248" s="2">
        <f t="shared" si="45"/>
        <v>129255662.86169943</v>
      </c>
      <c r="I248" s="7"/>
      <c r="J248" s="2" t="e">
        <f t="shared" si="13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1840846.8571428531</v>
      </c>
      <c r="M248" s="8" t="e">
        <f t="shared" si="28"/>
        <v>#N/A</v>
      </c>
      <c r="N248" s="2" t="e">
        <f t="shared" si="14"/>
        <v>#N/A</v>
      </c>
      <c r="O248" s="2" t="e">
        <f t="shared" si="24"/>
        <v>#N/A</v>
      </c>
      <c r="P248" s="2">
        <v>1420119.0344574749</v>
      </c>
      <c r="Q248" s="2">
        <f t="shared" si="48"/>
        <v>650000</v>
      </c>
      <c r="R248" s="2">
        <f t="shared" si="46"/>
        <v>130995084.36002296</v>
      </c>
      <c r="S248" s="2">
        <f t="shared" si="16"/>
        <v>642960.42857143283</v>
      </c>
      <c r="T248" s="2">
        <f t="shared" si="17"/>
        <v>7039.571428571362</v>
      </c>
      <c r="U248" s="2">
        <f t="shared" si="18"/>
        <v>650000</v>
      </c>
      <c r="V248" s="2">
        <f t="shared" si="34"/>
        <v>75246986.861699075</v>
      </c>
      <c r="W248" s="2">
        <f t="shared" si="19"/>
        <v>642960.42857143283</v>
      </c>
      <c r="X248" s="2">
        <f t="shared" si="6"/>
        <v>7039.5714285671711</v>
      </c>
      <c r="Y248" s="2">
        <f t="shared" si="43"/>
        <v>55748097.498323873</v>
      </c>
      <c r="Z248" s="2" t="str">
        <f t="shared" si="8"/>
        <v>MEEP</v>
      </c>
      <c r="AA248" s="2">
        <f>IF(Z248="HERE",Y248,AA247+Graph!$G$1*1000)</f>
        <v>80329870.784038156</v>
      </c>
      <c r="AB248" s="2">
        <f t="shared" si="20"/>
        <v>800000</v>
      </c>
      <c r="AC248" s="2">
        <f t="shared" si="44"/>
        <v>54672253.147413366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2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181</v>
      </c>
      <c r="C249" s="7"/>
      <c r="D249" s="2" t="e">
        <f t="shared" si="11"/>
        <v>#N/A</v>
      </c>
      <c r="E249" s="2" t="e">
        <f t="shared" si="22"/>
        <v>#N/A</v>
      </c>
      <c r="F249" s="2">
        <v>1417580.8183389306</v>
      </c>
      <c r="G249" s="2">
        <f t="shared" si="47"/>
        <v>642960.42857142852</v>
      </c>
      <c r="H249" s="2">
        <f t="shared" si="45"/>
        <v>129898623.29027086</v>
      </c>
      <c r="I249" s="7"/>
      <c r="J249" s="2" t="e">
        <f t="shared" si="13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1847886.4285714244</v>
      </c>
      <c r="M249" s="8" t="e">
        <f t="shared" si="28"/>
        <v>#N/A</v>
      </c>
      <c r="N249" s="2" t="e">
        <f t="shared" si="14"/>
        <v>#N/A</v>
      </c>
      <c r="O249" s="2" t="e">
        <f t="shared" si="24"/>
        <v>#N/A</v>
      </c>
      <c r="P249" s="2">
        <v>1425401.5265500546</v>
      </c>
      <c r="Q249" s="2">
        <f t="shared" si="48"/>
        <v>650000</v>
      </c>
      <c r="R249" s="2">
        <f t="shared" si="46"/>
        <v>131645084.36002296</v>
      </c>
      <c r="S249" s="2">
        <f t="shared" si="16"/>
        <v>642960.42857143283</v>
      </c>
      <c r="T249" s="2">
        <f t="shared" si="17"/>
        <v>7039.571428571362</v>
      </c>
      <c r="U249" s="2">
        <f t="shared" si="18"/>
        <v>650000</v>
      </c>
      <c r="V249" s="2">
        <f t="shared" si="34"/>
        <v>75889947.290270507</v>
      </c>
      <c r="W249" s="2">
        <f t="shared" si="19"/>
        <v>642960.42857143283</v>
      </c>
      <c r="X249" s="2">
        <f t="shared" si="6"/>
        <v>7039.5714285671711</v>
      </c>
      <c r="Y249" s="2">
        <f t="shared" si="43"/>
        <v>55755137.06975244</v>
      </c>
      <c r="Z249" s="2" t="str">
        <f t="shared" si="8"/>
        <v>MEEP</v>
      </c>
      <c r="AA249" s="2">
        <f>IF(Z249="HERE",Y249,AA248+Graph!$G$1*1000)</f>
        <v>81129870.784038156</v>
      </c>
      <c r="AB249" s="2">
        <f t="shared" si="20"/>
        <v>800000</v>
      </c>
      <c r="AC249" s="2">
        <f t="shared" si="44"/>
        <v>54672253.147413366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2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182</v>
      </c>
      <c r="C250" s="7"/>
      <c r="D250" s="2" t="e">
        <f t="shared" si="11"/>
        <v>#N/A</v>
      </c>
      <c r="E250" s="2" t="e">
        <f t="shared" si="22"/>
        <v>#N/A</v>
      </c>
      <c r="F250" s="2">
        <v>1422841.4686321914</v>
      </c>
      <c r="G250" s="2">
        <f t="shared" si="47"/>
        <v>642960.42857142852</v>
      </c>
      <c r="H250" s="2">
        <f t="shared" si="45"/>
        <v>130541583.7188423</v>
      </c>
      <c r="I250" s="7"/>
      <c r="J250" s="2" t="e">
        <f t="shared" si="13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1854925.9999999958</v>
      </c>
      <c r="M250" s="8" t="e">
        <f t="shared" si="28"/>
        <v>#N/A</v>
      </c>
      <c r="N250" s="2" t="e">
        <f t="shared" si="14"/>
        <v>#N/A</v>
      </c>
      <c r="O250" s="2" t="e">
        <f t="shared" si="24"/>
        <v>#N/A</v>
      </c>
      <c r="P250" s="2">
        <v>1430684.0186426342</v>
      </c>
      <c r="Q250" s="2">
        <f t="shared" si="48"/>
        <v>650000</v>
      </c>
      <c r="R250" s="2">
        <f t="shared" si="46"/>
        <v>132295084.36002296</v>
      </c>
      <c r="S250" s="2">
        <f t="shared" si="16"/>
        <v>642960.42857143283</v>
      </c>
      <c r="T250" s="2">
        <f t="shared" si="17"/>
        <v>7039.571428571362</v>
      </c>
      <c r="U250" s="2">
        <f t="shared" si="18"/>
        <v>650000</v>
      </c>
      <c r="V250" s="2">
        <f t="shared" si="34"/>
        <v>76532907.71884194</v>
      </c>
      <c r="W250" s="2">
        <f t="shared" si="19"/>
        <v>642960.42857143283</v>
      </c>
      <c r="X250" s="2">
        <f t="shared" si="6"/>
        <v>7039.5714285671711</v>
      </c>
      <c r="Y250" s="2">
        <f t="shared" si="43"/>
        <v>55762176.641181007</v>
      </c>
      <c r="Z250" s="2" t="str">
        <f t="shared" si="8"/>
        <v>MEEP</v>
      </c>
      <c r="AA250" s="2">
        <f>IF(Z250="HERE",Y250,AA249+Graph!$G$1*1000)</f>
        <v>81929870.784038156</v>
      </c>
      <c r="AB250" s="2">
        <f t="shared" si="20"/>
        <v>800000</v>
      </c>
      <c r="AC250" s="2">
        <f t="shared" si="44"/>
        <v>54672253.147413366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2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183</v>
      </c>
      <c r="C251" s="7"/>
      <c r="D251" s="2" t="e">
        <f t="shared" si="11"/>
        <v>#N/A</v>
      </c>
      <c r="E251" s="2" t="e">
        <f t="shared" si="22"/>
        <v>#N/A</v>
      </c>
      <c r="F251" s="2">
        <v>1428102.1189254522</v>
      </c>
      <c r="G251" s="2">
        <f t="shared" si="47"/>
        <v>642960.42857142852</v>
      </c>
      <c r="H251" s="2">
        <f t="shared" si="45"/>
        <v>131184544.14741373</v>
      </c>
      <c r="I251" s="7"/>
      <c r="J251" s="2" t="e">
        <f t="shared" si="13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1861965.5714285672</v>
      </c>
      <c r="M251" s="8" t="e">
        <f t="shared" si="28"/>
        <v>#N/A</v>
      </c>
      <c r="N251" s="2" t="e">
        <f t="shared" si="14"/>
        <v>#N/A</v>
      </c>
      <c r="O251" s="2" t="e">
        <f t="shared" si="24"/>
        <v>#N/A</v>
      </c>
      <c r="P251" s="2">
        <v>1435966.5107352436</v>
      </c>
      <c r="Q251" s="2">
        <f t="shared" si="48"/>
        <v>650000</v>
      </c>
      <c r="R251" s="2">
        <f t="shared" si="46"/>
        <v>132945084.36002296</v>
      </c>
      <c r="S251" s="2">
        <f t="shared" si="16"/>
        <v>642960.42857143283</v>
      </c>
      <c r="T251" s="2">
        <f t="shared" si="17"/>
        <v>7039.571428571362</v>
      </c>
      <c r="U251" s="2">
        <f t="shared" si="18"/>
        <v>650000</v>
      </c>
      <c r="V251" s="2">
        <f t="shared" si="34"/>
        <v>77175868.147413373</v>
      </c>
      <c r="W251" s="2">
        <f t="shared" si="19"/>
        <v>642960.42857143283</v>
      </c>
      <c r="X251" s="2">
        <f t="shared" si="6"/>
        <v>7039.5714285671711</v>
      </c>
      <c r="Y251" s="2">
        <f t="shared" si="43"/>
        <v>55769216.212609574</v>
      </c>
      <c r="Z251" s="2" t="str">
        <f t="shared" si="8"/>
        <v>MEEP</v>
      </c>
      <c r="AA251" s="2">
        <f>IF(Z251="HERE",Y251,AA250+Graph!$G$1*1000)</f>
        <v>82729870.784038156</v>
      </c>
      <c r="AB251" s="2">
        <f t="shared" si="20"/>
        <v>800000</v>
      </c>
      <c r="AC251" s="2">
        <f t="shared" si="44"/>
        <v>54672253.147413366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2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184</v>
      </c>
      <c r="C252" s="7"/>
      <c r="D252" s="2" t="e">
        <f t="shared" si="11"/>
        <v>#N/A</v>
      </c>
      <c r="E252" s="2" t="e">
        <f t="shared" si="22"/>
        <v>#N/A</v>
      </c>
      <c r="F252" s="2">
        <v>1433362.7692186832</v>
      </c>
      <c r="G252" s="2">
        <f t="shared" si="47"/>
        <v>642960.42857142852</v>
      </c>
      <c r="H252" s="2">
        <f t="shared" si="45"/>
        <v>131827504.57598516</v>
      </c>
      <c r="I252" s="7"/>
      <c r="J252" s="2" t="e">
        <f t="shared" si="13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1869005.1428571385</v>
      </c>
      <c r="M252" s="8" t="e">
        <f t="shared" si="28"/>
        <v>#N/A</v>
      </c>
      <c r="N252" s="2" t="e">
        <f t="shared" si="14"/>
        <v>#N/A</v>
      </c>
      <c r="O252" s="2" t="e">
        <f t="shared" si="24"/>
        <v>#N/A</v>
      </c>
      <c r="P252" s="2">
        <v>1441249.0028278232</v>
      </c>
      <c r="Q252" s="2">
        <f t="shared" si="48"/>
        <v>650000</v>
      </c>
      <c r="R252" s="2">
        <f t="shared" si="46"/>
        <v>133595084.36002296</v>
      </c>
      <c r="S252" s="2">
        <f t="shared" si="16"/>
        <v>642960.42857143283</v>
      </c>
      <c r="T252" s="2">
        <f t="shared" si="17"/>
        <v>7039.571428571362</v>
      </c>
      <c r="U252" s="2">
        <f t="shared" si="18"/>
        <v>650000</v>
      </c>
      <c r="V252" s="2">
        <f t="shared" si="34"/>
        <v>77818828.575984806</v>
      </c>
      <c r="W252" s="2">
        <f t="shared" si="19"/>
        <v>642960.42857143283</v>
      </c>
      <c r="X252" s="2">
        <f t="shared" si="6"/>
        <v>7039.5714285671711</v>
      </c>
      <c r="Y252" s="2">
        <f t="shared" si="43"/>
        <v>55776255.784038141</v>
      </c>
      <c r="Z252" s="2" t="str">
        <f t="shared" si="8"/>
        <v>MEEP</v>
      </c>
      <c r="AA252" s="2">
        <f>IF(Z252="HERE",Y252,AA251+Graph!$G$1*1000)</f>
        <v>83529870.784038156</v>
      </c>
      <c r="AB252" s="2">
        <f t="shared" si="20"/>
        <v>800000</v>
      </c>
      <c r="AC252" s="2">
        <f t="shared" si="44"/>
        <v>54672253.147413366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2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185</v>
      </c>
      <c r="C253" s="7"/>
      <c r="D253" s="2" t="e">
        <f t="shared" si="11"/>
        <v>#N/A</v>
      </c>
      <c r="E253" s="2" t="e">
        <f t="shared" si="22"/>
        <v>#N/A</v>
      </c>
      <c r="F253" s="2">
        <v>1438623.4195119441</v>
      </c>
      <c r="G253" s="2">
        <f t="shared" si="47"/>
        <v>642960.42857142852</v>
      </c>
      <c r="H253" s="2">
        <f t="shared" si="45"/>
        <v>132470465.0045566</v>
      </c>
      <c r="I253" s="7"/>
      <c r="J253" s="2" t="e">
        <f t="shared" si="13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1876044.7142857099</v>
      </c>
      <c r="M253" s="8" t="e">
        <f t="shared" si="28"/>
        <v>#N/A</v>
      </c>
      <c r="N253" s="2" t="e">
        <f t="shared" si="14"/>
        <v>#N/A</v>
      </c>
      <c r="O253" s="2" t="e">
        <f t="shared" si="24"/>
        <v>#N/A</v>
      </c>
      <c r="P253" s="2">
        <v>1446531.4949204028</v>
      </c>
      <c r="Q253" s="2">
        <f t="shared" si="48"/>
        <v>650000</v>
      </c>
      <c r="R253" s="2">
        <f t="shared" si="46"/>
        <v>134245084.36002296</v>
      </c>
      <c r="S253" s="2">
        <f t="shared" si="16"/>
        <v>642960.42857143283</v>
      </c>
      <c r="T253" s="2">
        <f t="shared" si="17"/>
        <v>7039.571428571362</v>
      </c>
      <c r="U253" s="2">
        <f t="shared" si="18"/>
        <v>650000</v>
      </c>
      <c r="V253" s="2">
        <f t="shared" si="34"/>
        <v>78461789.004556239</v>
      </c>
      <c r="W253" s="2">
        <f t="shared" si="19"/>
        <v>642960.42857143283</v>
      </c>
      <c r="X253" s="2">
        <f t="shared" si="6"/>
        <v>7039.5714285671711</v>
      </c>
      <c r="Y253" s="2">
        <f t="shared" si="43"/>
        <v>55783295.355466709</v>
      </c>
      <c r="Z253" s="2" t="str">
        <f t="shared" si="8"/>
        <v>MEEP</v>
      </c>
      <c r="AA253" s="2">
        <f>IF(Z253="HERE",Y253,AA252+Graph!$G$1*1000)</f>
        <v>84329870.784038156</v>
      </c>
      <c r="AB253" s="2">
        <f t="shared" si="20"/>
        <v>800000</v>
      </c>
      <c r="AC253" s="2">
        <f t="shared" si="44"/>
        <v>54672253.147413366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2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186</v>
      </c>
      <c r="C254" s="7"/>
      <c r="D254" s="2" t="e">
        <f t="shared" si="11"/>
        <v>#N/A</v>
      </c>
      <c r="E254" s="2" t="e">
        <f t="shared" si="22"/>
        <v>#N/A</v>
      </c>
      <c r="F254" s="2">
        <v>1443884.0698052049</v>
      </c>
      <c r="G254" s="2">
        <f t="shared" si="47"/>
        <v>642960.42857142852</v>
      </c>
      <c r="H254" s="2">
        <f t="shared" si="45"/>
        <v>133113425.43312803</v>
      </c>
      <c r="I254" s="7"/>
      <c r="J254" s="2" t="e">
        <f t="shared" si="13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1883084.2857142813</v>
      </c>
      <c r="M254" s="8" t="e">
        <f t="shared" si="28"/>
        <v>#N/A</v>
      </c>
      <c r="N254" s="2" t="e">
        <f t="shared" si="14"/>
        <v>#N/A</v>
      </c>
      <c r="O254" s="2" t="e">
        <f t="shared" si="24"/>
        <v>#N/A</v>
      </c>
      <c r="P254" s="2">
        <v>1451813.9870129824</v>
      </c>
      <c r="Q254" s="2">
        <f t="shared" si="48"/>
        <v>650000</v>
      </c>
      <c r="R254" s="2">
        <f t="shared" si="46"/>
        <v>134895084.36002296</v>
      </c>
      <c r="S254" s="2">
        <f t="shared" si="16"/>
        <v>642960.42857143283</v>
      </c>
      <c r="T254" s="2">
        <f t="shared" si="17"/>
        <v>7039.571428571362</v>
      </c>
      <c r="U254" s="2">
        <f t="shared" si="18"/>
        <v>650000</v>
      </c>
      <c r="V254" s="2">
        <f t="shared" si="34"/>
        <v>79104749.433127671</v>
      </c>
      <c r="W254" s="2">
        <f t="shared" si="19"/>
        <v>642960.42857143283</v>
      </c>
      <c r="X254" s="2">
        <f t="shared" si="6"/>
        <v>7039.5714285671711</v>
      </c>
      <c r="Y254" s="2">
        <f t="shared" si="43"/>
        <v>55790334.926895276</v>
      </c>
      <c r="Z254" s="2" t="str">
        <f t="shared" si="8"/>
        <v>MEEP</v>
      </c>
      <c r="AA254" s="2">
        <f>IF(Z254="HERE",Y254,AA253+Graph!$G$1*1000)</f>
        <v>85129870.784038156</v>
      </c>
      <c r="AB254" s="2">
        <f t="shared" si="20"/>
        <v>800000</v>
      </c>
      <c r="AC254" s="2">
        <f t="shared" si="44"/>
        <v>54672253.147413366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2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187</v>
      </c>
      <c r="C255" s="7"/>
      <c r="D255" s="2" t="e">
        <f t="shared" si="11"/>
        <v>#N/A</v>
      </c>
      <c r="E255" s="2" t="e">
        <f t="shared" si="22"/>
        <v>#N/A</v>
      </c>
      <c r="F255" s="2">
        <v>1449144.7200984657</v>
      </c>
      <c r="G255" s="2">
        <f t="shared" si="47"/>
        <v>642960.42857142852</v>
      </c>
      <c r="H255" s="2">
        <f t="shared" si="45"/>
        <v>133756385.86169946</v>
      </c>
      <c r="I255" s="7"/>
      <c r="J255" s="2" t="e">
        <f t="shared" si="13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1890123.8571428526</v>
      </c>
      <c r="M255" s="8" t="e">
        <f t="shared" si="28"/>
        <v>#N/A</v>
      </c>
      <c r="N255" s="2" t="e">
        <f t="shared" si="14"/>
        <v>#N/A</v>
      </c>
      <c r="O255" s="2" t="e">
        <f t="shared" si="24"/>
        <v>#N/A</v>
      </c>
      <c r="P255" s="2">
        <v>1457096.479105562</v>
      </c>
      <c r="Q255" s="2">
        <f t="shared" si="48"/>
        <v>650000</v>
      </c>
      <c r="R255" s="2">
        <f t="shared" si="46"/>
        <v>135545084.36002296</v>
      </c>
      <c r="S255" s="2">
        <f t="shared" si="16"/>
        <v>642960.42857143283</v>
      </c>
      <c r="T255" s="2">
        <f t="shared" si="17"/>
        <v>7039.571428571362</v>
      </c>
      <c r="U255" s="2">
        <f t="shared" si="18"/>
        <v>650000</v>
      </c>
      <c r="V255" s="2">
        <f t="shared" si="34"/>
        <v>79747709.861699104</v>
      </c>
      <c r="W255" s="2">
        <f t="shared" si="19"/>
        <v>642960.42857143283</v>
      </c>
      <c r="X255" s="2">
        <f t="shared" si="6"/>
        <v>7039.5714285671711</v>
      </c>
      <c r="Y255" s="2">
        <f t="shared" si="43"/>
        <v>55797374.498323843</v>
      </c>
      <c r="Z255" s="2" t="str">
        <f t="shared" si="8"/>
        <v>MEEP</v>
      </c>
      <c r="AA255" s="2">
        <f>IF(Z255="HERE",Y255,AA254+Graph!$G$1*1000)</f>
        <v>85929870.784038156</v>
      </c>
      <c r="AB255" s="2">
        <f t="shared" si="20"/>
        <v>800000</v>
      </c>
      <c r="AC255" s="2">
        <f t="shared" si="44"/>
        <v>54672253.147413366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2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188</v>
      </c>
      <c r="C256" s="7"/>
      <c r="D256" s="2" t="e">
        <f t="shared" si="11"/>
        <v>#N/A</v>
      </c>
      <c r="E256" s="2" t="e">
        <f t="shared" si="22"/>
        <v>#N/A</v>
      </c>
      <c r="F256" s="2">
        <v>1454405.3703917265</v>
      </c>
      <c r="G256" s="2">
        <f t="shared" si="47"/>
        <v>642960.42857142852</v>
      </c>
      <c r="H256" s="2">
        <f t="shared" si="45"/>
        <v>134399346.29027089</v>
      </c>
      <c r="I256" s="7"/>
      <c r="J256" s="2" t="e">
        <f t="shared" si="13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1897163.428571424</v>
      </c>
      <c r="M256" s="8" t="e">
        <f t="shared" si="28"/>
        <v>#N/A</v>
      </c>
      <c r="N256" s="2" t="e">
        <f t="shared" si="14"/>
        <v>#N/A</v>
      </c>
      <c r="O256" s="2" t="e">
        <f t="shared" si="24"/>
        <v>#N/A</v>
      </c>
      <c r="P256" s="2">
        <v>1462378.9711981416</v>
      </c>
      <c r="Q256" s="2">
        <f t="shared" si="48"/>
        <v>650000</v>
      </c>
      <c r="R256" s="2">
        <f t="shared" si="46"/>
        <v>136195084.36002296</v>
      </c>
      <c r="S256" s="2">
        <f t="shared" si="16"/>
        <v>642960.42857143283</v>
      </c>
      <c r="T256" s="2">
        <f t="shared" si="17"/>
        <v>7039.571428571362</v>
      </c>
      <c r="U256" s="2">
        <f t="shared" si="18"/>
        <v>650000</v>
      </c>
      <c r="V256" s="2">
        <f t="shared" si="34"/>
        <v>80390670.290270537</v>
      </c>
      <c r="W256" s="2">
        <f t="shared" si="19"/>
        <v>642960.42857143283</v>
      </c>
      <c r="X256" s="2">
        <f t="shared" si="6"/>
        <v>7039.5714285671711</v>
      </c>
      <c r="Y256" s="2">
        <f t="shared" si="43"/>
        <v>55804414.06975241</v>
      </c>
      <c r="Z256" s="2" t="str">
        <f t="shared" si="8"/>
        <v>MEEP</v>
      </c>
      <c r="AA256" s="2">
        <f>IF(Z256="HERE",Y256,AA255+Graph!$G$1*1000)</f>
        <v>86729870.784038156</v>
      </c>
      <c r="AB256" s="2">
        <f t="shared" si="20"/>
        <v>800000</v>
      </c>
      <c r="AC256" s="2">
        <f t="shared" si="44"/>
        <v>54672253.147413366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2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189</v>
      </c>
      <c r="C257" s="7"/>
      <c r="D257" s="2" t="e">
        <f t="shared" si="11"/>
        <v>#N/A</v>
      </c>
      <c r="E257" s="2" t="e">
        <f t="shared" si="22"/>
        <v>#N/A</v>
      </c>
      <c r="F257" s="2">
        <v>1459666.0206849575</v>
      </c>
      <c r="G257" s="2">
        <f t="shared" si="47"/>
        <v>642960.42857142852</v>
      </c>
      <c r="H257" s="2">
        <f t="shared" si="45"/>
        <v>135042306.71884233</v>
      </c>
      <c r="I257" s="7"/>
      <c r="J257" s="2" t="e">
        <f t="shared" si="13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1904202.9999999953</v>
      </c>
      <c r="M257" s="8" t="e">
        <f t="shared" si="28"/>
        <v>#N/A</v>
      </c>
      <c r="N257" s="2" t="e">
        <f t="shared" si="14"/>
        <v>#N/A</v>
      </c>
      <c r="O257" s="2" t="e">
        <f t="shared" si="24"/>
        <v>#N/A</v>
      </c>
      <c r="P257" s="2">
        <v>1467661.463290751</v>
      </c>
      <c r="Q257" s="2">
        <f t="shared" si="48"/>
        <v>650000</v>
      </c>
      <c r="R257" s="2">
        <f t="shared" si="46"/>
        <v>136845084.36002296</v>
      </c>
      <c r="S257" s="2">
        <f t="shared" si="16"/>
        <v>642960.42857143283</v>
      </c>
      <c r="T257" s="2">
        <f t="shared" si="17"/>
        <v>7039.571428571362</v>
      </c>
      <c r="U257" s="2">
        <f t="shared" si="18"/>
        <v>650000</v>
      </c>
      <c r="V257" s="2">
        <f t="shared" si="34"/>
        <v>81033630.71884197</v>
      </c>
      <c r="W257" s="2">
        <f t="shared" si="19"/>
        <v>642960.42857143283</v>
      </c>
      <c r="X257" s="2">
        <f t="shared" si="6"/>
        <v>7039.5714285671711</v>
      </c>
      <c r="Y257" s="2">
        <f t="shared" si="43"/>
        <v>55811453.641180977</v>
      </c>
      <c r="Z257" s="2" t="str">
        <f t="shared" si="8"/>
        <v>MEEP</v>
      </c>
      <c r="AA257" s="2">
        <f>IF(Z257="HERE",Y257,AA256+Graph!$G$1*1000)</f>
        <v>87529870.784038156</v>
      </c>
      <c r="AB257" s="2">
        <f t="shared" si="20"/>
        <v>800000</v>
      </c>
      <c r="AC257" s="2">
        <f t="shared" si="44"/>
        <v>54672253.147413366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2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190</v>
      </c>
      <c r="C258" s="7"/>
      <c r="D258" s="2" t="e">
        <f t="shared" si="11"/>
        <v>#N/A</v>
      </c>
      <c r="E258" s="2" t="e">
        <f t="shared" si="22"/>
        <v>#N/A</v>
      </c>
      <c r="F258" s="2">
        <v>1464926.6709782183</v>
      </c>
      <c r="G258" s="2">
        <f t="shared" si="47"/>
        <v>642960.42857142852</v>
      </c>
      <c r="H258" s="2">
        <f t="shared" si="45"/>
        <v>135685267.14741376</v>
      </c>
      <c r="I258" s="7"/>
      <c r="J258" s="2" t="e">
        <f t="shared" si="13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1911242.5714285667</v>
      </c>
      <c r="M258" s="8" t="e">
        <f t="shared" si="28"/>
        <v>#N/A</v>
      </c>
      <c r="N258" s="2" t="e">
        <f t="shared" si="14"/>
        <v>#N/A</v>
      </c>
      <c r="O258" s="2" t="e">
        <f t="shared" si="24"/>
        <v>#N/A</v>
      </c>
      <c r="P258" s="2">
        <v>1472943.9553833306</v>
      </c>
      <c r="Q258" s="2">
        <f t="shared" si="48"/>
        <v>650000</v>
      </c>
      <c r="R258" s="2">
        <f t="shared" si="46"/>
        <v>137495084.36002296</v>
      </c>
      <c r="S258" s="2">
        <f t="shared" si="16"/>
        <v>642960.42857143283</v>
      </c>
      <c r="T258" s="2">
        <f t="shared" si="17"/>
        <v>7039.571428571362</v>
      </c>
      <c r="U258" s="2">
        <f t="shared" si="18"/>
        <v>650000</v>
      </c>
      <c r="V258" s="2">
        <f t="shared" si="34"/>
        <v>81676591.147413403</v>
      </c>
      <c r="W258" s="2">
        <f t="shared" si="19"/>
        <v>642960.42857143283</v>
      </c>
      <c r="X258" s="2">
        <f t="shared" si="6"/>
        <v>7039.5714285671711</v>
      </c>
      <c r="Y258" s="2">
        <f t="shared" si="43"/>
        <v>55818493.212609544</v>
      </c>
      <c r="Z258" s="2" t="str">
        <f t="shared" si="8"/>
        <v>MEEP</v>
      </c>
      <c r="AA258" s="2">
        <f>IF(Z258="HERE",Y258,AA257+Graph!$G$1*1000)</f>
        <v>88329870.784038156</v>
      </c>
      <c r="AB258" s="2">
        <f t="shared" si="20"/>
        <v>800000</v>
      </c>
      <c r="AC258" s="2">
        <f t="shared" si="44"/>
        <v>54672253.147413366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2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191</v>
      </c>
      <c r="C259" s="7"/>
      <c r="D259" s="2" t="e">
        <f t="shared" si="11"/>
        <v>#N/A</v>
      </c>
      <c r="E259" s="2" t="e">
        <f t="shared" si="22"/>
        <v>#N/A</v>
      </c>
      <c r="F259" s="2">
        <v>1470187.3212714791</v>
      </c>
      <c r="G259" s="2">
        <f t="shared" si="47"/>
        <v>642960.42857142852</v>
      </c>
      <c r="H259" s="2">
        <f t="shared" si="45"/>
        <v>136328227.57598519</v>
      </c>
      <c r="I259" s="7"/>
      <c r="J259" s="2" t="e">
        <f t="shared" si="13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1918282.1428571381</v>
      </c>
      <c r="M259" s="8" t="e">
        <f t="shared" si="28"/>
        <v>#N/A</v>
      </c>
      <c r="N259" s="2" t="e">
        <f t="shared" si="14"/>
        <v>#N/A</v>
      </c>
      <c r="O259" s="2" t="e">
        <f t="shared" si="24"/>
        <v>#N/A</v>
      </c>
      <c r="P259" s="2">
        <v>1478226.4474759102</v>
      </c>
      <c r="Q259" s="2">
        <f t="shared" si="48"/>
        <v>650000</v>
      </c>
      <c r="R259" s="2">
        <f t="shared" si="46"/>
        <v>138145084.36002296</v>
      </c>
      <c r="S259" s="2">
        <f t="shared" si="16"/>
        <v>642960.42857143283</v>
      </c>
      <c r="T259" s="2">
        <f t="shared" si="17"/>
        <v>7039.571428571362</v>
      </c>
      <c r="U259" s="2">
        <f t="shared" si="18"/>
        <v>650000</v>
      </c>
      <c r="V259" s="2">
        <f t="shared" si="34"/>
        <v>82319551.575984836</v>
      </c>
      <c r="W259" s="2">
        <f t="shared" si="19"/>
        <v>642960.42857143283</v>
      </c>
      <c r="X259" s="2">
        <f t="shared" si="6"/>
        <v>7039.5714285671711</v>
      </c>
      <c r="Y259" s="2">
        <f t="shared" si="43"/>
        <v>55825532.784038112</v>
      </c>
      <c r="Z259" s="2" t="str">
        <f t="shared" si="8"/>
        <v>MEEP</v>
      </c>
      <c r="AA259" s="2">
        <f>IF(Z259="HERE",Y259,AA258+Graph!$G$1*1000)</f>
        <v>89129870.784038156</v>
      </c>
      <c r="AB259" s="2">
        <f t="shared" si="20"/>
        <v>800000</v>
      </c>
      <c r="AC259" s="2">
        <f t="shared" si="44"/>
        <v>54672253.147413366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2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192</v>
      </c>
      <c r="C260" s="7"/>
      <c r="D260" s="2" t="e">
        <f t="shared" si="11"/>
        <v>#N/A</v>
      </c>
      <c r="E260" s="2" t="e">
        <f t="shared" si="22"/>
        <v>#N/A</v>
      </c>
      <c r="F260" s="2">
        <v>1475447.9715647399</v>
      </c>
      <c r="G260" s="2">
        <f t="shared" si="47"/>
        <v>642960.42857142852</v>
      </c>
      <c r="H260" s="2">
        <f t="shared" si="45"/>
        <v>136971188.00455663</v>
      </c>
      <c r="I260" s="7"/>
      <c r="J260" s="2" t="e">
        <f t="shared" si="13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1925321.7142857094</v>
      </c>
      <c r="M260" s="8" t="e">
        <f t="shared" si="28"/>
        <v>#N/A</v>
      </c>
      <c r="N260" s="2" t="e">
        <f t="shared" si="14"/>
        <v>#N/A</v>
      </c>
      <c r="O260" s="2" t="e">
        <f t="shared" si="24"/>
        <v>#N/A</v>
      </c>
      <c r="P260" s="2">
        <v>1483508.9395684898</v>
      </c>
      <c r="Q260" s="2">
        <f t="shared" si="48"/>
        <v>650000</v>
      </c>
      <c r="R260" s="2">
        <f t="shared" si="46"/>
        <v>138795084.36002296</v>
      </c>
      <c r="S260" s="2">
        <f t="shared" si="16"/>
        <v>642960.42857143283</v>
      </c>
      <c r="T260" s="2">
        <f t="shared" si="17"/>
        <v>7039.571428571362</v>
      </c>
      <c r="U260" s="2">
        <f t="shared" si="18"/>
        <v>650000</v>
      </c>
      <c r="V260" s="2">
        <f t="shared" si="34"/>
        <v>82962512.004556268</v>
      </c>
      <c r="W260" s="2">
        <f t="shared" si="19"/>
        <v>642960.42857143283</v>
      </c>
      <c r="X260" s="2">
        <f t="shared" si="6"/>
        <v>7039.5714285671711</v>
      </c>
      <c r="Y260" s="2">
        <f t="shared" si="43"/>
        <v>55832572.355466679</v>
      </c>
      <c r="Z260" s="2" t="str">
        <f t="shared" si="8"/>
        <v>MEEP</v>
      </c>
      <c r="AA260" s="2">
        <f>IF(Z260="HERE",Y260,AA259+Graph!$G$1*1000)</f>
        <v>89929870.784038156</v>
      </c>
      <c r="AB260" s="2">
        <f t="shared" si="20"/>
        <v>800000</v>
      </c>
      <c r="AC260" s="2">
        <f t="shared" si="44"/>
        <v>54672253.147413366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2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193</v>
      </c>
      <c r="C261" s="7"/>
      <c r="D261" s="2" t="e">
        <f t="shared" si="11"/>
        <v>#N/A</v>
      </c>
      <c r="E261" s="2" t="e">
        <f t="shared" si="22"/>
        <v>#N/A</v>
      </c>
      <c r="F261" s="2">
        <v>1480708.6218580008</v>
      </c>
      <c r="G261" s="2">
        <f t="shared" si="47"/>
        <v>642960.42857142852</v>
      </c>
      <c r="H261" s="2">
        <f t="shared" si="45"/>
        <v>137614148.43312806</v>
      </c>
      <c r="I261" s="7"/>
      <c r="J261" s="2" t="e">
        <f t="shared" si="13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1932361.2857142808</v>
      </c>
      <c r="M261" s="8" t="e">
        <f t="shared" si="28"/>
        <v>#N/A</v>
      </c>
      <c r="N261" s="2" t="e">
        <f t="shared" si="14"/>
        <v>#N/A</v>
      </c>
      <c r="O261" s="2" t="e">
        <f t="shared" si="24"/>
        <v>#N/A</v>
      </c>
      <c r="P261" s="2">
        <v>1488791.4316610694</v>
      </c>
      <c r="Q261" s="2">
        <f t="shared" si="48"/>
        <v>650000</v>
      </c>
      <c r="R261" s="2">
        <f t="shared" si="46"/>
        <v>139445084.36002296</v>
      </c>
      <c r="S261" s="2">
        <f t="shared" si="16"/>
        <v>642960.42857143283</v>
      </c>
      <c r="T261" s="2">
        <f t="shared" si="17"/>
        <v>7039.571428571362</v>
      </c>
      <c r="U261" s="2">
        <f t="shared" si="18"/>
        <v>650000</v>
      </c>
      <c r="V261" s="2">
        <f t="shared" si="34"/>
        <v>83605472.433127701</v>
      </c>
      <c r="W261" s="2">
        <f t="shared" si="19"/>
        <v>642960.42857143283</v>
      </c>
      <c r="X261" s="2">
        <f t="shared" si="6"/>
        <v>7039.5714285671711</v>
      </c>
      <c r="Y261" s="2">
        <f t="shared" si="43"/>
        <v>55839611.926895246</v>
      </c>
      <c r="Z261" s="2" t="str">
        <f t="shared" si="8"/>
        <v>MEEP</v>
      </c>
      <c r="AA261" s="2">
        <f>IF(Z261="HERE",Y261,AA260+Graph!$G$1*1000)</f>
        <v>90729870.784038156</v>
      </c>
      <c r="AB261" s="2">
        <f t="shared" si="20"/>
        <v>800000</v>
      </c>
      <c r="AC261" s="2">
        <f t="shared" si="44"/>
        <v>54672253.147413366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2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194</v>
      </c>
      <c r="C262" s="7"/>
      <c r="D262" s="2" t="e">
        <f t="shared" si="11"/>
        <v>#N/A</v>
      </c>
      <c r="E262" s="2" t="e">
        <f t="shared" si="22"/>
        <v>#N/A</v>
      </c>
      <c r="F262" s="2">
        <v>1485969.2721512318</v>
      </c>
      <c r="G262" s="2">
        <f t="shared" si="47"/>
        <v>642960.42857142852</v>
      </c>
      <c r="H262" s="2">
        <f t="shared" si="45"/>
        <v>138257108.86169949</v>
      </c>
      <c r="I262" s="7"/>
      <c r="J262" s="2" t="e">
        <f t="shared" si="13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1939400.8571428522</v>
      </c>
      <c r="M262" s="8" t="e">
        <f t="shared" si="28"/>
        <v>#N/A</v>
      </c>
      <c r="N262" s="2" t="e">
        <f t="shared" si="14"/>
        <v>#N/A</v>
      </c>
      <c r="O262" s="2" t="e">
        <f t="shared" si="24"/>
        <v>#N/A</v>
      </c>
      <c r="P262" s="2">
        <v>1494073.923753649</v>
      </c>
      <c r="Q262" s="2">
        <f t="shared" si="48"/>
        <v>650000</v>
      </c>
      <c r="R262" s="2">
        <f t="shared" si="46"/>
        <v>140095084.36002296</v>
      </c>
      <c r="S262" s="2">
        <f t="shared" si="16"/>
        <v>642960.42857143283</v>
      </c>
      <c r="T262" s="2">
        <f t="shared" si="17"/>
        <v>7039.571428571362</v>
      </c>
      <c r="U262" s="2">
        <f t="shared" si="18"/>
        <v>650000</v>
      </c>
      <c r="V262" s="2">
        <f t="shared" si="34"/>
        <v>84248432.861699134</v>
      </c>
      <c r="W262" s="2">
        <f t="shared" si="19"/>
        <v>642960.42857143283</v>
      </c>
      <c r="X262" s="2">
        <f t="shared" si="6"/>
        <v>7039.5714285671711</v>
      </c>
      <c r="Y262" s="2">
        <f t="shared" si="43"/>
        <v>55846651.498323813</v>
      </c>
      <c r="Z262" s="2" t="str">
        <f t="shared" si="8"/>
        <v>MEEP</v>
      </c>
      <c r="AA262" s="2">
        <f>IF(Z262="HERE",Y262,AA261+Graph!$G$1*1000)</f>
        <v>91529870.784038156</v>
      </c>
      <c r="AB262" s="2">
        <f t="shared" si="20"/>
        <v>800000</v>
      </c>
      <c r="AC262" s="2">
        <f t="shared" si="44"/>
        <v>54672253.147413366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2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195</v>
      </c>
      <c r="C263" s="7"/>
      <c r="D263" s="2" t="e">
        <f t="shared" si="11"/>
        <v>#N/A</v>
      </c>
      <c r="E263" s="2" t="e">
        <f t="shared" si="22"/>
        <v>#N/A</v>
      </c>
      <c r="F263" s="2">
        <v>1491229.9224444926</v>
      </c>
      <c r="G263" s="2">
        <f t="shared" si="47"/>
        <v>642960.42857142852</v>
      </c>
      <c r="H263" s="2">
        <f t="shared" si="45"/>
        <v>138900069.29027092</v>
      </c>
      <c r="I263" s="7"/>
      <c r="J263" s="2" t="e">
        <f t="shared" si="13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1946440.4285714235</v>
      </c>
      <c r="M263" s="8" t="e">
        <f t="shared" si="28"/>
        <v>#N/A</v>
      </c>
      <c r="N263" s="2" t="e">
        <f t="shared" si="14"/>
        <v>#N/A</v>
      </c>
      <c r="O263" s="2" t="e">
        <f t="shared" si="24"/>
        <v>#N/A</v>
      </c>
      <c r="P263" s="2">
        <v>1499356.4158462584</v>
      </c>
      <c r="Q263" s="2">
        <f t="shared" si="48"/>
        <v>650000</v>
      </c>
      <c r="R263" s="2">
        <f t="shared" si="46"/>
        <v>140745084.36002296</v>
      </c>
      <c r="S263" s="2">
        <f t="shared" si="16"/>
        <v>642960.42857143283</v>
      </c>
      <c r="T263" s="2">
        <f t="shared" si="17"/>
        <v>7039.571428571362</v>
      </c>
      <c r="U263" s="2">
        <f t="shared" si="18"/>
        <v>650000</v>
      </c>
      <c r="V263" s="2">
        <f t="shared" si="34"/>
        <v>84891393.290270567</v>
      </c>
      <c r="W263" s="2">
        <f t="shared" si="19"/>
        <v>642960.42857143283</v>
      </c>
      <c r="X263" s="2">
        <f t="shared" si="6"/>
        <v>7039.5714285671711</v>
      </c>
      <c r="Y263" s="2">
        <f t="shared" si="43"/>
        <v>55853691.06975238</v>
      </c>
      <c r="Z263" s="2" t="str">
        <f t="shared" si="8"/>
        <v>MEEP</v>
      </c>
      <c r="AA263" s="2">
        <f>IF(Z263="HERE",Y263,AA262+Graph!$G$1*1000)</f>
        <v>92329870.784038156</v>
      </c>
      <c r="AB263" s="2">
        <f t="shared" si="20"/>
        <v>800000</v>
      </c>
      <c r="AC263" s="2">
        <f t="shared" si="44"/>
        <v>54672253.147413366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2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196</v>
      </c>
      <c r="C264" s="7"/>
      <c r="D264" s="2" t="e">
        <f t="shared" si="11"/>
        <v>#N/A</v>
      </c>
      <c r="E264" s="2" t="e">
        <f t="shared" si="22"/>
        <v>#N/A</v>
      </c>
      <c r="F264" s="2">
        <v>1496490.5727377534</v>
      </c>
      <c r="G264" s="2">
        <f t="shared" si="47"/>
        <v>642960.42857142852</v>
      </c>
      <c r="H264" s="2">
        <f t="shared" si="45"/>
        <v>139543029.71884236</v>
      </c>
      <c r="I264" s="7"/>
      <c r="J264" s="2" t="e">
        <f t="shared" si="13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1953479.9999999949</v>
      </c>
      <c r="M264" s="8" t="e">
        <f t="shared" si="28"/>
        <v>#N/A</v>
      </c>
      <c r="N264" s="2" t="e">
        <f t="shared" si="14"/>
        <v>#N/A</v>
      </c>
      <c r="O264" s="2" t="e">
        <f t="shared" si="24"/>
        <v>#N/A</v>
      </c>
      <c r="P264" s="2">
        <v>1504638.907938838</v>
      </c>
      <c r="Q264" s="2">
        <f t="shared" si="48"/>
        <v>650000</v>
      </c>
      <c r="R264" s="2">
        <f t="shared" si="46"/>
        <v>141395084.36002296</v>
      </c>
      <c r="S264" s="2">
        <f t="shared" si="16"/>
        <v>642960.42857143283</v>
      </c>
      <c r="T264" s="2">
        <f t="shared" si="17"/>
        <v>7039.571428571362</v>
      </c>
      <c r="U264" s="2">
        <f t="shared" si="18"/>
        <v>650000</v>
      </c>
      <c r="V264" s="2">
        <f t="shared" si="34"/>
        <v>85534353.718842</v>
      </c>
      <c r="W264" s="2">
        <f t="shared" si="19"/>
        <v>642960.42857143283</v>
      </c>
      <c r="X264" s="2">
        <f t="shared" si="6"/>
        <v>7039.5714285671711</v>
      </c>
      <c r="Y264" s="2">
        <f t="shared" si="43"/>
        <v>55860730.641180947</v>
      </c>
      <c r="Z264" s="2" t="str">
        <f t="shared" si="8"/>
        <v>MEEP</v>
      </c>
      <c r="AA264" s="2">
        <f>IF(Z264="HERE",Y264,AA263+Graph!$G$1*1000)</f>
        <v>93129870.784038156</v>
      </c>
      <c r="AB264" s="2">
        <f t="shared" si="20"/>
        <v>800000</v>
      </c>
      <c r="AC264" s="2">
        <f t="shared" si="44"/>
        <v>54672253.147413366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2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197</v>
      </c>
      <c r="C265" s="7"/>
      <c r="D265" s="2" t="e">
        <f t="shared" si="11"/>
        <v>#N/A</v>
      </c>
      <c r="E265" s="2" t="e">
        <f t="shared" si="22"/>
        <v>#N/A</v>
      </c>
      <c r="F265" s="2">
        <v>1501751.2230310142</v>
      </c>
      <c r="G265" s="2">
        <f t="shared" si="47"/>
        <v>642960.42857142852</v>
      </c>
      <c r="H265" s="2">
        <f t="shared" si="45"/>
        <v>140185990.14741379</v>
      </c>
      <c r="I265" s="7"/>
      <c r="J265" s="2" t="e">
        <f t="shared" si="13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1960519.5714285662</v>
      </c>
      <c r="M265" s="8" t="e">
        <f t="shared" si="28"/>
        <v>#N/A</v>
      </c>
      <c r="N265" s="2" t="e">
        <f t="shared" si="14"/>
        <v>#N/A</v>
      </c>
      <c r="O265" s="2" t="e">
        <f t="shared" si="24"/>
        <v>#N/A</v>
      </c>
      <c r="P265" s="2">
        <v>1509921.4000314176</v>
      </c>
      <c r="Q265" s="2">
        <f t="shared" si="48"/>
        <v>650000</v>
      </c>
      <c r="R265" s="2">
        <f t="shared" si="46"/>
        <v>142045084.36002296</v>
      </c>
      <c r="S265" s="2">
        <f t="shared" si="16"/>
        <v>642960.42857143283</v>
      </c>
      <c r="T265" s="2">
        <f t="shared" si="17"/>
        <v>7039.571428571362</v>
      </c>
      <c r="U265" s="2">
        <f t="shared" si="18"/>
        <v>650000</v>
      </c>
      <c r="V265" s="2">
        <f t="shared" si="34"/>
        <v>86177314.147413433</v>
      </c>
      <c r="W265" s="2">
        <f t="shared" si="19"/>
        <v>642960.42857143283</v>
      </c>
      <c r="X265" s="2">
        <f t="shared" si="6"/>
        <v>7039.5714285671711</v>
      </c>
      <c r="Y265" s="2">
        <f t="shared" si="43"/>
        <v>55867770.212609515</v>
      </c>
      <c r="Z265" s="2" t="str">
        <f t="shared" si="8"/>
        <v>MEEP</v>
      </c>
      <c r="AA265" s="2">
        <f>IF(Z265="HERE",Y265,AA264+Graph!$G$1*1000)</f>
        <v>93929870.784038156</v>
      </c>
      <c r="AB265" s="2">
        <f t="shared" si="20"/>
        <v>800000</v>
      </c>
      <c r="AC265" s="2">
        <f t="shared" si="44"/>
        <v>54672253.147413366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2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198</v>
      </c>
      <c r="C266" s="7"/>
      <c r="D266" s="2" t="e">
        <f t="shared" si="11"/>
        <v>#N/A</v>
      </c>
      <c r="E266" s="2" t="e">
        <f t="shared" si="22"/>
        <v>#N/A</v>
      </c>
      <c r="F266" s="2">
        <v>1507011.873324275</v>
      </c>
      <c r="G266" s="2">
        <f t="shared" si="47"/>
        <v>642960.42857142852</v>
      </c>
      <c r="H266" s="2">
        <f t="shared" si="45"/>
        <v>140828950.57598522</v>
      </c>
      <c r="I266" s="7"/>
      <c r="J266" s="2" t="e">
        <f t="shared" si="13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1967559.1428571376</v>
      </c>
      <c r="M266" s="8" t="e">
        <f t="shared" si="28"/>
        <v>#N/A</v>
      </c>
      <c r="N266" s="2" t="e">
        <f t="shared" si="14"/>
        <v>#N/A</v>
      </c>
      <c r="O266" s="2" t="e">
        <f t="shared" si="24"/>
        <v>#N/A</v>
      </c>
      <c r="P266" s="2">
        <v>1515203.8921239972</v>
      </c>
      <c r="Q266" s="2">
        <f t="shared" si="48"/>
        <v>650000</v>
      </c>
      <c r="R266" s="2">
        <f t="shared" si="46"/>
        <v>142695084.36002296</v>
      </c>
      <c r="S266" s="2">
        <f t="shared" si="16"/>
        <v>642960.42857143283</v>
      </c>
      <c r="T266" s="2">
        <f t="shared" si="17"/>
        <v>7039.571428571362</v>
      </c>
      <c r="U266" s="2">
        <f t="shared" si="18"/>
        <v>650000</v>
      </c>
      <c r="V266" s="2">
        <f t="shared" si="34"/>
        <v>86820274.575984865</v>
      </c>
      <c r="W266" s="2">
        <f t="shared" si="19"/>
        <v>642960.42857143283</v>
      </c>
      <c r="X266" s="2">
        <f t="shared" si="6"/>
        <v>7039.5714285671711</v>
      </c>
      <c r="Y266" s="2">
        <f t="shared" si="43"/>
        <v>55874809.784038082</v>
      </c>
      <c r="Z266" s="2" t="str">
        <f t="shared" si="8"/>
        <v>MEEP</v>
      </c>
      <c r="AA266" s="2">
        <f>IF(Z266="HERE",Y266,AA265+Graph!$G$1*1000)</f>
        <v>94729870.784038156</v>
      </c>
      <c r="AB266" s="2">
        <f t="shared" si="20"/>
        <v>800000</v>
      </c>
      <c r="AC266" s="2">
        <f t="shared" si="44"/>
        <v>54672253.147413366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2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199</v>
      </c>
      <c r="C267" s="7"/>
      <c r="D267" s="2" t="e">
        <f t="shared" si="11"/>
        <v>#N/A</v>
      </c>
      <c r="E267" s="2" t="e">
        <f t="shared" si="22"/>
        <v>#N/A</v>
      </c>
      <c r="F267" s="2">
        <v>1512272.5236175358</v>
      </c>
      <c r="G267" s="2">
        <f t="shared" si="47"/>
        <v>642960.42857142852</v>
      </c>
      <c r="H267" s="2">
        <f t="shared" si="45"/>
        <v>141471911.00455666</v>
      </c>
      <c r="I267" s="7"/>
      <c r="J267" s="2" t="e">
        <f t="shared" si="13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1974598.714285709</v>
      </c>
      <c r="M267" s="8" t="e">
        <f t="shared" si="28"/>
        <v>#N/A</v>
      </c>
      <c r="N267" s="2" t="e">
        <f t="shared" si="14"/>
        <v>#N/A</v>
      </c>
      <c r="O267" s="2" t="e">
        <f t="shared" si="24"/>
        <v>#N/A</v>
      </c>
      <c r="P267" s="2">
        <v>1520486.3842165768</v>
      </c>
      <c r="Q267" s="2">
        <f t="shared" si="48"/>
        <v>650000</v>
      </c>
      <c r="R267" s="2">
        <f t="shared" si="46"/>
        <v>143345084.36002296</v>
      </c>
      <c r="S267" s="2">
        <f t="shared" si="16"/>
        <v>642960.42857143283</v>
      </c>
      <c r="T267" s="2">
        <f t="shared" si="17"/>
        <v>7039.571428571362</v>
      </c>
      <c r="U267" s="2">
        <f t="shared" si="18"/>
        <v>650000</v>
      </c>
      <c r="V267" s="2">
        <f t="shared" si="34"/>
        <v>87463235.004556298</v>
      </c>
      <c r="W267" s="2">
        <f t="shared" si="19"/>
        <v>642960.42857143283</v>
      </c>
      <c r="X267" s="2">
        <f t="shared" si="6"/>
        <v>7039.5714285671711</v>
      </c>
      <c r="Y267" s="2">
        <f t="shared" si="43"/>
        <v>55881849.355466649</v>
      </c>
      <c r="Z267" s="2" t="str">
        <f t="shared" si="8"/>
        <v>MEEP</v>
      </c>
      <c r="AA267" s="2">
        <f>IF(Z267="HERE",Y267,AA266+Graph!$G$1*1000)</f>
        <v>95529870.784038156</v>
      </c>
      <c r="AB267" s="2">
        <f t="shared" si="20"/>
        <v>800000</v>
      </c>
      <c r="AC267" s="2">
        <f t="shared" si="44"/>
        <v>54672253.147413366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2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200</v>
      </c>
      <c r="C268" s="7"/>
      <c r="D268" s="2" t="e">
        <f t="shared" si="11"/>
        <v>#N/A</v>
      </c>
      <c r="E268" s="2" t="e">
        <f t="shared" si="22"/>
        <v>#N/A</v>
      </c>
      <c r="F268" s="2">
        <v>1517533.1739107668</v>
      </c>
      <c r="G268" s="2">
        <f t="shared" si="47"/>
        <v>642960.42857142852</v>
      </c>
      <c r="H268" s="2">
        <f t="shared" si="45"/>
        <v>142114871.43312809</v>
      </c>
      <c r="I268" s="7"/>
      <c r="J268" s="2" t="e">
        <f t="shared" si="13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1981638.2857142803</v>
      </c>
      <c r="M268" s="8" t="e">
        <f t="shared" si="28"/>
        <v>#N/A</v>
      </c>
      <c r="N268" s="2" t="e">
        <f t="shared" si="14"/>
        <v>#N/A</v>
      </c>
      <c r="O268" s="2" t="e">
        <f t="shared" si="24"/>
        <v>#N/A</v>
      </c>
      <c r="P268" s="2">
        <v>1525768.8763091862</v>
      </c>
      <c r="Q268" s="2">
        <f t="shared" si="48"/>
        <v>650000</v>
      </c>
      <c r="R268" s="2">
        <f t="shared" si="46"/>
        <v>143995084.36002296</v>
      </c>
      <c r="S268" s="2">
        <f t="shared" si="16"/>
        <v>642960.42857143283</v>
      </c>
      <c r="T268" s="2">
        <f t="shared" si="17"/>
        <v>7039.571428571362</v>
      </c>
      <c r="U268" s="2">
        <f t="shared" si="18"/>
        <v>650000</v>
      </c>
      <c r="V268" s="2">
        <f t="shared" si="34"/>
        <v>88106195.433127731</v>
      </c>
      <c r="W268" s="2">
        <f t="shared" si="19"/>
        <v>642960.42857143283</v>
      </c>
      <c r="X268" s="2">
        <f t="shared" si="6"/>
        <v>7039.5714285671711</v>
      </c>
      <c r="Y268" s="2">
        <f t="shared" si="43"/>
        <v>55888888.926895216</v>
      </c>
      <c r="Z268" s="2" t="str">
        <f t="shared" si="8"/>
        <v>MEEP</v>
      </c>
      <c r="AA268" s="2">
        <f>IF(Z268="HERE",Y268,AA267+Graph!$G$1*1000)</f>
        <v>96329870.784038156</v>
      </c>
      <c r="AB268" s="2">
        <f t="shared" si="20"/>
        <v>800000</v>
      </c>
      <c r="AC268" s="2">
        <f t="shared" si="44"/>
        <v>54672253.147413366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2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201</v>
      </c>
      <c r="C269" s="7"/>
      <c r="D269" s="2" t="e">
        <f t="shared" si="11"/>
        <v>#N/A</v>
      </c>
      <c r="E269" s="2" t="e">
        <f t="shared" si="22"/>
        <v>#N/A</v>
      </c>
      <c r="F269" s="2">
        <v>1522793.8242040277</v>
      </c>
      <c r="G269" s="2">
        <f t="shared" si="47"/>
        <v>642960.42857142852</v>
      </c>
      <c r="H269" s="2">
        <f t="shared" si="45"/>
        <v>142757831.86169952</v>
      </c>
      <c r="I269" s="7"/>
      <c r="J269" s="2" t="e">
        <f t="shared" si="13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1988677.8571428517</v>
      </c>
      <c r="M269" s="8" t="e">
        <f t="shared" si="28"/>
        <v>#N/A</v>
      </c>
      <c r="N269" s="2" t="e">
        <f t="shared" si="14"/>
        <v>#N/A</v>
      </c>
      <c r="O269" s="2" t="e">
        <f t="shared" si="24"/>
        <v>#N/A</v>
      </c>
      <c r="P269" s="2">
        <v>1531051.3684017658</v>
      </c>
      <c r="Q269" s="2">
        <f t="shared" si="48"/>
        <v>650000</v>
      </c>
      <c r="R269" s="2">
        <f t="shared" si="46"/>
        <v>144645084.36002296</v>
      </c>
      <c r="S269" s="2">
        <f t="shared" si="16"/>
        <v>642960.42857143283</v>
      </c>
      <c r="T269" s="2">
        <f t="shared" si="17"/>
        <v>7039.571428571362</v>
      </c>
      <c r="U269" s="2">
        <f t="shared" si="18"/>
        <v>650000</v>
      </c>
      <c r="V269" s="2">
        <f t="shared" si="34"/>
        <v>88749155.861699164</v>
      </c>
      <c r="W269" s="2">
        <f t="shared" si="19"/>
        <v>642960.42857143283</v>
      </c>
      <c r="X269" s="2">
        <f t="shared" si="6"/>
        <v>7039.5714285671711</v>
      </c>
      <c r="Y269" s="2">
        <f t="shared" si="43"/>
        <v>55895928.498323783</v>
      </c>
      <c r="Z269" s="2" t="str">
        <f t="shared" si="8"/>
        <v>MEEP</v>
      </c>
      <c r="AA269" s="2">
        <f>IF(Z269="HERE",Y269,AA268+Graph!$G$1*1000)</f>
        <v>97129870.784038156</v>
      </c>
      <c r="AB269" s="2">
        <f t="shared" si="20"/>
        <v>800000</v>
      </c>
      <c r="AC269" s="2">
        <f t="shared" si="44"/>
        <v>54672253.147413366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2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202</v>
      </c>
      <c r="C270" s="7"/>
      <c r="D270" s="2" t="e">
        <f t="shared" si="11"/>
        <v>#N/A</v>
      </c>
      <c r="E270" s="2" t="e">
        <f t="shared" si="22"/>
        <v>#N/A</v>
      </c>
      <c r="F270" s="2">
        <v>1528054.4744972885</v>
      </c>
      <c r="G270" s="2">
        <f t="shared" si="47"/>
        <v>642960.42857142852</v>
      </c>
      <c r="H270" s="2">
        <f t="shared" si="45"/>
        <v>143400792.29027095</v>
      </c>
      <c r="I270" s="7"/>
      <c r="J270" s="2" t="e">
        <f t="shared" si="13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1995717.4285714231</v>
      </c>
      <c r="M270" s="8" t="e">
        <f t="shared" si="28"/>
        <v>#N/A</v>
      </c>
      <c r="N270" s="2" t="e">
        <f t="shared" si="14"/>
        <v>#N/A</v>
      </c>
      <c r="O270" s="2" t="e">
        <f t="shared" si="24"/>
        <v>#N/A</v>
      </c>
      <c r="P270" s="2">
        <v>1536333.8604943454</v>
      </c>
      <c r="Q270" s="2">
        <f t="shared" si="48"/>
        <v>650000</v>
      </c>
      <c r="R270" s="2">
        <f t="shared" si="46"/>
        <v>145295084.36002296</v>
      </c>
      <c r="S270" s="2">
        <f t="shared" si="16"/>
        <v>642960.42857143283</v>
      </c>
      <c r="T270" s="2">
        <f t="shared" si="17"/>
        <v>7039.571428571362</v>
      </c>
      <c r="U270" s="2">
        <f t="shared" si="18"/>
        <v>650000</v>
      </c>
      <c r="V270" s="2">
        <f t="shared" si="34"/>
        <v>89392116.290270597</v>
      </c>
      <c r="W270" s="2">
        <f t="shared" si="19"/>
        <v>642960.42857143283</v>
      </c>
      <c r="X270" s="2">
        <f t="shared" si="6"/>
        <v>7039.5714285671711</v>
      </c>
      <c r="Y270" s="2">
        <f t="shared" si="43"/>
        <v>55902968.06975235</v>
      </c>
      <c r="Z270" s="2" t="str">
        <f t="shared" si="8"/>
        <v>MEEP</v>
      </c>
      <c r="AA270" s="2">
        <f>IF(Z270="HERE",Y270,AA269+Graph!$G$1*1000)</f>
        <v>97929870.784038156</v>
      </c>
      <c r="AB270" s="2">
        <f t="shared" si="20"/>
        <v>800000</v>
      </c>
      <c r="AC270" s="2">
        <f t="shared" si="44"/>
        <v>54672253.147413366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2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203</v>
      </c>
      <c r="C271" s="7"/>
      <c r="D271" s="2" t="e">
        <f t="shared" si="11"/>
        <v>#N/A</v>
      </c>
      <c r="E271" s="2" t="e">
        <f t="shared" si="22"/>
        <v>#N/A</v>
      </c>
      <c r="F271" s="2">
        <v>1533315.1247905493</v>
      </c>
      <c r="G271" s="2">
        <f t="shared" si="47"/>
        <v>642960.42857142852</v>
      </c>
      <c r="H271" s="2">
        <f t="shared" si="45"/>
        <v>144043752.71884239</v>
      </c>
      <c r="I271" s="7"/>
      <c r="J271" s="2" t="e">
        <f t="shared" si="13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2002756.9999999944</v>
      </c>
      <c r="M271" s="8" t="e">
        <f t="shared" si="28"/>
        <v>#N/A</v>
      </c>
      <c r="N271" s="2" t="e">
        <f t="shared" si="14"/>
        <v>#N/A</v>
      </c>
      <c r="O271" s="2" t="e">
        <f t="shared" si="24"/>
        <v>#N/A</v>
      </c>
      <c r="P271" s="2">
        <v>1541616.352586925</v>
      </c>
      <c r="Q271" s="2">
        <f t="shared" si="48"/>
        <v>650000</v>
      </c>
      <c r="R271" s="2">
        <f t="shared" si="46"/>
        <v>145945084.36002296</v>
      </c>
      <c r="S271" s="2">
        <f t="shared" si="16"/>
        <v>642960.42857143283</v>
      </c>
      <c r="T271" s="2">
        <f t="shared" si="17"/>
        <v>7039.571428571362</v>
      </c>
      <c r="U271" s="2">
        <f t="shared" si="18"/>
        <v>650000</v>
      </c>
      <c r="V271" s="2">
        <f t="shared" si="34"/>
        <v>90035076.71884203</v>
      </c>
      <c r="W271" s="2">
        <f t="shared" si="19"/>
        <v>642960.42857143283</v>
      </c>
      <c r="X271" s="2">
        <f t="shared" si="6"/>
        <v>7039.5714285671711</v>
      </c>
      <c r="Y271" s="2">
        <f t="shared" si="43"/>
        <v>55910007.641180918</v>
      </c>
      <c r="Z271" s="2" t="str">
        <f t="shared" si="8"/>
        <v>MEEP</v>
      </c>
      <c r="AA271" s="2">
        <f>IF(Z271="HERE",Y271,AA270+Graph!$G$1*1000)</f>
        <v>98729870.784038156</v>
      </c>
      <c r="AB271" s="2">
        <f t="shared" si="20"/>
        <v>800000</v>
      </c>
      <c r="AC271" s="2">
        <f t="shared" si="44"/>
        <v>54672253.147413366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2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204</v>
      </c>
      <c r="C272" s="7"/>
      <c r="D272" s="2" t="e">
        <f t="shared" si="11"/>
        <v>#N/A</v>
      </c>
      <c r="E272" s="2" t="e">
        <f t="shared" si="22"/>
        <v>#N/A</v>
      </c>
      <c r="F272" s="2">
        <v>1538575.7750838101</v>
      </c>
      <c r="G272" s="2">
        <f t="shared" si="47"/>
        <v>642960.42857142852</v>
      </c>
      <c r="H272" s="2">
        <f t="shared" si="45"/>
        <v>144686713.14741382</v>
      </c>
      <c r="I272" s="7"/>
      <c r="J272" s="2" t="e">
        <f t="shared" si="13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2009796.5714285658</v>
      </c>
      <c r="M272" s="8" t="e">
        <f t="shared" si="28"/>
        <v>#N/A</v>
      </c>
      <c r="N272" s="2" t="e">
        <f t="shared" si="14"/>
        <v>#N/A</v>
      </c>
      <c r="O272" s="2" t="e">
        <f t="shared" si="24"/>
        <v>#N/A</v>
      </c>
      <c r="P272" s="2">
        <v>1546898.8446795046</v>
      </c>
      <c r="Q272" s="2">
        <f t="shared" si="48"/>
        <v>650000</v>
      </c>
      <c r="R272" s="2">
        <f t="shared" si="46"/>
        <v>146595084.36002296</v>
      </c>
      <c r="S272" s="2">
        <f t="shared" si="16"/>
        <v>642960.42857143283</v>
      </c>
      <c r="T272" s="2">
        <f t="shared" si="17"/>
        <v>7039.571428571362</v>
      </c>
      <c r="U272" s="2">
        <f t="shared" si="18"/>
        <v>650000</v>
      </c>
      <c r="V272" s="2">
        <f t="shared" si="34"/>
        <v>90678037.147413462</v>
      </c>
      <c r="W272" s="2">
        <f t="shared" si="19"/>
        <v>642960.42857143283</v>
      </c>
      <c r="X272" s="2">
        <f t="shared" si="6"/>
        <v>7039.5714285671711</v>
      </c>
      <c r="Y272" s="2">
        <f t="shared" si="43"/>
        <v>55917047.212609485</v>
      </c>
      <c r="Z272" s="2" t="str">
        <f t="shared" si="8"/>
        <v>MEEP</v>
      </c>
      <c r="AA272" s="2">
        <f>IF(Z272="HERE",Y272,AA271+Graph!$G$1*1000)</f>
        <v>99529870.784038156</v>
      </c>
      <c r="AB272" s="2">
        <f t="shared" si="20"/>
        <v>800000</v>
      </c>
      <c r="AC272" s="2">
        <f t="shared" si="44"/>
        <v>54672253.147413366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2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205</v>
      </c>
      <c r="C273" s="7"/>
      <c r="D273" s="2" t="e">
        <f t="shared" si="11"/>
        <v>#N/A</v>
      </c>
      <c r="E273" s="2" t="e">
        <f t="shared" si="22"/>
        <v>#N/A</v>
      </c>
      <c r="F273" s="2">
        <v>1543836.4253770411</v>
      </c>
      <c r="G273" s="2">
        <f t="shared" si="47"/>
        <v>642960.42857142852</v>
      </c>
      <c r="H273" s="2">
        <f t="shared" si="45"/>
        <v>145329673.57598525</v>
      </c>
      <c r="I273" s="7"/>
      <c r="J273" s="2" t="e">
        <f t="shared" si="13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2016836.1428571371</v>
      </c>
      <c r="M273" s="8" t="e">
        <f t="shared" si="28"/>
        <v>#N/A</v>
      </c>
      <c r="N273" s="2" t="e">
        <f t="shared" si="14"/>
        <v>#N/A</v>
      </c>
      <c r="O273" s="2" t="e">
        <f t="shared" si="24"/>
        <v>#N/A</v>
      </c>
      <c r="P273" s="2">
        <v>1552181.3367720842</v>
      </c>
      <c r="Q273" s="2">
        <f t="shared" si="48"/>
        <v>650000</v>
      </c>
      <c r="R273" s="2">
        <f t="shared" si="46"/>
        <v>147245084.36002296</v>
      </c>
      <c r="S273" s="2">
        <f t="shared" si="16"/>
        <v>642960.42857143283</v>
      </c>
      <c r="T273" s="2">
        <f t="shared" si="17"/>
        <v>7039.571428571362</v>
      </c>
      <c r="U273" s="2">
        <f t="shared" si="18"/>
        <v>650000</v>
      </c>
      <c r="V273" s="2">
        <f t="shared" si="34"/>
        <v>91320997.575984895</v>
      </c>
      <c r="W273" s="2">
        <f t="shared" si="19"/>
        <v>642960.42857143283</v>
      </c>
      <c r="X273" s="2">
        <f t="shared" si="6"/>
        <v>7039.5714285671711</v>
      </c>
      <c r="Y273" s="2">
        <f t="shared" si="43"/>
        <v>55924086.784038052</v>
      </c>
      <c r="Z273" s="2" t="str">
        <f t="shared" si="8"/>
        <v>MEEP</v>
      </c>
      <c r="AA273" s="2">
        <f>IF(Z273="HERE",Y273,AA272+Graph!$G$1*1000)</f>
        <v>100329870.78403816</v>
      </c>
      <c r="AB273" s="2">
        <f t="shared" si="20"/>
        <v>800000</v>
      </c>
      <c r="AC273" s="2">
        <f t="shared" si="44"/>
        <v>54672253.147413366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2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206</v>
      </c>
      <c r="C274" s="7"/>
      <c r="D274" s="2" t="e">
        <f t="shared" si="11"/>
        <v>#N/A</v>
      </c>
      <c r="E274" s="2" t="e">
        <f t="shared" si="22"/>
        <v>#N/A</v>
      </c>
      <c r="F274" s="2">
        <v>1549097.0756703019</v>
      </c>
      <c r="G274" s="2">
        <f t="shared" si="47"/>
        <v>642960.42857142852</v>
      </c>
      <c r="H274" s="2">
        <f t="shared" si="45"/>
        <v>145972634.00455669</v>
      </c>
      <c r="I274" s="7"/>
      <c r="J274" s="2" t="e">
        <f t="shared" si="13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2023875.7142857085</v>
      </c>
      <c r="M274" s="8" t="e">
        <f t="shared" si="28"/>
        <v>#N/A</v>
      </c>
      <c r="N274" s="2" t="e">
        <f t="shared" si="14"/>
        <v>#N/A</v>
      </c>
      <c r="O274" s="2" t="e">
        <f t="shared" si="24"/>
        <v>#N/A</v>
      </c>
      <c r="P274" s="2">
        <v>1557463.8288646936</v>
      </c>
      <c r="Q274" s="2">
        <f t="shared" si="48"/>
        <v>650000</v>
      </c>
      <c r="R274" s="2">
        <f t="shared" si="46"/>
        <v>147895084.36002296</v>
      </c>
      <c r="S274" s="2">
        <f t="shared" si="16"/>
        <v>642960.42857143283</v>
      </c>
      <c r="T274" s="2">
        <f t="shared" si="17"/>
        <v>7039.571428571362</v>
      </c>
      <c r="U274" s="2">
        <f t="shared" si="18"/>
        <v>650000</v>
      </c>
      <c r="V274" s="2">
        <f t="shared" si="34"/>
        <v>91963958.004556328</v>
      </c>
      <c r="W274" s="2">
        <f t="shared" si="19"/>
        <v>642960.42857143283</v>
      </c>
      <c r="X274" s="2">
        <f t="shared" si="6"/>
        <v>7039.5714285671711</v>
      </c>
      <c r="Y274" s="2">
        <f t="shared" si="43"/>
        <v>55931126.355466619</v>
      </c>
      <c r="Z274" s="2" t="str">
        <f t="shared" si="8"/>
        <v>MEEP</v>
      </c>
      <c r="AA274" s="2">
        <f>IF(Z274="HERE",Y274,AA273+Graph!$G$1*1000)</f>
        <v>101129870.78403816</v>
      </c>
      <c r="AB274" s="2">
        <f t="shared" si="20"/>
        <v>800000</v>
      </c>
      <c r="AC274" s="2">
        <f t="shared" si="44"/>
        <v>54672253.147413366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2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207</v>
      </c>
      <c r="C275" s="7"/>
      <c r="D275" s="2" t="e">
        <f t="shared" si="11"/>
        <v>#N/A</v>
      </c>
      <c r="E275" s="2" t="e">
        <f t="shared" si="22"/>
        <v>#N/A</v>
      </c>
      <c r="F275" s="2">
        <v>1554357.7259635627</v>
      </c>
      <c r="G275" s="2">
        <f t="shared" si="47"/>
        <v>642960.42857142852</v>
      </c>
      <c r="H275" s="2">
        <f t="shared" si="45"/>
        <v>146615594.43312812</v>
      </c>
      <c r="I275" s="7"/>
      <c r="J275" s="2" t="e">
        <f t="shared" si="13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2030915.2857142799</v>
      </c>
      <c r="M275" s="8" t="e">
        <f t="shared" si="28"/>
        <v>#N/A</v>
      </c>
      <c r="N275" s="2" t="e">
        <f t="shared" si="14"/>
        <v>#N/A</v>
      </c>
      <c r="O275" s="2" t="e">
        <f t="shared" si="24"/>
        <v>#N/A</v>
      </c>
      <c r="P275" s="2">
        <v>1562746.3209572732</v>
      </c>
      <c r="Q275" s="2">
        <f t="shared" si="48"/>
        <v>650000</v>
      </c>
      <c r="R275" s="2">
        <f t="shared" si="46"/>
        <v>148545084.36002296</v>
      </c>
      <c r="S275" s="2">
        <f t="shared" si="16"/>
        <v>642960.42857143283</v>
      </c>
      <c r="T275" s="2">
        <f t="shared" si="17"/>
        <v>7039.571428571362</v>
      </c>
      <c r="U275" s="2">
        <f t="shared" si="18"/>
        <v>650000</v>
      </c>
      <c r="V275" s="2">
        <f t="shared" si="34"/>
        <v>92606918.433127761</v>
      </c>
      <c r="W275" s="2">
        <f t="shared" si="19"/>
        <v>642960.42857143283</v>
      </c>
      <c r="X275" s="2">
        <f t="shared" si="6"/>
        <v>7039.5714285671711</v>
      </c>
      <c r="Y275" s="2">
        <f t="shared" si="43"/>
        <v>55938165.926895186</v>
      </c>
      <c r="Z275" s="2" t="str">
        <f t="shared" si="8"/>
        <v>MEEP</v>
      </c>
      <c r="AA275" s="2">
        <f>IF(Z275="HERE",Y275,AA274+Graph!$G$1*1000)</f>
        <v>101929870.78403816</v>
      </c>
      <c r="AB275" s="2">
        <f t="shared" si="20"/>
        <v>800000</v>
      </c>
      <c r="AC275" s="2">
        <f t="shared" si="44"/>
        <v>54672253.147413366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2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208</v>
      </c>
      <c r="C276" s="7"/>
      <c r="D276" s="2" t="e">
        <f t="shared" si="11"/>
        <v>#N/A</v>
      </c>
      <c r="E276" s="2" t="e">
        <f t="shared" si="22"/>
        <v>#N/A</v>
      </c>
      <c r="F276" s="2">
        <v>1559618.3762568235</v>
      </c>
      <c r="G276" s="2">
        <f t="shared" si="47"/>
        <v>642960.42857142852</v>
      </c>
      <c r="H276" s="2">
        <f t="shared" si="45"/>
        <v>147258554.86169955</v>
      </c>
      <c r="I276" s="7"/>
      <c r="J276" s="2" t="e">
        <f t="shared" si="13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2037954.8571428512</v>
      </c>
      <c r="M276" s="8" t="e">
        <f t="shared" si="28"/>
        <v>#N/A</v>
      </c>
      <c r="N276" s="2" t="e">
        <f t="shared" si="14"/>
        <v>#N/A</v>
      </c>
      <c r="O276" s="2" t="e">
        <f t="shared" si="24"/>
        <v>#N/A</v>
      </c>
      <c r="P276" s="2">
        <v>1568028.8130498528</v>
      </c>
      <c r="Q276" s="2">
        <f t="shared" si="48"/>
        <v>650000</v>
      </c>
      <c r="R276" s="2">
        <f t="shared" si="46"/>
        <v>149195084.36002296</v>
      </c>
      <c r="S276" s="2">
        <f t="shared" si="16"/>
        <v>642960.42857143283</v>
      </c>
      <c r="T276" s="2">
        <f t="shared" si="17"/>
        <v>7039.571428571362</v>
      </c>
      <c r="U276" s="2">
        <f t="shared" si="18"/>
        <v>650000</v>
      </c>
      <c r="V276" s="2">
        <f t="shared" si="34"/>
        <v>93249878.861699194</v>
      </c>
      <c r="W276" s="2">
        <f t="shared" si="19"/>
        <v>642960.42857143283</v>
      </c>
      <c r="X276" s="2">
        <f t="shared" si="6"/>
        <v>7039.5714285671711</v>
      </c>
      <c r="Y276" s="2">
        <f t="shared" si="43"/>
        <v>55945205.498323753</v>
      </c>
      <c r="Z276" s="2" t="str">
        <f t="shared" si="8"/>
        <v>MEEP</v>
      </c>
      <c r="AA276" s="2">
        <f>IF(Z276="HERE",Y276,AA275+Graph!$G$1*1000)</f>
        <v>102729870.78403816</v>
      </c>
      <c r="AB276" s="2">
        <f t="shared" si="20"/>
        <v>800000</v>
      </c>
      <c r="AC276" s="2">
        <f t="shared" si="44"/>
        <v>54672253.147413366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2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209</v>
      </c>
      <c r="C277" s="7"/>
      <c r="D277" s="2" t="e">
        <f t="shared" si="11"/>
        <v>#N/A</v>
      </c>
      <c r="E277" s="2" t="e">
        <f t="shared" si="22"/>
        <v>#N/A</v>
      </c>
      <c r="F277" s="2">
        <v>1564879.0265500844</v>
      </c>
      <c r="G277" s="2">
        <f t="shared" si="47"/>
        <v>642960.42857142852</v>
      </c>
      <c r="H277" s="2">
        <f t="shared" si="45"/>
        <v>147901515.29027098</v>
      </c>
      <c r="I277" s="7"/>
      <c r="J277" s="2" t="e">
        <f t="shared" si="13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2044994.4285714226</v>
      </c>
      <c r="M277" s="8" t="e">
        <f t="shared" si="28"/>
        <v>#N/A</v>
      </c>
      <c r="N277" s="2" t="e">
        <f t="shared" si="14"/>
        <v>#N/A</v>
      </c>
      <c r="O277" s="2" t="e">
        <f t="shared" si="24"/>
        <v>#N/A</v>
      </c>
      <c r="P277" s="2">
        <v>1573311.3051424325</v>
      </c>
      <c r="Q277" s="2">
        <f t="shared" si="48"/>
        <v>650000</v>
      </c>
      <c r="R277" s="2">
        <f t="shared" si="46"/>
        <v>149845084.36002296</v>
      </c>
      <c r="S277" s="2">
        <f t="shared" si="16"/>
        <v>642960.42857143283</v>
      </c>
      <c r="T277" s="2">
        <f t="shared" si="17"/>
        <v>7039.571428571362</v>
      </c>
      <c r="U277" s="2">
        <f t="shared" si="18"/>
        <v>650000</v>
      </c>
      <c r="V277" s="2">
        <f t="shared" si="34"/>
        <v>93892839.290270627</v>
      </c>
      <c r="W277" s="2">
        <f t="shared" si="19"/>
        <v>642960.42857143283</v>
      </c>
      <c r="X277" s="2">
        <f t="shared" si="6"/>
        <v>7039.5714285671711</v>
      </c>
      <c r="Y277" s="2">
        <f t="shared" si="43"/>
        <v>55952245.069752321</v>
      </c>
      <c r="Z277" s="2" t="str">
        <f t="shared" si="8"/>
        <v>MEEP</v>
      </c>
      <c r="AA277" s="2">
        <f>IF(Z277="HERE",Y277,AA276+Graph!$G$1*1000)</f>
        <v>103529870.78403816</v>
      </c>
      <c r="AB277" s="2">
        <f t="shared" si="20"/>
        <v>800000</v>
      </c>
      <c r="AC277" s="2">
        <f t="shared" si="44"/>
        <v>54672253.147413366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2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210</v>
      </c>
      <c r="C278" s="7"/>
      <c r="D278" s="2" t="e">
        <f t="shared" si="11"/>
        <v>#N/A</v>
      </c>
      <c r="E278" s="2" t="e">
        <f t="shared" si="22"/>
        <v>#N/A</v>
      </c>
      <c r="F278" s="2">
        <v>1570139.6768433154</v>
      </c>
      <c r="G278" s="2">
        <f t="shared" si="47"/>
        <v>642960.42857142852</v>
      </c>
      <c r="H278" s="2">
        <f t="shared" si="45"/>
        <v>148544475.71884242</v>
      </c>
      <c r="I278" s="7"/>
      <c r="J278" s="2" t="e">
        <f t="shared" si="13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2052033.9999999939</v>
      </c>
      <c r="M278" s="8" t="e">
        <f t="shared" si="28"/>
        <v>#N/A</v>
      </c>
      <c r="N278" s="2" t="e">
        <f t="shared" si="14"/>
        <v>#N/A</v>
      </c>
      <c r="O278" s="2" t="e">
        <f t="shared" si="24"/>
        <v>#N/A</v>
      </c>
      <c r="P278" s="2">
        <v>1578593.7972350121</v>
      </c>
      <c r="Q278" s="2">
        <f t="shared" si="48"/>
        <v>650000</v>
      </c>
      <c r="R278" s="2">
        <f t="shared" si="46"/>
        <v>150495084.36002296</v>
      </c>
      <c r="S278" s="2">
        <f t="shared" si="16"/>
        <v>642960.42857143283</v>
      </c>
      <c r="T278" s="2">
        <f t="shared" si="17"/>
        <v>7039.571428571362</v>
      </c>
      <c r="U278" s="2">
        <f t="shared" si="18"/>
        <v>650000</v>
      </c>
      <c r="V278" s="2">
        <f t="shared" si="34"/>
        <v>94535799.718842059</v>
      </c>
      <c r="W278" s="2">
        <f t="shared" si="19"/>
        <v>642960.42857143283</v>
      </c>
      <c r="X278" s="2">
        <f t="shared" si="6"/>
        <v>7039.5714285671711</v>
      </c>
      <c r="Y278" s="2">
        <f t="shared" si="43"/>
        <v>55959284.641180888</v>
      </c>
      <c r="Z278" s="2" t="str">
        <f t="shared" si="8"/>
        <v>MEEP</v>
      </c>
      <c r="AA278" s="2">
        <f>IF(Z278="HERE",Y278,AA277+Graph!$G$1*1000)</f>
        <v>104329870.78403816</v>
      </c>
      <c r="AB278" s="2">
        <f t="shared" si="20"/>
        <v>800000</v>
      </c>
      <c r="AC278" s="2">
        <f t="shared" si="44"/>
        <v>54672253.147413366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2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211</v>
      </c>
      <c r="C279" s="7"/>
      <c r="D279" s="2" t="e">
        <f t="shared" si="11"/>
        <v>#N/A</v>
      </c>
      <c r="E279" s="2" t="e">
        <f t="shared" si="22"/>
        <v>#N/A</v>
      </c>
      <c r="F279" s="2">
        <v>1575400.3271365762</v>
      </c>
      <c r="G279" s="2">
        <f t="shared" si="47"/>
        <v>642960.42857142852</v>
      </c>
      <c r="H279" s="2">
        <f t="shared" si="45"/>
        <v>149187436.14741385</v>
      </c>
      <c r="I279" s="7"/>
      <c r="J279" s="2" t="e">
        <f t="shared" si="13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2059073.5714285653</v>
      </c>
      <c r="M279" s="8" t="e">
        <f t="shared" si="28"/>
        <v>#N/A</v>
      </c>
      <c r="N279" s="2" t="e">
        <f t="shared" si="14"/>
        <v>#N/A</v>
      </c>
      <c r="O279" s="2" t="e">
        <f t="shared" si="24"/>
        <v>#N/A</v>
      </c>
      <c r="P279" s="2">
        <v>1583876.2893275917</v>
      </c>
      <c r="Q279" s="2">
        <f t="shared" si="48"/>
        <v>650000</v>
      </c>
      <c r="R279" s="2">
        <f t="shared" si="46"/>
        <v>151145084.36002296</v>
      </c>
      <c r="S279" s="2">
        <f t="shared" si="16"/>
        <v>642960.42857143283</v>
      </c>
      <c r="T279" s="2">
        <f t="shared" si="17"/>
        <v>7039.571428571362</v>
      </c>
      <c r="U279" s="2">
        <f t="shared" si="18"/>
        <v>650000</v>
      </c>
      <c r="V279" s="2">
        <f t="shared" si="34"/>
        <v>95178760.147413492</v>
      </c>
      <c r="W279" s="2">
        <f t="shared" si="19"/>
        <v>642960.42857143283</v>
      </c>
      <c r="X279" s="2">
        <f t="shared" si="6"/>
        <v>7039.5714285671711</v>
      </c>
      <c r="Y279" s="2">
        <f t="shared" si="43"/>
        <v>55966324.212609455</v>
      </c>
      <c r="Z279" s="2" t="str">
        <f t="shared" si="8"/>
        <v>MEEP</v>
      </c>
      <c r="AA279" s="2">
        <f>IF(Z279="HERE",Y279,AA278+Graph!$G$1*1000)</f>
        <v>105129870.78403816</v>
      </c>
      <c r="AB279" s="2">
        <f t="shared" si="20"/>
        <v>800000</v>
      </c>
      <c r="AC279" s="2">
        <f t="shared" si="44"/>
        <v>54672253.147413366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2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212</v>
      </c>
      <c r="C280" s="7"/>
      <c r="D280" s="2" t="e">
        <f t="shared" si="11"/>
        <v>#N/A</v>
      </c>
      <c r="E280" s="2" t="e">
        <f t="shared" si="22"/>
        <v>#N/A</v>
      </c>
      <c r="F280" s="2">
        <v>1580660.977429837</v>
      </c>
      <c r="G280" s="2">
        <f t="shared" si="47"/>
        <v>642960.42857142852</v>
      </c>
      <c r="H280" s="2">
        <f t="shared" si="45"/>
        <v>149830396.57598528</v>
      </c>
      <c r="I280" s="7"/>
      <c r="J280" s="2" t="e">
        <f t="shared" si="13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2066113.1428571367</v>
      </c>
      <c r="M280" s="8" t="e">
        <f t="shared" si="28"/>
        <v>#N/A</v>
      </c>
      <c r="N280" s="2" t="e">
        <f t="shared" si="14"/>
        <v>#N/A</v>
      </c>
      <c r="O280" s="2" t="e">
        <f t="shared" si="24"/>
        <v>#N/A</v>
      </c>
      <c r="P280" s="2">
        <v>1589158.7814202011</v>
      </c>
      <c r="Q280" s="2">
        <f t="shared" si="48"/>
        <v>650000</v>
      </c>
      <c r="R280" s="2">
        <f t="shared" si="46"/>
        <v>151795084.36002296</v>
      </c>
      <c r="S280" s="2">
        <f t="shared" si="16"/>
        <v>642960.42857143283</v>
      </c>
      <c r="T280" s="2">
        <f t="shared" si="17"/>
        <v>7039.571428571362</v>
      </c>
      <c r="U280" s="2">
        <f t="shared" si="18"/>
        <v>650000</v>
      </c>
      <c r="V280" s="2">
        <f t="shared" si="34"/>
        <v>95821720.575984925</v>
      </c>
      <c r="W280" s="2">
        <f t="shared" si="19"/>
        <v>642960.42857143283</v>
      </c>
      <c r="X280" s="2">
        <f t="shared" si="6"/>
        <v>7039.5714285671711</v>
      </c>
      <c r="Y280" s="2">
        <f t="shared" si="43"/>
        <v>55973363.784038022</v>
      </c>
      <c r="Z280" s="2" t="str">
        <f t="shared" si="8"/>
        <v>MEEP</v>
      </c>
      <c r="AA280" s="2">
        <f>IF(Z280="HERE",Y280,AA279+Graph!$G$1*1000)</f>
        <v>105929870.78403816</v>
      </c>
      <c r="AB280" s="2">
        <f t="shared" si="20"/>
        <v>800000</v>
      </c>
      <c r="AC280" s="2">
        <f t="shared" si="44"/>
        <v>54672253.147413366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2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213</v>
      </c>
      <c r="C281" s="7"/>
      <c r="D281" s="2" t="e">
        <f t="shared" si="11"/>
        <v>#N/A</v>
      </c>
      <c r="E281" s="2" t="e">
        <f t="shared" si="22"/>
        <v>#N/A</v>
      </c>
      <c r="F281" s="2">
        <v>1585921.6277230978</v>
      </c>
      <c r="G281" s="2">
        <f t="shared" si="47"/>
        <v>642960.42857142852</v>
      </c>
      <c r="H281" s="2">
        <f t="shared" si="45"/>
        <v>150473357.00455672</v>
      </c>
      <c r="I281" s="7"/>
      <c r="J281" s="2" t="e">
        <f t="shared" si="13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2073152.714285708</v>
      </c>
      <c r="M281" s="8" t="e">
        <f t="shared" si="28"/>
        <v>#N/A</v>
      </c>
      <c r="N281" s="2" t="e">
        <f t="shared" si="14"/>
        <v>#N/A</v>
      </c>
      <c r="O281" s="2" t="e">
        <f t="shared" si="24"/>
        <v>#N/A</v>
      </c>
      <c r="P281" s="2">
        <v>1594441.2735127807</v>
      </c>
      <c r="Q281" s="2">
        <f t="shared" si="48"/>
        <v>650000</v>
      </c>
      <c r="R281" s="2">
        <f t="shared" si="46"/>
        <v>152445084.36002296</v>
      </c>
      <c r="S281" s="2">
        <f t="shared" si="16"/>
        <v>642960.42857143283</v>
      </c>
      <c r="T281" s="2">
        <f t="shared" si="17"/>
        <v>7039.571428571362</v>
      </c>
      <c r="U281" s="2">
        <f t="shared" si="18"/>
        <v>650000</v>
      </c>
      <c r="V281" s="2">
        <f t="shared" si="34"/>
        <v>96464681.004556358</v>
      </c>
      <c r="W281" s="2">
        <f t="shared" si="19"/>
        <v>642960.42857143283</v>
      </c>
      <c r="X281" s="2">
        <f t="shared" si="6"/>
        <v>7039.5714285671711</v>
      </c>
      <c r="Y281" s="2">
        <f t="shared" si="43"/>
        <v>55980403.355466589</v>
      </c>
      <c r="Z281" s="2" t="str">
        <f t="shared" si="8"/>
        <v>MEEP</v>
      </c>
      <c r="AA281" s="2">
        <f>IF(Z281="HERE",Y281,AA280+Graph!$G$1*1000)</f>
        <v>106729870.78403816</v>
      </c>
      <c r="AB281" s="2">
        <f t="shared" si="20"/>
        <v>800000</v>
      </c>
      <c r="AC281" s="2">
        <f t="shared" si="44"/>
        <v>54672253.147413366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2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214</v>
      </c>
      <c r="C282" s="7"/>
      <c r="D282" s="2" t="e">
        <f t="shared" si="11"/>
        <v>#N/A</v>
      </c>
      <c r="E282" s="2" t="e">
        <f t="shared" si="22"/>
        <v>#N/A</v>
      </c>
      <c r="F282" s="2">
        <v>1591182.2780163586</v>
      </c>
      <c r="G282" s="2">
        <f t="shared" si="47"/>
        <v>642960.42857142852</v>
      </c>
      <c r="H282" s="2">
        <f t="shared" si="45"/>
        <v>151116317.43312815</v>
      </c>
      <c r="I282" s="7"/>
      <c r="J282" s="2" t="e">
        <f t="shared" si="13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2080192.2857142794</v>
      </c>
      <c r="M282" s="8" t="e">
        <f t="shared" si="28"/>
        <v>#N/A</v>
      </c>
      <c r="N282" s="2" t="e">
        <f t="shared" si="14"/>
        <v>#N/A</v>
      </c>
      <c r="O282" s="2" t="e">
        <f t="shared" si="24"/>
        <v>#N/A</v>
      </c>
      <c r="P282" s="2">
        <v>1599723.7656053603</v>
      </c>
      <c r="Q282" s="2">
        <f t="shared" si="48"/>
        <v>650000</v>
      </c>
      <c r="R282" s="2">
        <f t="shared" si="46"/>
        <v>153095084.36002296</v>
      </c>
      <c r="S282" s="2">
        <f t="shared" si="16"/>
        <v>642960.42857143283</v>
      </c>
      <c r="T282" s="2">
        <f t="shared" si="17"/>
        <v>7039.571428571362</v>
      </c>
      <c r="U282" s="2">
        <f t="shared" si="18"/>
        <v>650000</v>
      </c>
      <c r="V282" s="2">
        <f t="shared" si="34"/>
        <v>97107641.433127791</v>
      </c>
      <c r="W282" s="2">
        <f t="shared" si="19"/>
        <v>642960.42857143283</v>
      </c>
      <c r="X282" s="2">
        <f t="shared" si="6"/>
        <v>7039.5714285671711</v>
      </c>
      <c r="Y282" s="2">
        <f t="shared" si="43"/>
        <v>55987442.926895157</v>
      </c>
      <c r="Z282" s="2" t="str">
        <f t="shared" si="8"/>
        <v>MEEP</v>
      </c>
      <c r="AA282" s="2">
        <f>IF(Z282="HERE",Y282,AA281+Graph!$G$1*1000)</f>
        <v>107529870.78403816</v>
      </c>
      <c r="AB282" s="2">
        <f t="shared" si="20"/>
        <v>800000</v>
      </c>
      <c r="AC282" s="2">
        <f t="shared" si="44"/>
        <v>54672253.147413366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2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215</v>
      </c>
      <c r="C283" s="7"/>
      <c r="D283" s="2" t="e">
        <f t="shared" si="11"/>
        <v>#N/A</v>
      </c>
      <c r="E283" s="2" t="e">
        <f t="shared" si="22"/>
        <v>#N/A</v>
      </c>
      <c r="F283" s="2">
        <v>1596442.9283095896</v>
      </c>
      <c r="G283" s="2">
        <f t="shared" si="47"/>
        <v>642960.42857142852</v>
      </c>
      <c r="H283" s="2">
        <f t="shared" si="45"/>
        <v>151759277.86169958</v>
      </c>
      <c r="I283" s="7"/>
      <c r="J283" s="2" t="e">
        <f t="shared" si="13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2087231.8571428508</v>
      </c>
      <c r="M283" s="8" t="e">
        <f t="shared" si="28"/>
        <v>#N/A</v>
      </c>
      <c r="N283" s="2" t="e">
        <f t="shared" si="14"/>
        <v>#N/A</v>
      </c>
      <c r="O283" s="2" t="e">
        <f t="shared" si="24"/>
        <v>#N/A</v>
      </c>
      <c r="P283" s="2">
        <v>1605006.2576979399</v>
      </c>
      <c r="Q283" s="2">
        <f t="shared" si="48"/>
        <v>650000</v>
      </c>
      <c r="R283" s="2">
        <f t="shared" si="46"/>
        <v>153745084.36002296</v>
      </c>
      <c r="S283" s="2">
        <f t="shared" si="16"/>
        <v>642960.42857143283</v>
      </c>
      <c r="T283" s="2">
        <f t="shared" si="17"/>
        <v>7039.571428571362</v>
      </c>
      <c r="U283" s="2">
        <f t="shared" si="18"/>
        <v>650000</v>
      </c>
      <c r="V283" s="2">
        <f t="shared" si="34"/>
        <v>97750601.861699224</v>
      </c>
      <c r="W283" s="2">
        <f t="shared" si="19"/>
        <v>642960.42857143283</v>
      </c>
      <c r="X283" s="2">
        <f t="shared" si="6"/>
        <v>7039.5714285671711</v>
      </c>
      <c r="Y283" s="2">
        <f t="shared" si="43"/>
        <v>55994482.498323724</v>
      </c>
      <c r="Z283" s="2" t="str">
        <f t="shared" si="8"/>
        <v>MEEP</v>
      </c>
      <c r="AA283" s="2">
        <f>IF(Z283="HERE",Y283,AA282+Graph!$G$1*1000)</f>
        <v>108329870.78403816</v>
      </c>
      <c r="AB283" s="2">
        <f t="shared" si="20"/>
        <v>800000</v>
      </c>
      <c r="AC283" s="2">
        <f t="shared" si="44"/>
        <v>54672253.147413366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2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216</v>
      </c>
      <c r="C284" s="7"/>
      <c r="D284" s="2" t="e">
        <f t="shared" si="11"/>
        <v>#N/A</v>
      </c>
      <c r="E284" s="2" t="e">
        <f t="shared" si="22"/>
        <v>#N/A</v>
      </c>
      <c r="F284" s="2">
        <v>1601703.5786028504</v>
      </c>
      <c r="G284" s="2">
        <f t="shared" si="47"/>
        <v>642960.42857142852</v>
      </c>
      <c r="H284" s="2">
        <f t="shared" si="45"/>
        <v>152402238.29027101</v>
      </c>
      <c r="I284" s="7"/>
      <c r="J284" s="2" t="e">
        <f t="shared" si="13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2094271.4285714221</v>
      </c>
      <c r="M284" s="8" t="e">
        <f t="shared" si="28"/>
        <v>#N/A</v>
      </c>
      <c r="N284" s="2" t="e">
        <f t="shared" si="14"/>
        <v>#N/A</v>
      </c>
      <c r="O284" s="2" t="e">
        <f t="shared" si="24"/>
        <v>#N/A</v>
      </c>
      <c r="P284" s="2">
        <v>1610288.7497905195</v>
      </c>
      <c r="Q284" s="2">
        <f t="shared" si="48"/>
        <v>650000</v>
      </c>
      <c r="R284" s="2">
        <f t="shared" si="46"/>
        <v>154395084.36002296</v>
      </c>
      <c r="S284" s="2">
        <f t="shared" si="16"/>
        <v>642960.42857143283</v>
      </c>
      <c r="T284" s="2">
        <f t="shared" si="17"/>
        <v>7039.571428571362</v>
      </c>
      <c r="U284" s="2">
        <f t="shared" si="18"/>
        <v>650000</v>
      </c>
      <c r="V284" s="2">
        <f t="shared" si="34"/>
        <v>98393562.290270656</v>
      </c>
      <c r="W284" s="2">
        <f t="shared" si="19"/>
        <v>642960.42857143283</v>
      </c>
      <c r="X284" s="2">
        <f t="shared" si="6"/>
        <v>7039.5714285671711</v>
      </c>
      <c r="Y284" s="2">
        <f t="shared" si="43"/>
        <v>56001522.069752291</v>
      </c>
      <c r="Z284" s="2" t="str">
        <f t="shared" si="8"/>
        <v>MEEP</v>
      </c>
      <c r="AA284" s="2">
        <f>IF(Z284="HERE",Y284,AA283+Graph!$G$1*1000)</f>
        <v>109129870.78403816</v>
      </c>
      <c r="AB284" s="2">
        <f t="shared" si="20"/>
        <v>800000</v>
      </c>
      <c r="AC284" s="2">
        <f t="shared" si="44"/>
        <v>54672253.147413366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2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217</v>
      </c>
      <c r="C285" s="7"/>
      <c r="D285" s="2" t="e">
        <f t="shared" si="11"/>
        <v>#N/A</v>
      </c>
      <c r="E285" s="2" t="e">
        <f t="shared" si="22"/>
        <v>#N/A</v>
      </c>
      <c r="F285" s="2">
        <v>1606964.2288961112</v>
      </c>
      <c r="G285" s="2">
        <f t="shared" si="47"/>
        <v>642960.42857142852</v>
      </c>
      <c r="H285" s="2">
        <f t="shared" si="45"/>
        <v>153045198.71884245</v>
      </c>
      <c r="I285" s="7"/>
      <c r="J285" s="2" t="e">
        <f t="shared" si="13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2101310.9999999935</v>
      </c>
      <c r="M285" s="8" t="e">
        <f t="shared" si="28"/>
        <v>#N/A</v>
      </c>
      <c r="N285" s="2" t="e">
        <f t="shared" si="14"/>
        <v>#N/A</v>
      </c>
      <c r="O285" s="2" t="e">
        <f t="shared" si="24"/>
        <v>#N/A</v>
      </c>
      <c r="P285" s="2">
        <v>1615571.2418830991</v>
      </c>
      <c r="Q285" s="2">
        <f t="shared" si="48"/>
        <v>650000</v>
      </c>
      <c r="R285" s="2">
        <f t="shared" si="46"/>
        <v>155045084.36002296</v>
      </c>
      <c r="S285" s="2">
        <f t="shared" si="16"/>
        <v>642960.42857143283</v>
      </c>
      <c r="T285" s="2">
        <f t="shared" si="17"/>
        <v>7039.571428571362</v>
      </c>
      <c r="U285" s="2">
        <f t="shared" si="18"/>
        <v>650000</v>
      </c>
      <c r="V285" s="2">
        <f t="shared" si="34"/>
        <v>99036522.718842089</v>
      </c>
      <c r="W285" s="2">
        <f t="shared" si="19"/>
        <v>642960.42857143283</v>
      </c>
      <c r="X285" s="2">
        <f t="shared" si="6"/>
        <v>7039.5714285671711</v>
      </c>
      <c r="Y285" s="2">
        <f t="shared" si="43"/>
        <v>56008561.641180858</v>
      </c>
      <c r="Z285" s="2" t="str">
        <f t="shared" si="8"/>
        <v>MEEP</v>
      </c>
      <c r="AA285" s="2">
        <f>IF(Z285="HERE",Y285,AA284+Graph!$G$1*1000)</f>
        <v>109929870.78403816</v>
      </c>
      <c r="AB285" s="2">
        <f t="shared" si="20"/>
        <v>800000</v>
      </c>
      <c r="AC285" s="2">
        <f t="shared" si="44"/>
        <v>54672253.147413366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2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218</v>
      </c>
      <c r="C286" s="7"/>
      <c r="D286" s="2" t="e">
        <f t="shared" si="11"/>
        <v>#N/A</v>
      </c>
      <c r="E286" s="2" t="e">
        <f t="shared" si="22"/>
        <v>#N/A</v>
      </c>
      <c r="F286" s="2">
        <v>1612224.8791893721</v>
      </c>
      <c r="G286" s="2">
        <f t="shared" si="47"/>
        <v>642960.42857142852</v>
      </c>
      <c r="H286" s="2">
        <f t="shared" si="45"/>
        <v>153688159.14741388</v>
      </c>
      <c r="I286" s="7"/>
      <c r="J286" s="2" t="e">
        <f t="shared" si="13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2108350.5714285648</v>
      </c>
      <c r="M286" s="8" t="e">
        <f t="shared" si="28"/>
        <v>#N/A</v>
      </c>
      <c r="N286" s="2" t="e">
        <f t="shared" si="14"/>
        <v>#N/A</v>
      </c>
      <c r="O286" s="2" t="e">
        <f t="shared" si="24"/>
        <v>#N/A</v>
      </c>
      <c r="P286" s="2">
        <v>1620853.7339757085</v>
      </c>
      <c r="Q286" s="2">
        <f t="shared" si="48"/>
        <v>650000</v>
      </c>
      <c r="R286" s="2">
        <f t="shared" si="46"/>
        <v>155695084.36002296</v>
      </c>
      <c r="S286" s="2">
        <f t="shared" si="16"/>
        <v>642960.42857143283</v>
      </c>
      <c r="T286" s="2">
        <f t="shared" si="17"/>
        <v>7039.571428571362</v>
      </c>
      <c r="U286" s="2">
        <f t="shared" si="18"/>
        <v>650000</v>
      </c>
      <c r="V286" s="2">
        <f t="shared" si="34"/>
        <v>99679483.147413522</v>
      </c>
      <c r="W286" s="2">
        <f t="shared" si="19"/>
        <v>642960.42857143283</v>
      </c>
      <c r="X286" s="2">
        <f t="shared" ref="X286:X385" si="51">SUM(U286-W286)</f>
        <v>7039.5714285671711</v>
      </c>
      <c r="Y286" s="2">
        <f t="shared" si="43"/>
        <v>56015601.212609425</v>
      </c>
      <c r="Z286" s="2" t="str">
        <f t="shared" ref="Z286:Z385" si="52">IF(V286&lt;Y286,"HERE","MEEP")</f>
        <v>MEEP</v>
      </c>
      <c r="AA286" s="2">
        <f>IF(Z286="HERE",Y286,AA285+Graph!$G$1*1000)</f>
        <v>110729870.78403816</v>
      </c>
      <c r="AB286" s="2">
        <f t="shared" si="20"/>
        <v>800000</v>
      </c>
      <c r="AC286" s="2">
        <f t="shared" si="44"/>
        <v>54672253.147413366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219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1617485.5294826329</v>
      </c>
      <c r="G287" s="2">
        <f t="shared" si="47"/>
        <v>642960.42857142852</v>
      </c>
      <c r="H287" s="2">
        <f t="shared" si="45"/>
        <v>154331119.57598531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2115390.1428571362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1626136.2260682881</v>
      </c>
      <c r="Q287" s="2">
        <f t="shared" si="48"/>
        <v>650000</v>
      </c>
      <c r="R287" s="2">
        <f t="shared" si="46"/>
        <v>156345084.36002296</v>
      </c>
      <c r="S287" s="2">
        <f t="shared" ref="S287:S385" si="58">SUM(H287-H286)</f>
        <v>642960.42857143283</v>
      </c>
      <c r="T287" s="2">
        <f t="shared" ref="T287:T385" si="59">SUM(L287-L286)</f>
        <v>7039.571428571362</v>
      </c>
      <c r="U287" s="2">
        <f t="shared" ref="U287:U385" si="60">SUM(R287-R286)</f>
        <v>650000</v>
      </c>
      <c r="V287" s="2">
        <f t="shared" si="34"/>
        <v>100322443.57598495</v>
      </c>
      <c r="W287" s="2">
        <f t="shared" ref="W287:W385" si="61">SUM(V287-V286)</f>
        <v>642960.42857143283</v>
      </c>
      <c r="X287" s="2">
        <f t="shared" si="51"/>
        <v>7039.5714285671711</v>
      </c>
      <c r="Y287" s="2">
        <f t="shared" ref="Y287:Y350" si="62">IF(COUNT($C288)=0,IF(COUNT($C287)=1,C287,SUM(Y286+X287)),C287)</f>
        <v>56022640.784037992</v>
      </c>
      <c r="Z287" s="2" t="str">
        <f t="shared" si="52"/>
        <v>MEEP</v>
      </c>
      <c r="AA287" s="2">
        <f>IF(Z287="HERE",Y287,AA286+Graph!$G$1*1000)</f>
        <v>111529870.78403816</v>
      </c>
      <c r="AB287" s="2">
        <f t="shared" ref="AB287:AB385" si="63">SUM(AA287-AA286)</f>
        <v>800000</v>
      </c>
      <c r="AC287" s="2">
        <f t="shared" ref="AC287:AC350" si="64">IF(Z288="HERE",V287,AC286)</f>
        <v>54672253.147413366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220</v>
      </c>
      <c r="C288" s="7"/>
      <c r="D288" s="2" t="e">
        <f t="shared" si="55"/>
        <v>#N/A</v>
      </c>
      <c r="E288" s="2" t="e">
        <f t="shared" si="22"/>
        <v>#N/A</v>
      </c>
      <c r="F288" s="2">
        <v>1622746.1797758937</v>
      </c>
      <c r="G288" s="2">
        <f t="shared" si="47"/>
        <v>642960.42857142852</v>
      </c>
      <c r="H288" s="2">
        <f t="shared" ref="H288:H351" si="65">IF(COUNT($C289)=0,IF(COUNT($C288)=1,C288,SUM(H287+G288)),C288)</f>
        <v>154974080.00455675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2122429.7142857076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1631418.7181608677</v>
      </c>
      <c r="Q288" s="2">
        <f t="shared" si="48"/>
        <v>650000</v>
      </c>
      <c r="R288" s="2">
        <f t="shared" ref="R288:R351" si="66">IF(COUNT($C289)=0,IF(COUNT($C288)=1,M288,SUM(R287+Q288)),M288)</f>
        <v>156995084.36002296</v>
      </c>
      <c r="S288" s="2">
        <f t="shared" si="58"/>
        <v>642960.42857143283</v>
      </c>
      <c r="T288" s="2">
        <f t="shared" si="59"/>
        <v>7039.571428571362</v>
      </c>
      <c r="U288" s="2">
        <f t="shared" si="60"/>
        <v>650000</v>
      </c>
      <c r="V288" s="2">
        <f t="shared" si="34"/>
        <v>100965404.00455639</v>
      </c>
      <c r="W288" s="2">
        <f t="shared" si="61"/>
        <v>642960.42857143283</v>
      </c>
      <c r="X288" s="2">
        <f t="shared" si="51"/>
        <v>7039.5714285671711</v>
      </c>
      <c r="Y288" s="2">
        <f t="shared" si="62"/>
        <v>56029680.35546656</v>
      </c>
      <c r="Z288" s="2" t="str">
        <f t="shared" si="52"/>
        <v>MEEP</v>
      </c>
      <c r="AA288" s="2">
        <f>IF(Z288="HERE",Y288,AA287+Graph!$G$1*1000)</f>
        <v>112329870.78403816</v>
      </c>
      <c r="AB288" s="2">
        <f t="shared" si="63"/>
        <v>800000</v>
      </c>
      <c r="AC288" s="2">
        <f t="shared" si="64"/>
        <v>54672253.147413366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221</v>
      </c>
      <c r="C289" s="7"/>
      <c r="D289" s="2" t="e">
        <f t="shared" si="55"/>
        <v>#N/A</v>
      </c>
      <c r="E289" s="2" t="e">
        <f t="shared" si="22"/>
        <v>#N/A</v>
      </c>
      <c r="F289" s="2">
        <v>1628006.8300691247</v>
      </c>
      <c r="G289" s="2">
        <f t="shared" si="47"/>
        <v>642960.42857142852</v>
      </c>
      <c r="H289" s="2">
        <f t="shared" si="65"/>
        <v>155617040.43312818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2129469.2857142789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1636701.2102534473</v>
      </c>
      <c r="Q289" s="2">
        <f t="shared" si="48"/>
        <v>650000</v>
      </c>
      <c r="R289" s="2">
        <f t="shared" si="66"/>
        <v>157645084.36002296</v>
      </c>
      <c r="S289" s="2">
        <f t="shared" si="58"/>
        <v>642960.42857143283</v>
      </c>
      <c r="T289" s="2">
        <f t="shared" si="59"/>
        <v>7039.571428571362</v>
      </c>
      <c r="U289" s="2">
        <f t="shared" si="60"/>
        <v>650000</v>
      </c>
      <c r="V289" s="2">
        <f t="shared" si="34"/>
        <v>101608364.43312782</v>
      </c>
      <c r="W289" s="2">
        <f t="shared" si="61"/>
        <v>642960.42857143283</v>
      </c>
      <c r="X289" s="2">
        <f t="shared" si="51"/>
        <v>7039.5714285671711</v>
      </c>
      <c r="Y289" s="2">
        <f t="shared" si="62"/>
        <v>56036719.926895127</v>
      </c>
      <c r="Z289" s="2" t="str">
        <f t="shared" si="52"/>
        <v>MEEP</v>
      </c>
      <c r="AA289" s="2">
        <f>IF(Z289="HERE",Y289,AA288+Graph!$G$1*1000)</f>
        <v>113129870.78403816</v>
      </c>
      <c r="AB289" s="2">
        <f t="shared" si="63"/>
        <v>800000</v>
      </c>
      <c r="AC289" s="2">
        <f t="shared" si="64"/>
        <v>54672253.147413366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222</v>
      </c>
      <c r="C290" s="7"/>
      <c r="D290" s="2" t="e">
        <f t="shared" si="55"/>
        <v>#N/A</v>
      </c>
      <c r="E290" s="2" t="e">
        <f t="shared" si="22"/>
        <v>#N/A</v>
      </c>
      <c r="F290" s="2">
        <v>1633267.4803623855</v>
      </c>
      <c r="G290" s="2">
        <f t="shared" si="47"/>
        <v>642960.42857142852</v>
      </c>
      <c r="H290" s="2">
        <f t="shared" si="65"/>
        <v>156260000.86169961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2136508.8571428503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1641983.7023460269</v>
      </c>
      <c r="Q290" s="2">
        <f t="shared" si="48"/>
        <v>650000</v>
      </c>
      <c r="R290" s="2">
        <f t="shared" si="66"/>
        <v>158295084.36002296</v>
      </c>
      <c r="S290" s="2">
        <f t="shared" si="58"/>
        <v>642960.42857143283</v>
      </c>
      <c r="T290" s="2">
        <f t="shared" si="59"/>
        <v>7039.571428571362</v>
      </c>
      <c r="U290" s="2">
        <f t="shared" si="60"/>
        <v>650000</v>
      </c>
      <c r="V290" s="2">
        <f t="shared" si="34"/>
        <v>102251324.86169925</v>
      </c>
      <c r="W290" s="2">
        <f t="shared" si="61"/>
        <v>642960.42857143283</v>
      </c>
      <c r="X290" s="2">
        <f t="shared" si="51"/>
        <v>7039.5714285671711</v>
      </c>
      <c r="Y290" s="2">
        <f t="shared" si="62"/>
        <v>56043759.498323694</v>
      </c>
      <c r="Z290" s="2" t="str">
        <f t="shared" si="52"/>
        <v>MEEP</v>
      </c>
      <c r="AA290" s="2">
        <f>IF(Z290="HERE",Y290,AA289+Graph!$G$1*1000)</f>
        <v>113929870.78403816</v>
      </c>
      <c r="AB290" s="2">
        <f t="shared" si="63"/>
        <v>800000</v>
      </c>
      <c r="AC290" s="2">
        <f t="shared" si="64"/>
        <v>54672253.147413366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223</v>
      </c>
      <c r="C291" s="7"/>
      <c r="D291" s="2" t="e">
        <f t="shared" si="55"/>
        <v>#N/A</v>
      </c>
      <c r="E291" s="2" t="e">
        <f t="shared" si="22"/>
        <v>#N/A</v>
      </c>
      <c r="F291" s="2">
        <v>1638528.1306556463</v>
      </c>
      <c r="G291" s="2">
        <f t="shared" si="47"/>
        <v>642960.42857142852</v>
      </c>
      <c r="H291" s="2">
        <f t="shared" si="65"/>
        <v>156902961.29027104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2143548.4285714217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1647266.1944386363</v>
      </c>
      <c r="Q291" s="2">
        <f t="shared" si="48"/>
        <v>650000</v>
      </c>
      <c r="R291" s="2">
        <f t="shared" si="66"/>
        <v>158945084.36002296</v>
      </c>
      <c r="S291" s="2">
        <f t="shared" si="58"/>
        <v>642960.42857143283</v>
      </c>
      <c r="T291" s="2">
        <f t="shared" si="59"/>
        <v>7039.571428571362</v>
      </c>
      <c r="U291" s="2">
        <f t="shared" si="60"/>
        <v>650000</v>
      </c>
      <c r="V291" s="2">
        <f t="shared" si="34"/>
        <v>102894285.29027069</v>
      </c>
      <c r="W291" s="2">
        <f t="shared" si="61"/>
        <v>642960.42857143283</v>
      </c>
      <c r="X291" s="2">
        <f t="shared" si="51"/>
        <v>7039.5714285671711</v>
      </c>
      <c r="Y291" s="2">
        <f t="shared" si="62"/>
        <v>56050799.069752261</v>
      </c>
      <c r="Z291" s="2" t="str">
        <f t="shared" si="52"/>
        <v>MEEP</v>
      </c>
      <c r="AA291" s="2">
        <f>IF(Z291="HERE",Y291,AA290+Graph!$G$1*1000)</f>
        <v>114729870.78403816</v>
      </c>
      <c r="AB291" s="2">
        <f t="shared" si="63"/>
        <v>800000</v>
      </c>
      <c r="AC291" s="2">
        <f t="shared" si="64"/>
        <v>54672253.147413366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224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1643788.7809489071</v>
      </c>
      <c r="G292" s="2">
        <f t="shared" si="47"/>
        <v>642960.42857142852</v>
      </c>
      <c r="H292" s="2">
        <f t="shared" si="65"/>
        <v>157545921.71884248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2150587.999999993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1652548.6865312159</v>
      </c>
      <c r="Q292" s="2">
        <f t="shared" si="48"/>
        <v>650000</v>
      </c>
      <c r="R292" s="2">
        <f t="shared" si="66"/>
        <v>159595084.36002296</v>
      </c>
      <c r="S292" s="2">
        <f t="shared" si="58"/>
        <v>642960.42857143283</v>
      </c>
      <c r="T292" s="2">
        <f t="shared" si="59"/>
        <v>7039.571428571362</v>
      </c>
      <c r="U292" s="2">
        <f t="shared" si="60"/>
        <v>650000</v>
      </c>
      <c r="V292" s="2">
        <f t="shared" si="34"/>
        <v>103537245.71884212</v>
      </c>
      <c r="W292" s="2">
        <f t="shared" si="61"/>
        <v>642960.42857143283</v>
      </c>
      <c r="X292" s="2">
        <f t="shared" si="51"/>
        <v>7039.5714285671711</v>
      </c>
      <c r="Y292" s="2">
        <f t="shared" si="62"/>
        <v>56057838.641180828</v>
      </c>
      <c r="Z292" s="2" t="str">
        <f t="shared" si="52"/>
        <v>MEEP</v>
      </c>
      <c r="AA292" s="2">
        <f>IF(Z292="HERE",Y292,AA291+Graph!$G$1*1000)</f>
        <v>115529870.78403816</v>
      </c>
      <c r="AB292" s="2">
        <f t="shared" si="63"/>
        <v>800000</v>
      </c>
      <c r="AC292" s="2">
        <f t="shared" si="64"/>
        <v>54672253.147413366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225</v>
      </c>
      <c r="C293" s="7"/>
      <c r="D293" s="2" t="e">
        <f t="shared" si="55"/>
        <v>#N/A</v>
      </c>
      <c r="E293" s="2" t="e">
        <f t="shared" si="67"/>
        <v>#N/A</v>
      </c>
      <c r="F293" s="2">
        <v>1649049.4312421679</v>
      </c>
      <c r="G293" s="2">
        <f t="shared" si="47"/>
        <v>642960.42857142852</v>
      </c>
      <c r="H293" s="2">
        <f t="shared" si="65"/>
        <v>158188882.14741391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2157627.5714285644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1657831.1786237955</v>
      </c>
      <c r="Q293" s="2">
        <f t="shared" si="48"/>
        <v>650000</v>
      </c>
      <c r="R293" s="2">
        <f t="shared" si="66"/>
        <v>160245084.36002296</v>
      </c>
      <c r="S293" s="2">
        <f t="shared" si="58"/>
        <v>642960.42857143283</v>
      </c>
      <c r="T293" s="2">
        <f t="shared" si="59"/>
        <v>7039.571428571362</v>
      </c>
      <c r="U293" s="2">
        <f t="shared" si="60"/>
        <v>650000</v>
      </c>
      <c r="V293" s="2">
        <f t="shared" si="34"/>
        <v>104180206.14741355</v>
      </c>
      <c r="W293" s="2">
        <f t="shared" si="61"/>
        <v>642960.42857143283</v>
      </c>
      <c r="X293" s="2">
        <f t="shared" si="51"/>
        <v>7039.5714285671711</v>
      </c>
      <c r="Y293" s="2">
        <f t="shared" si="62"/>
        <v>56064878.212609395</v>
      </c>
      <c r="Z293" s="2" t="str">
        <f t="shared" si="52"/>
        <v>MEEP</v>
      </c>
      <c r="AA293" s="2">
        <f>IF(Z293="HERE",Y293,AA292+Graph!$G$1*1000)</f>
        <v>116329870.78403816</v>
      </c>
      <c r="AB293" s="2">
        <f t="shared" si="63"/>
        <v>800000</v>
      </c>
      <c r="AC293" s="2">
        <f t="shared" si="64"/>
        <v>54672253.147413366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226</v>
      </c>
      <c r="C294" s="7"/>
      <c r="D294" s="2" t="e">
        <f t="shared" si="55"/>
        <v>#N/A</v>
      </c>
      <c r="E294" s="2" t="e">
        <f t="shared" si="67"/>
        <v>#N/A</v>
      </c>
      <c r="F294" s="2">
        <v>1654310.081535399</v>
      </c>
      <c r="G294" s="2">
        <f t="shared" ref="G294:G357" si="70">IF(F294&gt;650000,$AK$31*1000,F294)</f>
        <v>642960.42857142852</v>
      </c>
      <c r="H294" s="2">
        <f t="shared" si="65"/>
        <v>158831842.57598534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2164667.1428571357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1663113.6707163751</v>
      </c>
      <c r="Q294" s="2">
        <f t="shared" ref="Q294:Q357" si="71">IF(P294&gt;650000,650000,P294)</f>
        <v>650000</v>
      </c>
      <c r="R294" s="2">
        <f t="shared" si="66"/>
        <v>160895084.36002296</v>
      </c>
      <c r="S294" s="2">
        <f t="shared" si="58"/>
        <v>642960.42857143283</v>
      </c>
      <c r="T294" s="2">
        <f t="shared" si="59"/>
        <v>7039.571428571362</v>
      </c>
      <c r="U294" s="2">
        <f t="shared" si="60"/>
        <v>650000</v>
      </c>
      <c r="V294" s="2">
        <f t="shared" si="34"/>
        <v>104823166.57598498</v>
      </c>
      <c r="W294" s="2">
        <f t="shared" si="61"/>
        <v>642960.42857143283</v>
      </c>
      <c r="X294" s="2">
        <f t="shared" si="51"/>
        <v>7039.5714285671711</v>
      </c>
      <c r="Y294" s="2">
        <f t="shared" si="62"/>
        <v>56071917.784037963</v>
      </c>
      <c r="Z294" s="2" t="str">
        <f t="shared" si="52"/>
        <v>MEEP</v>
      </c>
      <c r="AA294" s="2">
        <f>IF(Z294="HERE",Y294,AA293+Graph!$G$1*1000)</f>
        <v>117129870.78403816</v>
      </c>
      <c r="AB294" s="2">
        <f t="shared" si="63"/>
        <v>800000</v>
      </c>
      <c r="AC294" s="2">
        <f t="shared" si="64"/>
        <v>54672253.147413366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227</v>
      </c>
      <c r="C295" s="7"/>
      <c r="D295" s="2" t="e">
        <f t="shared" si="55"/>
        <v>#N/A</v>
      </c>
      <c r="E295" s="2" t="e">
        <f t="shared" si="67"/>
        <v>#N/A</v>
      </c>
      <c r="F295" s="2">
        <v>1659570.7318286598</v>
      </c>
      <c r="G295" s="2">
        <f t="shared" si="70"/>
        <v>642960.42857142852</v>
      </c>
      <c r="H295" s="2">
        <f t="shared" si="65"/>
        <v>159474803.00455678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2171706.7142857071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1668396.1628089547</v>
      </c>
      <c r="Q295" s="2">
        <f t="shared" si="71"/>
        <v>650000</v>
      </c>
      <c r="R295" s="2">
        <f t="shared" si="66"/>
        <v>161545084.36002296</v>
      </c>
      <c r="S295" s="2">
        <f t="shared" si="58"/>
        <v>642960.42857143283</v>
      </c>
      <c r="T295" s="2">
        <f t="shared" si="59"/>
        <v>7039.571428571362</v>
      </c>
      <c r="U295" s="2">
        <f t="shared" si="60"/>
        <v>650000</v>
      </c>
      <c r="V295" s="2">
        <f t="shared" si="34"/>
        <v>105466127.00455642</v>
      </c>
      <c r="W295" s="2">
        <f t="shared" si="61"/>
        <v>642960.42857143283</v>
      </c>
      <c r="X295" s="2">
        <f t="shared" si="51"/>
        <v>7039.5714285671711</v>
      </c>
      <c r="Y295" s="2">
        <f t="shared" si="62"/>
        <v>56078957.35546653</v>
      </c>
      <c r="Z295" s="2" t="str">
        <f t="shared" si="52"/>
        <v>MEEP</v>
      </c>
      <c r="AA295" s="2">
        <f>IF(Z295="HERE",Y295,AA294+Graph!$G$1*1000)</f>
        <v>117929870.78403816</v>
      </c>
      <c r="AB295" s="2">
        <f t="shared" si="63"/>
        <v>800000</v>
      </c>
      <c r="AC295" s="2">
        <f t="shared" si="64"/>
        <v>54672253.147413366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228</v>
      </c>
      <c r="C296" s="7"/>
      <c r="D296" s="2" t="e">
        <f t="shared" si="55"/>
        <v>#N/A</v>
      </c>
      <c r="E296" s="2" t="e">
        <f t="shared" si="67"/>
        <v>#N/A</v>
      </c>
      <c r="F296" s="2">
        <v>1664831.3821219206</v>
      </c>
      <c r="G296" s="2">
        <f t="shared" si="70"/>
        <v>642960.42857142852</v>
      </c>
      <c r="H296" s="2">
        <f t="shared" si="65"/>
        <v>160117763.43312821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2178746.2857142785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1673678.6549015343</v>
      </c>
      <c r="Q296" s="2">
        <f t="shared" si="71"/>
        <v>650000</v>
      </c>
      <c r="R296" s="2">
        <f t="shared" si="66"/>
        <v>162195084.36002296</v>
      </c>
      <c r="S296" s="2">
        <f t="shared" si="58"/>
        <v>642960.42857143283</v>
      </c>
      <c r="T296" s="2">
        <f t="shared" si="59"/>
        <v>7039.571428571362</v>
      </c>
      <c r="U296" s="2">
        <f t="shared" si="60"/>
        <v>650000</v>
      </c>
      <c r="V296" s="2">
        <f t="shared" si="34"/>
        <v>106109087.43312785</v>
      </c>
      <c r="W296" s="2">
        <f t="shared" si="61"/>
        <v>642960.42857143283</v>
      </c>
      <c r="X296" s="2">
        <f t="shared" si="51"/>
        <v>7039.5714285671711</v>
      </c>
      <c r="Y296" s="2">
        <f t="shared" si="62"/>
        <v>56085996.926895097</v>
      </c>
      <c r="Z296" s="2" t="str">
        <f t="shared" si="52"/>
        <v>MEEP</v>
      </c>
      <c r="AA296" s="2">
        <f>IF(Z296="HERE",Y296,AA295+Graph!$G$1*1000)</f>
        <v>118729870.78403816</v>
      </c>
      <c r="AB296" s="2">
        <f t="shared" si="63"/>
        <v>800000</v>
      </c>
      <c r="AC296" s="2">
        <f t="shared" si="64"/>
        <v>54672253.147413366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229</v>
      </c>
      <c r="C297" s="7"/>
      <c r="D297" s="2" t="e">
        <f t="shared" si="55"/>
        <v>#N/A</v>
      </c>
      <c r="E297" s="2" t="e">
        <f t="shared" si="67"/>
        <v>#N/A</v>
      </c>
      <c r="F297" s="2">
        <v>1670092.0324151814</v>
      </c>
      <c r="G297" s="2">
        <f t="shared" si="70"/>
        <v>642960.42857142852</v>
      </c>
      <c r="H297" s="2">
        <f t="shared" si="65"/>
        <v>160760723.86169964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2185785.8571428498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1678961.1469941437</v>
      </c>
      <c r="Q297" s="2">
        <f t="shared" si="71"/>
        <v>650000</v>
      </c>
      <c r="R297" s="2">
        <f t="shared" si="66"/>
        <v>162845084.36002296</v>
      </c>
      <c r="S297" s="2">
        <f t="shared" si="58"/>
        <v>642960.42857143283</v>
      </c>
      <c r="T297" s="2">
        <f t="shared" si="59"/>
        <v>7039.571428571362</v>
      </c>
      <c r="U297" s="2">
        <f t="shared" si="60"/>
        <v>650000</v>
      </c>
      <c r="V297" s="2">
        <f t="shared" si="34"/>
        <v>106752047.86169928</v>
      </c>
      <c r="W297" s="2">
        <f t="shared" si="61"/>
        <v>642960.42857143283</v>
      </c>
      <c r="X297" s="2">
        <f t="shared" si="51"/>
        <v>7039.5714285671711</v>
      </c>
      <c r="Y297" s="2">
        <f t="shared" si="62"/>
        <v>56093036.498323664</v>
      </c>
      <c r="Z297" s="2" t="str">
        <f t="shared" si="52"/>
        <v>MEEP</v>
      </c>
      <c r="AA297" s="2">
        <f>IF(Z297="HERE",Y297,AA296+Graph!$G$1*1000)</f>
        <v>119529870.78403816</v>
      </c>
      <c r="AB297" s="2">
        <f t="shared" si="63"/>
        <v>800000</v>
      </c>
      <c r="AC297" s="2">
        <f t="shared" si="64"/>
        <v>54672253.147413366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230</v>
      </c>
      <c r="C298" s="7"/>
      <c r="D298" s="2" t="e">
        <f t="shared" si="55"/>
        <v>#N/A</v>
      </c>
      <c r="E298" s="2" t="e">
        <f t="shared" si="67"/>
        <v>#N/A</v>
      </c>
      <c r="F298" s="2">
        <v>1675352.6827084422</v>
      </c>
      <c r="G298" s="2">
        <f t="shared" si="70"/>
        <v>642960.42857142852</v>
      </c>
      <c r="H298" s="2">
        <f t="shared" si="65"/>
        <v>161403684.29027107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2192825.4285714212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1684243.6390867233</v>
      </c>
      <c r="Q298" s="2">
        <f t="shared" si="71"/>
        <v>650000</v>
      </c>
      <c r="R298" s="2">
        <f t="shared" si="66"/>
        <v>163495084.36002296</v>
      </c>
      <c r="S298" s="2">
        <f t="shared" si="58"/>
        <v>642960.42857143283</v>
      </c>
      <c r="T298" s="2">
        <f t="shared" si="59"/>
        <v>7039.571428571362</v>
      </c>
      <c r="U298" s="2">
        <f t="shared" si="60"/>
        <v>650000</v>
      </c>
      <c r="V298" s="2">
        <f t="shared" si="34"/>
        <v>107395008.29027072</v>
      </c>
      <c r="W298" s="2">
        <f t="shared" si="61"/>
        <v>642960.42857143283</v>
      </c>
      <c r="X298" s="2">
        <f t="shared" si="51"/>
        <v>7039.5714285671711</v>
      </c>
      <c r="Y298" s="2">
        <f t="shared" si="62"/>
        <v>56100076.069752231</v>
      </c>
      <c r="Z298" s="2" t="str">
        <f t="shared" si="52"/>
        <v>MEEP</v>
      </c>
      <c r="AA298" s="2">
        <f>IF(Z298="HERE",Y298,AA297+Graph!$G$1*1000)</f>
        <v>120329870.78403816</v>
      </c>
      <c r="AB298" s="2">
        <f t="shared" si="63"/>
        <v>800000</v>
      </c>
      <c r="AC298" s="2">
        <f t="shared" si="64"/>
        <v>54672253.147413366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231</v>
      </c>
      <c r="C299" s="7"/>
      <c r="D299" s="2" t="e">
        <f t="shared" si="55"/>
        <v>#N/A</v>
      </c>
      <c r="E299" s="2" t="e">
        <f t="shared" si="67"/>
        <v>#N/A</v>
      </c>
      <c r="F299" s="2">
        <v>1680613.3330016732</v>
      </c>
      <c r="G299" s="2">
        <f t="shared" si="70"/>
        <v>642960.42857142852</v>
      </c>
      <c r="H299" s="2">
        <f t="shared" si="65"/>
        <v>162046644.71884251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2199864.9999999925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1689526.1311793029</v>
      </c>
      <c r="Q299" s="2">
        <f t="shared" si="71"/>
        <v>650000</v>
      </c>
      <c r="R299" s="2">
        <f t="shared" si="66"/>
        <v>164145084.36002296</v>
      </c>
      <c r="S299" s="2">
        <f t="shared" si="58"/>
        <v>642960.42857143283</v>
      </c>
      <c r="T299" s="2">
        <f t="shared" si="59"/>
        <v>7039.571428571362</v>
      </c>
      <c r="U299" s="2">
        <f t="shared" si="60"/>
        <v>650000</v>
      </c>
      <c r="V299" s="2">
        <f t="shared" si="34"/>
        <v>108037968.71884215</v>
      </c>
      <c r="W299" s="2">
        <f t="shared" si="61"/>
        <v>642960.42857143283</v>
      </c>
      <c r="X299" s="2">
        <f t="shared" si="51"/>
        <v>7039.5714285671711</v>
      </c>
      <c r="Y299" s="2">
        <f t="shared" si="62"/>
        <v>56107115.641180798</v>
      </c>
      <c r="Z299" s="2" t="str">
        <f t="shared" si="52"/>
        <v>MEEP</v>
      </c>
      <c r="AA299" s="2">
        <f>IF(Z299="HERE",Y299,AA298+Graph!$G$1*1000)</f>
        <v>121129870.78403816</v>
      </c>
      <c r="AB299" s="2">
        <f t="shared" si="63"/>
        <v>800000</v>
      </c>
      <c r="AC299" s="2">
        <f t="shared" si="64"/>
        <v>54672253.147413366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232</v>
      </c>
      <c r="C300" s="7"/>
      <c r="D300" s="2" t="e">
        <f t="shared" si="55"/>
        <v>#N/A</v>
      </c>
      <c r="E300" s="2" t="e">
        <f t="shared" si="67"/>
        <v>#N/A</v>
      </c>
      <c r="F300" s="2">
        <v>1685873.983294934</v>
      </c>
      <c r="G300" s="2">
        <f t="shared" si="70"/>
        <v>642960.42857142852</v>
      </c>
      <c r="H300" s="2">
        <f t="shared" si="65"/>
        <v>162689605.14741394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2206904.5714285639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1694808.6232718825</v>
      </c>
      <c r="Q300" s="2">
        <f t="shared" si="71"/>
        <v>650000</v>
      </c>
      <c r="R300" s="2">
        <f t="shared" si="66"/>
        <v>164795084.36002296</v>
      </c>
      <c r="S300" s="2">
        <f t="shared" si="58"/>
        <v>642960.42857143283</v>
      </c>
      <c r="T300" s="2">
        <f t="shared" si="59"/>
        <v>7039.571428571362</v>
      </c>
      <c r="U300" s="2">
        <f t="shared" si="60"/>
        <v>650000</v>
      </c>
      <c r="V300" s="2">
        <f t="shared" si="34"/>
        <v>108680929.14741358</v>
      </c>
      <c r="W300" s="2">
        <f t="shared" si="61"/>
        <v>642960.42857143283</v>
      </c>
      <c r="X300" s="2">
        <f t="shared" si="51"/>
        <v>7039.5714285671711</v>
      </c>
      <c r="Y300" s="2">
        <f t="shared" si="62"/>
        <v>56114155.212609366</v>
      </c>
      <c r="Z300" s="2" t="str">
        <f t="shared" si="52"/>
        <v>MEEP</v>
      </c>
      <c r="AA300" s="2">
        <f>IF(Z300="HERE",Y300,AA299+Graph!$G$1*1000)</f>
        <v>121929870.78403816</v>
      </c>
      <c r="AB300" s="2">
        <f t="shared" si="63"/>
        <v>800000</v>
      </c>
      <c r="AC300" s="2">
        <f t="shared" si="64"/>
        <v>54672253.147413366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233</v>
      </c>
      <c r="C301" s="7"/>
      <c r="D301" s="2" t="e">
        <f t="shared" si="55"/>
        <v>#N/A</v>
      </c>
      <c r="E301" s="2" t="e">
        <f t="shared" si="67"/>
        <v>#N/A</v>
      </c>
      <c r="F301" s="2">
        <v>1691134.6335881948</v>
      </c>
      <c r="G301" s="2">
        <f t="shared" si="70"/>
        <v>642960.42857142852</v>
      </c>
      <c r="H301" s="2">
        <f t="shared" si="65"/>
        <v>163332565.57598537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2213944.1428571353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1700091.1153644621</v>
      </c>
      <c r="Q301" s="2">
        <f t="shared" si="71"/>
        <v>650000</v>
      </c>
      <c r="R301" s="2">
        <f t="shared" si="66"/>
        <v>165445084.36002296</v>
      </c>
      <c r="S301" s="2">
        <f t="shared" si="58"/>
        <v>642960.42857143283</v>
      </c>
      <c r="T301" s="2">
        <f t="shared" si="59"/>
        <v>7039.571428571362</v>
      </c>
      <c r="U301" s="2">
        <f t="shared" si="60"/>
        <v>650000</v>
      </c>
      <c r="V301" s="2">
        <f t="shared" si="34"/>
        <v>109323889.57598501</v>
      </c>
      <c r="W301" s="2">
        <f t="shared" si="61"/>
        <v>642960.42857143283</v>
      </c>
      <c r="X301" s="2">
        <f t="shared" si="51"/>
        <v>7039.5714285671711</v>
      </c>
      <c r="Y301" s="2">
        <f t="shared" si="62"/>
        <v>56121194.784037933</v>
      </c>
      <c r="Z301" s="2" t="str">
        <f t="shared" si="52"/>
        <v>MEEP</v>
      </c>
      <c r="AA301" s="2">
        <f>IF(Z301="HERE",Y301,AA300+Graph!$G$1*1000)</f>
        <v>122729870.78403816</v>
      </c>
      <c r="AB301" s="2">
        <f t="shared" si="63"/>
        <v>800000</v>
      </c>
      <c r="AC301" s="2">
        <f t="shared" si="64"/>
        <v>54672253.147413366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234</v>
      </c>
      <c r="C302" s="7"/>
      <c r="D302" s="2" t="e">
        <f t="shared" si="55"/>
        <v>#N/A</v>
      </c>
      <c r="E302" s="2" t="e">
        <f t="shared" si="67"/>
        <v>#N/A</v>
      </c>
      <c r="F302" s="2">
        <v>1696395.2838814557</v>
      </c>
      <c r="G302" s="2">
        <f t="shared" si="70"/>
        <v>642960.42857142852</v>
      </c>
      <c r="H302" s="2">
        <f t="shared" si="65"/>
        <v>163975526.0045568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2220983.7142857066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1705373.6074570417</v>
      </c>
      <c r="Q302" s="2">
        <f t="shared" si="71"/>
        <v>650000</v>
      </c>
      <c r="R302" s="2">
        <f t="shared" si="66"/>
        <v>166095084.36002296</v>
      </c>
      <c r="S302" s="2">
        <f t="shared" si="58"/>
        <v>642960.42857143283</v>
      </c>
      <c r="T302" s="2">
        <f t="shared" si="59"/>
        <v>7039.571428571362</v>
      </c>
      <c r="U302" s="2">
        <f t="shared" si="60"/>
        <v>650000</v>
      </c>
      <c r="V302" s="2">
        <f t="shared" si="34"/>
        <v>109966850.00455645</v>
      </c>
      <c r="W302" s="2">
        <f t="shared" si="61"/>
        <v>642960.42857143283</v>
      </c>
      <c r="X302" s="2">
        <f t="shared" si="51"/>
        <v>7039.5714285671711</v>
      </c>
      <c r="Y302" s="2">
        <f t="shared" si="62"/>
        <v>56128234.3554665</v>
      </c>
      <c r="Z302" s="2" t="str">
        <f t="shared" si="52"/>
        <v>MEEP</v>
      </c>
      <c r="AA302" s="2">
        <f>IF(Z302="HERE",Y302,AA301+Graph!$G$1*1000)</f>
        <v>123529870.78403816</v>
      </c>
      <c r="AB302" s="2">
        <f t="shared" si="63"/>
        <v>800000</v>
      </c>
      <c r="AC302" s="2">
        <f t="shared" si="64"/>
        <v>54672253.147413366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235</v>
      </c>
      <c r="C303" s="7"/>
      <c r="D303" s="2" t="e">
        <f t="shared" si="55"/>
        <v>#N/A</v>
      </c>
      <c r="E303" s="2" t="e">
        <f t="shared" si="67"/>
        <v>#N/A</v>
      </c>
      <c r="F303" s="2">
        <v>1701655.9341747165</v>
      </c>
      <c r="G303" s="2">
        <f t="shared" si="70"/>
        <v>642960.42857142852</v>
      </c>
      <c r="H303" s="2">
        <f t="shared" si="65"/>
        <v>164618486.43312824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2228023.285714278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1710656.0995496511</v>
      </c>
      <c r="Q303" s="2">
        <f t="shared" si="71"/>
        <v>650000</v>
      </c>
      <c r="R303" s="2">
        <f t="shared" si="66"/>
        <v>166745084.36002296</v>
      </c>
      <c r="S303" s="2">
        <f t="shared" si="58"/>
        <v>642960.42857143283</v>
      </c>
      <c r="T303" s="2">
        <f t="shared" si="59"/>
        <v>7039.571428571362</v>
      </c>
      <c r="U303" s="2">
        <f t="shared" si="60"/>
        <v>650000</v>
      </c>
      <c r="V303" s="2">
        <f t="shared" si="34"/>
        <v>110609810.43312788</v>
      </c>
      <c r="W303" s="2">
        <f t="shared" si="61"/>
        <v>642960.42857143283</v>
      </c>
      <c r="X303" s="2">
        <f t="shared" si="51"/>
        <v>7039.5714285671711</v>
      </c>
      <c r="Y303" s="2">
        <f t="shared" si="62"/>
        <v>56135273.926895067</v>
      </c>
      <c r="Z303" s="2" t="str">
        <f t="shared" si="52"/>
        <v>MEEP</v>
      </c>
      <c r="AA303" s="2">
        <f>IF(Z303="HERE",Y303,AA302+Graph!$G$1*1000)</f>
        <v>124329870.78403816</v>
      </c>
      <c r="AB303" s="2">
        <f t="shared" si="63"/>
        <v>800000</v>
      </c>
      <c r="AC303" s="2">
        <f t="shared" si="64"/>
        <v>54672253.147413366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236</v>
      </c>
      <c r="C304" s="7"/>
      <c r="D304" s="2" t="e">
        <f t="shared" si="55"/>
        <v>#N/A</v>
      </c>
      <c r="E304" s="2" t="e">
        <f t="shared" si="67"/>
        <v>#N/A</v>
      </c>
      <c r="F304" s="2">
        <v>1706916.5844679475</v>
      </c>
      <c r="G304" s="2">
        <f t="shared" si="70"/>
        <v>642960.42857142852</v>
      </c>
      <c r="H304" s="2">
        <f t="shared" si="65"/>
        <v>165261446.86169967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2235062.8571428494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1715938.5916422307</v>
      </c>
      <c r="Q304" s="2">
        <f t="shared" si="71"/>
        <v>650000</v>
      </c>
      <c r="R304" s="2">
        <f t="shared" si="66"/>
        <v>167395084.36002296</v>
      </c>
      <c r="S304" s="2">
        <f t="shared" si="58"/>
        <v>642960.42857143283</v>
      </c>
      <c r="T304" s="2">
        <f t="shared" si="59"/>
        <v>7039.571428571362</v>
      </c>
      <c r="U304" s="2">
        <f t="shared" si="60"/>
        <v>650000</v>
      </c>
      <c r="V304" s="2">
        <f t="shared" si="34"/>
        <v>111252770.86169931</v>
      </c>
      <c r="W304" s="2">
        <f t="shared" si="61"/>
        <v>642960.42857143283</v>
      </c>
      <c r="X304" s="2">
        <f t="shared" si="51"/>
        <v>7039.5714285671711</v>
      </c>
      <c r="Y304" s="2">
        <f t="shared" si="62"/>
        <v>56142313.498323634</v>
      </c>
      <c r="Z304" s="2" t="str">
        <f t="shared" si="52"/>
        <v>MEEP</v>
      </c>
      <c r="AA304" s="2">
        <f>IF(Z304="HERE",Y304,AA303+Graph!$G$1*1000)</f>
        <v>125129870.78403816</v>
      </c>
      <c r="AB304" s="2">
        <f t="shared" si="63"/>
        <v>800000</v>
      </c>
      <c r="AC304" s="2">
        <f t="shared" si="64"/>
        <v>54672253.147413366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237</v>
      </c>
      <c r="C305" s="7"/>
      <c r="D305" s="2" t="e">
        <f t="shared" si="55"/>
        <v>#N/A</v>
      </c>
      <c r="E305" s="2" t="e">
        <f t="shared" si="67"/>
        <v>#N/A</v>
      </c>
      <c r="F305" s="2">
        <v>1712177.2347612083</v>
      </c>
      <c r="G305" s="2">
        <f t="shared" si="70"/>
        <v>642960.42857142852</v>
      </c>
      <c r="H305" s="2">
        <f t="shared" si="65"/>
        <v>165904407.2902711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2242102.4285714207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1721221.0837348104</v>
      </c>
      <c r="Q305" s="2">
        <f t="shared" si="71"/>
        <v>650000</v>
      </c>
      <c r="R305" s="2">
        <f t="shared" si="66"/>
        <v>168045084.36002296</v>
      </c>
      <c r="S305" s="2">
        <f t="shared" si="58"/>
        <v>642960.42857143283</v>
      </c>
      <c r="T305" s="2">
        <f t="shared" si="59"/>
        <v>7039.571428571362</v>
      </c>
      <c r="U305" s="2">
        <f t="shared" si="60"/>
        <v>650000</v>
      </c>
      <c r="V305" s="2">
        <f t="shared" si="34"/>
        <v>111895731.29027075</v>
      </c>
      <c r="W305" s="2">
        <f t="shared" si="61"/>
        <v>642960.42857143283</v>
      </c>
      <c r="X305" s="2">
        <f t="shared" si="51"/>
        <v>7039.5714285671711</v>
      </c>
      <c r="Y305" s="2">
        <f t="shared" si="62"/>
        <v>56149353.069752201</v>
      </c>
      <c r="Z305" s="2" t="str">
        <f t="shared" si="52"/>
        <v>MEEP</v>
      </c>
      <c r="AA305" s="2">
        <f>IF(Z305="HERE",Y305,AA304+Graph!$G$1*1000)</f>
        <v>125929870.78403816</v>
      </c>
      <c r="AB305" s="2">
        <f t="shared" si="63"/>
        <v>800000</v>
      </c>
      <c r="AC305" s="2">
        <f t="shared" si="64"/>
        <v>54672253.147413366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238</v>
      </c>
      <c r="C306" s="7"/>
      <c r="D306" s="2" t="e">
        <f t="shared" si="55"/>
        <v>#N/A</v>
      </c>
      <c r="E306" s="2" t="e">
        <f t="shared" si="67"/>
        <v>#N/A</v>
      </c>
      <c r="F306" s="2">
        <v>1717437.8850544691</v>
      </c>
      <c r="G306" s="2">
        <f t="shared" si="70"/>
        <v>642960.42857142852</v>
      </c>
      <c r="H306" s="2">
        <f t="shared" si="65"/>
        <v>166547367.71884254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2249141.9999999921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1726503.57582739</v>
      </c>
      <c r="Q306" s="2">
        <f t="shared" si="71"/>
        <v>650000</v>
      </c>
      <c r="R306" s="2">
        <f t="shared" si="66"/>
        <v>168695084.36002296</v>
      </c>
      <c r="S306" s="2">
        <f t="shared" si="58"/>
        <v>642960.42857143283</v>
      </c>
      <c r="T306" s="2">
        <f t="shared" si="59"/>
        <v>7039.571428571362</v>
      </c>
      <c r="U306" s="2">
        <f t="shared" si="60"/>
        <v>650000</v>
      </c>
      <c r="V306" s="2">
        <f t="shared" si="34"/>
        <v>112538691.71884218</v>
      </c>
      <c r="W306" s="2">
        <f t="shared" si="61"/>
        <v>642960.42857143283</v>
      </c>
      <c r="X306" s="2">
        <f t="shared" si="51"/>
        <v>7039.5714285671711</v>
      </c>
      <c r="Y306" s="2">
        <f t="shared" si="62"/>
        <v>56156392.641180769</v>
      </c>
      <c r="Z306" s="2" t="str">
        <f t="shared" si="52"/>
        <v>MEEP</v>
      </c>
      <c r="AA306" s="2">
        <f>IF(Z306="HERE",Y306,AA305+Graph!$G$1*1000)</f>
        <v>126729870.78403816</v>
      </c>
      <c r="AB306" s="2">
        <f t="shared" si="63"/>
        <v>800000</v>
      </c>
      <c r="AC306" s="2">
        <f t="shared" si="64"/>
        <v>54672253.147413366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239</v>
      </c>
      <c r="C307" s="7"/>
      <c r="D307" s="2" t="e">
        <f t="shared" si="55"/>
        <v>#N/A</v>
      </c>
      <c r="E307" s="2" t="e">
        <f t="shared" si="67"/>
        <v>#N/A</v>
      </c>
      <c r="F307" s="2">
        <v>1722698.5353477299</v>
      </c>
      <c r="G307" s="2">
        <f t="shared" si="70"/>
        <v>642960.42857142852</v>
      </c>
      <c r="H307" s="2">
        <f t="shared" si="65"/>
        <v>167190328.14741397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2256181.5714285634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1731786.0679199696</v>
      </c>
      <c r="Q307" s="2">
        <f t="shared" si="71"/>
        <v>650000</v>
      </c>
      <c r="R307" s="2">
        <f t="shared" si="66"/>
        <v>169345084.36002296</v>
      </c>
      <c r="S307" s="2">
        <f t="shared" si="58"/>
        <v>642960.42857143283</v>
      </c>
      <c r="T307" s="2">
        <f t="shared" si="59"/>
        <v>7039.571428571362</v>
      </c>
      <c r="U307" s="2">
        <f t="shared" si="60"/>
        <v>650000</v>
      </c>
      <c r="V307" s="2">
        <f t="shared" si="34"/>
        <v>113181652.14741361</v>
      </c>
      <c r="W307" s="2">
        <f t="shared" si="61"/>
        <v>642960.42857143283</v>
      </c>
      <c r="X307" s="2">
        <f t="shared" si="51"/>
        <v>7039.5714285671711</v>
      </c>
      <c r="Y307" s="2">
        <f t="shared" si="62"/>
        <v>56163432.212609336</v>
      </c>
      <c r="Z307" s="2" t="str">
        <f t="shared" si="52"/>
        <v>MEEP</v>
      </c>
      <c r="AA307" s="2">
        <f>IF(Z307="HERE",Y307,AA306+Graph!$G$1*1000)</f>
        <v>127529870.78403816</v>
      </c>
      <c r="AB307" s="2">
        <f t="shared" si="63"/>
        <v>800000</v>
      </c>
      <c r="AC307" s="2">
        <f t="shared" si="64"/>
        <v>54672253.147413366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240</v>
      </c>
      <c r="C308" s="7"/>
      <c r="D308" s="2" t="e">
        <f t="shared" si="55"/>
        <v>#N/A</v>
      </c>
      <c r="E308" s="2" t="e">
        <f t="shared" si="67"/>
        <v>#N/A</v>
      </c>
      <c r="F308" s="2">
        <v>1727959.1856409907</v>
      </c>
      <c r="G308" s="2">
        <f t="shared" si="70"/>
        <v>642960.42857142852</v>
      </c>
      <c r="H308" s="2">
        <f t="shared" si="65"/>
        <v>167833288.5759854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2263221.1428571348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1737068.560012579</v>
      </c>
      <c r="Q308" s="2">
        <f t="shared" si="71"/>
        <v>650000</v>
      </c>
      <c r="R308" s="2">
        <f t="shared" si="66"/>
        <v>169995084.36002296</v>
      </c>
      <c r="S308" s="2">
        <f t="shared" si="58"/>
        <v>642960.42857143283</v>
      </c>
      <c r="T308" s="2">
        <f t="shared" si="59"/>
        <v>7039.571428571362</v>
      </c>
      <c r="U308" s="2">
        <f t="shared" si="60"/>
        <v>650000</v>
      </c>
      <c r="V308" s="2">
        <f t="shared" si="34"/>
        <v>113824612.57598504</v>
      </c>
      <c r="W308" s="2">
        <f t="shared" si="61"/>
        <v>642960.42857143283</v>
      </c>
      <c r="X308" s="2">
        <f t="shared" si="51"/>
        <v>7039.5714285671711</v>
      </c>
      <c r="Y308" s="2">
        <f t="shared" si="62"/>
        <v>56170471.784037903</v>
      </c>
      <c r="Z308" s="2" t="str">
        <f t="shared" si="52"/>
        <v>MEEP</v>
      </c>
      <c r="AA308" s="2">
        <f>IF(Z308="HERE",Y308,AA307+Graph!$G$1*1000)</f>
        <v>128329870.78403816</v>
      </c>
      <c r="AB308" s="2">
        <f t="shared" si="63"/>
        <v>800000</v>
      </c>
      <c r="AC308" s="2">
        <f t="shared" si="64"/>
        <v>54672253.147413366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241</v>
      </c>
      <c r="C309" s="7"/>
      <c r="D309" s="2" t="e">
        <f t="shared" si="55"/>
        <v>#N/A</v>
      </c>
      <c r="E309" s="2" t="e">
        <f t="shared" si="67"/>
        <v>#N/A</v>
      </c>
      <c r="F309" s="2">
        <v>1733219.8359342515</v>
      </c>
      <c r="G309" s="2">
        <f t="shared" si="70"/>
        <v>642960.42857142852</v>
      </c>
      <c r="H309" s="2">
        <f t="shared" si="65"/>
        <v>168476249.00455683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2270260.7142857062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1742351.0521051586</v>
      </c>
      <c r="Q309" s="2">
        <f t="shared" si="71"/>
        <v>650000</v>
      </c>
      <c r="R309" s="2">
        <f t="shared" si="66"/>
        <v>170645084.36002296</v>
      </c>
      <c r="S309" s="2">
        <f t="shared" si="58"/>
        <v>642960.42857143283</v>
      </c>
      <c r="T309" s="2">
        <f t="shared" si="59"/>
        <v>7039.571428571362</v>
      </c>
      <c r="U309" s="2">
        <f t="shared" si="60"/>
        <v>650000</v>
      </c>
      <c r="V309" s="2">
        <f t="shared" si="34"/>
        <v>114467573.00455648</v>
      </c>
      <c r="W309" s="2">
        <f t="shared" si="61"/>
        <v>642960.42857143283</v>
      </c>
      <c r="X309" s="2">
        <f t="shared" si="51"/>
        <v>7039.5714285671711</v>
      </c>
      <c r="Y309" s="2">
        <f t="shared" si="62"/>
        <v>56177511.35546647</v>
      </c>
      <c r="Z309" s="2" t="str">
        <f t="shared" si="52"/>
        <v>MEEP</v>
      </c>
      <c r="AA309" s="2">
        <f>IF(Z309="HERE",Y309,AA308+Graph!$G$1*1000)</f>
        <v>129129870.78403816</v>
      </c>
      <c r="AB309" s="2">
        <f t="shared" si="63"/>
        <v>800000</v>
      </c>
      <c r="AC309" s="2">
        <f t="shared" si="64"/>
        <v>54672253.147413366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242</v>
      </c>
      <c r="C310" s="7"/>
      <c r="D310" s="2" t="e">
        <f t="shared" si="55"/>
        <v>#N/A</v>
      </c>
      <c r="E310" s="2" t="e">
        <f t="shared" si="67"/>
        <v>#N/A</v>
      </c>
      <c r="F310" s="2">
        <v>1738480.4862274826</v>
      </c>
      <c r="G310" s="2">
        <f t="shared" si="70"/>
        <v>642960.42857142852</v>
      </c>
      <c r="H310" s="2">
        <f t="shared" si="65"/>
        <v>169119209.43312827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2277300.2857142775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1747633.5441977382</v>
      </c>
      <c r="Q310" s="2">
        <f t="shared" si="71"/>
        <v>650000</v>
      </c>
      <c r="R310" s="2">
        <f t="shared" si="66"/>
        <v>171295084.36002296</v>
      </c>
      <c r="S310" s="2">
        <f t="shared" si="58"/>
        <v>642960.42857143283</v>
      </c>
      <c r="T310" s="2">
        <f t="shared" si="59"/>
        <v>7039.571428571362</v>
      </c>
      <c r="U310" s="2">
        <f t="shared" si="60"/>
        <v>650000</v>
      </c>
      <c r="V310" s="2">
        <f t="shared" si="34"/>
        <v>115110533.43312791</v>
      </c>
      <c r="W310" s="2">
        <f t="shared" si="61"/>
        <v>642960.42857143283</v>
      </c>
      <c r="X310" s="2">
        <f t="shared" si="51"/>
        <v>7039.5714285671711</v>
      </c>
      <c r="Y310" s="2">
        <f t="shared" si="62"/>
        <v>56184550.926895037</v>
      </c>
      <c r="Z310" s="2" t="str">
        <f t="shared" si="52"/>
        <v>MEEP</v>
      </c>
      <c r="AA310" s="2">
        <f>IF(Z310="HERE",Y310,AA309+Graph!$G$1*1000)</f>
        <v>129929870.78403816</v>
      </c>
      <c r="AB310" s="2">
        <f t="shared" si="63"/>
        <v>800000</v>
      </c>
      <c r="AC310" s="2">
        <f t="shared" si="64"/>
        <v>54672253.147413366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243</v>
      </c>
      <c r="C311" s="7"/>
      <c r="D311" s="2" t="e">
        <f t="shared" si="55"/>
        <v>#N/A</v>
      </c>
      <c r="E311" s="2" t="e">
        <f t="shared" si="67"/>
        <v>#N/A</v>
      </c>
      <c r="F311" s="2">
        <v>1743741.1365207434</v>
      </c>
      <c r="G311" s="2">
        <f t="shared" si="70"/>
        <v>642960.42857142852</v>
      </c>
      <c r="H311" s="2">
        <f t="shared" si="65"/>
        <v>169762169.8616997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2284339.8571428489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1752916.0362903178</v>
      </c>
      <c r="Q311" s="2">
        <f t="shared" si="71"/>
        <v>650000</v>
      </c>
      <c r="R311" s="2">
        <f t="shared" si="66"/>
        <v>171945084.36002296</v>
      </c>
      <c r="S311" s="2">
        <f t="shared" si="58"/>
        <v>642960.42857143283</v>
      </c>
      <c r="T311" s="2">
        <f t="shared" si="59"/>
        <v>7039.571428571362</v>
      </c>
      <c r="U311" s="2">
        <f t="shared" si="60"/>
        <v>650000</v>
      </c>
      <c r="V311" s="2">
        <f t="shared" si="34"/>
        <v>115753493.86169934</v>
      </c>
      <c r="W311" s="2">
        <f t="shared" si="61"/>
        <v>642960.42857143283</v>
      </c>
      <c r="X311" s="2">
        <f t="shared" si="51"/>
        <v>7039.5714285671711</v>
      </c>
      <c r="Y311" s="2">
        <f t="shared" si="62"/>
        <v>56191590.498323604</v>
      </c>
      <c r="Z311" s="2" t="str">
        <f t="shared" si="52"/>
        <v>MEEP</v>
      </c>
      <c r="AA311" s="2">
        <f>IF(Z311="HERE",Y311,AA310+Graph!$G$1*1000)</f>
        <v>130729870.78403816</v>
      </c>
      <c r="AB311" s="2">
        <f t="shared" si="63"/>
        <v>800000</v>
      </c>
      <c r="AC311" s="2">
        <f t="shared" si="64"/>
        <v>54672253.147413366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244</v>
      </c>
      <c r="C312" s="7"/>
      <c r="D312" s="2" t="e">
        <f t="shared" si="55"/>
        <v>#N/A</v>
      </c>
      <c r="E312" s="2" t="e">
        <f t="shared" si="67"/>
        <v>#N/A</v>
      </c>
      <c r="F312" s="2">
        <v>1749001.7868140042</v>
      </c>
      <c r="G312" s="2">
        <f t="shared" si="70"/>
        <v>642960.42857142852</v>
      </c>
      <c r="H312" s="2">
        <f t="shared" si="65"/>
        <v>170405130.29027113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2291379.4285714203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1758198.5283828974</v>
      </c>
      <c r="Q312" s="2">
        <f t="shared" si="71"/>
        <v>650000</v>
      </c>
      <c r="R312" s="2">
        <f t="shared" si="66"/>
        <v>172595084.36002296</v>
      </c>
      <c r="S312" s="2">
        <f t="shared" si="58"/>
        <v>642960.42857143283</v>
      </c>
      <c r="T312" s="2">
        <f t="shared" si="59"/>
        <v>7039.571428571362</v>
      </c>
      <c r="U312" s="2">
        <f t="shared" si="60"/>
        <v>650000</v>
      </c>
      <c r="V312" s="2">
        <f t="shared" si="34"/>
        <v>116396454.29027078</v>
      </c>
      <c r="W312" s="2">
        <f t="shared" si="61"/>
        <v>642960.42857143283</v>
      </c>
      <c r="X312" s="2">
        <f t="shared" si="51"/>
        <v>7039.5714285671711</v>
      </c>
      <c r="Y312" s="2">
        <f t="shared" si="62"/>
        <v>56198630.069752172</v>
      </c>
      <c r="Z312" s="2" t="str">
        <f t="shared" si="52"/>
        <v>MEEP</v>
      </c>
      <c r="AA312" s="2">
        <f>IF(Z312="HERE",Y312,AA311+Graph!$G$1*1000)</f>
        <v>131529870.78403816</v>
      </c>
      <c r="AB312" s="2">
        <f t="shared" si="63"/>
        <v>800000</v>
      </c>
      <c r="AC312" s="2">
        <f t="shared" si="64"/>
        <v>54672253.147413366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245</v>
      </c>
      <c r="C313" s="7"/>
      <c r="D313" s="2" t="e">
        <f t="shared" si="55"/>
        <v>#N/A</v>
      </c>
      <c r="E313" s="2" t="e">
        <f t="shared" si="67"/>
        <v>#N/A</v>
      </c>
      <c r="F313" s="2">
        <v>1754262.437107265</v>
      </c>
      <c r="G313" s="2">
        <f t="shared" si="70"/>
        <v>642960.42857142852</v>
      </c>
      <c r="H313" s="2">
        <f t="shared" si="65"/>
        <v>171048090.71884257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2298418.9999999916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1763481.020475477</v>
      </c>
      <c r="Q313" s="2">
        <f t="shared" si="71"/>
        <v>650000</v>
      </c>
      <c r="R313" s="2">
        <f t="shared" si="66"/>
        <v>173245084.36002296</v>
      </c>
      <c r="S313" s="2">
        <f t="shared" si="58"/>
        <v>642960.42857143283</v>
      </c>
      <c r="T313" s="2">
        <f t="shared" si="59"/>
        <v>7039.571428571362</v>
      </c>
      <c r="U313" s="2">
        <f t="shared" si="60"/>
        <v>650000</v>
      </c>
      <c r="V313" s="2">
        <f t="shared" si="34"/>
        <v>117039414.71884221</v>
      </c>
      <c r="W313" s="2">
        <f t="shared" si="61"/>
        <v>642960.42857143283</v>
      </c>
      <c r="X313" s="2">
        <f t="shared" si="51"/>
        <v>7039.5714285671711</v>
      </c>
      <c r="Y313" s="2">
        <f t="shared" si="62"/>
        <v>56205669.641180739</v>
      </c>
      <c r="Z313" s="2" t="str">
        <f t="shared" si="52"/>
        <v>MEEP</v>
      </c>
      <c r="AA313" s="2">
        <f>IF(Z313="HERE",Y313,AA312+Graph!$G$1*1000)</f>
        <v>132329870.78403816</v>
      </c>
      <c r="AB313" s="2">
        <f t="shared" si="63"/>
        <v>800000</v>
      </c>
      <c r="AC313" s="2">
        <f t="shared" si="64"/>
        <v>54672253.147413366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246</v>
      </c>
      <c r="C314" s="7"/>
      <c r="D314" s="2" t="e">
        <f t="shared" si="55"/>
        <v>#N/A</v>
      </c>
      <c r="E314" s="2" t="e">
        <f t="shared" si="67"/>
        <v>#N/A</v>
      </c>
      <c r="F314" s="2">
        <v>1759523.0874005258</v>
      </c>
      <c r="G314" s="2">
        <f t="shared" si="70"/>
        <v>642960.42857142852</v>
      </c>
      <c r="H314" s="2">
        <f t="shared" si="65"/>
        <v>171691051.147414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2305458.571428563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1768763.5125680864</v>
      </c>
      <c r="Q314" s="2">
        <f t="shared" si="71"/>
        <v>650000</v>
      </c>
      <c r="R314" s="2">
        <f t="shared" si="66"/>
        <v>173895084.36002296</v>
      </c>
      <c r="S314" s="2">
        <f t="shared" si="58"/>
        <v>642960.42857143283</v>
      </c>
      <c r="T314" s="2">
        <f t="shared" si="59"/>
        <v>7039.571428571362</v>
      </c>
      <c r="U314" s="2">
        <f t="shared" si="60"/>
        <v>650000</v>
      </c>
      <c r="V314" s="2">
        <f t="shared" si="34"/>
        <v>117682375.14741364</v>
      </c>
      <c r="W314" s="2">
        <f t="shared" si="61"/>
        <v>642960.42857143283</v>
      </c>
      <c r="X314" s="2">
        <f t="shared" si="51"/>
        <v>7039.5714285671711</v>
      </c>
      <c r="Y314" s="2">
        <f t="shared" si="62"/>
        <v>56212709.212609306</v>
      </c>
      <c r="Z314" s="2" t="str">
        <f t="shared" si="52"/>
        <v>MEEP</v>
      </c>
      <c r="AA314" s="2">
        <f>IF(Z314="HERE",Y314,AA313+Graph!$G$1*1000)</f>
        <v>133129870.78403816</v>
      </c>
      <c r="AB314" s="2">
        <f t="shared" si="63"/>
        <v>800000</v>
      </c>
      <c r="AC314" s="2">
        <f t="shared" si="64"/>
        <v>54672253.147413366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247</v>
      </c>
      <c r="C315" s="7"/>
      <c r="D315" s="2" t="e">
        <f t="shared" si="55"/>
        <v>#N/A</v>
      </c>
      <c r="E315" s="2" t="e">
        <f t="shared" si="67"/>
        <v>#N/A</v>
      </c>
      <c r="F315" s="2">
        <v>1764783.7376937568</v>
      </c>
      <c r="G315" s="2">
        <f t="shared" si="70"/>
        <v>642960.42857142852</v>
      </c>
      <c r="H315" s="2">
        <f t="shared" si="65"/>
        <v>172334011.57598543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2312498.1428571343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1774046.004660666</v>
      </c>
      <c r="Q315" s="2">
        <f t="shared" si="71"/>
        <v>650000</v>
      </c>
      <c r="R315" s="2">
        <f t="shared" si="66"/>
        <v>174545084.36002296</v>
      </c>
      <c r="S315" s="2">
        <f t="shared" si="58"/>
        <v>642960.42857143283</v>
      </c>
      <c r="T315" s="2">
        <f t="shared" si="59"/>
        <v>7039.571428571362</v>
      </c>
      <c r="U315" s="2">
        <f t="shared" si="60"/>
        <v>650000</v>
      </c>
      <c r="V315" s="2">
        <f t="shared" si="34"/>
        <v>118325335.57598507</v>
      </c>
      <c r="W315" s="2">
        <f t="shared" si="61"/>
        <v>642960.42857143283</v>
      </c>
      <c r="X315" s="2">
        <f t="shared" si="51"/>
        <v>7039.5714285671711</v>
      </c>
      <c r="Y315" s="2">
        <f t="shared" si="62"/>
        <v>56219748.784037873</v>
      </c>
      <c r="Z315" s="2" t="str">
        <f t="shared" si="52"/>
        <v>MEEP</v>
      </c>
      <c r="AA315" s="2">
        <f>IF(Z315="HERE",Y315,AA314+Graph!$G$1*1000)</f>
        <v>133929870.78403816</v>
      </c>
      <c r="AB315" s="2">
        <f t="shared" si="63"/>
        <v>800000</v>
      </c>
      <c r="AC315" s="2">
        <f t="shared" si="64"/>
        <v>54672253.147413366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248</v>
      </c>
      <c r="C316" s="7"/>
      <c r="D316" s="2" t="e">
        <f t="shared" si="55"/>
        <v>#N/A</v>
      </c>
      <c r="E316" s="2" t="e">
        <f t="shared" si="67"/>
        <v>#N/A</v>
      </c>
      <c r="F316" s="2">
        <v>1770044.3879870176</v>
      </c>
      <c r="G316" s="2">
        <f t="shared" si="70"/>
        <v>642960.42857142852</v>
      </c>
      <c r="H316" s="2">
        <f t="shared" si="65"/>
        <v>172976972.00455686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2319537.7142857057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1779328.4967532456</v>
      </c>
      <c r="Q316" s="2">
        <f t="shared" si="71"/>
        <v>650000</v>
      </c>
      <c r="R316" s="2">
        <f t="shared" si="66"/>
        <v>175195084.36002296</v>
      </c>
      <c r="S316" s="2">
        <f t="shared" si="58"/>
        <v>642960.42857143283</v>
      </c>
      <c r="T316" s="2">
        <f t="shared" si="59"/>
        <v>7039.571428571362</v>
      </c>
      <c r="U316" s="2">
        <f t="shared" si="60"/>
        <v>650000</v>
      </c>
      <c r="V316" s="2">
        <f t="shared" si="34"/>
        <v>118968296.00455651</v>
      </c>
      <c r="W316" s="2">
        <f t="shared" si="61"/>
        <v>642960.42857143283</v>
      </c>
      <c r="X316" s="2">
        <f t="shared" si="51"/>
        <v>7039.5714285671711</v>
      </c>
      <c r="Y316" s="2">
        <f t="shared" si="62"/>
        <v>56226788.35546644</v>
      </c>
      <c r="Z316" s="2" t="str">
        <f t="shared" si="52"/>
        <v>MEEP</v>
      </c>
      <c r="AA316" s="2">
        <f>IF(Z316="HERE",Y316,AA315+Graph!$G$1*1000)</f>
        <v>134729870.78403816</v>
      </c>
      <c r="AB316" s="2">
        <f t="shared" si="63"/>
        <v>800000</v>
      </c>
      <c r="AC316" s="2">
        <f t="shared" si="64"/>
        <v>54672253.147413366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249</v>
      </c>
      <c r="C317" s="7"/>
      <c r="D317" s="2" t="e">
        <f t="shared" si="55"/>
        <v>#N/A</v>
      </c>
      <c r="E317" s="2" t="e">
        <f t="shared" si="67"/>
        <v>#N/A</v>
      </c>
      <c r="F317" s="2">
        <v>1775305.0382802784</v>
      </c>
      <c r="G317" s="2">
        <f t="shared" si="70"/>
        <v>642960.42857142852</v>
      </c>
      <c r="H317" s="2">
        <f t="shared" si="65"/>
        <v>173619932.4331283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2326577.2857142771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1784610.9888458252</v>
      </c>
      <c r="Q317" s="2">
        <f t="shared" si="71"/>
        <v>650000</v>
      </c>
      <c r="R317" s="2">
        <f t="shared" si="66"/>
        <v>175845084.36002296</v>
      </c>
      <c r="S317" s="2">
        <f t="shared" si="58"/>
        <v>642960.42857143283</v>
      </c>
      <c r="T317" s="2">
        <f t="shared" si="59"/>
        <v>7039.571428571362</v>
      </c>
      <c r="U317" s="2">
        <f t="shared" si="60"/>
        <v>650000</v>
      </c>
      <c r="V317" s="2">
        <f t="shared" si="34"/>
        <v>119611256.43312794</v>
      </c>
      <c r="W317" s="2">
        <f t="shared" si="61"/>
        <v>642960.42857143283</v>
      </c>
      <c r="X317" s="2">
        <f t="shared" si="51"/>
        <v>7039.5714285671711</v>
      </c>
      <c r="Y317" s="2">
        <f t="shared" si="62"/>
        <v>56233827.926895007</v>
      </c>
      <c r="Z317" s="2" t="str">
        <f t="shared" si="52"/>
        <v>MEEP</v>
      </c>
      <c r="AA317" s="2">
        <f>IF(Z317="HERE",Y317,AA316+Graph!$G$1*1000)</f>
        <v>135529870.78403816</v>
      </c>
      <c r="AB317" s="2">
        <f t="shared" si="63"/>
        <v>800000</v>
      </c>
      <c r="AC317" s="2">
        <f t="shared" si="64"/>
        <v>54672253.147413366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250</v>
      </c>
      <c r="C318" s="7"/>
      <c r="D318" s="2" t="e">
        <f t="shared" si="55"/>
        <v>#N/A</v>
      </c>
      <c r="E318" s="2" t="e">
        <f t="shared" si="67"/>
        <v>#N/A</v>
      </c>
      <c r="F318" s="2">
        <v>1780565.6885735393</v>
      </c>
      <c r="G318" s="2">
        <f t="shared" si="70"/>
        <v>642960.42857142852</v>
      </c>
      <c r="H318" s="2">
        <f t="shared" si="65"/>
        <v>174262892.86169973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2333616.8571428484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1789893.4809384048</v>
      </c>
      <c r="Q318" s="2">
        <f t="shared" si="71"/>
        <v>650000</v>
      </c>
      <c r="R318" s="2">
        <f t="shared" si="66"/>
        <v>176495084.36002296</v>
      </c>
      <c r="S318" s="2">
        <f t="shared" si="58"/>
        <v>642960.42857143283</v>
      </c>
      <c r="T318" s="2">
        <f t="shared" si="59"/>
        <v>7039.571428571362</v>
      </c>
      <c r="U318" s="2">
        <f t="shared" si="60"/>
        <v>650000</v>
      </c>
      <c r="V318" s="2">
        <f t="shared" si="34"/>
        <v>120254216.86169937</v>
      </c>
      <c r="W318" s="2">
        <f t="shared" si="61"/>
        <v>642960.42857143283</v>
      </c>
      <c r="X318" s="2">
        <f t="shared" si="51"/>
        <v>7039.5714285671711</v>
      </c>
      <c r="Y318" s="2">
        <f t="shared" si="62"/>
        <v>56240867.498323575</v>
      </c>
      <c r="Z318" s="2" t="str">
        <f t="shared" si="52"/>
        <v>MEEP</v>
      </c>
      <c r="AA318" s="2">
        <f>IF(Z318="HERE",Y318,AA317+Graph!$G$1*1000)</f>
        <v>136329870.78403816</v>
      </c>
      <c r="AB318" s="2">
        <f t="shared" si="63"/>
        <v>800000</v>
      </c>
      <c r="AC318" s="2">
        <f t="shared" si="64"/>
        <v>54672253.147413366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251</v>
      </c>
      <c r="C319" s="7"/>
      <c r="D319" s="2" t="e">
        <f t="shared" si="55"/>
        <v>#N/A</v>
      </c>
      <c r="E319" s="2" t="e">
        <f t="shared" si="67"/>
        <v>#N/A</v>
      </c>
      <c r="F319" s="2">
        <v>1785826.3388668001</v>
      </c>
      <c r="G319" s="2">
        <f t="shared" si="70"/>
        <v>642960.42857142852</v>
      </c>
      <c r="H319" s="2">
        <f t="shared" si="65"/>
        <v>174905853.29027116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2340656.4285714198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1795175.9730309844</v>
      </c>
      <c r="Q319" s="2">
        <f t="shared" si="71"/>
        <v>650000</v>
      </c>
      <c r="R319" s="2">
        <f t="shared" si="66"/>
        <v>177145084.36002296</v>
      </c>
      <c r="S319" s="2">
        <f t="shared" si="58"/>
        <v>642960.42857143283</v>
      </c>
      <c r="T319" s="2">
        <f t="shared" si="59"/>
        <v>7039.571428571362</v>
      </c>
      <c r="U319" s="2">
        <f t="shared" si="60"/>
        <v>650000</v>
      </c>
      <c r="V319" s="2">
        <f t="shared" si="34"/>
        <v>120897177.29027081</v>
      </c>
      <c r="W319" s="2">
        <f t="shared" si="61"/>
        <v>642960.42857143283</v>
      </c>
      <c r="X319" s="2">
        <f t="shared" si="51"/>
        <v>7039.5714285671711</v>
      </c>
      <c r="Y319" s="2">
        <f t="shared" si="62"/>
        <v>56247907.069752142</v>
      </c>
      <c r="Z319" s="2" t="str">
        <f t="shared" si="52"/>
        <v>MEEP</v>
      </c>
      <c r="AA319" s="2">
        <f>IF(Z319="HERE",Y319,AA318+Graph!$G$1*1000)</f>
        <v>137129870.78403816</v>
      </c>
      <c r="AB319" s="2">
        <f t="shared" si="63"/>
        <v>800000</v>
      </c>
      <c r="AC319" s="2">
        <f t="shared" si="64"/>
        <v>54672253.147413366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252</v>
      </c>
      <c r="C320" s="7"/>
      <c r="D320" s="2" t="e">
        <f t="shared" si="55"/>
        <v>#N/A</v>
      </c>
      <c r="E320" s="2" t="e">
        <f t="shared" si="67"/>
        <v>#N/A</v>
      </c>
      <c r="F320" s="2">
        <v>1791086.9891600311</v>
      </c>
      <c r="G320" s="2">
        <f t="shared" si="70"/>
        <v>642960.42857142852</v>
      </c>
      <c r="H320" s="2">
        <f t="shared" si="65"/>
        <v>175548813.7188426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2347695.9999999912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1800458.4651235938</v>
      </c>
      <c r="Q320" s="2">
        <f t="shared" si="71"/>
        <v>650000</v>
      </c>
      <c r="R320" s="2">
        <f t="shared" si="66"/>
        <v>177795084.36002296</v>
      </c>
      <c r="S320" s="2">
        <f t="shared" si="58"/>
        <v>642960.42857143283</v>
      </c>
      <c r="T320" s="2">
        <f t="shared" si="59"/>
        <v>7039.571428571362</v>
      </c>
      <c r="U320" s="2">
        <f t="shared" si="60"/>
        <v>650000</v>
      </c>
      <c r="V320" s="2">
        <f t="shared" si="34"/>
        <v>121540137.71884224</v>
      </c>
      <c r="W320" s="2">
        <f t="shared" si="61"/>
        <v>642960.42857143283</v>
      </c>
      <c r="X320" s="2">
        <f t="shared" si="51"/>
        <v>7039.5714285671711</v>
      </c>
      <c r="Y320" s="2">
        <f t="shared" si="62"/>
        <v>56254946.641180709</v>
      </c>
      <c r="Z320" s="2" t="str">
        <f t="shared" si="52"/>
        <v>MEEP</v>
      </c>
      <c r="AA320" s="2">
        <f>IF(Z320="HERE",Y320,AA319+Graph!$G$1*1000)</f>
        <v>137929870.78403816</v>
      </c>
      <c r="AB320" s="2">
        <f t="shared" si="63"/>
        <v>800000</v>
      </c>
      <c r="AC320" s="2">
        <f t="shared" si="64"/>
        <v>54672253.147413366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253</v>
      </c>
      <c r="C321" s="7"/>
      <c r="D321" s="2" t="e">
        <f t="shared" si="55"/>
        <v>#N/A</v>
      </c>
      <c r="E321" s="2" t="e">
        <f t="shared" si="67"/>
        <v>#N/A</v>
      </c>
      <c r="F321" s="2">
        <v>1796347.6394532919</v>
      </c>
      <c r="G321" s="2">
        <f t="shared" si="70"/>
        <v>642960.42857142852</v>
      </c>
      <c r="H321" s="2">
        <f t="shared" si="65"/>
        <v>176191774.14741403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2354735.5714285625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1805740.9572161734</v>
      </c>
      <c r="Q321" s="2">
        <f t="shared" si="71"/>
        <v>650000</v>
      </c>
      <c r="R321" s="2">
        <f t="shared" si="66"/>
        <v>178445084.36002296</v>
      </c>
      <c r="S321" s="2">
        <f t="shared" si="58"/>
        <v>642960.42857143283</v>
      </c>
      <c r="T321" s="2">
        <f t="shared" si="59"/>
        <v>7039.571428571362</v>
      </c>
      <c r="U321" s="2">
        <f t="shared" si="60"/>
        <v>650000</v>
      </c>
      <c r="V321" s="2">
        <f t="shared" si="34"/>
        <v>122183098.14741367</v>
      </c>
      <c r="W321" s="2">
        <f t="shared" si="61"/>
        <v>642960.42857143283</v>
      </c>
      <c r="X321" s="2">
        <f t="shared" si="51"/>
        <v>7039.5714285671711</v>
      </c>
      <c r="Y321" s="2">
        <f t="shared" si="62"/>
        <v>56261986.212609276</v>
      </c>
      <c r="Z321" s="2" t="str">
        <f t="shared" si="52"/>
        <v>MEEP</v>
      </c>
      <c r="AA321" s="2">
        <f>IF(Z321="HERE",Y321,AA320+Graph!$G$1*1000)</f>
        <v>138729870.78403816</v>
      </c>
      <c r="AB321" s="2">
        <f t="shared" si="63"/>
        <v>800000</v>
      </c>
      <c r="AC321" s="2">
        <f t="shared" si="64"/>
        <v>54672253.147413366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254</v>
      </c>
      <c r="C322" s="7"/>
      <c r="D322" s="2" t="e">
        <f t="shared" si="55"/>
        <v>#N/A</v>
      </c>
      <c r="E322" s="2" t="e">
        <f t="shared" si="67"/>
        <v>#N/A</v>
      </c>
      <c r="F322" s="2">
        <v>1801608.2897465527</v>
      </c>
      <c r="G322" s="2">
        <f t="shared" si="70"/>
        <v>642960.42857142852</v>
      </c>
      <c r="H322" s="2">
        <f t="shared" si="65"/>
        <v>176834734.57598546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2361775.1428571339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1811023.449308753</v>
      </c>
      <c r="Q322" s="2">
        <f t="shared" si="71"/>
        <v>650000</v>
      </c>
      <c r="R322" s="2">
        <f t="shared" si="66"/>
        <v>179095084.36002296</v>
      </c>
      <c r="S322" s="2">
        <f t="shared" si="58"/>
        <v>642960.42857143283</v>
      </c>
      <c r="T322" s="2">
        <f t="shared" si="59"/>
        <v>7039.571428571362</v>
      </c>
      <c r="U322" s="2">
        <f t="shared" si="60"/>
        <v>650000</v>
      </c>
      <c r="V322" s="2">
        <f t="shared" si="34"/>
        <v>122826058.5759851</v>
      </c>
      <c r="W322" s="2">
        <f t="shared" si="61"/>
        <v>642960.42857143283</v>
      </c>
      <c r="X322" s="2">
        <f t="shared" si="51"/>
        <v>7039.5714285671711</v>
      </c>
      <c r="Y322" s="2">
        <f t="shared" si="62"/>
        <v>56269025.784037843</v>
      </c>
      <c r="Z322" s="2" t="str">
        <f t="shared" si="52"/>
        <v>MEEP</v>
      </c>
      <c r="AA322" s="2">
        <f>IF(Z322="HERE",Y322,AA321+Graph!$G$1*1000)</f>
        <v>139529870.78403816</v>
      </c>
      <c r="AB322" s="2">
        <f t="shared" si="63"/>
        <v>800000</v>
      </c>
      <c r="AC322" s="2">
        <f t="shared" si="64"/>
        <v>54672253.147413366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255</v>
      </c>
      <c r="C323" s="7"/>
      <c r="D323" s="2" t="e">
        <f t="shared" si="55"/>
        <v>#N/A</v>
      </c>
      <c r="E323" s="2" t="e">
        <f t="shared" si="67"/>
        <v>#N/A</v>
      </c>
      <c r="F323" s="2">
        <v>1806868.9400398135</v>
      </c>
      <c r="G323" s="2">
        <f t="shared" si="70"/>
        <v>642960.42857142852</v>
      </c>
      <c r="H323" s="2">
        <f t="shared" si="65"/>
        <v>177477695.00455689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2368814.7142857052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1816305.9414013326</v>
      </c>
      <c r="Q323" s="2">
        <f t="shared" si="71"/>
        <v>650000</v>
      </c>
      <c r="R323" s="2">
        <f t="shared" si="66"/>
        <v>179745084.36002296</v>
      </c>
      <c r="S323" s="2">
        <f t="shared" si="58"/>
        <v>642960.42857143283</v>
      </c>
      <c r="T323" s="2">
        <f t="shared" si="59"/>
        <v>7039.571428571362</v>
      </c>
      <c r="U323" s="2">
        <f t="shared" si="60"/>
        <v>650000</v>
      </c>
      <c r="V323" s="2">
        <f t="shared" si="34"/>
        <v>123469019.00455654</v>
      </c>
      <c r="W323" s="2">
        <f t="shared" si="61"/>
        <v>642960.42857143283</v>
      </c>
      <c r="X323" s="2">
        <f t="shared" si="51"/>
        <v>7039.5714285671711</v>
      </c>
      <c r="Y323" s="2">
        <f t="shared" si="62"/>
        <v>56276065.355466411</v>
      </c>
      <c r="Z323" s="2" t="str">
        <f t="shared" si="52"/>
        <v>MEEP</v>
      </c>
      <c r="AA323" s="2">
        <f>IF(Z323="HERE",Y323,AA322+Graph!$G$1*1000)</f>
        <v>140329870.78403816</v>
      </c>
      <c r="AB323" s="2">
        <f t="shared" si="63"/>
        <v>800000</v>
      </c>
      <c r="AC323" s="2">
        <f t="shared" si="64"/>
        <v>54672253.147413366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256</v>
      </c>
      <c r="C324" s="7"/>
      <c r="D324" s="2" t="e">
        <f t="shared" si="55"/>
        <v>#N/A</v>
      </c>
      <c r="E324" s="2" t="e">
        <f t="shared" si="67"/>
        <v>#N/A</v>
      </c>
      <c r="F324" s="2">
        <v>1812129.5903330743</v>
      </c>
      <c r="G324" s="2">
        <f t="shared" si="70"/>
        <v>642960.42857142852</v>
      </c>
      <c r="H324" s="2">
        <f t="shared" si="65"/>
        <v>178120655.43312833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2375854.2857142766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1821588.4334939122</v>
      </c>
      <c r="Q324" s="2">
        <f t="shared" si="71"/>
        <v>650000</v>
      </c>
      <c r="R324" s="2">
        <f t="shared" si="66"/>
        <v>180395084.36002296</v>
      </c>
      <c r="S324" s="2">
        <f t="shared" si="58"/>
        <v>642960.42857143283</v>
      </c>
      <c r="T324" s="2">
        <f t="shared" si="59"/>
        <v>7039.571428571362</v>
      </c>
      <c r="U324" s="2">
        <f t="shared" si="60"/>
        <v>650000</v>
      </c>
      <c r="V324" s="2">
        <f t="shared" si="34"/>
        <v>124111979.43312797</v>
      </c>
      <c r="W324" s="2">
        <f t="shared" si="61"/>
        <v>642960.42857143283</v>
      </c>
      <c r="X324" s="2">
        <f t="shared" si="51"/>
        <v>7039.5714285671711</v>
      </c>
      <c r="Y324" s="2">
        <f t="shared" si="62"/>
        <v>56283104.926894978</v>
      </c>
      <c r="Z324" s="2" t="str">
        <f t="shared" si="52"/>
        <v>MEEP</v>
      </c>
      <c r="AA324" s="2">
        <f>IF(Z324="HERE",Y324,AA323+Graph!$G$1*1000)</f>
        <v>141129870.78403816</v>
      </c>
      <c r="AB324" s="2">
        <f t="shared" si="63"/>
        <v>800000</v>
      </c>
      <c r="AC324" s="2">
        <f t="shared" si="64"/>
        <v>54672253.147413366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257</v>
      </c>
      <c r="C325" s="7"/>
      <c r="D325" s="2" t="e">
        <f t="shared" si="55"/>
        <v>#N/A</v>
      </c>
      <c r="E325" s="2" t="e">
        <f t="shared" si="67"/>
        <v>#N/A</v>
      </c>
      <c r="F325" s="2">
        <v>1817390.2406263053</v>
      </c>
      <c r="G325" s="2">
        <f t="shared" si="70"/>
        <v>642960.42857142852</v>
      </c>
      <c r="H325" s="2">
        <f t="shared" si="65"/>
        <v>178763615.86169976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2382893.857142848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1826870.9255865216</v>
      </c>
      <c r="Q325" s="2">
        <f t="shared" si="71"/>
        <v>650000</v>
      </c>
      <c r="R325" s="2">
        <f t="shared" si="66"/>
        <v>181045084.36002296</v>
      </c>
      <c r="S325" s="2">
        <f t="shared" si="58"/>
        <v>642960.42857143283</v>
      </c>
      <c r="T325" s="2">
        <f t="shared" si="59"/>
        <v>7039.571428571362</v>
      </c>
      <c r="U325" s="2">
        <f t="shared" si="60"/>
        <v>650000</v>
      </c>
      <c r="V325" s="2">
        <f t="shared" si="34"/>
        <v>124754939.8616994</v>
      </c>
      <c r="W325" s="2">
        <f t="shared" si="61"/>
        <v>642960.42857143283</v>
      </c>
      <c r="X325" s="2">
        <f t="shared" si="51"/>
        <v>7039.5714285671711</v>
      </c>
      <c r="Y325" s="2">
        <f t="shared" si="62"/>
        <v>56290144.498323545</v>
      </c>
      <c r="Z325" s="2" t="str">
        <f t="shared" si="52"/>
        <v>MEEP</v>
      </c>
      <c r="AA325" s="2">
        <f>IF(Z325="HERE",Y325,AA324+Graph!$G$1*1000)</f>
        <v>141929870.78403816</v>
      </c>
      <c r="AB325" s="2">
        <f t="shared" si="63"/>
        <v>800000</v>
      </c>
      <c r="AC325" s="2">
        <f t="shared" si="64"/>
        <v>54672253.147413366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258</v>
      </c>
      <c r="C326" s="7"/>
      <c r="D326" s="2" t="e">
        <f t="shared" si="55"/>
        <v>#N/A</v>
      </c>
      <c r="E326" s="2" t="e">
        <f t="shared" si="67"/>
        <v>#N/A</v>
      </c>
      <c r="F326" s="2">
        <v>1822650.8909195662</v>
      </c>
      <c r="G326" s="2">
        <f t="shared" si="70"/>
        <v>642960.42857142852</v>
      </c>
      <c r="H326" s="2">
        <f t="shared" si="65"/>
        <v>179406576.29027119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2389933.4285714193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1832153.4176791012</v>
      </c>
      <c r="Q326" s="2">
        <f t="shared" si="71"/>
        <v>650000</v>
      </c>
      <c r="R326" s="2">
        <f t="shared" si="66"/>
        <v>181695084.36002296</v>
      </c>
      <c r="S326" s="2">
        <f t="shared" si="58"/>
        <v>642960.42857143283</v>
      </c>
      <c r="T326" s="2">
        <f t="shared" si="59"/>
        <v>7039.571428571362</v>
      </c>
      <c r="U326" s="2">
        <f t="shared" si="60"/>
        <v>650000</v>
      </c>
      <c r="V326" s="2">
        <f t="shared" si="34"/>
        <v>125397900.29027084</v>
      </c>
      <c r="W326" s="2">
        <f t="shared" si="61"/>
        <v>642960.42857143283</v>
      </c>
      <c r="X326" s="2">
        <f t="shared" si="51"/>
        <v>7039.5714285671711</v>
      </c>
      <c r="Y326" s="2">
        <f t="shared" si="62"/>
        <v>56297184.069752112</v>
      </c>
      <c r="Z326" s="2" t="str">
        <f t="shared" si="52"/>
        <v>MEEP</v>
      </c>
      <c r="AA326" s="2">
        <f>IF(Z326="HERE",Y326,AA325+Graph!$G$1*1000)</f>
        <v>142729870.78403816</v>
      </c>
      <c r="AB326" s="2">
        <f t="shared" si="63"/>
        <v>800000</v>
      </c>
      <c r="AC326" s="2">
        <f t="shared" si="64"/>
        <v>54672253.147413366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259</v>
      </c>
      <c r="C327" s="7"/>
      <c r="D327" s="2" t="e">
        <f t="shared" si="55"/>
        <v>#N/A</v>
      </c>
      <c r="E327" s="2" t="e">
        <f t="shared" si="67"/>
        <v>#N/A</v>
      </c>
      <c r="F327" s="2">
        <v>1827911.541212827</v>
      </c>
      <c r="G327" s="2">
        <f t="shared" si="70"/>
        <v>642960.42857142852</v>
      </c>
      <c r="H327" s="2">
        <f t="shared" si="65"/>
        <v>180049536.71884263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2396972.9999999907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1837435.9097716808</v>
      </c>
      <c r="Q327" s="2">
        <f t="shared" si="71"/>
        <v>650000</v>
      </c>
      <c r="R327" s="2">
        <f t="shared" si="66"/>
        <v>182345084.36002296</v>
      </c>
      <c r="S327" s="2">
        <f t="shared" si="58"/>
        <v>642960.42857143283</v>
      </c>
      <c r="T327" s="2">
        <f t="shared" si="59"/>
        <v>7039.571428571362</v>
      </c>
      <c r="U327" s="2">
        <f t="shared" si="60"/>
        <v>650000</v>
      </c>
      <c r="V327" s="2">
        <f t="shared" si="34"/>
        <v>126040860.71884227</v>
      </c>
      <c r="W327" s="2">
        <f t="shared" si="61"/>
        <v>642960.42857143283</v>
      </c>
      <c r="X327" s="2">
        <f t="shared" si="51"/>
        <v>7039.5714285671711</v>
      </c>
      <c r="Y327" s="2">
        <f t="shared" si="62"/>
        <v>56304223.641180679</v>
      </c>
      <c r="Z327" s="2" t="str">
        <f t="shared" si="52"/>
        <v>MEEP</v>
      </c>
      <c r="AA327" s="2">
        <f>IF(Z327="HERE",Y327,AA326+Graph!$G$1*1000)</f>
        <v>143529870.78403816</v>
      </c>
      <c r="AB327" s="2">
        <f t="shared" si="63"/>
        <v>800000</v>
      </c>
      <c r="AC327" s="2">
        <f t="shared" si="64"/>
        <v>54672253.147413366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260</v>
      </c>
      <c r="C328" s="7"/>
      <c r="D328" s="2" t="e">
        <f t="shared" si="55"/>
        <v>#N/A</v>
      </c>
      <c r="E328" s="2" t="e">
        <f t="shared" si="67"/>
        <v>#N/A</v>
      </c>
      <c r="F328" s="2">
        <v>1833172.1915060878</v>
      </c>
      <c r="G328" s="2">
        <f t="shared" si="70"/>
        <v>642960.42857142852</v>
      </c>
      <c r="H328" s="2">
        <f t="shared" si="65"/>
        <v>180692497.14741406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2404012.571428562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1842718.4018642604</v>
      </c>
      <c r="Q328" s="2">
        <f t="shared" si="71"/>
        <v>650000</v>
      </c>
      <c r="R328" s="2">
        <f t="shared" si="66"/>
        <v>182995084.36002296</v>
      </c>
      <c r="S328" s="2">
        <f t="shared" si="58"/>
        <v>642960.42857143283</v>
      </c>
      <c r="T328" s="2">
        <f t="shared" si="59"/>
        <v>7039.571428571362</v>
      </c>
      <c r="U328" s="2">
        <f t="shared" si="60"/>
        <v>650000</v>
      </c>
      <c r="V328" s="2">
        <f t="shared" si="34"/>
        <v>126683821.1474137</v>
      </c>
      <c r="W328" s="2">
        <f t="shared" si="61"/>
        <v>642960.42857143283</v>
      </c>
      <c r="X328" s="2">
        <f t="shared" si="51"/>
        <v>7039.5714285671711</v>
      </c>
      <c r="Y328" s="2">
        <f t="shared" si="62"/>
        <v>56311263.212609246</v>
      </c>
      <c r="Z328" s="2" t="str">
        <f t="shared" si="52"/>
        <v>MEEP</v>
      </c>
      <c r="AA328" s="2">
        <f>IF(Z328="HERE",Y328,AA327+Graph!$G$1*1000)</f>
        <v>144329870.78403816</v>
      </c>
      <c r="AB328" s="2">
        <f t="shared" si="63"/>
        <v>800000</v>
      </c>
      <c r="AC328" s="2">
        <f t="shared" si="64"/>
        <v>54672253.147413366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261</v>
      </c>
      <c r="C329" s="7"/>
      <c r="D329" s="2" t="e">
        <f t="shared" si="55"/>
        <v>#N/A</v>
      </c>
      <c r="E329" s="2" t="e">
        <f t="shared" si="67"/>
        <v>#N/A</v>
      </c>
      <c r="F329" s="2">
        <v>1838432.8417993486</v>
      </c>
      <c r="G329" s="2">
        <f t="shared" si="70"/>
        <v>642960.42857142852</v>
      </c>
      <c r="H329" s="2">
        <f t="shared" si="65"/>
        <v>181335457.57598549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2411052.1428571334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1848000.89395684</v>
      </c>
      <c r="Q329" s="2">
        <f t="shared" si="71"/>
        <v>650000</v>
      </c>
      <c r="R329" s="2">
        <f t="shared" si="66"/>
        <v>183645084.36002296</v>
      </c>
      <c r="S329" s="2">
        <f t="shared" si="58"/>
        <v>642960.42857143283</v>
      </c>
      <c r="T329" s="2">
        <f t="shared" si="59"/>
        <v>7039.571428571362</v>
      </c>
      <c r="U329" s="2">
        <f t="shared" si="60"/>
        <v>650000</v>
      </c>
      <c r="V329" s="2">
        <f t="shared" si="34"/>
        <v>127326781.57598513</v>
      </c>
      <c r="W329" s="2">
        <f t="shared" si="61"/>
        <v>642960.42857143283</v>
      </c>
      <c r="X329" s="2">
        <f t="shared" si="51"/>
        <v>7039.5714285671711</v>
      </c>
      <c r="Y329" s="2">
        <f t="shared" si="62"/>
        <v>56318302.784037814</v>
      </c>
      <c r="Z329" s="2" t="str">
        <f t="shared" si="52"/>
        <v>MEEP</v>
      </c>
      <c r="AA329" s="2">
        <f>IF(Z329="HERE",Y329,AA328+Graph!$G$1*1000)</f>
        <v>145129870.78403816</v>
      </c>
      <c r="AB329" s="2">
        <f t="shared" si="63"/>
        <v>800000</v>
      </c>
      <c r="AC329" s="2">
        <f t="shared" si="64"/>
        <v>54672253.147413366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262</v>
      </c>
      <c r="C330" s="7"/>
      <c r="D330" s="2" t="e">
        <f t="shared" si="55"/>
        <v>#N/A</v>
      </c>
      <c r="E330" s="2" t="e">
        <f t="shared" si="67"/>
        <v>#N/A</v>
      </c>
      <c r="F330" s="2">
        <v>1843693.4920926094</v>
      </c>
      <c r="G330" s="2">
        <f t="shared" si="70"/>
        <v>642960.42857142852</v>
      </c>
      <c r="H330" s="2">
        <f t="shared" si="65"/>
        <v>181978418.00455692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2418091.7142857048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1853283.3860494196</v>
      </c>
      <c r="Q330" s="2">
        <f t="shared" si="71"/>
        <v>650000</v>
      </c>
      <c r="R330" s="2">
        <f t="shared" si="66"/>
        <v>184295084.36002296</v>
      </c>
      <c r="S330" s="2">
        <f t="shared" si="58"/>
        <v>642960.42857143283</v>
      </c>
      <c r="T330" s="2">
        <f t="shared" si="59"/>
        <v>7039.571428571362</v>
      </c>
      <c r="U330" s="2">
        <f t="shared" si="60"/>
        <v>650000</v>
      </c>
      <c r="V330" s="2">
        <f t="shared" si="34"/>
        <v>127969742.00455657</v>
      </c>
      <c r="W330" s="2">
        <f t="shared" si="61"/>
        <v>642960.42857143283</v>
      </c>
      <c r="X330" s="2">
        <f t="shared" si="51"/>
        <v>7039.5714285671711</v>
      </c>
      <c r="Y330" s="2">
        <f t="shared" si="62"/>
        <v>56325342.355466381</v>
      </c>
      <c r="Z330" s="2" t="str">
        <f t="shared" si="52"/>
        <v>MEEP</v>
      </c>
      <c r="AA330" s="2">
        <f>IF(Z330="HERE",Y330,AA329+Graph!$G$1*1000)</f>
        <v>145929870.78403816</v>
      </c>
      <c r="AB330" s="2">
        <f t="shared" si="63"/>
        <v>800000</v>
      </c>
      <c r="AC330" s="2">
        <f t="shared" si="64"/>
        <v>54672253.147413366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263</v>
      </c>
      <c r="C331" s="7"/>
      <c r="D331" s="2" t="e">
        <f t="shared" si="55"/>
        <v>#N/A</v>
      </c>
      <c r="E331" s="2" t="e">
        <f t="shared" si="67"/>
        <v>#N/A</v>
      </c>
      <c r="F331" s="2">
        <v>1848954.1423858404</v>
      </c>
      <c r="G331" s="2">
        <f t="shared" si="70"/>
        <v>642960.42857142852</v>
      </c>
      <c r="H331" s="2">
        <f t="shared" si="65"/>
        <v>182621378.43312836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2425131.2857142761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1858565.878142029</v>
      </c>
      <c r="Q331" s="2">
        <f t="shared" si="71"/>
        <v>650000</v>
      </c>
      <c r="R331" s="2">
        <f t="shared" si="66"/>
        <v>184945084.36002296</v>
      </c>
      <c r="S331" s="2">
        <f t="shared" si="58"/>
        <v>642960.42857143283</v>
      </c>
      <c r="T331" s="2">
        <f t="shared" si="59"/>
        <v>7039.571428571362</v>
      </c>
      <c r="U331" s="2">
        <f t="shared" si="60"/>
        <v>650000</v>
      </c>
      <c r="V331" s="2">
        <f t="shared" si="34"/>
        <v>128612702.433128</v>
      </c>
      <c r="W331" s="2">
        <f t="shared" si="61"/>
        <v>642960.42857143283</v>
      </c>
      <c r="X331" s="2">
        <f t="shared" si="51"/>
        <v>7039.5714285671711</v>
      </c>
      <c r="Y331" s="2">
        <f t="shared" si="62"/>
        <v>56332381.926894948</v>
      </c>
      <c r="Z331" s="2" t="str">
        <f t="shared" si="52"/>
        <v>MEEP</v>
      </c>
      <c r="AA331" s="2">
        <f>IF(Z331="HERE",Y331,AA330+Graph!$G$1*1000)</f>
        <v>146729870.78403816</v>
      </c>
      <c r="AB331" s="2">
        <f t="shared" si="63"/>
        <v>800000</v>
      </c>
      <c r="AC331" s="2">
        <f t="shared" si="64"/>
        <v>54672253.147413366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264</v>
      </c>
      <c r="C332" s="7"/>
      <c r="D332" s="2" t="e">
        <f t="shared" si="55"/>
        <v>#N/A</v>
      </c>
      <c r="E332" s="2" t="e">
        <f t="shared" si="67"/>
        <v>#N/A</v>
      </c>
      <c r="F332" s="2">
        <v>1854214.7926791012</v>
      </c>
      <c r="G332" s="2">
        <f t="shared" si="70"/>
        <v>642960.42857142852</v>
      </c>
      <c r="H332" s="2">
        <f t="shared" si="65"/>
        <v>183264338.86169979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2432170.8571428475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1863848.3702346087</v>
      </c>
      <c r="Q332" s="2">
        <f t="shared" si="71"/>
        <v>650000</v>
      </c>
      <c r="R332" s="2">
        <f t="shared" si="66"/>
        <v>185595084.36002296</v>
      </c>
      <c r="S332" s="2">
        <f t="shared" si="58"/>
        <v>642960.42857143283</v>
      </c>
      <c r="T332" s="2">
        <f t="shared" si="59"/>
        <v>7039.571428571362</v>
      </c>
      <c r="U332" s="2">
        <f t="shared" si="60"/>
        <v>650000</v>
      </c>
      <c r="V332" s="2">
        <f t="shared" si="34"/>
        <v>129255662.86169943</v>
      </c>
      <c r="W332" s="2">
        <f t="shared" si="61"/>
        <v>642960.42857143283</v>
      </c>
      <c r="X332" s="2">
        <f t="shared" si="51"/>
        <v>7039.5714285671711</v>
      </c>
      <c r="Y332" s="2">
        <f t="shared" si="62"/>
        <v>56339421.498323515</v>
      </c>
      <c r="Z332" s="2" t="str">
        <f t="shared" si="52"/>
        <v>MEEP</v>
      </c>
      <c r="AA332" s="2">
        <f>IF(Z332="HERE",Y332,AA331+Graph!$G$1*1000)</f>
        <v>147529870.78403816</v>
      </c>
      <c r="AB332" s="2">
        <f t="shared" si="63"/>
        <v>800000</v>
      </c>
      <c r="AC332" s="2">
        <f t="shared" si="64"/>
        <v>54672253.147413366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265</v>
      </c>
      <c r="C333" s="7"/>
      <c r="D333" s="2" t="e">
        <f t="shared" si="55"/>
        <v>#N/A</v>
      </c>
      <c r="E333" s="2" t="e">
        <f t="shared" si="67"/>
        <v>#N/A</v>
      </c>
      <c r="F333" s="2">
        <v>1859475.442972362</v>
      </c>
      <c r="G333" s="2">
        <f t="shared" si="70"/>
        <v>642960.42857142852</v>
      </c>
      <c r="H333" s="2">
        <f t="shared" si="65"/>
        <v>183907299.29027122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2439210.4285714189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1869130.8623271883</v>
      </c>
      <c r="Q333" s="2">
        <f t="shared" si="71"/>
        <v>650000</v>
      </c>
      <c r="R333" s="2">
        <f t="shared" si="66"/>
        <v>186245084.36002296</v>
      </c>
      <c r="S333" s="2">
        <f t="shared" si="58"/>
        <v>642960.42857143283</v>
      </c>
      <c r="T333" s="2">
        <f t="shared" si="59"/>
        <v>7039.571428571362</v>
      </c>
      <c r="U333" s="2">
        <f t="shared" si="60"/>
        <v>650000</v>
      </c>
      <c r="V333" s="2">
        <f t="shared" si="34"/>
        <v>129898623.29027086</v>
      </c>
      <c r="W333" s="2">
        <f t="shared" si="61"/>
        <v>642960.42857143283</v>
      </c>
      <c r="X333" s="2">
        <f t="shared" si="51"/>
        <v>7039.5714285671711</v>
      </c>
      <c r="Y333" s="2">
        <f t="shared" si="62"/>
        <v>56346461.069752082</v>
      </c>
      <c r="Z333" s="2" t="str">
        <f t="shared" si="52"/>
        <v>MEEP</v>
      </c>
      <c r="AA333" s="2">
        <f>IF(Z333="HERE",Y333,AA332+Graph!$G$1*1000)</f>
        <v>148329870.78403816</v>
      </c>
      <c r="AB333" s="2">
        <f t="shared" si="63"/>
        <v>800000</v>
      </c>
      <c r="AC333" s="2">
        <f t="shared" si="64"/>
        <v>54672253.147413366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266</v>
      </c>
      <c r="C334" s="7"/>
      <c r="D334" s="2" t="e">
        <f t="shared" si="55"/>
        <v>#N/A</v>
      </c>
      <c r="E334" s="2" t="e">
        <f t="shared" si="67"/>
        <v>#N/A</v>
      </c>
      <c r="F334" s="2">
        <v>1864736.0932656229</v>
      </c>
      <c r="G334" s="2">
        <f t="shared" si="70"/>
        <v>642960.42857142852</v>
      </c>
      <c r="H334" s="2">
        <f t="shared" si="65"/>
        <v>184550259.71884266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2446249.9999999902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1874413.3544197679</v>
      </c>
      <c r="Q334" s="2">
        <f t="shared" si="71"/>
        <v>650000</v>
      </c>
      <c r="R334" s="2">
        <f t="shared" si="66"/>
        <v>186895084.36002296</v>
      </c>
      <c r="S334" s="2">
        <f t="shared" si="58"/>
        <v>642960.42857143283</v>
      </c>
      <c r="T334" s="2">
        <f t="shared" si="59"/>
        <v>7039.571428571362</v>
      </c>
      <c r="U334" s="2">
        <f t="shared" si="60"/>
        <v>650000</v>
      </c>
      <c r="V334" s="2">
        <f t="shared" si="34"/>
        <v>130541583.7188423</v>
      </c>
      <c r="W334" s="2">
        <f t="shared" si="61"/>
        <v>642960.42857143283</v>
      </c>
      <c r="X334" s="2">
        <f t="shared" si="51"/>
        <v>7039.5714285671711</v>
      </c>
      <c r="Y334" s="2">
        <f t="shared" si="62"/>
        <v>56353500.641180649</v>
      </c>
      <c r="Z334" s="2" t="str">
        <f t="shared" si="52"/>
        <v>MEEP</v>
      </c>
      <c r="AA334" s="2">
        <f>IF(Z334="HERE",Y334,AA333+Graph!$G$1*1000)</f>
        <v>149129870.78403816</v>
      </c>
      <c r="AB334" s="2">
        <f t="shared" si="63"/>
        <v>800000</v>
      </c>
      <c r="AC334" s="2">
        <f t="shared" si="64"/>
        <v>54672253.147413366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267</v>
      </c>
      <c r="C335" s="7"/>
      <c r="D335" s="2" t="e">
        <f t="shared" si="55"/>
        <v>#N/A</v>
      </c>
      <c r="E335" s="2" t="e">
        <f t="shared" si="67"/>
        <v>#N/A</v>
      </c>
      <c r="F335" s="2">
        <v>1869996.7435588837</v>
      </c>
      <c r="G335" s="2">
        <f t="shared" si="70"/>
        <v>642960.42857142852</v>
      </c>
      <c r="H335" s="2">
        <f t="shared" si="65"/>
        <v>185193220.14741409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2453289.5714285616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1879695.8465123475</v>
      </c>
      <c r="Q335" s="2">
        <f t="shared" si="71"/>
        <v>650000</v>
      </c>
      <c r="R335" s="2">
        <f t="shared" si="66"/>
        <v>187545084.36002296</v>
      </c>
      <c r="S335" s="2">
        <f t="shared" si="58"/>
        <v>642960.42857143283</v>
      </c>
      <c r="T335" s="2">
        <f t="shared" si="59"/>
        <v>7039.571428571362</v>
      </c>
      <c r="U335" s="2">
        <f t="shared" si="60"/>
        <v>650000</v>
      </c>
      <c r="V335" s="2">
        <f t="shared" si="34"/>
        <v>131184544.14741373</v>
      </c>
      <c r="W335" s="2">
        <f t="shared" si="61"/>
        <v>642960.42857143283</v>
      </c>
      <c r="X335" s="2">
        <f t="shared" si="51"/>
        <v>7039.5714285671711</v>
      </c>
      <c r="Y335" s="2">
        <f t="shared" si="62"/>
        <v>56360540.212609217</v>
      </c>
      <c r="Z335" s="2" t="str">
        <f t="shared" si="52"/>
        <v>MEEP</v>
      </c>
      <c r="AA335" s="2">
        <f>IF(Z335="HERE",Y335,AA334+Graph!$G$1*1000)</f>
        <v>149929870.78403816</v>
      </c>
      <c r="AB335" s="2">
        <f t="shared" si="63"/>
        <v>800000</v>
      </c>
      <c r="AC335" s="2">
        <f t="shared" si="64"/>
        <v>54672253.147413366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268</v>
      </c>
      <c r="C336" s="7"/>
      <c r="D336" s="2" t="e">
        <f t="shared" si="55"/>
        <v>#N/A</v>
      </c>
      <c r="E336" s="2" t="e">
        <f t="shared" si="67"/>
        <v>#N/A</v>
      </c>
      <c r="F336" s="2">
        <v>1875257.3938521147</v>
      </c>
      <c r="G336" s="2">
        <f t="shared" si="70"/>
        <v>642960.42857142852</v>
      </c>
      <c r="H336" s="2">
        <f t="shared" si="65"/>
        <v>185836180.57598552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2460329.1428571329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1884978.3386049271</v>
      </c>
      <c r="Q336" s="2">
        <f t="shared" si="71"/>
        <v>650000</v>
      </c>
      <c r="R336" s="2">
        <f t="shared" si="66"/>
        <v>188195084.36002296</v>
      </c>
      <c r="S336" s="2">
        <f t="shared" si="58"/>
        <v>642960.42857143283</v>
      </c>
      <c r="T336" s="2">
        <f t="shared" si="59"/>
        <v>7039.571428571362</v>
      </c>
      <c r="U336" s="2">
        <f t="shared" si="60"/>
        <v>650000</v>
      </c>
      <c r="V336" s="2">
        <f t="shared" si="34"/>
        <v>131827504.57598516</v>
      </c>
      <c r="W336" s="2">
        <f t="shared" si="61"/>
        <v>642960.42857143283</v>
      </c>
      <c r="X336" s="2">
        <f t="shared" si="51"/>
        <v>7039.5714285671711</v>
      </c>
      <c r="Y336" s="2">
        <f t="shared" si="62"/>
        <v>56367579.784037784</v>
      </c>
      <c r="Z336" s="2" t="str">
        <f t="shared" si="52"/>
        <v>MEEP</v>
      </c>
      <c r="AA336" s="2">
        <f>IF(Z336="HERE",Y336,AA335+Graph!$G$1*1000)</f>
        <v>150729870.78403816</v>
      </c>
      <c r="AB336" s="2">
        <f t="shared" si="63"/>
        <v>800000</v>
      </c>
      <c r="AC336" s="2">
        <f t="shared" si="64"/>
        <v>54672253.147413366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269</v>
      </c>
      <c r="C337" s="7"/>
      <c r="D337" s="2" t="e">
        <f t="shared" si="55"/>
        <v>#N/A</v>
      </c>
      <c r="E337" s="2" t="e">
        <f t="shared" si="67"/>
        <v>#N/A</v>
      </c>
      <c r="F337" s="2">
        <v>1880518.0441453755</v>
      </c>
      <c r="G337" s="2">
        <f t="shared" si="70"/>
        <v>642960.42857142852</v>
      </c>
      <c r="H337" s="2">
        <f t="shared" si="65"/>
        <v>186479141.00455695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2467368.7142857043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1890260.8306975365</v>
      </c>
      <c r="Q337" s="2">
        <f t="shared" si="71"/>
        <v>650000</v>
      </c>
      <c r="R337" s="2">
        <f t="shared" si="66"/>
        <v>188845084.36002296</v>
      </c>
      <c r="S337" s="2">
        <f t="shared" si="58"/>
        <v>642960.42857143283</v>
      </c>
      <c r="T337" s="2">
        <f t="shared" si="59"/>
        <v>7039.571428571362</v>
      </c>
      <c r="U337" s="2">
        <f t="shared" si="60"/>
        <v>650000</v>
      </c>
      <c r="V337" s="2">
        <f t="shared" si="34"/>
        <v>132470465.0045566</v>
      </c>
      <c r="W337" s="2">
        <f t="shared" si="61"/>
        <v>642960.42857143283</v>
      </c>
      <c r="X337" s="2">
        <f t="shared" si="51"/>
        <v>7039.5714285671711</v>
      </c>
      <c r="Y337" s="2">
        <f t="shared" si="62"/>
        <v>56374619.355466351</v>
      </c>
      <c r="Z337" s="2" t="str">
        <f t="shared" si="52"/>
        <v>MEEP</v>
      </c>
      <c r="AA337" s="2">
        <f>IF(Z337="HERE",Y337,AA336+Graph!$G$1*1000)</f>
        <v>151529870.78403816</v>
      </c>
      <c r="AB337" s="2">
        <f t="shared" si="63"/>
        <v>800000</v>
      </c>
      <c r="AC337" s="2">
        <f t="shared" si="64"/>
        <v>54672253.147413366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270</v>
      </c>
      <c r="C338" s="7"/>
      <c r="D338" s="2" t="e">
        <f t="shared" si="55"/>
        <v>#N/A</v>
      </c>
      <c r="E338" s="2" t="e">
        <f t="shared" si="67"/>
        <v>#N/A</v>
      </c>
      <c r="F338" s="2">
        <v>1885778.6944386363</v>
      </c>
      <c r="G338" s="2">
        <f t="shared" si="70"/>
        <v>642960.42857142852</v>
      </c>
      <c r="H338" s="2">
        <f t="shared" si="65"/>
        <v>187122101.43312839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2474408.2857142757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1895543.3227901161</v>
      </c>
      <c r="Q338" s="2">
        <f t="shared" si="71"/>
        <v>650000</v>
      </c>
      <c r="R338" s="2">
        <f t="shared" si="66"/>
        <v>189495084.36002296</v>
      </c>
      <c r="S338" s="2">
        <f t="shared" si="58"/>
        <v>642960.42857143283</v>
      </c>
      <c r="T338" s="2">
        <f t="shared" si="59"/>
        <v>7039.571428571362</v>
      </c>
      <c r="U338" s="2">
        <f t="shared" si="60"/>
        <v>650000</v>
      </c>
      <c r="V338" s="2">
        <f t="shared" si="34"/>
        <v>133113425.43312803</v>
      </c>
      <c r="W338" s="2">
        <f t="shared" si="61"/>
        <v>642960.42857143283</v>
      </c>
      <c r="X338" s="2">
        <f t="shared" si="51"/>
        <v>7039.5714285671711</v>
      </c>
      <c r="Y338" s="2">
        <f t="shared" si="62"/>
        <v>56381658.926894918</v>
      </c>
      <c r="Z338" s="2" t="str">
        <f t="shared" si="52"/>
        <v>MEEP</v>
      </c>
      <c r="AA338" s="2">
        <f>IF(Z338="HERE",Y338,AA337+Graph!$G$1*1000)</f>
        <v>152329870.78403816</v>
      </c>
      <c r="AB338" s="2">
        <f t="shared" si="63"/>
        <v>800000</v>
      </c>
      <c r="AC338" s="2">
        <f t="shared" si="64"/>
        <v>54672253.147413366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271</v>
      </c>
      <c r="C339" s="7"/>
      <c r="D339" s="2" t="e">
        <f t="shared" si="55"/>
        <v>#N/A</v>
      </c>
      <c r="E339" s="2" t="e">
        <f t="shared" si="67"/>
        <v>#N/A</v>
      </c>
      <c r="F339" s="2">
        <v>1891039.3447318971</v>
      </c>
      <c r="G339" s="2">
        <f t="shared" si="70"/>
        <v>642960.42857142852</v>
      </c>
      <c r="H339" s="2">
        <f t="shared" si="65"/>
        <v>187765061.86169982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2481447.857142847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1900825.8148826957</v>
      </c>
      <c r="Q339" s="2">
        <f t="shared" si="71"/>
        <v>650000</v>
      </c>
      <c r="R339" s="2">
        <f t="shared" si="66"/>
        <v>190145084.36002296</v>
      </c>
      <c r="S339" s="2">
        <f t="shared" si="58"/>
        <v>642960.42857143283</v>
      </c>
      <c r="T339" s="2">
        <f t="shared" si="59"/>
        <v>7039.571428571362</v>
      </c>
      <c r="U339" s="2">
        <f t="shared" si="60"/>
        <v>650000</v>
      </c>
      <c r="V339" s="2">
        <f t="shared" si="34"/>
        <v>133756385.86169946</v>
      </c>
      <c r="W339" s="2">
        <f t="shared" si="61"/>
        <v>642960.42857143283</v>
      </c>
      <c r="X339" s="2">
        <f t="shared" si="51"/>
        <v>7039.5714285671711</v>
      </c>
      <c r="Y339" s="2">
        <f t="shared" si="62"/>
        <v>56388698.498323485</v>
      </c>
      <c r="Z339" s="2" t="str">
        <f t="shared" si="52"/>
        <v>MEEP</v>
      </c>
      <c r="AA339" s="2">
        <f>IF(Z339="HERE",Y339,AA338+Graph!$G$1*1000)</f>
        <v>153129870.78403816</v>
      </c>
      <c r="AB339" s="2">
        <f t="shared" si="63"/>
        <v>800000</v>
      </c>
      <c r="AC339" s="2">
        <f t="shared" si="64"/>
        <v>54672253.147413366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272</v>
      </c>
      <c r="C340" s="7"/>
      <c r="D340" s="2" t="e">
        <f t="shared" si="55"/>
        <v>#N/A</v>
      </c>
      <c r="E340" s="2" t="e">
        <f t="shared" si="67"/>
        <v>#N/A</v>
      </c>
      <c r="F340" s="2">
        <v>1896299.9950251579</v>
      </c>
      <c r="G340" s="2">
        <f t="shared" si="70"/>
        <v>642960.42857142852</v>
      </c>
      <c r="H340" s="2">
        <f t="shared" si="65"/>
        <v>188408022.29027125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2488487.4285714184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1906108.3069752753</v>
      </c>
      <c r="Q340" s="2">
        <f t="shared" si="71"/>
        <v>650000</v>
      </c>
      <c r="R340" s="2">
        <f t="shared" si="66"/>
        <v>190795084.36002296</v>
      </c>
      <c r="S340" s="2">
        <f t="shared" si="58"/>
        <v>642960.42857143283</v>
      </c>
      <c r="T340" s="2">
        <f t="shared" si="59"/>
        <v>7039.571428571362</v>
      </c>
      <c r="U340" s="2">
        <f t="shared" si="60"/>
        <v>650000</v>
      </c>
      <c r="V340" s="2">
        <f t="shared" si="34"/>
        <v>134399346.29027089</v>
      </c>
      <c r="W340" s="2">
        <f t="shared" si="61"/>
        <v>642960.42857143283</v>
      </c>
      <c r="X340" s="2">
        <f t="shared" si="51"/>
        <v>7039.5714285671711</v>
      </c>
      <c r="Y340" s="2">
        <f t="shared" si="62"/>
        <v>56395738.069752052</v>
      </c>
      <c r="Z340" s="2" t="str">
        <f t="shared" si="52"/>
        <v>MEEP</v>
      </c>
      <c r="AA340" s="2">
        <f>IF(Z340="HERE",Y340,AA339+Graph!$G$1*1000)</f>
        <v>153929870.78403816</v>
      </c>
      <c r="AB340" s="2">
        <f t="shared" si="63"/>
        <v>800000</v>
      </c>
      <c r="AC340" s="2">
        <f t="shared" si="64"/>
        <v>54672253.147413366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273</v>
      </c>
      <c r="C341" s="7"/>
      <c r="D341" s="2" t="e">
        <f t="shared" si="55"/>
        <v>#N/A</v>
      </c>
      <c r="E341" s="2" t="e">
        <f t="shared" si="67"/>
        <v>#N/A</v>
      </c>
      <c r="F341" s="2">
        <v>1901560.6453183889</v>
      </c>
      <c r="G341" s="2">
        <f t="shared" si="70"/>
        <v>642960.42857142852</v>
      </c>
      <c r="H341" s="2">
        <f t="shared" si="65"/>
        <v>189050982.71884269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2495526.9999999898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1911390.7990678549</v>
      </c>
      <c r="Q341" s="2">
        <f t="shared" si="71"/>
        <v>650000</v>
      </c>
      <c r="R341" s="2">
        <f t="shared" si="66"/>
        <v>191445084.36002296</v>
      </c>
      <c r="S341" s="2">
        <f t="shared" si="58"/>
        <v>642960.42857143283</v>
      </c>
      <c r="T341" s="2">
        <f t="shared" si="59"/>
        <v>7039.571428571362</v>
      </c>
      <c r="U341" s="2">
        <f t="shared" si="60"/>
        <v>650000</v>
      </c>
      <c r="V341" s="2">
        <f t="shared" si="34"/>
        <v>135042306.71884233</v>
      </c>
      <c r="W341" s="2">
        <f t="shared" si="61"/>
        <v>642960.42857143283</v>
      </c>
      <c r="X341" s="2">
        <f t="shared" si="51"/>
        <v>7039.5714285671711</v>
      </c>
      <c r="Y341" s="2">
        <f t="shared" si="62"/>
        <v>56402777.64118062</v>
      </c>
      <c r="Z341" s="2" t="str">
        <f t="shared" si="52"/>
        <v>MEEP</v>
      </c>
      <c r="AA341" s="2">
        <f>IF(Z341="HERE",Y341,AA340+Graph!$G$1*1000)</f>
        <v>154729870.78403816</v>
      </c>
      <c r="AB341" s="2">
        <f t="shared" si="63"/>
        <v>800000</v>
      </c>
      <c r="AC341" s="2">
        <f t="shared" si="64"/>
        <v>54672253.147413366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274</v>
      </c>
      <c r="C342" s="7"/>
      <c r="D342" s="2" t="e">
        <f t="shared" si="55"/>
        <v>#N/A</v>
      </c>
      <c r="E342" s="2" t="e">
        <f t="shared" si="67"/>
        <v>#N/A</v>
      </c>
      <c r="F342" s="2">
        <v>1906821.2956116498</v>
      </c>
      <c r="G342" s="2">
        <f t="shared" si="70"/>
        <v>642960.42857142852</v>
      </c>
      <c r="H342" s="2">
        <f t="shared" si="65"/>
        <v>189693943.14741412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2502566.5714285611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1916673.2911604345</v>
      </c>
      <c r="Q342" s="2">
        <f t="shared" si="71"/>
        <v>650000</v>
      </c>
      <c r="R342" s="2">
        <f t="shared" si="66"/>
        <v>192095084.36002296</v>
      </c>
      <c r="S342" s="2">
        <f t="shared" si="58"/>
        <v>642960.42857143283</v>
      </c>
      <c r="T342" s="2">
        <f t="shared" si="59"/>
        <v>7039.571428571362</v>
      </c>
      <c r="U342" s="2">
        <f t="shared" si="60"/>
        <v>650000</v>
      </c>
      <c r="V342" s="2">
        <f t="shared" si="34"/>
        <v>135685267.14741376</v>
      </c>
      <c r="W342" s="2">
        <f t="shared" si="61"/>
        <v>642960.42857143283</v>
      </c>
      <c r="X342" s="2">
        <f t="shared" si="51"/>
        <v>7039.5714285671711</v>
      </c>
      <c r="Y342" s="2">
        <f t="shared" si="62"/>
        <v>56409817.212609187</v>
      </c>
      <c r="Z342" s="2" t="str">
        <f t="shared" si="52"/>
        <v>MEEP</v>
      </c>
      <c r="AA342" s="2">
        <f>IF(Z342="HERE",Y342,AA341+Graph!$G$1*1000)</f>
        <v>155529870.78403816</v>
      </c>
      <c r="AB342" s="2">
        <f t="shared" si="63"/>
        <v>800000</v>
      </c>
      <c r="AC342" s="2">
        <f t="shared" si="64"/>
        <v>54672253.147413366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275</v>
      </c>
      <c r="C343" s="7"/>
      <c r="D343" s="2" t="e">
        <f t="shared" si="55"/>
        <v>#N/A</v>
      </c>
      <c r="E343" s="2" t="e">
        <f t="shared" si="67"/>
        <v>#N/A</v>
      </c>
      <c r="F343" s="2">
        <v>1912081.9459049106</v>
      </c>
      <c r="G343" s="2">
        <f t="shared" si="70"/>
        <v>642960.42857142852</v>
      </c>
      <c r="H343" s="2">
        <f t="shared" si="65"/>
        <v>190336903.57598555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2509606.1428571325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1921955.7832530439</v>
      </c>
      <c r="Q343" s="2">
        <f t="shared" si="71"/>
        <v>650000</v>
      </c>
      <c r="R343" s="2">
        <f t="shared" si="66"/>
        <v>192745084.36002296</v>
      </c>
      <c r="S343" s="2">
        <f t="shared" si="58"/>
        <v>642960.42857143283</v>
      </c>
      <c r="T343" s="2">
        <f t="shared" si="59"/>
        <v>7039.571428571362</v>
      </c>
      <c r="U343" s="2">
        <f t="shared" si="60"/>
        <v>650000</v>
      </c>
      <c r="V343" s="2">
        <f t="shared" si="34"/>
        <v>136328227.57598519</v>
      </c>
      <c r="W343" s="2">
        <f t="shared" si="61"/>
        <v>642960.42857143283</v>
      </c>
      <c r="X343" s="2">
        <f t="shared" si="51"/>
        <v>7039.5714285671711</v>
      </c>
      <c r="Y343" s="2">
        <f t="shared" si="62"/>
        <v>56416856.784037754</v>
      </c>
      <c r="Z343" s="2" t="str">
        <f t="shared" si="52"/>
        <v>MEEP</v>
      </c>
      <c r="AA343" s="2">
        <f>IF(Z343="HERE",Y343,AA342+Graph!$G$1*1000)</f>
        <v>156329870.78403816</v>
      </c>
      <c r="AB343" s="2">
        <f t="shared" si="63"/>
        <v>800000</v>
      </c>
      <c r="AC343" s="2">
        <f t="shared" si="64"/>
        <v>54672253.147413366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276</v>
      </c>
      <c r="C344" s="7"/>
      <c r="D344" s="2" t="e">
        <f t="shared" si="55"/>
        <v>#N/A</v>
      </c>
      <c r="E344" s="2" t="e">
        <f t="shared" si="67"/>
        <v>#N/A</v>
      </c>
      <c r="F344" s="2">
        <v>1917342.5961981714</v>
      </c>
      <c r="G344" s="2">
        <f t="shared" si="70"/>
        <v>642960.42857142852</v>
      </c>
      <c r="H344" s="2">
        <f t="shared" si="65"/>
        <v>190979864.00455698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2516645.7142857038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1927238.2753456235</v>
      </c>
      <c r="Q344" s="2">
        <f t="shared" si="71"/>
        <v>650000</v>
      </c>
      <c r="R344" s="2">
        <f t="shared" si="66"/>
        <v>193395084.36002296</v>
      </c>
      <c r="S344" s="2">
        <f t="shared" si="58"/>
        <v>642960.42857143283</v>
      </c>
      <c r="T344" s="2">
        <f t="shared" si="59"/>
        <v>7039.571428571362</v>
      </c>
      <c r="U344" s="2">
        <f t="shared" si="60"/>
        <v>650000</v>
      </c>
      <c r="V344" s="2">
        <f t="shared" si="34"/>
        <v>136971188.00455663</v>
      </c>
      <c r="W344" s="2">
        <f t="shared" si="61"/>
        <v>642960.42857143283</v>
      </c>
      <c r="X344" s="2">
        <f t="shared" si="51"/>
        <v>7039.5714285671711</v>
      </c>
      <c r="Y344" s="2">
        <f t="shared" si="62"/>
        <v>56423896.355466321</v>
      </c>
      <c r="Z344" s="2" t="str">
        <f t="shared" si="52"/>
        <v>MEEP</v>
      </c>
      <c r="AA344" s="2">
        <f>IF(Z344="HERE",Y344,AA343+Graph!$G$1*1000)</f>
        <v>157129870.78403816</v>
      </c>
      <c r="AB344" s="2">
        <f t="shared" si="63"/>
        <v>800000</v>
      </c>
      <c r="AC344" s="2">
        <f t="shared" si="64"/>
        <v>54672253.147413366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277</v>
      </c>
      <c r="C345" s="7"/>
      <c r="D345" s="2" t="e">
        <f t="shared" si="55"/>
        <v>#N/A</v>
      </c>
      <c r="E345" s="2" t="e">
        <f t="shared" si="67"/>
        <v>#N/A</v>
      </c>
      <c r="F345" s="2">
        <v>1922603.2464914322</v>
      </c>
      <c r="G345" s="2">
        <f t="shared" si="70"/>
        <v>642960.42857142852</v>
      </c>
      <c r="H345" s="2">
        <f t="shared" si="65"/>
        <v>191622824.43312842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2523685.2857142752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1932520.7674382031</v>
      </c>
      <c r="Q345" s="2">
        <f t="shared" si="71"/>
        <v>650000</v>
      </c>
      <c r="R345" s="2">
        <f t="shared" si="66"/>
        <v>194045084.36002296</v>
      </c>
      <c r="S345" s="2">
        <f t="shared" si="58"/>
        <v>642960.42857143283</v>
      </c>
      <c r="T345" s="2">
        <f t="shared" si="59"/>
        <v>7039.571428571362</v>
      </c>
      <c r="U345" s="2">
        <f t="shared" si="60"/>
        <v>650000</v>
      </c>
      <c r="V345" s="2">
        <f t="shared" si="34"/>
        <v>137614148.43312806</v>
      </c>
      <c r="W345" s="2">
        <f t="shared" si="61"/>
        <v>642960.42857143283</v>
      </c>
      <c r="X345" s="2">
        <f t="shared" si="51"/>
        <v>7039.5714285671711</v>
      </c>
      <c r="Y345" s="2">
        <f t="shared" si="62"/>
        <v>56430935.926894888</v>
      </c>
      <c r="Z345" s="2" t="str">
        <f t="shared" si="52"/>
        <v>MEEP</v>
      </c>
      <c r="AA345" s="2">
        <f>IF(Z345="HERE",Y345,AA344+Graph!$G$1*1000)</f>
        <v>157929870.78403816</v>
      </c>
      <c r="AB345" s="2">
        <f t="shared" si="63"/>
        <v>800000</v>
      </c>
      <c r="AC345" s="2">
        <f t="shared" si="64"/>
        <v>54672253.147413366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278</v>
      </c>
      <c r="C346" s="7"/>
      <c r="D346" s="2" t="e">
        <f t="shared" si="55"/>
        <v>#N/A</v>
      </c>
      <c r="E346" s="2" t="e">
        <f t="shared" si="67"/>
        <v>#N/A</v>
      </c>
      <c r="F346" s="2">
        <v>1927863.8967846632</v>
      </c>
      <c r="G346" s="2">
        <f t="shared" si="70"/>
        <v>642960.42857142852</v>
      </c>
      <c r="H346" s="2">
        <f t="shared" si="65"/>
        <v>192265784.86169985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2530724.8571428466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1937803.2595307827</v>
      </c>
      <c r="Q346" s="2">
        <f t="shared" si="71"/>
        <v>650000</v>
      </c>
      <c r="R346" s="2">
        <f t="shared" si="66"/>
        <v>194695084.36002296</v>
      </c>
      <c r="S346" s="2">
        <f t="shared" si="58"/>
        <v>642960.42857143283</v>
      </c>
      <c r="T346" s="2">
        <f t="shared" si="59"/>
        <v>7039.571428571362</v>
      </c>
      <c r="U346" s="2">
        <f t="shared" si="60"/>
        <v>650000</v>
      </c>
      <c r="V346" s="2">
        <f t="shared" si="34"/>
        <v>138257108.86169949</v>
      </c>
      <c r="W346" s="2">
        <f t="shared" si="61"/>
        <v>642960.42857143283</v>
      </c>
      <c r="X346" s="2">
        <f t="shared" si="51"/>
        <v>7039.5714285671711</v>
      </c>
      <c r="Y346" s="2">
        <f t="shared" si="62"/>
        <v>56437975.498323455</v>
      </c>
      <c r="Z346" s="2" t="str">
        <f t="shared" si="52"/>
        <v>MEEP</v>
      </c>
      <c r="AA346" s="2">
        <f>IF(Z346="HERE",Y346,AA345+Graph!$G$1*1000)</f>
        <v>158729870.78403816</v>
      </c>
      <c r="AB346" s="2">
        <f t="shared" si="63"/>
        <v>800000</v>
      </c>
      <c r="AC346" s="2">
        <f t="shared" si="64"/>
        <v>54672253.147413366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279</v>
      </c>
      <c r="C347" s="7"/>
      <c r="D347" s="2" t="e">
        <f t="shared" si="55"/>
        <v>#N/A</v>
      </c>
      <c r="E347" s="2" t="e">
        <f t="shared" si="67"/>
        <v>#N/A</v>
      </c>
      <c r="F347" s="2">
        <v>1933124.547077924</v>
      </c>
      <c r="G347" s="2">
        <f t="shared" si="70"/>
        <v>642960.42857142852</v>
      </c>
      <c r="H347" s="2">
        <f t="shared" si="65"/>
        <v>192908745.29027128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2537764.4285714179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1943085.7516233623</v>
      </c>
      <c r="Q347" s="2">
        <f t="shared" si="71"/>
        <v>650000</v>
      </c>
      <c r="R347" s="2">
        <f t="shared" si="66"/>
        <v>195345084.36002296</v>
      </c>
      <c r="S347" s="2">
        <f t="shared" si="58"/>
        <v>642960.42857143283</v>
      </c>
      <c r="T347" s="2">
        <f t="shared" si="59"/>
        <v>7039.571428571362</v>
      </c>
      <c r="U347" s="2">
        <f t="shared" si="60"/>
        <v>650000</v>
      </c>
      <c r="V347" s="2">
        <f t="shared" si="34"/>
        <v>138900069.29027092</v>
      </c>
      <c r="W347" s="2">
        <f t="shared" si="61"/>
        <v>642960.42857143283</v>
      </c>
      <c r="X347" s="2">
        <f t="shared" si="51"/>
        <v>7039.5714285671711</v>
      </c>
      <c r="Y347" s="2">
        <f t="shared" si="62"/>
        <v>56445015.069752023</v>
      </c>
      <c r="Z347" s="2" t="str">
        <f t="shared" si="52"/>
        <v>MEEP</v>
      </c>
      <c r="AA347" s="2">
        <f>IF(Z347="HERE",Y347,AA346+Graph!$G$1*1000)</f>
        <v>159529870.78403816</v>
      </c>
      <c r="AB347" s="2">
        <f t="shared" si="63"/>
        <v>800000</v>
      </c>
      <c r="AC347" s="2">
        <f t="shared" si="64"/>
        <v>54672253.147413366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280</v>
      </c>
      <c r="C348" s="7"/>
      <c r="D348" s="2" t="e">
        <f t="shared" si="55"/>
        <v>#N/A</v>
      </c>
      <c r="E348" s="2" t="e">
        <f t="shared" si="67"/>
        <v>#N/A</v>
      </c>
      <c r="F348" s="2">
        <v>1938385.1973711848</v>
      </c>
      <c r="G348" s="2">
        <f t="shared" si="70"/>
        <v>642960.42857142852</v>
      </c>
      <c r="H348" s="2">
        <f t="shared" si="65"/>
        <v>193551705.71884272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2544803.9999999893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1948368.2437159717</v>
      </c>
      <c r="Q348" s="2">
        <f t="shared" si="71"/>
        <v>650000</v>
      </c>
      <c r="R348" s="2">
        <f t="shared" si="66"/>
        <v>195995084.36002296</v>
      </c>
      <c r="S348" s="2">
        <f t="shared" si="58"/>
        <v>642960.42857143283</v>
      </c>
      <c r="T348" s="2">
        <f t="shared" si="59"/>
        <v>7039.571428571362</v>
      </c>
      <c r="U348" s="2">
        <f t="shared" si="60"/>
        <v>650000</v>
      </c>
      <c r="V348" s="2">
        <f t="shared" si="34"/>
        <v>139543029.71884236</v>
      </c>
      <c r="W348" s="2">
        <f t="shared" si="61"/>
        <v>642960.42857143283</v>
      </c>
      <c r="X348" s="2">
        <f t="shared" si="51"/>
        <v>7039.5714285671711</v>
      </c>
      <c r="Y348" s="2">
        <f t="shared" si="62"/>
        <v>56452054.64118059</v>
      </c>
      <c r="Z348" s="2" t="str">
        <f t="shared" si="52"/>
        <v>MEEP</v>
      </c>
      <c r="AA348" s="2">
        <f>IF(Z348="HERE",Y348,AA347+Graph!$G$1*1000)</f>
        <v>160329870.78403816</v>
      </c>
      <c r="AB348" s="2">
        <f t="shared" si="63"/>
        <v>800000</v>
      </c>
      <c r="AC348" s="2">
        <f t="shared" si="64"/>
        <v>54672253.147413366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281</v>
      </c>
      <c r="C349" s="7"/>
      <c r="D349" s="2" t="e">
        <f t="shared" si="55"/>
        <v>#N/A</v>
      </c>
      <c r="E349" s="2" t="e">
        <f t="shared" si="67"/>
        <v>#N/A</v>
      </c>
      <c r="F349" s="2">
        <v>1943645.8476644456</v>
      </c>
      <c r="G349" s="2">
        <f t="shared" si="70"/>
        <v>642960.42857142852</v>
      </c>
      <c r="H349" s="2">
        <f t="shared" si="65"/>
        <v>194194666.14741415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2551843.5714285607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1953650.7358085513</v>
      </c>
      <c r="Q349" s="2">
        <f t="shared" si="71"/>
        <v>650000</v>
      </c>
      <c r="R349" s="2">
        <f t="shared" si="66"/>
        <v>196645084.36002296</v>
      </c>
      <c r="S349" s="2">
        <f t="shared" si="58"/>
        <v>642960.42857143283</v>
      </c>
      <c r="T349" s="2">
        <f t="shared" si="59"/>
        <v>7039.571428571362</v>
      </c>
      <c r="U349" s="2">
        <f t="shared" si="60"/>
        <v>650000</v>
      </c>
      <c r="V349" s="2">
        <f t="shared" si="34"/>
        <v>140185990.14741379</v>
      </c>
      <c r="W349" s="2">
        <f t="shared" si="61"/>
        <v>642960.42857143283</v>
      </c>
      <c r="X349" s="2">
        <f t="shared" si="51"/>
        <v>7039.5714285671711</v>
      </c>
      <c r="Y349" s="2">
        <f t="shared" si="62"/>
        <v>56459094.212609157</v>
      </c>
      <c r="Z349" s="2" t="str">
        <f t="shared" si="52"/>
        <v>MEEP</v>
      </c>
      <c r="AA349" s="2">
        <f>IF(Z349="HERE",Y349,AA348+Graph!$G$1*1000)</f>
        <v>161129870.78403816</v>
      </c>
      <c r="AB349" s="2">
        <f t="shared" si="63"/>
        <v>800000</v>
      </c>
      <c r="AC349" s="2">
        <f t="shared" si="64"/>
        <v>54672253.147413366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282</v>
      </c>
      <c r="C350" s="7"/>
      <c r="D350" s="2" t="e">
        <f t="shared" si="55"/>
        <v>#N/A</v>
      </c>
      <c r="E350" s="2" t="e">
        <f t="shared" si="67"/>
        <v>#N/A</v>
      </c>
      <c r="F350" s="2">
        <v>1948906.4979577065</v>
      </c>
      <c r="G350" s="2">
        <f t="shared" si="70"/>
        <v>642960.42857142852</v>
      </c>
      <c r="H350" s="2">
        <f t="shared" si="65"/>
        <v>194837626.57598558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2558883.142857132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1958933.2279011309</v>
      </c>
      <c r="Q350" s="2">
        <f t="shared" si="71"/>
        <v>650000</v>
      </c>
      <c r="R350" s="2">
        <f t="shared" si="66"/>
        <v>197295084.36002296</v>
      </c>
      <c r="S350" s="2">
        <f t="shared" si="58"/>
        <v>642960.42857143283</v>
      </c>
      <c r="T350" s="2">
        <f t="shared" si="59"/>
        <v>7039.571428571362</v>
      </c>
      <c r="U350" s="2">
        <f t="shared" si="60"/>
        <v>650000</v>
      </c>
      <c r="V350" s="2">
        <f t="shared" si="34"/>
        <v>140828950.57598522</v>
      </c>
      <c r="W350" s="2">
        <f t="shared" si="61"/>
        <v>642960.42857143283</v>
      </c>
      <c r="X350" s="2">
        <f t="shared" si="51"/>
        <v>7039.5714285671711</v>
      </c>
      <c r="Y350" s="2">
        <f t="shared" si="62"/>
        <v>56466133.784037724</v>
      </c>
      <c r="Z350" s="2" t="str">
        <f t="shared" si="52"/>
        <v>MEEP</v>
      </c>
      <c r="AA350" s="2">
        <f>IF(Z350="HERE",Y350,AA349+Graph!$G$1*1000)</f>
        <v>161929870.78403816</v>
      </c>
      <c r="AB350" s="2">
        <f t="shared" si="63"/>
        <v>800000</v>
      </c>
      <c r="AC350" s="2">
        <f t="shared" si="64"/>
        <v>54672253.147413366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283</v>
      </c>
      <c r="C351" s="7"/>
      <c r="D351" s="2" t="e">
        <f t="shared" si="55"/>
        <v>#N/A</v>
      </c>
      <c r="E351" s="2" t="e">
        <f t="shared" si="67"/>
        <v>#N/A</v>
      </c>
      <c r="F351" s="2">
        <v>1954167.1482509673</v>
      </c>
      <c r="G351" s="2">
        <f t="shared" si="70"/>
        <v>642960.42857142852</v>
      </c>
      <c r="H351" s="2">
        <f t="shared" si="65"/>
        <v>195480587.00455701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2565922.7142857034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1964215.7199937105</v>
      </c>
      <c r="Q351" s="2">
        <f t="shared" si="71"/>
        <v>650000</v>
      </c>
      <c r="R351" s="2">
        <f t="shared" si="66"/>
        <v>197945084.36002296</v>
      </c>
      <c r="S351" s="2">
        <f t="shared" si="58"/>
        <v>642960.42857143283</v>
      </c>
      <c r="T351" s="2">
        <f t="shared" si="59"/>
        <v>7039.571428571362</v>
      </c>
      <c r="U351" s="2">
        <f t="shared" si="60"/>
        <v>650000</v>
      </c>
      <c r="V351" s="2">
        <f t="shared" si="34"/>
        <v>141471911.00455666</v>
      </c>
      <c r="W351" s="2">
        <f t="shared" si="61"/>
        <v>642960.42857143283</v>
      </c>
      <c r="X351" s="2">
        <f t="shared" si="51"/>
        <v>7039.5714285671711</v>
      </c>
      <c r="Y351" s="2">
        <f t="shared" ref="Y351:Y385" si="74">IF(COUNT($C352)=0,IF(COUNT($C351)=1,C351,SUM(Y350+X351)),C351)</f>
        <v>56473173.355466291</v>
      </c>
      <c r="Z351" s="2" t="str">
        <f t="shared" si="52"/>
        <v>MEEP</v>
      </c>
      <c r="AA351" s="2">
        <f>IF(Z351="HERE",Y351,AA350+Graph!$G$1*1000)</f>
        <v>162729870.78403816</v>
      </c>
      <c r="AB351" s="2">
        <f t="shared" si="63"/>
        <v>800000</v>
      </c>
      <c r="AC351" s="2">
        <f t="shared" ref="AC351:AC385" si="75">IF(Z352="HERE",V351,AC350)</f>
        <v>54672253.147413366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284</v>
      </c>
      <c r="C352" s="7"/>
      <c r="D352" s="2" t="e">
        <f t="shared" si="55"/>
        <v>#N/A</v>
      </c>
      <c r="E352" s="2" t="e">
        <f t="shared" si="67"/>
        <v>#N/A</v>
      </c>
      <c r="F352" s="2">
        <v>1959427.7985441983</v>
      </c>
      <c r="G352" s="2">
        <f t="shared" si="70"/>
        <v>642960.42857142852</v>
      </c>
      <c r="H352" s="2">
        <f t="shared" ref="H352:H385" si="76">IF(COUNT($C353)=0,IF(COUNT($C352)=1,C352,SUM(H351+G352)),C352)</f>
        <v>196123547.43312845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2572962.2857142747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1969498.2120862901</v>
      </c>
      <c r="Q352" s="2">
        <f t="shared" si="71"/>
        <v>650000</v>
      </c>
      <c r="R352" s="2">
        <f t="shared" ref="R352:R385" si="77">IF(COUNT($C353)=0,IF(COUNT($C352)=1,M352,SUM(R351+Q352)),M352)</f>
        <v>198595084.36002296</v>
      </c>
      <c r="S352" s="2">
        <f t="shared" si="58"/>
        <v>642960.42857143283</v>
      </c>
      <c r="T352" s="2">
        <f t="shared" si="59"/>
        <v>7039.571428571362</v>
      </c>
      <c r="U352" s="2">
        <f t="shared" si="60"/>
        <v>650000</v>
      </c>
      <c r="V352" s="2">
        <f t="shared" si="34"/>
        <v>142114871.43312809</v>
      </c>
      <c r="W352" s="2">
        <f t="shared" si="61"/>
        <v>642960.42857143283</v>
      </c>
      <c r="X352" s="2">
        <f t="shared" si="51"/>
        <v>7039.5714285671711</v>
      </c>
      <c r="Y352" s="2">
        <f t="shared" si="74"/>
        <v>56480212.926894858</v>
      </c>
      <c r="Z352" s="2" t="str">
        <f t="shared" si="52"/>
        <v>MEEP</v>
      </c>
      <c r="AA352" s="2">
        <f>IF(Z352="HERE",Y352,AA351+Graph!$G$1*1000)</f>
        <v>163529870.78403816</v>
      </c>
      <c r="AB352" s="2">
        <f t="shared" si="63"/>
        <v>800000</v>
      </c>
      <c r="AC352" s="2">
        <f t="shared" si="75"/>
        <v>54672253.147413366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285</v>
      </c>
      <c r="C353" s="7"/>
      <c r="D353" s="2" t="e">
        <f t="shared" si="55"/>
        <v>#N/A</v>
      </c>
      <c r="E353" s="2" t="e">
        <f t="shared" si="67"/>
        <v>#N/A</v>
      </c>
      <c r="F353" s="2">
        <v>1964688.4488374591</v>
      </c>
      <c r="G353" s="2">
        <f t="shared" si="70"/>
        <v>642960.42857142852</v>
      </c>
      <c r="H353" s="2">
        <f t="shared" si="76"/>
        <v>196766507.86169988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2580001.8571428461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1974780.7041788697</v>
      </c>
      <c r="Q353" s="2">
        <f t="shared" si="71"/>
        <v>650000</v>
      </c>
      <c r="R353" s="2">
        <f t="shared" si="77"/>
        <v>199245084.36002296</v>
      </c>
      <c r="S353" s="2">
        <f t="shared" si="58"/>
        <v>642960.42857143283</v>
      </c>
      <c r="T353" s="2">
        <f t="shared" si="59"/>
        <v>7039.571428571362</v>
      </c>
      <c r="U353" s="2">
        <f t="shared" si="60"/>
        <v>650000</v>
      </c>
      <c r="V353" s="2">
        <f t="shared" si="34"/>
        <v>142757831.86169952</v>
      </c>
      <c r="W353" s="2">
        <f t="shared" si="61"/>
        <v>642960.42857143283</v>
      </c>
      <c r="X353" s="2">
        <f t="shared" si="51"/>
        <v>7039.5714285671711</v>
      </c>
      <c r="Y353" s="2">
        <f t="shared" si="74"/>
        <v>56487252.498323426</v>
      </c>
      <c r="Z353" s="2" t="str">
        <f t="shared" si="52"/>
        <v>MEEP</v>
      </c>
      <c r="AA353" s="2">
        <f>IF(Z353="HERE",Y353,AA352+Graph!$G$1*1000)</f>
        <v>164329870.78403816</v>
      </c>
      <c r="AB353" s="2">
        <f t="shared" si="63"/>
        <v>800000</v>
      </c>
      <c r="AC353" s="2">
        <f t="shared" si="75"/>
        <v>54672253.147413366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286</v>
      </c>
      <c r="C354" s="7"/>
      <c r="D354" s="2" t="e">
        <f t="shared" si="55"/>
        <v>#N/A</v>
      </c>
      <c r="E354" s="2" t="e">
        <f t="shared" si="67"/>
        <v>#N/A</v>
      </c>
      <c r="F354" s="2">
        <v>1969949.0991307199</v>
      </c>
      <c r="G354" s="2">
        <f t="shared" si="70"/>
        <v>642960.42857142852</v>
      </c>
      <c r="H354" s="2">
        <f t="shared" si="76"/>
        <v>197409468.29027131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2587041.4285714175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1980063.1962714791</v>
      </c>
      <c r="Q354" s="2">
        <f t="shared" si="71"/>
        <v>650000</v>
      </c>
      <c r="R354" s="2">
        <f t="shared" si="77"/>
        <v>199895084.36002296</v>
      </c>
      <c r="S354" s="2">
        <f t="shared" si="58"/>
        <v>642960.42857143283</v>
      </c>
      <c r="T354" s="2">
        <f t="shared" si="59"/>
        <v>7039.571428571362</v>
      </c>
      <c r="U354" s="2">
        <f t="shared" si="60"/>
        <v>650000</v>
      </c>
      <c r="V354" s="2">
        <f t="shared" si="34"/>
        <v>143400792.29027095</v>
      </c>
      <c r="W354" s="2">
        <f t="shared" si="61"/>
        <v>642960.42857143283</v>
      </c>
      <c r="X354" s="2">
        <f t="shared" si="51"/>
        <v>7039.5714285671711</v>
      </c>
      <c r="Y354" s="2">
        <f t="shared" si="74"/>
        <v>56494292.069751993</v>
      </c>
      <c r="Z354" s="2" t="str">
        <f t="shared" si="52"/>
        <v>MEEP</v>
      </c>
      <c r="AA354" s="2">
        <f>IF(Z354="HERE",Y354,AA353+Graph!$G$1*1000)</f>
        <v>165129870.78403816</v>
      </c>
      <c r="AB354" s="2">
        <f t="shared" si="63"/>
        <v>800000</v>
      </c>
      <c r="AC354" s="2">
        <f t="shared" si="75"/>
        <v>54672253.147413366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287</v>
      </c>
      <c r="C355" s="7"/>
      <c r="D355" s="2" t="e">
        <f t="shared" si="55"/>
        <v>#N/A</v>
      </c>
      <c r="E355" s="2" t="e">
        <f t="shared" si="67"/>
        <v>#N/A</v>
      </c>
      <c r="F355" s="2">
        <v>1975209.7494239807</v>
      </c>
      <c r="G355" s="2">
        <f t="shared" si="70"/>
        <v>642960.42857142852</v>
      </c>
      <c r="H355" s="2">
        <f t="shared" si="76"/>
        <v>198052428.71884274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2594080.9999999888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1985345.6883640587</v>
      </c>
      <c r="Q355" s="2">
        <f t="shared" si="71"/>
        <v>650000</v>
      </c>
      <c r="R355" s="2">
        <f t="shared" si="77"/>
        <v>200545084.36002296</v>
      </c>
      <c r="S355" s="2">
        <f t="shared" si="58"/>
        <v>642960.42857143283</v>
      </c>
      <c r="T355" s="2">
        <f t="shared" si="59"/>
        <v>7039.571428571362</v>
      </c>
      <c r="U355" s="2">
        <f t="shared" si="60"/>
        <v>650000</v>
      </c>
      <c r="V355" s="2">
        <f t="shared" si="34"/>
        <v>144043752.71884239</v>
      </c>
      <c r="W355" s="2">
        <f t="shared" si="61"/>
        <v>642960.42857143283</v>
      </c>
      <c r="X355" s="2">
        <f t="shared" si="51"/>
        <v>7039.5714285671711</v>
      </c>
      <c r="Y355" s="2">
        <f t="shared" si="74"/>
        <v>56501331.64118056</v>
      </c>
      <c r="Z355" s="2" t="str">
        <f t="shared" si="52"/>
        <v>MEEP</v>
      </c>
      <c r="AA355" s="2">
        <f>IF(Z355="HERE",Y355,AA354+Graph!$G$1*1000)</f>
        <v>165929870.78403816</v>
      </c>
      <c r="AB355" s="2">
        <f t="shared" si="63"/>
        <v>800000</v>
      </c>
      <c r="AC355" s="2">
        <f t="shared" si="75"/>
        <v>54672253.147413366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288</v>
      </c>
      <c r="C356" s="7"/>
      <c r="D356" s="2" t="e">
        <f t="shared" si="55"/>
        <v>#N/A</v>
      </c>
      <c r="E356" s="2" t="e">
        <f t="shared" si="67"/>
        <v>#N/A</v>
      </c>
      <c r="F356" s="2">
        <v>1980470.3997172415</v>
      </c>
      <c r="G356" s="2">
        <f t="shared" si="70"/>
        <v>642960.42857142852</v>
      </c>
      <c r="H356" s="2">
        <f t="shared" si="76"/>
        <v>198695389.14741418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2601120.5714285602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1990628.1804566383</v>
      </c>
      <c r="Q356" s="2">
        <f t="shared" si="71"/>
        <v>650000</v>
      </c>
      <c r="R356" s="2">
        <f t="shared" si="77"/>
        <v>201195084.36002296</v>
      </c>
      <c r="S356" s="2">
        <f t="shared" si="58"/>
        <v>642960.42857143283</v>
      </c>
      <c r="T356" s="2">
        <f t="shared" si="59"/>
        <v>7039.571428571362</v>
      </c>
      <c r="U356" s="2">
        <f t="shared" si="60"/>
        <v>650000</v>
      </c>
      <c r="V356" s="2">
        <f t="shared" ref="V356:V385" si="78">H272</f>
        <v>144686713.14741382</v>
      </c>
      <c r="W356" s="2">
        <f t="shared" si="61"/>
        <v>642960.42857143283</v>
      </c>
      <c r="X356" s="2">
        <f t="shared" si="51"/>
        <v>7039.5714285671711</v>
      </c>
      <c r="Y356" s="2">
        <f t="shared" si="74"/>
        <v>56508371.212609127</v>
      </c>
      <c r="Z356" s="2" t="str">
        <f t="shared" si="52"/>
        <v>MEEP</v>
      </c>
      <c r="AA356" s="2">
        <f>IF(Z356="HERE",Y356,AA355+Graph!$G$1*1000)</f>
        <v>166729870.78403816</v>
      </c>
      <c r="AB356" s="2">
        <f t="shared" si="63"/>
        <v>800000</v>
      </c>
      <c r="AC356" s="2">
        <f t="shared" si="75"/>
        <v>54672253.147413366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289</v>
      </c>
      <c r="C357" s="7"/>
      <c r="D357" s="2" t="e">
        <f t="shared" si="55"/>
        <v>#N/A</v>
      </c>
      <c r="E357" s="2" t="e">
        <f t="shared" si="67"/>
        <v>#N/A</v>
      </c>
      <c r="F357" s="2">
        <v>1985731.0500104725</v>
      </c>
      <c r="G357" s="2">
        <f t="shared" si="70"/>
        <v>642960.42857142852</v>
      </c>
      <c r="H357" s="2">
        <f t="shared" si="76"/>
        <v>199338349.57598561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2608160.1428571315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1995910.6725492179</v>
      </c>
      <c r="Q357" s="2">
        <f t="shared" si="71"/>
        <v>650000</v>
      </c>
      <c r="R357" s="2">
        <f t="shared" si="77"/>
        <v>201845084.36002296</v>
      </c>
      <c r="S357" s="2">
        <f t="shared" si="58"/>
        <v>642960.42857143283</v>
      </c>
      <c r="T357" s="2">
        <f t="shared" si="59"/>
        <v>7039.571428571362</v>
      </c>
      <c r="U357" s="2">
        <f t="shared" si="60"/>
        <v>650000</v>
      </c>
      <c r="V357" s="2">
        <f t="shared" si="78"/>
        <v>145329673.57598525</v>
      </c>
      <c r="W357" s="2">
        <f t="shared" si="61"/>
        <v>642960.42857143283</v>
      </c>
      <c r="X357" s="2">
        <f t="shared" si="51"/>
        <v>7039.5714285671711</v>
      </c>
      <c r="Y357" s="2">
        <f t="shared" si="74"/>
        <v>56515410.784037694</v>
      </c>
      <c r="Z357" s="2" t="str">
        <f t="shared" si="52"/>
        <v>MEEP</v>
      </c>
      <c r="AA357" s="2">
        <f>IF(Z357="HERE",Y357,AA356+Graph!$G$1*1000)</f>
        <v>167529870.78403816</v>
      </c>
      <c r="AB357" s="2">
        <f t="shared" si="63"/>
        <v>800000</v>
      </c>
      <c r="AC357" s="2">
        <f t="shared" si="75"/>
        <v>54672253.147413366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290</v>
      </c>
      <c r="C358" s="7"/>
      <c r="D358" s="2" t="e">
        <f t="shared" si="55"/>
        <v>#N/A</v>
      </c>
      <c r="E358" s="2" t="e">
        <f t="shared" si="67"/>
        <v>#N/A</v>
      </c>
      <c r="F358" s="2">
        <v>1990991.7003037333</v>
      </c>
      <c r="G358" s="2">
        <f t="shared" ref="G358:G385" si="79">IF(F358&gt;650000,$AK$31*1000,F358)</f>
        <v>642960.42857142852</v>
      </c>
      <c r="H358" s="2">
        <f t="shared" si="76"/>
        <v>199981310.00455704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2615199.7142857029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2001193.1646417975</v>
      </c>
      <c r="Q358" s="2">
        <f t="shared" ref="Q358:Q385" si="80">IF(P358&gt;650000,650000,P358)</f>
        <v>650000</v>
      </c>
      <c r="R358" s="2">
        <f t="shared" si="77"/>
        <v>202495084.36002296</v>
      </c>
      <c r="S358" s="2">
        <f t="shared" si="58"/>
        <v>642960.42857143283</v>
      </c>
      <c r="T358" s="2">
        <f t="shared" si="59"/>
        <v>7039.571428571362</v>
      </c>
      <c r="U358" s="2">
        <f t="shared" si="60"/>
        <v>650000</v>
      </c>
      <c r="V358" s="2">
        <f t="shared" si="78"/>
        <v>145972634.00455669</v>
      </c>
      <c r="W358" s="2">
        <f t="shared" si="61"/>
        <v>642960.42857143283</v>
      </c>
      <c r="X358" s="2">
        <f t="shared" si="51"/>
        <v>7039.5714285671711</v>
      </c>
      <c r="Y358" s="2">
        <f t="shared" si="74"/>
        <v>56522450.355466262</v>
      </c>
      <c r="Z358" s="2" t="str">
        <f t="shared" si="52"/>
        <v>MEEP</v>
      </c>
      <c r="AA358" s="2">
        <f>IF(Z358="HERE",Y358,AA357+Graph!$G$1*1000)</f>
        <v>168329870.78403816</v>
      </c>
      <c r="AB358" s="2">
        <f t="shared" si="63"/>
        <v>800000</v>
      </c>
      <c r="AC358" s="2">
        <f t="shared" si="75"/>
        <v>54672253.147413366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291</v>
      </c>
      <c r="C359" s="7"/>
      <c r="D359" s="2" t="e">
        <f t="shared" si="55"/>
        <v>#N/A</v>
      </c>
      <c r="E359" s="2" t="e">
        <f t="shared" si="67"/>
        <v>#N/A</v>
      </c>
      <c r="F359" s="2">
        <v>1996252.3505969942</v>
      </c>
      <c r="G359" s="2">
        <f t="shared" si="79"/>
        <v>642960.42857142852</v>
      </c>
      <c r="H359" s="2">
        <f t="shared" si="76"/>
        <v>200624270.43312848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2622239.2857142743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2006475.6567343771</v>
      </c>
      <c r="Q359" s="2">
        <f t="shared" si="80"/>
        <v>650000</v>
      </c>
      <c r="R359" s="2">
        <f t="shared" si="77"/>
        <v>203145084.36002296</v>
      </c>
      <c r="S359" s="2">
        <f t="shared" si="58"/>
        <v>642960.42857143283</v>
      </c>
      <c r="T359" s="2">
        <f t="shared" si="59"/>
        <v>7039.571428571362</v>
      </c>
      <c r="U359" s="2">
        <f t="shared" si="60"/>
        <v>650000</v>
      </c>
      <c r="V359" s="2">
        <f t="shared" si="78"/>
        <v>146615594.43312812</v>
      </c>
      <c r="W359" s="2">
        <f t="shared" si="61"/>
        <v>642960.42857143283</v>
      </c>
      <c r="X359" s="2">
        <f t="shared" si="51"/>
        <v>7039.5714285671711</v>
      </c>
      <c r="Y359" s="2">
        <f t="shared" si="74"/>
        <v>56529489.926894829</v>
      </c>
      <c r="Z359" s="2" t="str">
        <f t="shared" si="52"/>
        <v>MEEP</v>
      </c>
      <c r="AA359" s="2">
        <f>IF(Z359="HERE",Y359,AA358+Graph!$G$1*1000)</f>
        <v>169129870.78403816</v>
      </c>
      <c r="AB359" s="2">
        <f t="shared" si="63"/>
        <v>800000</v>
      </c>
      <c r="AC359" s="2">
        <f t="shared" si="75"/>
        <v>54672253.147413366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292</v>
      </c>
      <c r="C360" s="7"/>
      <c r="D360" s="2" t="e">
        <f t="shared" si="55"/>
        <v>#N/A</v>
      </c>
      <c r="E360" s="2" t="e">
        <f t="shared" si="67"/>
        <v>#N/A</v>
      </c>
      <c r="F360" s="2">
        <v>2001513.000890255</v>
      </c>
      <c r="G360" s="2">
        <f t="shared" si="79"/>
        <v>642960.42857142852</v>
      </c>
      <c r="H360" s="2">
        <f t="shared" si="76"/>
        <v>201267230.86169991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2629278.8571428456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2011758.1488269866</v>
      </c>
      <c r="Q360" s="2">
        <f t="shared" si="80"/>
        <v>650000</v>
      </c>
      <c r="R360" s="2">
        <f t="shared" si="77"/>
        <v>203795084.36002296</v>
      </c>
      <c r="S360" s="2">
        <f t="shared" si="58"/>
        <v>642960.42857143283</v>
      </c>
      <c r="T360" s="2">
        <f t="shared" si="59"/>
        <v>7039.571428571362</v>
      </c>
      <c r="U360" s="2">
        <f t="shared" si="60"/>
        <v>650000</v>
      </c>
      <c r="V360" s="2">
        <f t="shared" si="78"/>
        <v>147258554.86169955</v>
      </c>
      <c r="W360" s="2">
        <f t="shared" si="61"/>
        <v>642960.42857143283</v>
      </c>
      <c r="X360" s="2">
        <f t="shared" si="51"/>
        <v>7039.5714285671711</v>
      </c>
      <c r="Y360" s="2">
        <f t="shared" si="74"/>
        <v>56536529.498323396</v>
      </c>
      <c r="Z360" s="2" t="str">
        <f t="shared" si="52"/>
        <v>MEEP</v>
      </c>
      <c r="AA360" s="2">
        <f>IF(Z360="HERE",Y360,AA359+Graph!$G$1*1000)</f>
        <v>169929870.78403816</v>
      </c>
      <c r="AB360" s="2">
        <f t="shared" si="63"/>
        <v>800000</v>
      </c>
      <c r="AC360" s="2">
        <f t="shared" si="75"/>
        <v>54672253.147413366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293</v>
      </c>
      <c r="C361" s="7"/>
      <c r="D361" s="2" t="e">
        <f t="shared" si="55"/>
        <v>#N/A</v>
      </c>
      <c r="E361" s="2" t="e">
        <f t="shared" si="67"/>
        <v>#N/A</v>
      </c>
      <c r="F361" s="2">
        <v>2006773.6511835158</v>
      </c>
      <c r="G361" s="2">
        <f t="shared" si="79"/>
        <v>642960.42857142852</v>
      </c>
      <c r="H361" s="2">
        <f t="shared" si="76"/>
        <v>201910191.29027134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2636318.428571417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2017040.6409195662</v>
      </c>
      <c r="Q361" s="2">
        <f t="shared" si="80"/>
        <v>650000</v>
      </c>
      <c r="R361" s="2">
        <f t="shared" si="77"/>
        <v>204445084.36002296</v>
      </c>
      <c r="S361" s="2">
        <f t="shared" si="58"/>
        <v>642960.42857143283</v>
      </c>
      <c r="T361" s="2">
        <f t="shared" si="59"/>
        <v>7039.571428571362</v>
      </c>
      <c r="U361" s="2">
        <f t="shared" si="60"/>
        <v>650000</v>
      </c>
      <c r="V361" s="2">
        <f t="shared" si="78"/>
        <v>147901515.29027098</v>
      </c>
      <c r="W361" s="2">
        <f t="shared" si="61"/>
        <v>642960.42857143283</v>
      </c>
      <c r="X361" s="2">
        <f t="shared" si="51"/>
        <v>7039.5714285671711</v>
      </c>
      <c r="Y361" s="2">
        <f t="shared" si="74"/>
        <v>56543569.069751963</v>
      </c>
      <c r="Z361" s="2" t="str">
        <f t="shared" si="52"/>
        <v>MEEP</v>
      </c>
      <c r="AA361" s="2">
        <f>IF(Z361="HERE",Y361,AA360+Graph!$G$1*1000)</f>
        <v>170729870.78403816</v>
      </c>
      <c r="AB361" s="2">
        <f t="shared" si="63"/>
        <v>800000</v>
      </c>
      <c r="AC361" s="2">
        <f t="shared" si="75"/>
        <v>54672253.147413366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294</v>
      </c>
      <c r="C362" s="7"/>
      <c r="D362" s="2" t="e">
        <f t="shared" si="55"/>
        <v>#N/A</v>
      </c>
      <c r="E362" s="2" t="e">
        <f t="shared" si="67"/>
        <v>#N/A</v>
      </c>
      <c r="F362" s="2">
        <v>2012034.3014767468</v>
      </c>
      <c r="G362" s="2">
        <f t="shared" si="79"/>
        <v>642960.42857142852</v>
      </c>
      <c r="H362" s="2">
        <f t="shared" si="76"/>
        <v>202553151.71884277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2643357.9999999884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2022323.1330121458</v>
      </c>
      <c r="Q362" s="2">
        <f t="shared" si="80"/>
        <v>650000</v>
      </c>
      <c r="R362" s="2">
        <f t="shared" si="77"/>
        <v>205095084.36002296</v>
      </c>
      <c r="S362" s="2">
        <f t="shared" si="58"/>
        <v>642960.42857143283</v>
      </c>
      <c r="T362" s="2">
        <f t="shared" si="59"/>
        <v>7039.571428571362</v>
      </c>
      <c r="U362" s="2">
        <f t="shared" si="60"/>
        <v>650000</v>
      </c>
      <c r="V362" s="2">
        <f t="shared" si="78"/>
        <v>148544475.71884242</v>
      </c>
      <c r="W362" s="2">
        <f t="shared" si="61"/>
        <v>642960.42857143283</v>
      </c>
      <c r="X362" s="2">
        <f t="shared" si="51"/>
        <v>7039.5714285671711</v>
      </c>
      <c r="Y362" s="2">
        <f t="shared" si="74"/>
        <v>56550608.64118053</v>
      </c>
      <c r="Z362" s="2" t="str">
        <f t="shared" si="52"/>
        <v>MEEP</v>
      </c>
      <c r="AA362" s="2">
        <f>IF(Z362="HERE",Y362,AA361+Graph!$G$1*1000)</f>
        <v>171529870.78403816</v>
      </c>
      <c r="AB362" s="2">
        <f t="shared" si="63"/>
        <v>800000</v>
      </c>
      <c r="AC362" s="2">
        <f t="shared" si="75"/>
        <v>54672253.147413366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295</v>
      </c>
      <c r="C363" s="7"/>
      <c r="D363" s="2" t="e">
        <f t="shared" si="55"/>
        <v>#N/A</v>
      </c>
      <c r="E363" s="2" t="e">
        <f t="shared" si="67"/>
        <v>#N/A</v>
      </c>
      <c r="F363" s="2">
        <v>2017294.9517700076</v>
      </c>
      <c r="G363" s="2">
        <f t="shared" si="79"/>
        <v>642960.42857142852</v>
      </c>
      <c r="H363" s="2">
        <f t="shared" si="76"/>
        <v>203196112.14741421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2650397.5714285597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2027605.6251047254</v>
      </c>
      <c r="Q363" s="2">
        <f t="shared" si="80"/>
        <v>650000</v>
      </c>
      <c r="R363" s="2">
        <f t="shared" si="77"/>
        <v>205745084.36002296</v>
      </c>
      <c r="S363" s="2">
        <f t="shared" si="58"/>
        <v>642960.42857143283</v>
      </c>
      <c r="T363" s="2">
        <f t="shared" si="59"/>
        <v>7039.571428571362</v>
      </c>
      <c r="U363" s="2">
        <f t="shared" si="60"/>
        <v>650000</v>
      </c>
      <c r="V363" s="2">
        <f t="shared" si="78"/>
        <v>149187436.14741385</v>
      </c>
      <c r="W363" s="2">
        <f t="shared" si="61"/>
        <v>642960.42857143283</v>
      </c>
      <c r="X363" s="2">
        <f t="shared" si="51"/>
        <v>7039.5714285671711</v>
      </c>
      <c r="Y363" s="2">
        <f t="shared" si="74"/>
        <v>56557648.212609097</v>
      </c>
      <c r="Z363" s="2" t="str">
        <f t="shared" si="52"/>
        <v>MEEP</v>
      </c>
      <c r="AA363" s="2">
        <f>IF(Z363="HERE",Y363,AA362+Graph!$G$1*1000)</f>
        <v>172329870.78403816</v>
      </c>
      <c r="AB363" s="2">
        <f t="shared" si="63"/>
        <v>800000</v>
      </c>
      <c r="AC363" s="2">
        <f t="shared" si="75"/>
        <v>54672253.147413366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296</v>
      </c>
      <c r="C364" s="7"/>
      <c r="D364" s="2" t="e">
        <f t="shared" si="55"/>
        <v>#N/A</v>
      </c>
      <c r="E364" s="2" t="e">
        <f t="shared" si="67"/>
        <v>#N/A</v>
      </c>
      <c r="F364" s="2">
        <v>2022555.6020632684</v>
      </c>
      <c r="G364" s="2">
        <f t="shared" si="79"/>
        <v>642960.42857142852</v>
      </c>
      <c r="H364" s="2">
        <f t="shared" si="76"/>
        <v>203839072.57598564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2657437.1428571311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2032888.117197305</v>
      </c>
      <c r="Q364" s="2">
        <f t="shared" si="80"/>
        <v>650000</v>
      </c>
      <c r="R364" s="2">
        <f t="shared" si="77"/>
        <v>206395084.36002296</v>
      </c>
      <c r="S364" s="2">
        <f t="shared" si="58"/>
        <v>642960.42857143283</v>
      </c>
      <c r="T364" s="2">
        <f t="shared" si="59"/>
        <v>7039.571428571362</v>
      </c>
      <c r="U364" s="2">
        <f t="shared" si="60"/>
        <v>650000</v>
      </c>
      <c r="V364" s="2">
        <f t="shared" si="78"/>
        <v>149830396.57598528</v>
      </c>
      <c r="W364" s="2">
        <f t="shared" si="61"/>
        <v>642960.42857143283</v>
      </c>
      <c r="X364" s="2">
        <f t="shared" si="51"/>
        <v>7039.5714285671711</v>
      </c>
      <c r="Y364" s="2">
        <f t="shared" si="74"/>
        <v>56564687.784037665</v>
      </c>
      <c r="Z364" s="2" t="str">
        <f t="shared" si="52"/>
        <v>MEEP</v>
      </c>
      <c r="AA364" s="2">
        <f>IF(Z364="HERE",Y364,AA363+Graph!$G$1*1000)</f>
        <v>173129870.78403816</v>
      </c>
      <c r="AB364" s="2">
        <f t="shared" si="63"/>
        <v>800000</v>
      </c>
      <c r="AC364" s="2">
        <f t="shared" si="75"/>
        <v>54672253.147413366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297</v>
      </c>
      <c r="C365" s="7"/>
      <c r="D365" s="2" t="e">
        <f t="shared" si="55"/>
        <v>#N/A</v>
      </c>
      <c r="E365" s="2" t="e">
        <f t="shared" si="67"/>
        <v>#N/A</v>
      </c>
      <c r="F365" s="2">
        <v>2027816.2523565292</v>
      </c>
      <c r="G365" s="2">
        <f t="shared" si="79"/>
        <v>642960.42857142852</v>
      </c>
      <c r="H365" s="2">
        <f t="shared" si="76"/>
        <v>204482033.00455707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2664476.7142857024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2038170.6092899144</v>
      </c>
      <c r="Q365" s="2">
        <f t="shared" si="80"/>
        <v>650000</v>
      </c>
      <c r="R365" s="2">
        <f t="shared" si="77"/>
        <v>207045084.36002296</v>
      </c>
      <c r="S365" s="2">
        <f t="shared" si="58"/>
        <v>642960.42857143283</v>
      </c>
      <c r="T365" s="2">
        <f t="shared" si="59"/>
        <v>7039.571428571362</v>
      </c>
      <c r="U365" s="2">
        <f t="shared" si="60"/>
        <v>650000</v>
      </c>
      <c r="V365" s="2">
        <f t="shared" si="78"/>
        <v>150473357.00455672</v>
      </c>
      <c r="W365" s="2">
        <f t="shared" si="61"/>
        <v>642960.42857143283</v>
      </c>
      <c r="X365" s="2">
        <f t="shared" si="51"/>
        <v>7039.5714285671711</v>
      </c>
      <c r="Y365" s="2">
        <f t="shared" si="74"/>
        <v>56571727.355466232</v>
      </c>
      <c r="Z365" s="2" t="str">
        <f t="shared" si="52"/>
        <v>MEEP</v>
      </c>
      <c r="AA365" s="2">
        <f>IF(Z365="HERE",Y365,AA364+Graph!$G$1*1000)</f>
        <v>173929870.78403816</v>
      </c>
      <c r="AB365" s="2">
        <f t="shared" si="63"/>
        <v>800000</v>
      </c>
      <c r="AC365" s="2">
        <f t="shared" si="75"/>
        <v>54672253.147413366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298</v>
      </c>
      <c r="C366" s="7"/>
      <c r="D366" s="2" t="e">
        <f t="shared" si="55"/>
        <v>#N/A</v>
      </c>
      <c r="E366" s="2" t="e">
        <f t="shared" si="67"/>
        <v>#N/A</v>
      </c>
      <c r="F366" s="2">
        <v>2033076.90264979</v>
      </c>
      <c r="G366" s="2">
        <f t="shared" si="79"/>
        <v>642960.42857142852</v>
      </c>
      <c r="H366" s="2">
        <f t="shared" si="76"/>
        <v>205124993.43312851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2671516.2857142738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2043453.101382494</v>
      </c>
      <c r="Q366" s="2">
        <f t="shared" si="80"/>
        <v>650000</v>
      </c>
      <c r="R366" s="2">
        <f t="shared" si="77"/>
        <v>207695084.36002296</v>
      </c>
      <c r="S366" s="2">
        <f t="shared" si="58"/>
        <v>642960.42857143283</v>
      </c>
      <c r="T366" s="2">
        <f t="shared" si="59"/>
        <v>7039.571428571362</v>
      </c>
      <c r="U366" s="2">
        <f t="shared" si="60"/>
        <v>650000</v>
      </c>
      <c r="V366" s="2">
        <f t="shared" si="78"/>
        <v>151116317.43312815</v>
      </c>
      <c r="W366" s="2">
        <f t="shared" si="61"/>
        <v>642960.42857143283</v>
      </c>
      <c r="X366" s="2">
        <f t="shared" si="51"/>
        <v>7039.5714285671711</v>
      </c>
      <c r="Y366" s="2">
        <f t="shared" si="74"/>
        <v>56578766.926894799</v>
      </c>
      <c r="Z366" s="2" t="str">
        <f t="shared" si="52"/>
        <v>MEEP</v>
      </c>
      <c r="AA366" s="2">
        <f>IF(Z366="HERE",Y366,AA365+Graph!$G$1*1000)</f>
        <v>174729870.78403816</v>
      </c>
      <c r="AB366" s="2">
        <f t="shared" si="63"/>
        <v>800000</v>
      </c>
      <c r="AC366" s="2">
        <f t="shared" si="75"/>
        <v>54672253.147413366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299</v>
      </c>
      <c r="C367" s="7"/>
      <c r="D367" s="2" t="e">
        <f t="shared" si="55"/>
        <v>#N/A</v>
      </c>
      <c r="E367" s="2" t="e">
        <f t="shared" si="67"/>
        <v>#N/A</v>
      </c>
      <c r="F367" s="2">
        <v>2038337.5529430211</v>
      </c>
      <c r="G367" s="2">
        <f t="shared" si="79"/>
        <v>642960.42857142852</v>
      </c>
      <c r="H367" s="2">
        <f t="shared" si="76"/>
        <v>205767953.86169994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2678555.8571428452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2048735.5934750736</v>
      </c>
      <c r="Q367" s="2">
        <f t="shared" si="80"/>
        <v>650000</v>
      </c>
      <c r="R367" s="2">
        <f t="shared" si="77"/>
        <v>208345084.36002296</v>
      </c>
      <c r="S367" s="2">
        <f t="shared" si="58"/>
        <v>642960.42857143283</v>
      </c>
      <c r="T367" s="2">
        <f t="shared" si="59"/>
        <v>7039.571428571362</v>
      </c>
      <c r="U367" s="2">
        <f t="shared" si="60"/>
        <v>650000</v>
      </c>
      <c r="V367" s="2">
        <f t="shared" si="78"/>
        <v>151759277.86169958</v>
      </c>
      <c r="W367" s="2">
        <f t="shared" si="61"/>
        <v>642960.42857143283</v>
      </c>
      <c r="X367" s="2">
        <f t="shared" si="51"/>
        <v>7039.5714285671711</v>
      </c>
      <c r="Y367" s="2">
        <f t="shared" si="74"/>
        <v>56585806.498323366</v>
      </c>
      <c r="Z367" s="2" t="str">
        <f t="shared" si="52"/>
        <v>MEEP</v>
      </c>
      <c r="AA367" s="2">
        <f>IF(Z367="HERE",Y367,AA366+Graph!$G$1*1000)</f>
        <v>175529870.78403816</v>
      </c>
      <c r="AB367" s="2">
        <f t="shared" si="63"/>
        <v>800000</v>
      </c>
      <c r="AC367" s="2">
        <f t="shared" si="75"/>
        <v>54672253.147413366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300</v>
      </c>
      <c r="C368" s="7"/>
      <c r="D368" s="2" t="e">
        <f t="shared" si="55"/>
        <v>#N/A</v>
      </c>
      <c r="E368" s="2" t="e">
        <f t="shared" si="67"/>
        <v>#N/A</v>
      </c>
      <c r="F368" s="2">
        <v>2043598.2032362819</v>
      </c>
      <c r="G368" s="2">
        <f t="shared" si="79"/>
        <v>642960.42857142852</v>
      </c>
      <c r="H368" s="2">
        <f t="shared" si="76"/>
        <v>206410914.29027137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2685595.4285714165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2054018.0855676532</v>
      </c>
      <c r="Q368" s="2">
        <f t="shared" si="80"/>
        <v>650000</v>
      </c>
      <c r="R368" s="2">
        <f t="shared" si="77"/>
        <v>208995084.36002296</v>
      </c>
      <c r="S368" s="2">
        <f t="shared" si="58"/>
        <v>642960.42857143283</v>
      </c>
      <c r="T368" s="2">
        <f t="shared" si="59"/>
        <v>7039.571428571362</v>
      </c>
      <c r="U368" s="2">
        <f t="shared" si="60"/>
        <v>650000</v>
      </c>
      <c r="V368" s="2">
        <f t="shared" si="78"/>
        <v>152402238.29027101</v>
      </c>
      <c r="W368" s="2">
        <f t="shared" si="61"/>
        <v>642960.42857143283</v>
      </c>
      <c r="X368" s="2">
        <f t="shared" si="51"/>
        <v>7039.5714285671711</v>
      </c>
      <c r="Y368" s="2">
        <f t="shared" si="74"/>
        <v>56592846.069751933</v>
      </c>
      <c r="Z368" s="2" t="str">
        <f t="shared" si="52"/>
        <v>MEEP</v>
      </c>
      <c r="AA368" s="2">
        <f>IF(Z368="HERE",Y368,AA367+Graph!$G$1*1000)</f>
        <v>176329870.78403816</v>
      </c>
      <c r="AB368" s="2">
        <f t="shared" si="63"/>
        <v>800000</v>
      </c>
      <c r="AC368" s="2">
        <f t="shared" si="75"/>
        <v>54672253.147413366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301</v>
      </c>
      <c r="C369" s="7"/>
      <c r="D369" s="2" t="e">
        <f t="shared" si="55"/>
        <v>#N/A</v>
      </c>
      <c r="E369" s="2" t="e">
        <f t="shared" si="67"/>
        <v>#N/A</v>
      </c>
      <c r="F369" s="2">
        <v>2048858.8535295427</v>
      </c>
      <c r="G369" s="2">
        <f t="shared" si="79"/>
        <v>642960.42857142852</v>
      </c>
      <c r="H369" s="2">
        <f t="shared" si="76"/>
        <v>207053874.7188428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2692634.9999999879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2059300.5776602328</v>
      </c>
      <c r="Q369" s="2">
        <f t="shared" si="80"/>
        <v>650000</v>
      </c>
      <c r="R369" s="2">
        <f t="shared" si="77"/>
        <v>209645084.36002296</v>
      </c>
      <c r="S369" s="2">
        <f t="shared" si="58"/>
        <v>642960.42857143283</v>
      </c>
      <c r="T369" s="2">
        <f t="shared" si="59"/>
        <v>7039.571428571362</v>
      </c>
      <c r="U369" s="2">
        <f t="shared" si="60"/>
        <v>650000</v>
      </c>
      <c r="V369" s="2">
        <f t="shared" si="78"/>
        <v>153045198.71884245</v>
      </c>
      <c r="W369" s="2">
        <f t="shared" si="61"/>
        <v>642960.42857143283</v>
      </c>
      <c r="X369" s="2">
        <f t="shared" si="51"/>
        <v>7039.5714285671711</v>
      </c>
      <c r="Y369" s="2">
        <f t="shared" si="74"/>
        <v>56599885.6411805</v>
      </c>
      <c r="Z369" s="2" t="str">
        <f t="shared" si="52"/>
        <v>MEEP</v>
      </c>
      <c r="AA369" s="2">
        <f>IF(Z369="HERE",Y369,AA368+Graph!$G$1*1000)</f>
        <v>177129870.78403816</v>
      </c>
      <c r="AB369" s="2">
        <f t="shared" si="63"/>
        <v>800000</v>
      </c>
      <c r="AC369" s="2">
        <f t="shared" si="75"/>
        <v>54672253.147413366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302</v>
      </c>
      <c r="C370" s="7"/>
      <c r="D370" s="2" t="e">
        <f t="shared" si="55"/>
        <v>#N/A</v>
      </c>
      <c r="E370" s="2" t="e">
        <f t="shared" si="67"/>
        <v>#N/A</v>
      </c>
      <c r="F370" s="2">
        <v>2054119.5038228035</v>
      </c>
      <c r="G370" s="2">
        <f t="shared" si="79"/>
        <v>642960.42857142852</v>
      </c>
      <c r="H370" s="2">
        <f t="shared" si="76"/>
        <v>207696835.14741424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2699674.5714285593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2064583.0697528124</v>
      </c>
      <c r="Q370" s="2">
        <f t="shared" si="80"/>
        <v>650000</v>
      </c>
      <c r="R370" s="2">
        <f t="shared" si="77"/>
        <v>210295084.36002296</v>
      </c>
      <c r="S370" s="2">
        <f t="shared" si="58"/>
        <v>642960.42857143283</v>
      </c>
      <c r="T370" s="2">
        <f t="shared" si="59"/>
        <v>7039.571428571362</v>
      </c>
      <c r="U370" s="2">
        <f t="shared" si="60"/>
        <v>650000</v>
      </c>
      <c r="V370" s="2">
        <f t="shared" si="78"/>
        <v>153688159.14741388</v>
      </c>
      <c r="W370" s="2">
        <f t="shared" si="61"/>
        <v>642960.42857143283</v>
      </c>
      <c r="X370" s="2">
        <f t="shared" si="51"/>
        <v>7039.5714285671711</v>
      </c>
      <c r="Y370" s="2">
        <f t="shared" si="74"/>
        <v>56606925.212609068</v>
      </c>
      <c r="Z370" s="2" t="str">
        <f t="shared" si="52"/>
        <v>MEEP</v>
      </c>
      <c r="AA370" s="2">
        <f>IF(Z370="HERE",Y370,AA369+Graph!$G$1*1000)</f>
        <v>177929870.78403816</v>
      </c>
      <c r="AB370" s="2">
        <f t="shared" si="63"/>
        <v>800000</v>
      </c>
      <c r="AC370" s="2">
        <f t="shared" si="75"/>
        <v>54672253.147413366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303</v>
      </c>
      <c r="C371" s="7"/>
      <c r="D371" s="2" t="e">
        <f t="shared" si="55"/>
        <v>#N/A</v>
      </c>
      <c r="E371" s="2" t="e">
        <f t="shared" si="67"/>
        <v>#N/A</v>
      </c>
      <c r="F371" s="2">
        <v>2059380.1541160643</v>
      </c>
      <c r="G371" s="2">
        <f t="shared" si="79"/>
        <v>642960.42857142852</v>
      </c>
      <c r="H371" s="2">
        <f t="shared" si="76"/>
        <v>208339795.57598567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2706714.1428571306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2069865.5618454218</v>
      </c>
      <c r="Q371" s="2">
        <f t="shared" si="80"/>
        <v>650000</v>
      </c>
      <c r="R371" s="2">
        <f t="shared" si="77"/>
        <v>210945084.36002296</v>
      </c>
      <c r="S371" s="2">
        <f t="shared" si="58"/>
        <v>642960.42857143283</v>
      </c>
      <c r="T371" s="2">
        <f t="shared" si="59"/>
        <v>7039.571428571362</v>
      </c>
      <c r="U371" s="2">
        <f t="shared" si="60"/>
        <v>650000</v>
      </c>
      <c r="V371" s="2">
        <f t="shared" si="78"/>
        <v>154331119.57598531</v>
      </c>
      <c r="W371" s="2">
        <f t="shared" si="61"/>
        <v>642960.42857143283</v>
      </c>
      <c r="X371" s="2">
        <f t="shared" si="51"/>
        <v>7039.5714285671711</v>
      </c>
      <c r="Y371" s="2">
        <f t="shared" si="74"/>
        <v>56613964.784037635</v>
      </c>
      <c r="Z371" s="2" t="str">
        <f t="shared" si="52"/>
        <v>MEEP</v>
      </c>
      <c r="AA371" s="2">
        <f>IF(Z371="HERE",Y371,AA370+Graph!$G$1*1000)</f>
        <v>178729870.78403816</v>
      </c>
      <c r="AB371" s="2">
        <f t="shared" si="63"/>
        <v>800000</v>
      </c>
      <c r="AC371" s="2">
        <f t="shared" si="75"/>
        <v>54672253.147413366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304</v>
      </c>
      <c r="C372" s="7"/>
      <c r="D372" s="2" t="e">
        <f t="shared" si="55"/>
        <v>#N/A</v>
      </c>
      <c r="E372" s="2" t="e">
        <f t="shared" si="67"/>
        <v>#N/A</v>
      </c>
      <c r="F372" s="2">
        <v>2064640.8044093251</v>
      </c>
      <c r="G372" s="2">
        <f t="shared" si="79"/>
        <v>642960.42857142852</v>
      </c>
      <c r="H372" s="2">
        <f t="shared" si="76"/>
        <v>208982756.0045571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2713753.714285702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2075148.0539380014</v>
      </c>
      <c r="Q372" s="2">
        <f t="shared" si="80"/>
        <v>650000</v>
      </c>
      <c r="R372" s="2">
        <f t="shared" si="77"/>
        <v>211595084.36002296</v>
      </c>
      <c r="S372" s="2">
        <f t="shared" si="58"/>
        <v>642960.42857143283</v>
      </c>
      <c r="T372" s="2">
        <f t="shared" si="59"/>
        <v>7039.571428571362</v>
      </c>
      <c r="U372" s="2">
        <f t="shared" si="60"/>
        <v>650000</v>
      </c>
      <c r="V372" s="2">
        <f t="shared" si="78"/>
        <v>154974080.00455675</v>
      </c>
      <c r="W372" s="2">
        <f t="shared" si="61"/>
        <v>642960.42857143283</v>
      </c>
      <c r="X372" s="2">
        <f t="shared" si="51"/>
        <v>7039.5714285671711</v>
      </c>
      <c r="Y372" s="2">
        <f t="shared" si="74"/>
        <v>56621004.355466202</v>
      </c>
      <c r="Z372" s="2" t="str">
        <f t="shared" si="52"/>
        <v>MEEP</v>
      </c>
      <c r="AA372" s="2">
        <f>IF(Z372="HERE",Y372,AA371+Graph!$G$1*1000)</f>
        <v>179529870.78403816</v>
      </c>
      <c r="AB372" s="2">
        <f t="shared" si="63"/>
        <v>800000</v>
      </c>
      <c r="AC372" s="2">
        <f t="shared" si="75"/>
        <v>54672253.147413366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305</v>
      </c>
      <c r="C373" s="7"/>
      <c r="D373" s="2" t="e">
        <f t="shared" si="55"/>
        <v>#N/A</v>
      </c>
      <c r="E373" s="2" t="e">
        <f t="shared" si="67"/>
        <v>#N/A</v>
      </c>
      <c r="F373" s="2">
        <v>2069901.4547025561</v>
      </c>
      <c r="G373" s="2">
        <f t="shared" si="79"/>
        <v>642960.42857142852</v>
      </c>
      <c r="H373" s="2">
        <f t="shared" si="76"/>
        <v>209625716.43312854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2720793.2857142733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2080430.546030581</v>
      </c>
      <c r="Q373" s="2">
        <f t="shared" si="80"/>
        <v>650000</v>
      </c>
      <c r="R373" s="2">
        <f t="shared" si="77"/>
        <v>212245084.36002296</v>
      </c>
      <c r="S373" s="2">
        <f t="shared" si="58"/>
        <v>642960.42857143283</v>
      </c>
      <c r="T373" s="2">
        <f t="shared" si="59"/>
        <v>7039.571428571362</v>
      </c>
      <c r="U373" s="2">
        <f t="shared" si="60"/>
        <v>650000</v>
      </c>
      <c r="V373" s="2">
        <f t="shared" si="78"/>
        <v>155617040.43312818</v>
      </c>
      <c r="W373" s="2">
        <f t="shared" si="61"/>
        <v>642960.42857143283</v>
      </c>
      <c r="X373" s="2">
        <f t="shared" si="51"/>
        <v>7039.5714285671711</v>
      </c>
      <c r="Y373" s="2">
        <f t="shared" si="74"/>
        <v>56628043.926894769</v>
      </c>
      <c r="Z373" s="2" t="str">
        <f t="shared" si="52"/>
        <v>MEEP</v>
      </c>
      <c r="AA373" s="2">
        <f>IF(Z373="HERE",Y373,AA372+Graph!$G$1*1000)</f>
        <v>180329870.78403816</v>
      </c>
      <c r="AB373" s="2">
        <f t="shared" si="63"/>
        <v>800000</v>
      </c>
      <c r="AC373" s="2">
        <f t="shared" si="75"/>
        <v>54672253.147413366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306</v>
      </c>
      <c r="C374" s="7"/>
      <c r="D374" s="2" t="e">
        <f t="shared" si="55"/>
        <v>#N/A</v>
      </c>
      <c r="E374" s="2" t="e">
        <f t="shared" si="67"/>
        <v>#N/A</v>
      </c>
      <c r="F374" s="2">
        <v>2075162.1049958169</v>
      </c>
      <c r="G374" s="2">
        <f t="shared" si="79"/>
        <v>642960.42857142852</v>
      </c>
      <c r="H374" s="2">
        <f t="shared" si="76"/>
        <v>210268676.86169997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2727832.8571428447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2085713.0381231606</v>
      </c>
      <c r="Q374" s="2">
        <f t="shared" si="80"/>
        <v>650000</v>
      </c>
      <c r="R374" s="2">
        <f t="shared" si="77"/>
        <v>212895084.36002296</v>
      </c>
      <c r="S374" s="2">
        <f t="shared" si="58"/>
        <v>642960.42857143283</v>
      </c>
      <c r="T374" s="2">
        <f t="shared" si="59"/>
        <v>7039.571428571362</v>
      </c>
      <c r="U374" s="2">
        <f t="shared" si="60"/>
        <v>650000</v>
      </c>
      <c r="V374" s="2">
        <f t="shared" si="78"/>
        <v>156260000.86169961</v>
      </c>
      <c r="W374" s="2">
        <f t="shared" si="61"/>
        <v>642960.42857143283</v>
      </c>
      <c r="X374" s="2">
        <f t="shared" si="51"/>
        <v>7039.5714285671711</v>
      </c>
      <c r="Y374" s="2">
        <f t="shared" si="74"/>
        <v>56635083.498323336</v>
      </c>
      <c r="Z374" s="2" t="str">
        <f t="shared" si="52"/>
        <v>MEEP</v>
      </c>
      <c r="AA374" s="2">
        <f>IF(Z374="HERE",Y374,AA373+Graph!$G$1*1000)</f>
        <v>181129870.78403816</v>
      </c>
      <c r="AB374" s="2">
        <f t="shared" si="63"/>
        <v>800000</v>
      </c>
      <c r="AC374" s="2">
        <f t="shared" si="75"/>
        <v>54672253.147413366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307</v>
      </c>
      <c r="C375" s="7"/>
      <c r="D375" s="2" t="e">
        <f t="shared" si="55"/>
        <v>#N/A</v>
      </c>
      <c r="E375" s="2" t="e">
        <f t="shared" si="67"/>
        <v>#N/A</v>
      </c>
      <c r="F375" s="2">
        <v>2080422.7552890778</v>
      </c>
      <c r="G375" s="2">
        <f t="shared" si="79"/>
        <v>642960.42857142852</v>
      </c>
      <c r="H375" s="2">
        <f t="shared" si="76"/>
        <v>210911637.2902714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2734872.4285714161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2090995.5302157402</v>
      </c>
      <c r="Q375" s="2">
        <f t="shared" si="80"/>
        <v>650000</v>
      </c>
      <c r="R375" s="2">
        <f t="shared" si="77"/>
        <v>213545084.36002296</v>
      </c>
      <c r="S375" s="2">
        <f t="shared" si="58"/>
        <v>642960.42857143283</v>
      </c>
      <c r="T375" s="2">
        <f t="shared" si="59"/>
        <v>7039.571428571362</v>
      </c>
      <c r="U375" s="2">
        <f t="shared" si="60"/>
        <v>650000</v>
      </c>
      <c r="V375" s="2">
        <f t="shared" si="78"/>
        <v>156902961.29027104</v>
      </c>
      <c r="W375" s="2">
        <f t="shared" si="61"/>
        <v>642960.42857143283</v>
      </c>
      <c r="X375" s="2">
        <f t="shared" si="51"/>
        <v>7039.5714285671711</v>
      </c>
      <c r="Y375" s="2">
        <f t="shared" si="74"/>
        <v>56642123.069751903</v>
      </c>
      <c r="Z375" s="2" t="str">
        <f t="shared" si="52"/>
        <v>MEEP</v>
      </c>
      <c r="AA375" s="2">
        <f>IF(Z375="HERE",Y375,AA374+Graph!$G$1*1000)</f>
        <v>181929870.78403816</v>
      </c>
      <c r="AB375" s="2">
        <f t="shared" si="63"/>
        <v>800000</v>
      </c>
      <c r="AC375" s="2">
        <f t="shared" si="75"/>
        <v>54672253.147413366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308</v>
      </c>
      <c r="C376" s="7"/>
      <c r="D376" s="2" t="e">
        <f t="shared" si="55"/>
        <v>#N/A</v>
      </c>
      <c r="E376" s="2" t="e">
        <f t="shared" si="67"/>
        <v>#N/A</v>
      </c>
      <c r="F376" s="2">
        <v>2085683.4055823386</v>
      </c>
      <c r="G376" s="2">
        <f t="shared" si="79"/>
        <v>642960.42857142852</v>
      </c>
      <c r="H376" s="2">
        <f t="shared" si="76"/>
        <v>211554597.71884283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2741911.9999999874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2096278.0223083198</v>
      </c>
      <c r="Q376" s="2">
        <f t="shared" si="80"/>
        <v>650000</v>
      </c>
      <c r="R376" s="2">
        <f t="shared" si="77"/>
        <v>214195084.36002296</v>
      </c>
      <c r="S376" s="2">
        <f t="shared" si="58"/>
        <v>642960.42857143283</v>
      </c>
      <c r="T376" s="2">
        <f t="shared" si="59"/>
        <v>7039.571428571362</v>
      </c>
      <c r="U376" s="2">
        <f t="shared" si="60"/>
        <v>650000</v>
      </c>
      <c r="V376" s="2">
        <f t="shared" si="78"/>
        <v>157545921.71884248</v>
      </c>
      <c r="W376" s="2">
        <f t="shared" si="61"/>
        <v>642960.42857143283</v>
      </c>
      <c r="X376" s="2">
        <f t="shared" si="51"/>
        <v>7039.5714285671711</v>
      </c>
      <c r="Y376" s="2">
        <f t="shared" si="74"/>
        <v>56649162.641180471</v>
      </c>
      <c r="Z376" s="2" t="str">
        <f t="shared" si="52"/>
        <v>MEEP</v>
      </c>
      <c r="AA376" s="2">
        <f>IF(Z376="HERE",Y376,AA375+Graph!$G$1*1000)</f>
        <v>182729870.78403816</v>
      </c>
      <c r="AB376" s="2">
        <f t="shared" si="63"/>
        <v>800000</v>
      </c>
      <c r="AC376" s="2">
        <f t="shared" si="75"/>
        <v>54672253.147413366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309</v>
      </c>
      <c r="C377" s="7"/>
      <c r="D377" s="2" t="e">
        <f t="shared" si="55"/>
        <v>#N/A</v>
      </c>
      <c r="E377" s="2" t="e">
        <f t="shared" si="67"/>
        <v>#N/A</v>
      </c>
      <c r="F377" s="2">
        <v>2090944.0558755994</v>
      </c>
      <c r="G377" s="2">
        <f t="shared" si="79"/>
        <v>642960.42857142852</v>
      </c>
      <c r="H377" s="2">
        <f t="shared" si="76"/>
        <v>212197558.14741427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2748951.5714285588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2101560.5144009292</v>
      </c>
      <c r="Q377" s="2">
        <f t="shared" si="80"/>
        <v>650000</v>
      </c>
      <c r="R377" s="2">
        <f t="shared" si="77"/>
        <v>214845084.36002296</v>
      </c>
      <c r="S377" s="2">
        <f t="shared" si="58"/>
        <v>642960.42857143283</v>
      </c>
      <c r="T377" s="2">
        <f t="shared" si="59"/>
        <v>7039.571428571362</v>
      </c>
      <c r="U377" s="2">
        <f t="shared" si="60"/>
        <v>650000</v>
      </c>
      <c r="V377" s="2">
        <f t="shared" si="78"/>
        <v>158188882.14741391</v>
      </c>
      <c r="W377" s="2">
        <f t="shared" si="61"/>
        <v>642960.42857143283</v>
      </c>
      <c r="X377" s="2">
        <f t="shared" si="51"/>
        <v>7039.5714285671711</v>
      </c>
      <c r="Y377" s="2">
        <f t="shared" si="74"/>
        <v>56656202.212609038</v>
      </c>
      <c r="Z377" s="2" t="str">
        <f t="shared" si="52"/>
        <v>MEEP</v>
      </c>
      <c r="AA377" s="2">
        <f>IF(Z377="HERE",Y377,AA376+Graph!$G$1*1000)</f>
        <v>183529870.78403816</v>
      </c>
      <c r="AB377" s="2">
        <f t="shared" si="63"/>
        <v>800000</v>
      </c>
      <c r="AC377" s="2">
        <f t="shared" si="75"/>
        <v>54672253.147413366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310</v>
      </c>
      <c r="C378" s="7"/>
      <c r="D378" s="2" t="e">
        <f t="shared" si="55"/>
        <v>#N/A</v>
      </c>
      <c r="E378" s="2" t="e">
        <f t="shared" si="67"/>
        <v>#N/A</v>
      </c>
      <c r="F378" s="2">
        <v>2096204.7061688304</v>
      </c>
      <c r="G378" s="2">
        <f t="shared" si="79"/>
        <v>642960.42857142852</v>
      </c>
      <c r="H378" s="2">
        <f t="shared" si="76"/>
        <v>212840518.5759857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2755991.1428571302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2106843.0064935088</v>
      </c>
      <c r="Q378" s="2">
        <f t="shared" si="80"/>
        <v>650000</v>
      </c>
      <c r="R378" s="2">
        <f t="shared" si="77"/>
        <v>215495084.36002296</v>
      </c>
      <c r="S378" s="2">
        <f t="shared" si="58"/>
        <v>642960.42857143283</v>
      </c>
      <c r="T378" s="2">
        <f t="shared" si="59"/>
        <v>7039.571428571362</v>
      </c>
      <c r="U378" s="2">
        <f t="shared" si="60"/>
        <v>650000</v>
      </c>
      <c r="V378" s="2">
        <f t="shared" si="78"/>
        <v>158831842.57598534</v>
      </c>
      <c r="W378" s="2">
        <f t="shared" si="61"/>
        <v>642960.42857143283</v>
      </c>
      <c r="X378" s="2">
        <f t="shared" si="51"/>
        <v>7039.5714285671711</v>
      </c>
      <c r="Y378" s="2">
        <f t="shared" si="74"/>
        <v>56663241.784037605</v>
      </c>
      <c r="Z378" s="2" t="str">
        <f t="shared" si="52"/>
        <v>MEEP</v>
      </c>
      <c r="AA378" s="2">
        <f>IF(Z378="HERE",Y378,AA377+Graph!$G$1*1000)</f>
        <v>184329870.78403816</v>
      </c>
      <c r="AB378" s="2">
        <f t="shared" si="63"/>
        <v>800000</v>
      </c>
      <c r="AC378" s="2">
        <f t="shared" si="75"/>
        <v>54672253.147413366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311</v>
      </c>
      <c r="C379" s="7"/>
      <c r="D379" s="2" t="e">
        <f t="shared" si="55"/>
        <v>#N/A</v>
      </c>
      <c r="E379" s="2" t="e">
        <f t="shared" si="67"/>
        <v>#N/A</v>
      </c>
      <c r="F379" s="2">
        <v>2101465.3564620912</v>
      </c>
      <c r="G379" s="2">
        <f t="shared" si="79"/>
        <v>642960.42857142852</v>
      </c>
      <c r="H379" s="2">
        <f t="shared" si="76"/>
        <v>213483479.00455713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2763030.7142857015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2112125.4985860884</v>
      </c>
      <c r="Q379" s="2">
        <f t="shared" si="80"/>
        <v>650000</v>
      </c>
      <c r="R379" s="2">
        <f t="shared" si="77"/>
        <v>216145084.36002296</v>
      </c>
      <c r="S379" s="2">
        <f t="shared" si="58"/>
        <v>642960.42857143283</v>
      </c>
      <c r="T379" s="2">
        <f t="shared" si="59"/>
        <v>7039.571428571362</v>
      </c>
      <c r="U379" s="2">
        <f t="shared" si="60"/>
        <v>650000</v>
      </c>
      <c r="V379" s="2">
        <f t="shared" si="78"/>
        <v>159474803.00455678</v>
      </c>
      <c r="W379" s="2">
        <f t="shared" si="61"/>
        <v>642960.42857143283</v>
      </c>
      <c r="X379" s="2">
        <f t="shared" si="51"/>
        <v>7039.5714285671711</v>
      </c>
      <c r="Y379" s="2">
        <f t="shared" si="74"/>
        <v>56670281.355466172</v>
      </c>
      <c r="Z379" s="2" t="str">
        <f t="shared" si="52"/>
        <v>MEEP</v>
      </c>
      <c r="AA379" s="2">
        <f>IF(Z379="HERE",Y379,AA378+Graph!$G$1*1000)</f>
        <v>185129870.78403816</v>
      </c>
      <c r="AB379" s="2">
        <f t="shared" si="63"/>
        <v>800000</v>
      </c>
      <c r="AC379" s="2">
        <f t="shared" si="75"/>
        <v>54672253.147413366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312</v>
      </c>
      <c r="C380" s="7"/>
      <c r="D380" s="2" t="e">
        <f t="shared" si="55"/>
        <v>#N/A</v>
      </c>
      <c r="E380" s="2" t="e">
        <f t="shared" si="67"/>
        <v>#N/A</v>
      </c>
      <c r="F380" s="2">
        <v>2106726.006755352</v>
      </c>
      <c r="G380" s="2">
        <f t="shared" si="79"/>
        <v>642960.42857142852</v>
      </c>
      <c r="H380" s="2">
        <f t="shared" si="76"/>
        <v>214126439.43312857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2770070.2857142729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2117407.990678668</v>
      </c>
      <c r="Q380" s="2">
        <f t="shared" si="80"/>
        <v>650000</v>
      </c>
      <c r="R380" s="2">
        <f t="shared" si="77"/>
        <v>216795084.36002296</v>
      </c>
      <c r="S380" s="2">
        <f t="shared" si="58"/>
        <v>642960.42857143283</v>
      </c>
      <c r="T380" s="2">
        <f t="shared" si="59"/>
        <v>7039.571428571362</v>
      </c>
      <c r="U380" s="2">
        <f t="shared" si="60"/>
        <v>650000</v>
      </c>
      <c r="V380" s="2">
        <f t="shared" si="78"/>
        <v>160117763.43312821</v>
      </c>
      <c r="W380" s="2">
        <f t="shared" si="61"/>
        <v>642960.42857143283</v>
      </c>
      <c r="X380" s="2">
        <f t="shared" si="51"/>
        <v>7039.5714285671711</v>
      </c>
      <c r="Y380" s="2">
        <f t="shared" si="74"/>
        <v>56677320.926894739</v>
      </c>
      <c r="Z380" s="2" t="str">
        <f t="shared" si="52"/>
        <v>MEEP</v>
      </c>
      <c r="AA380" s="2">
        <f>IF(Z380="HERE",Y380,AA379+Graph!$G$1*1000)</f>
        <v>185929870.78403816</v>
      </c>
      <c r="AB380" s="2">
        <f t="shared" si="63"/>
        <v>800000</v>
      </c>
      <c r="AC380" s="2">
        <f t="shared" si="75"/>
        <v>54672253.147413366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313</v>
      </c>
      <c r="C381" s="7"/>
      <c r="D381" s="2" t="e">
        <f t="shared" si="55"/>
        <v>#N/A</v>
      </c>
      <c r="E381" s="2" t="e">
        <f t="shared" si="67"/>
        <v>#N/A</v>
      </c>
      <c r="F381" s="2">
        <v>2111986.6570486128</v>
      </c>
      <c r="G381" s="2">
        <f t="shared" si="79"/>
        <v>642960.42857142852</v>
      </c>
      <c r="H381" s="2">
        <f t="shared" si="76"/>
        <v>214769399.8617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2777109.8571428442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2122690.4827712476</v>
      </c>
      <c r="Q381" s="2">
        <f t="shared" si="80"/>
        <v>650000</v>
      </c>
      <c r="R381" s="2">
        <f t="shared" si="77"/>
        <v>217445084.36002296</v>
      </c>
      <c r="S381" s="2">
        <f t="shared" si="58"/>
        <v>642960.42857143283</v>
      </c>
      <c r="T381" s="2">
        <f t="shared" si="59"/>
        <v>7039.571428571362</v>
      </c>
      <c r="U381" s="2">
        <f t="shared" si="60"/>
        <v>650000</v>
      </c>
      <c r="V381" s="2">
        <f t="shared" si="78"/>
        <v>160760723.86169964</v>
      </c>
      <c r="W381" s="2">
        <f t="shared" si="61"/>
        <v>642960.42857143283</v>
      </c>
      <c r="X381" s="2">
        <f t="shared" si="51"/>
        <v>7039.5714285671711</v>
      </c>
      <c r="Y381" s="2">
        <f t="shared" si="74"/>
        <v>56684360.498323306</v>
      </c>
      <c r="Z381" s="2" t="str">
        <f t="shared" si="52"/>
        <v>MEEP</v>
      </c>
      <c r="AA381" s="2">
        <f>IF(Z381="HERE",Y381,AA380+Graph!$G$1*1000)</f>
        <v>186729870.78403816</v>
      </c>
      <c r="AB381" s="2">
        <f t="shared" si="63"/>
        <v>800000</v>
      </c>
      <c r="AC381" s="2">
        <f t="shared" si="75"/>
        <v>54672253.147413366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314</v>
      </c>
      <c r="C382" s="7"/>
      <c r="D382" s="2" t="e">
        <f t="shared" si="55"/>
        <v>#N/A</v>
      </c>
      <c r="E382" s="2" t="e">
        <f t="shared" si="67"/>
        <v>#N/A</v>
      </c>
      <c r="F382" s="2">
        <v>2117247.3073418736</v>
      </c>
      <c r="G382" s="2">
        <f t="shared" si="79"/>
        <v>642960.42857142852</v>
      </c>
      <c r="H382" s="2">
        <f t="shared" si="76"/>
        <v>215412360.29027143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2784149.4285714156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2127972.974863857</v>
      </c>
      <c r="Q382" s="2">
        <f t="shared" si="80"/>
        <v>650000</v>
      </c>
      <c r="R382" s="2">
        <f t="shared" si="77"/>
        <v>218095084.36002296</v>
      </c>
      <c r="S382" s="2">
        <f t="shared" si="58"/>
        <v>642960.42857143283</v>
      </c>
      <c r="T382" s="2">
        <f t="shared" si="59"/>
        <v>7039.571428571362</v>
      </c>
      <c r="U382" s="2">
        <f t="shared" si="60"/>
        <v>650000</v>
      </c>
      <c r="V382" s="2">
        <f t="shared" si="78"/>
        <v>161403684.29027107</v>
      </c>
      <c r="W382" s="2">
        <f t="shared" si="61"/>
        <v>642960.42857143283</v>
      </c>
      <c r="X382" s="2">
        <f t="shared" si="51"/>
        <v>7039.5714285671711</v>
      </c>
      <c r="Y382" s="2">
        <f t="shared" si="74"/>
        <v>56691400.069751874</v>
      </c>
      <c r="Z382" s="2" t="str">
        <f t="shared" si="52"/>
        <v>MEEP</v>
      </c>
      <c r="AA382" s="2">
        <f>IF(Z382="HERE",Y382,AA381+Graph!$G$1*1000)</f>
        <v>187529870.78403816</v>
      </c>
      <c r="AB382" s="2">
        <f t="shared" si="63"/>
        <v>800000</v>
      </c>
      <c r="AC382" s="2">
        <f t="shared" si="75"/>
        <v>54672253.147413366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315</v>
      </c>
      <c r="C383" s="7"/>
      <c r="D383" s="2" t="e">
        <f t="shared" si="55"/>
        <v>#N/A</v>
      </c>
      <c r="E383" s="2" t="e">
        <f t="shared" si="67"/>
        <v>#N/A</v>
      </c>
      <c r="F383" s="2">
        <v>2122507.9576351047</v>
      </c>
      <c r="G383" s="2">
        <f t="shared" si="79"/>
        <v>642960.42857142852</v>
      </c>
      <c r="H383" s="2">
        <f t="shared" si="76"/>
        <v>216055320.71884286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2791188.999999987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2133255.4669564366</v>
      </c>
      <c r="Q383" s="2">
        <f t="shared" si="80"/>
        <v>650000</v>
      </c>
      <c r="R383" s="2">
        <f t="shared" si="77"/>
        <v>218745084.36002296</v>
      </c>
      <c r="S383" s="2">
        <f t="shared" si="58"/>
        <v>642960.42857143283</v>
      </c>
      <c r="T383" s="2">
        <f t="shared" si="59"/>
        <v>7039.571428571362</v>
      </c>
      <c r="U383" s="2">
        <f t="shared" si="60"/>
        <v>650000</v>
      </c>
      <c r="V383" s="2">
        <f t="shared" si="78"/>
        <v>162046644.71884251</v>
      </c>
      <c r="W383" s="2">
        <f t="shared" si="61"/>
        <v>642960.42857143283</v>
      </c>
      <c r="X383" s="2">
        <f t="shared" si="51"/>
        <v>7039.5714285671711</v>
      </c>
      <c r="Y383" s="2">
        <f t="shared" si="74"/>
        <v>56698439.641180441</v>
      </c>
      <c r="Z383" s="2" t="str">
        <f t="shared" si="52"/>
        <v>MEEP</v>
      </c>
      <c r="AA383" s="2">
        <f>IF(Z383="HERE",Y383,AA382+Graph!$G$1*1000)</f>
        <v>188329870.78403816</v>
      </c>
      <c r="AB383" s="2">
        <f t="shared" si="63"/>
        <v>800000</v>
      </c>
      <c r="AC383" s="2">
        <f t="shared" si="75"/>
        <v>54672253.147413366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316</v>
      </c>
      <c r="C384" s="7"/>
      <c r="D384" s="2" t="e">
        <f t="shared" si="55"/>
        <v>#N/A</v>
      </c>
      <c r="E384" s="2" t="e">
        <f t="shared" si="67"/>
        <v>#N/A</v>
      </c>
      <c r="F384" s="2">
        <v>2127768.6079283655</v>
      </c>
      <c r="G384" s="2">
        <f t="shared" si="79"/>
        <v>642960.42857142852</v>
      </c>
      <c r="H384" s="2">
        <f t="shared" si="76"/>
        <v>216698281.1474143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2798228.5714285583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2138537.9590490162</v>
      </c>
      <c r="Q384" s="2">
        <f t="shared" si="80"/>
        <v>650000</v>
      </c>
      <c r="R384" s="2">
        <f t="shared" si="77"/>
        <v>219395084.36002296</v>
      </c>
      <c r="S384" s="2">
        <f t="shared" si="58"/>
        <v>642960.42857143283</v>
      </c>
      <c r="T384" s="2">
        <f t="shared" si="59"/>
        <v>7039.571428571362</v>
      </c>
      <c r="U384" s="2">
        <f t="shared" si="60"/>
        <v>650000</v>
      </c>
      <c r="V384" s="2">
        <f t="shared" si="78"/>
        <v>162689605.14741394</v>
      </c>
      <c r="W384" s="2">
        <f t="shared" si="61"/>
        <v>642960.42857143283</v>
      </c>
      <c r="X384" s="2">
        <f t="shared" si="51"/>
        <v>7039.5714285671711</v>
      </c>
      <c r="Y384" s="2">
        <f t="shared" si="74"/>
        <v>56705479.212609008</v>
      </c>
      <c r="Z384" s="2" t="str">
        <f t="shared" si="52"/>
        <v>MEEP</v>
      </c>
      <c r="AA384" s="2">
        <f>IF(Z384="HERE",Y384,AA383+Graph!$G$1*1000)</f>
        <v>189129870.78403816</v>
      </c>
      <c r="AB384" s="2">
        <f t="shared" si="63"/>
        <v>800000</v>
      </c>
      <c r="AC384" s="2">
        <f t="shared" si="75"/>
        <v>54672253.147413366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317</v>
      </c>
      <c r="C385" s="7"/>
      <c r="D385" s="2" t="e">
        <f t="shared" si="55"/>
        <v>#N/A</v>
      </c>
      <c r="E385" s="2" t="e">
        <f t="shared" si="67"/>
        <v>#N/A</v>
      </c>
      <c r="F385" s="2">
        <v>2133029.2582216263</v>
      </c>
      <c r="G385" s="2">
        <f t="shared" si="79"/>
        <v>642960.42857142852</v>
      </c>
      <c r="H385" s="2">
        <f t="shared" si="76"/>
        <v>217341241.57598573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2805268.1428571297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2143820.4511415958</v>
      </c>
      <c r="Q385" s="2">
        <f t="shared" si="80"/>
        <v>650000</v>
      </c>
      <c r="R385" s="2">
        <f t="shared" si="77"/>
        <v>220045084.36002296</v>
      </c>
      <c r="S385" s="2">
        <f t="shared" si="58"/>
        <v>642960.42857143283</v>
      </c>
      <c r="T385" s="2">
        <f t="shared" si="59"/>
        <v>7039.571428571362</v>
      </c>
      <c r="U385" s="2">
        <f t="shared" si="60"/>
        <v>650000</v>
      </c>
      <c r="V385" s="2">
        <f t="shared" si="78"/>
        <v>163332565.57598537</v>
      </c>
      <c r="W385" s="2">
        <f t="shared" si="61"/>
        <v>642960.42857143283</v>
      </c>
      <c r="X385" s="2">
        <f t="shared" si="51"/>
        <v>7039.5714285671711</v>
      </c>
      <c r="Y385" s="2">
        <f t="shared" si="74"/>
        <v>56712518.784037575</v>
      </c>
      <c r="Z385" s="2" t="str">
        <f t="shared" si="52"/>
        <v>MEEP</v>
      </c>
      <c r="AA385" s="2">
        <f>IF(Z385="HERE",Y385,AA384+Graph!$G$1*1000)</f>
        <v>189929870.78403816</v>
      </c>
      <c r="AB385" s="2">
        <f t="shared" si="63"/>
        <v>800000</v>
      </c>
      <c r="AC385" s="2">
        <f t="shared" si="75"/>
        <v>54672253.147413366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69:I385">
    <cfRule type="cellIs" dxfId="55" priority="13" operator="greaterThan">
      <formula>0</formula>
    </cfRule>
  </conditionalFormatting>
  <conditionalFormatting sqref="C31:C64 C117:C385 C69:C114">
    <cfRule type="cellIs" dxfId="54" priority="14" operator="greaterThan">
      <formula>0</formula>
    </cfRule>
  </conditionalFormatting>
  <conditionalFormatting sqref="C31:C64 C117:C385 C69:C114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53" priority="16" operator="greaterThan">
      <formula>0</formula>
    </cfRule>
  </conditionalFormatting>
  <conditionalFormatting sqref="C115">
    <cfRule type="cellIs" dxfId="52" priority="17" operator="greaterThan">
      <formula>0</formula>
    </cfRule>
  </conditionalFormatting>
  <conditionalFormatting sqref="C65">
    <cfRule type="cellIs" dxfId="51" priority="11" operator="greaterThan">
      <formula>0</formula>
    </cfRule>
  </conditionalFormatting>
  <conditionalFormatting sqref="C65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50" priority="10" operator="greaterThan">
      <formula>0</formula>
    </cfRule>
  </conditionalFormatting>
  <conditionalFormatting sqref="C66">
    <cfRule type="cellIs" dxfId="49" priority="8" operator="greaterThan">
      <formula>0</formula>
    </cfRule>
  </conditionalFormatting>
  <conditionalFormatting sqref="C66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48" priority="7" operator="greaterThan">
      <formula>0</formula>
    </cfRule>
  </conditionalFormatting>
  <conditionalFormatting sqref="C67">
    <cfRule type="cellIs" dxfId="47" priority="5" operator="greaterThan">
      <formula>0</formula>
    </cfRule>
  </conditionalFormatting>
  <conditionalFormatting sqref="C6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46" priority="4" operator="greaterThan">
      <formula>0</formula>
    </cfRule>
  </conditionalFormatting>
  <conditionalFormatting sqref="C68">
    <cfRule type="cellIs" dxfId="11" priority="2" operator="greaterThan">
      <formula>0</formula>
    </cfRule>
  </conditionalFormatting>
  <conditionalFormatting sqref="C6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3" priority="1" operator="greater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15297-BA44-4AEE-BD67-00C06DA38066}">
  <dimension ref="A1:AK385"/>
  <sheetViews>
    <sheetView topLeftCell="A43" workbookViewId="0">
      <selection activeCell="I68" sqref="I68"/>
    </sheetView>
  </sheetViews>
  <sheetFormatPr defaultRowHeight="14.25" x14ac:dyDescent="0.2"/>
  <cols>
    <col min="1" max="29" width="9" customWidth="1"/>
    <col min="30" max="30" width="10.75" bestFit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1" t="s">
        <v>57</v>
      </c>
      <c r="AE1" s="2" t="s">
        <v>24</v>
      </c>
      <c r="AF1" s="21" t="s">
        <v>58</v>
      </c>
      <c r="AG1" s="21" t="s">
        <v>59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-66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-65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-64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-63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-62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-61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-60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-59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-58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-57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-56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-55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-54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-53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-52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-51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-50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-49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-48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-47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-46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-45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-44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-43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-42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-41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-40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-39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-38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-37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SUM((700000-LOOKUP(2,1/(ISNUMBER($K$1:$K$194)),$K$1:$K$194))/1000)</f>
        <v>692.96042857142857</v>
      </c>
    </row>
    <row r="32" spans="1:37" ht="15" x14ac:dyDescent="0.25">
      <c r="A32" s="1">
        <v>44208</v>
      </c>
      <c r="B32" s="2">
        <f t="shared" si="0"/>
        <v>-36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-35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-34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-33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-32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-31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TREND(E37:INDEX(firstdoses700,1-$B37),$A37:INDEX(dates700,1-$B37),$A37:$A385)</f>
        <v>302322.95616883039</v>
      </c>
      <c r="G37" s="2">
        <f>IF(F37&gt;700000,$AK$31*1000,F37)</f>
        <v>302322.95616883039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TREND(O37:INDEX(bothdoses700,1-$B37),$A37:INDEX(dates700,1-$B37),$A37:$A385)</f>
        <v>305513.20292207599</v>
      </c>
      <c r="Q37" s="2">
        <f>IF(P37&gt;700000,700000,P37)</f>
        <v>305513.20292207599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-30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307583.60646209121</v>
      </c>
      <c r="G38" s="2">
        <f t="shared" ref="G38:G101" si="25">IF(F38&gt;700000,$AK$31*1000,F38)</f>
        <v>307583.60646209121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310795.69501465559</v>
      </c>
      <c r="Q38" s="2">
        <f t="shared" ref="Q38:Q101" si="26">IF(P38&gt;700000,700000,P38)</f>
        <v>310795.69501465559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-29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312844.25675535202</v>
      </c>
      <c r="G39" s="2">
        <f t="shared" si="25"/>
        <v>312844.25675535202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316078.18710723519</v>
      </c>
      <c r="Q39" s="2">
        <f t="shared" si="26"/>
        <v>316078.18710723519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-28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318104.90704861283</v>
      </c>
      <c r="G40" s="2">
        <f t="shared" si="25"/>
        <v>318104.90704861283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321360.6791998446</v>
      </c>
      <c r="Q40" s="2">
        <f t="shared" si="26"/>
        <v>321360.6791998446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-27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323365.55734187365</v>
      </c>
      <c r="G41" s="2">
        <f t="shared" si="25"/>
        <v>323365.55734187365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326643.1712924242</v>
      </c>
      <c r="Q41" s="2">
        <f t="shared" si="26"/>
        <v>326643.1712924242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-26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328626.20763510466</v>
      </c>
      <c r="G42" s="2">
        <f t="shared" si="25"/>
        <v>328626.20763510466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331925.66338500381</v>
      </c>
      <c r="Q42" s="2">
        <f t="shared" si="26"/>
        <v>331925.66338500381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-25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333886.85792836547</v>
      </c>
      <c r="G43" s="2">
        <f t="shared" si="25"/>
        <v>333886.85792836547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337208.15547758341</v>
      </c>
      <c r="Q43" s="2">
        <f t="shared" si="26"/>
        <v>337208.15547758341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-24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339147.50822162628</v>
      </c>
      <c r="G44" s="2">
        <f t="shared" si="25"/>
        <v>339147.50822162628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342490.64757016301</v>
      </c>
      <c r="Q44" s="2">
        <f t="shared" si="26"/>
        <v>342490.64757016301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-23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344408.15851488709</v>
      </c>
      <c r="G45" s="2">
        <f t="shared" si="25"/>
        <v>344408.15851488709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347773.13966274261</v>
      </c>
      <c r="Q45" s="2">
        <f t="shared" si="26"/>
        <v>347773.13966274261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-22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349668.80880814791</v>
      </c>
      <c r="G46" s="2">
        <f t="shared" si="25"/>
        <v>349668.80880814791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353055.63175535202</v>
      </c>
      <c r="Q46" s="2">
        <f t="shared" si="26"/>
        <v>353055.63175535202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-21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354929.45910137892</v>
      </c>
      <c r="G47" s="2">
        <f t="shared" si="25"/>
        <v>354929.45910137892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358338.12384793162</v>
      </c>
      <c r="Q47" s="2">
        <f t="shared" si="26"/>
        <v>358338.12384793162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-20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360190.10939463973</v>
      </c>
      <c r="G48" s="2">
        <f t="shared" si="25"/>
        <v>360190.10939463973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363620.61594051123</v>
      </c>
      <c r="Q48" s="2">
        <f t="shared" si="26"/>
        <v>363620.61594051123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-19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365450.75968790054</v>
      </c>
      <c r="G49" s="2">
        <f t="shared" si="25"/>
        <v>365450.75968790054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368903.10803309083</v>
      </c>
      <c r="Q49" s="2">
        <f t="shared" si="26"/>
        <v>368903.10803309083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-18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370711.40998116136</v>
      </c>
      <c r="G50" s="2">
        <f t="shared" si="25"/>
        <v>370711.40998116136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374185.60012567043</v>
      </c>
      <c r="Q50" s="2">
        <f t="shared" si="26"/>
        <v>374185.60012567043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-17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375972.06027442217</v>
      </c>
      <c r="G51" s="2">
        <f t="shared" si="25"/>
        <v>375972.06027442217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379468.09221825004</v>
      </c>
      <c r="Q51" s="2">
        <f t="shared" si="26"/>
        <v>379468.09221825004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-16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381232.71056768298</v>
      </c>
      <c r="G52" s="2">
        <f t="shared" si="25"/>
        <v>381232.71056768298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384750.58431085944</v>
      </c>
      <c r="Q52" s="2">
        <f t="shared" si="26"/>
        <v>384750.58431085944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-15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386493.36086091399</v>
      </c>
      <c r="G53" s="2">
        <f t="shared" si="25"/>
        <v>386493.36086091399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390033.07640343904</v>
      </c>
      <c r="Q53" s="2">
        <f t="shared" si="26"/>
        <v>390033.07640343904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-14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391754.0111541748</v>
      </c>
      <c r="G54" s="2">
        <f t="shared" si="25"/>
        <v>391754.0111541748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395315.56849601865</v>
      </c>
      <c r="Q54" s="2">
        <f t="shared" si="26"/>
        <v>395315.56849601865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-13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397014.66144743562</v>
      </c>
      <c r="G55" s="2">
        <f t="shared" si="25"/>
        <v>397014.66144743562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400598.06058859825</v>
      </c>
      <c r="Q55" s="2">
        <f t="shared" si="26"/>
        <v>400598.06058859825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-12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402275.31174069643</v>
      </c>
      <c r="G56" s="2">
        <f t="shared" si="25"/>
        <v>402275.31174069643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405880.55268117785</v>
      </c>
      <c r="Q56" s="2">
        <f t="shared" si="26"/>
        <v>405880.55268117785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-11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407535.96203395724</v>
      </c>
      <c r="G57" s="2">
        <f t="shared" si="25"/>
        <v>407535.96203395724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411163.04477375746</v>
      </c>
      <c r="Q57" s="2">
        <f t="shared" si="26"/>
        <v>411163.04477375746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-10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412796.61232718825</v>
      </c>
      <c r="G58" s="2">
        <f t="shared" si="25"/>
        <v>412796.61232718825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416445.53686636686</v>
      </c>
      <c r="Q58" s="2">
        <f t="shared" si="26"/>
        <v>416445.53686636686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-9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418057.26262044907</v>
      </c>
      <c r="G59" s="2">
        <f t="shared" si="25"/>
        <v>418057.26262044907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421728.02895894647</v>
      </c>
      <c r="Q59" s="2">
        <f t="shared" si="26"/>
        <v>421728.02895894647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-8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423317.91291370988</v>
      </c>
      <c r="G60" s="2">
        <f t="shared" si="25"/>
        <v>423317.91291370988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427010.52105152607</v>
      </c>
      <c r="Q60" s="2">
        <f t="shared" si="26"/>
        <v>427010.52105152607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-7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428578.56320697069</v>
      </c>
      <c r="G61" s="2">
        <f t="shared" si="25"/>
        <v>428578.56320697069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432293.01314410567</v>
      </c>
      <c r="Q61" s="2">
        <f t="shared" si="26"/>
        <v>432293.01314410567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-6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433839.2135002315</v>
      </c>
      <c r="G62" s="2">
        <f t="shared" si="25"/>
        <v>433839.2135002315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437575.50523668528</v>
      </c>
      <c r="Q62" s="2">
        <f t="shared" si="26"/>
        <v>437575.50523668528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-5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439099.86379346251</v>
      </c>
      <c r="G63" s="2">
        <f t="shared" si="25"/>
        <v>439099.86379346251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442857.99732929468</v>
      </c>
      <c r="Q63" s="2">
        <f t="shared" si="26"/>
        <v>442857.99732929468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-4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444360.51408672333</v>
      </c>
      <c r="G64" s="2">
        <f t="shared" si="25"/>
        <v>444360.51408672333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448140.48942187428</v>
      </c>
      <c r="Q64" s="2">
        <f t="shared" si="26"/>
        <v>448140.48942187428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-3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449621.16437998414</v>
      </c>
      <c r="G65" s="2">
        <f t="shared" si="25"/>
        <v>449621.16437998414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453422.98151445389</v>
      </c>
      <c r="Q65" s="2">
        <f t="shared" si="26"/>
        <v>453422.98151445389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-2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454881.81467324495</v>
      </c>
      <c r="G66" s="2">
        <f t="shared" si="25"/>
        <v>454881.81467324495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458705.47360703349</v>
      </c>
      <c r="Q66" s="2">
        <f t="shared" si="26"/>
        <v>458705.47360703349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-1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460142.46496650577</v>
      </c>
      <c r="G67" s="2">
        <f t="shared" si="25"/>
        <v>460142.46496650577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463987.96569961309</v>
      </c>
      <c r="Q67" s="2">
        <f t="shared" si="26"/>
        <v>463987.96569961309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0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465403.11525973678</v>
      </c>
      <c r="G68" s="2">
        <f t="shared" si="25"/>
        <v>465403.11525973678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469270.4577921927</v>
      </c>
      <c r="Q68" s="2">
        <f t="shared" si="26"/>
        <v>469270.4577921927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1</v>
      </c>
      <c r="C69" s="7"/>
      <c r="D69" s="2" t="e">
        <f t="shared" si="12"/>
        <v>#N/A</v>
      </c>
      <c r="E69" s="2" t="e">
        <f t="shared" si="22"/>
        <v>#N/A</v>
      </c>
      <c r="F69" s="2">
        <v>470663.76555299759</v>
      </c>
      <c r="G69" s="2">
        <f t="shared" si="25"/>
        <v>470663.76555299759</v>
      </c>
      <c r="H69" s="2">
        <f t="shared" si="13"/>
        <v>16893745.765552998</v>
      </c>
      <c r="I69" s="7"/>
      <c r="J69" s="2" t="e">
        <f t="shared" si="14"/>
        <v>#N/A</v>
      </c>
      <c r="K69" s="2" t="e">
        <f t="shared" si="23"/>
        <v>#N/A</v>
      </c>
      <c r="L69" s="2">
        <f t="array" ref="L69">IF(COUNT($C70)=0,IF(COUNT($C69)=1,I69,SUM(L68+LOOKUP(2,1/(ISNUMBER($K$1:$K$194)),$K$1:$K$194))),I69)</f>
        <v>580763.57142857148</v>
      </c>
      <c r="M69" s="8" t="e">
        <f t="shared" si="28"/>
        <v>#N/A</v>
      </c>
      <c r="N69" s="2" t="e">
        <f t="shared" si="15"/>
        <v>#N/A</v>
      </c>
      <c r="O69" s="2" t="e">
        <f t="shared" si="24"/>
        <v>#N/A</v>
      </c>
      <c r="P69" s="2">
        <v>474552.9498848021</v>
      </c>
      <c r="Q69" s="2">
        <f t="shared" si="26"/>
        <v>474552.9498848021</v>
      </c>
      <c r="R69" s="2">
        <f t="shared" si="16"/>
        <v>17471358.949884802</v>
      </c>
      <c r="S69" s="2">
        <f t="shared" si="17"/>
        <v>470663.76555299759</v>
      </c>
      <c r="T69" s="2">
        <f t="shared" si="18"/>
        <v>7039.5714285714785</v>
      </c>
      <c r="U69" s="2">
        <f t="shared" si="19"/>
        <v>474552.9498848021</v>
      </c>
      <c r="V69" s="2">
        <f t="shared" si="5"/>
        <v>587136.6875</v>
      </c>
      <c r="W69" s="2">
        <f t="shared" si="20"/>
        <v>13412.6875</v>
      </c>
      <c r="X69" s="2">
        <f t="shared" si="6"/>
        <v>461140.2623848021</v>
      </c>
      <c r="Y69" s="2">
        <f t="shared" si="7"/>
        <v>16884222.262384802</v>
      </c>
      <c r="Z69" s="2" t="str">
        <f t="shared" si="8"/>
        <v>HERE</v>
      </c>
      <c r="AA69" s="2">
        <f>IF(Z69="HERE",Y69,AA68+Graph!$G$1*1000)</f>
        <v>16884222.262384802</v>
      </c>
      <c r="AB69" s="2">
        <f t="shared" si="21"/>
        <v>461140.2623848021</v>
      </c>
      <c r="AC69" s="2">
        <f t="shared" si="9"/>
        <v>587136.6875</v>
      </c>
      <c r="AD69" s="3">
        <f t="shared" si="10"/>
        <v>16884222.262384802</v>
      </c>
      <c r="AE69" s="2">
        <f>IF(AE67&gt;=52800000,52800000,IF(AB48=Graph!G$1*1000,AE68+Graph!G$1*1000,AC69))</f>
        <v>587136.6875</v>
      </c>
      <c r="AF69" s="3">
        <f t="shared" si="11"/>
        <v>587136.6875</v>
      </c>
      <c r="AG69" s="3">
        <f t="shared" si="29"/>
        <v>7125978.3000000007</v>
      </c>
      <c r="AH69" s="3" t="e">
        <f t="shared" si="3"/>
        <v>#N/A</v>
      </c>
    </row>
    <row r="70" spans="1:34" ht="15" x14ac:dyDescent="0.25">
      <c r="A70" s="1">
        <v>44246</v>
      </c>
      <c r="B70" s="2">
        <f t="shared" si="0"/>
        <v>2</v>
      </c>
      <c r="C70" s="7"/>
      <c r="D70" s="2" t="e">
        <f t="shared" si="12"/>
        <v>#N/A</v>
      </c>
      <c r="E70" s="2" t="e">
        <f t="shared" si="22"/>
        <v>#N/A</v>
      </c>
      <c r="F70" s="2">
        <v>475924.4158462584</v>
      </c>
      <c r="G70" s="2">
        <f t="shared" si="25"/>
        <v>475924.4158462584</v>
      </c>
      <c r="H70" s="2">
        <f t="shared" si="13"/>
        <v>17369670.181399256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587803.14285714296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479835.44197738171</v>
      </c>
      <c r="Q70" s="2">
        <f t="shared" si="26"/>
        <v>479835.44197738171</v>
      </c>
      <c r="R70" s="2">
        <f t="shared" si="16"/>
        <v>17951194.391862184</v>
      </c>
      <c r="S70" s="2">
        <f t="shared" si="17"/>
        <v>475924.4158462584</v>
      </c>
      <c r="T70" s="2">
        <f t="shared" si="18"/>
        <v>7039.5714285714785</v>
      </c>
      <c r="U70" s="2">
        <f t="shared" si="19"/>
        <v>479835.44197738171</v>
      </c>
      <c r="V70" s="2">
        <f t="shared" si="5"/>
        <v>600549.375</v>
      </c>
      <c r="W70" s="2">
        <f t="shared" si="20"/>
        <v>13412.6875</v>
      </c>
      <c r="X70" s="2">
        <f t="shared" si="6"/>
        <v>466422.75447738171</v>
      </c>
      <c r="Y70" s="2">
        <f t="shared" si="7"/>
        <v>17350645.016862184</v>
      </c>
      <c r="Z70" s="2" t="str">
        <f t="shared" si="8"/>
        <v>HERE</v>
      </c>
      <c r="AA70" s="2">
        <f>IF(Z70="HERE",Y70,AA69+Graph!$G$1*1000)</f>
        <v>17350645.016862184</v>
      </c>
      <c r="AB70" s="2">
        <f t="shared" si="21"/>
        <v>466422.75447738171</v>
      </c>
      <c r="AC70" s="2">
        <f t="shared" si="9"/>
        <v>600549.375</v>
      </c>
      <c r="AD70" s="3">
        <f t="shared" si="10"/>
        <v>17350645.016862184</v>
      </c>
      <c r="AE70" s="2">
        <f>IF(AE68&gt;=52800000,52800000,IF(AB49=Graph!G$1*1000,AE69+Graph!G$1*1000,AC70))</f>
        <v>600549.375</v>
      </c>
      <c r="AF70" s="3">
        <f t="shared" si="11"/>
        <v>600549.375</v>
      </c>
      <c r="AG70" s="3">
        <f t="shared" si="29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3</v>
      </c>
      <c r="C71" s="7"/>
      <c r="D71" s="2" t="e">
        <f t="shared" si="12"/>
        <v>#N/A</v>
      </c>
      <c r="E71" s="2" t="e">
        <f t="shared" si="22"/>
        <v>#N/A</v>
      </c>
      <c r="F71" s="2">
        <v>481185.06613951921</v>
      </c>
      <c r="G71" s="2">
        <f t="shared" si="25"/>
        <v>481185.06613951921</v>
      </c>
      <c r="H71" s="2">
        <f t="shared" si="13"/>
        <v>17850855.247538775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594842.71428571444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485117.93406996131</v>
      </c>
      <c r="Q71" s="2">
        <f t="shared" si="26"/>
        <v>485117.93406996131</v>
      </c>
      <c r="R71" s="2">
        <f t="shared" si="16"/>
        <v>18436312.325932145</v>
      </c>
      <c r="S71" s="2">
        <f t="shared" si="17"/>
        <v>481185.06613951921</v>
      </c>
      <c r="T71" s="2">
        <f t="shared" si="18"/>
        <v>7039.5714285714785</v>
      </c>
      <c r="U71" s="2">
        <f t="shared" si="19"/>
        <v>485117.93406996131</v>
      </c>
      <c r="V71" s="2">
        <f t="shared" si="5"/>
        <v>613962.0625</v>
      </c>
      <c r="W71" s="2">
        <f t="shared" si="20"/>
        <v>13412.6875</v>
      </c>
      <c r="X71" s="2">
        <f t="shared" si="6"/>
        <v>471705.24656996131</v>
      </c>
      <c r="Y71" s="2">
        <f t="shared" si="7"/>
        <v>17822350.263432145</v>
      </c>
      <c r="Z71" s="2" t="str">
        <f t="shared" si="8"/>
        <v>HERE</v>
      </c>
      <c r="AA71" s="2">
        <f>IF(Z71="HERE",Y71,AA70+Graph!$G$1*1000)</f>
        <v>17822350.263432145</v>
      </c>
      <c r="AB71" s="2">
        <f t="shared" si="21"/>
        <v>471705.24656996131</v>
      </c>
      <c r="AC71" s="2">
        <f t="shared" si="9"/>
        <v>613962.0625</v>
      </c>
      <c r="AD71" s="3">
        <f t="shared" si="10"/>
        <v>17822350.263432145</v>
      </c>
      <c r="AE71" s="2">
        <f>IF(AE69&gt;=52800000,52800000,IF(AB50=Graph!G$1*1000,AE70+Graph!G$1*1000,AC71))</f>
        <v>613962.0625</v>
      </c>
      <c r="AF71" s="3">
        <f t="shared" si="11"/>
        <v>613962.0625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4</v>
      </c>
      <c r="C72" s="7"/>
      <c r="D72" s="2" t="e">
        <f t="shared" si="12"/>
        <v>#N/A</v>
      </c>
      <c r="E72" s="2" t="e">
        <f t="shared" si="22"/>
        <v>#N/A</v>
      </c>
      <c r="F72" s="2">
        <v>486445.71643278003</v>
      </c>
      <c r="G72" s="2">
        <f t="shared" si="25"/>
        <v>486445.71643278003</v>
      </c>
      <c r="H72" s="2">
        <f t="shared" si="13"/>
        <v>18337300.963971555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601882.28571428591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490400.42616254091</v>
      </c>
      <c r="Q72" s="2">
        <f t="shared" si="26"/>
        <v>490400.42616254091</v>
      </c>
      <c r="R72" s="2">
        <f t="shared" si="16"/>
        <v>18926712.752094686</v>
      </c>
      <c r="S72" s="2">
        <f t="shared" si="17"/>
        <v>486445.71643278003</v>
      </c>
      <c r="T72" s="2">
        <f t="shared" si="18"/>
        <v>7039.5714285714785</v>
      </c>
      <c r="U72" s="2">
        <f t="shared" si="19"/>
        <v>490400.42616254091</v>
      </c>
      <c r="V72" s="2">
        <f t="shared" si="5"/>
        <v>627374.75</v>
      </c>
      <c r="W72" s="2">
        <f t="shared" si="20"/>
        <v>13412.6875</v>
      </c>
      <c r="X72" s="2">
        <f t="shared" si="6"/>
        <v>476987.73866254091</v>
      </c>
      <c r="Y72" s="2">
        <f t="shared" si="7"/>
        <v>18299338.002094686</v>
      </c>
      <c r="Z72" s="2" t="str">
        <f t="shared" si="8"/>
        <v>HERE</v>
      </c>
      <c r="AA72" s="2">
        <f>IF(Z72="HERE",Y72,AA71+Graph!$G$1*1000)</f>
        <v>18299338.002094686</v>
      </c>
      <c r="AB72" s="2">
        <f t="shared" si="21"/>
        <v>476987.73866254091</v>
      </c>
      <c r="AC72" s="2">
        <f t="shared" si="9"/>
        <v>627374.75</v>
      </c>
      <c r="AD72" s="3">
        <f t="shared" si="10"/>
        <v>18299338.002094686</v>
      </c>
      <c r="AE72" s="2">
        <f>IF(AE70&gt;=52800000,52800000,IF(AB51=Graph!G$1*1000,AE71+Graph!G$1*1000,AC72))</f>
        <v>627374.75</v>
      </c>
      <c r="AF72" s="3">
        <f t="shared" si="11"/>
        <v>627374.75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5</v>
      </c>
      <c r="C73" s="7"/>
      <c r="D73" s="2" t="e">
        <f t="shared" si="12"/>
        <v>#N/A</v>
      </c>
      <c r="E73" s="2" t="e">
        <f t="shared" si="22"/>
        <v>#N/A</v>
      </c>
      <c r="F73" s="2">
        <v>491706.36672604084</v>
      </c>
      <c r="G73" s="2">
        <f t="shared" si="25"/>
        <v>491706.36672604084</v>
      </c>
      <c r="H73" s="2">
        <f t="shared" si="13"/>
        <v>18829007.330697596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608921.85714285739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495682.91825512052</v>
      </c>
      <c r="Q73" s="2">
        <f t="shared" si="26"/>
        <v>495682.91825512052</v>
      </c>
      <c r="R73" s="2">
        <f t="shared" si="16"/>
        <v>19422395.670349807</v>
      </c>
      <c r="S73" s="2">
        <f t="shared" si="17"/>
        <v>491706.36672604084</v>
      </c>
      <c r="T73" s="2">
        <f t="shared" si="18"/>
        <v>7039.5714285714785</v>
      </c>
      <c r="U73" s="2">
        <f t="shared" si="19"/>
        <v>495682.91825512052</v>
      </c>
      <c r="V73" s="2">
        <f t="shared" si="5"/>
        <v>640787.4375</v>
      </c>
      <c r="W73" s="2">
        <f t="shared" si="20"/>
        <v>13412.6875</v>
      </c>
      <c r="X73" s="2">
        <f t="shared" si="6"/>
        <v>482270.23075512052</v>
      </c>
      <c r="Y73" s="2">
        <f t="shared" si="7"/>
        <v>18781608.232849807</v>
      </c>
      <c r="Z73" s="2" t="str">
        <f t="shared" si="8"/>
        <v>HERE</v>
      </c>
      <c r="AA73" s="2">
        <f>IF(Z73="HERE",Y73,AA72+Graph!$G$1*1000)</f>
        <v>18781608.232849807</v>
      </c>
      <c r="AB73" s="2">
        <f t="shared" si="21"/>
        <v>482270.23075512052</v>
      </c>
      <c r="AC73" s="2">
        <f t="shared" si="9"/>
        <v>640787.4375</v>
      </c>
      <c r="AD73" s="3">
        <f t="shared" si="10"/>
        <v>18781608.232849807</v>
      </c>
      <c r="AE73" s="2">
        <f>IF(AE71&gt;=52800000,52800000,IF(AB52=Graph!G$1*1000,AE72+Graph!G$1*1000,AC73))</f>
        <v>640787.4375</v>
      </c>
      <c r="AF73" s="3">
        <f t="shared" si="11"/>
        <v>640787.4375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6</v>
      </c>
      <c r="C74" s="7"/>
      <c r="D74" s="2" t="e">
        <f t="shared" si="12"/>
        <v>#N/A</v>
      </c>
      <c r="E74" s="2" t="e">
        <f t="shared" si="22"/>
        <v>#N/A</v>
      </c>
      <c r="F74" s="2">
        <v>496967.01701927185</v>
      </c>
      <c r="G74" s="2">
        <f t="shared" si="25"/>
        <v>496967.01701927185</v>
      </c>
      <c r="H74" s="2">
        <f t="shared" si="13"/>
        <v>19325974.347716868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615961.42857142887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500965.41034770012</v>
      </c>
      <c r="Q74" s="2">
        <f t="shared" si="26"/>
        <v>500965.41034770012</v>
      </c>
      <c r="R74" s="2">
        <f t="shared" si="16"/>
        <v>19923361.080697507</v>
      </c>
      <c r="S74" s="2">
        <f t="shared" si="17"/>
        <v>496967.01701927185</v>
      </c>
      <c r="T74" s="2">
        <f t="shared" si="18"/>
        <v>7039.5714285714785</v>
      </c>
      <c r="U74" s="2">
        <f t="shared" si="19"/>
        <v>500965.41034770012</v>
      </c>
      <c r="V74" s="2">
        <f t="shared" si="5"/>
        <v>654200.125</v>
      </c>
      <c r="W74" s="2">
        <f t="shared" si="20"/>
        <v>13412.6875</v>
      </c>
      <c r="X74" s="2">
        <f t="shared" si="6"/>
        <v>487552.72284770012</v>
      </c>
      <c r="Y74" s="2">
        <f t="shared" si="7"/>
        <v>19269160.955697507</v>
      </c>
      <c r="Z74" s="2" t="str">
        <f t="shared" si="8"/>
        <v>HERE</v>
      </c>
      <c r="AA74" s="2">
        <f>IF(Z74="HERE",Y74,AA73+Graph!$G$1*1000)</f>
        <v>19269160.955697507</v>
      </c>
      <c r="AB74" s="2">
        <f t="shared" si="21"/>
        <v>487552.72284770012</v>
      </c>
      <c r="AC74" s="2">
        <f t="shared" si="9"/>
        <v>654200.125</v>
      </c>
      <c r="AD74" s="3">
        <f t="shared" si="10"/>
        <v>19269160.955697507</v>
      </c>
      <c r="AE74" s="2">
        <f>IF(AE72&gt;=52800000,52800000,IF(AB53=Graph!G$1*1000,AE73+Graph!G$1*1000,AC74))</f>
        <v>654200.125</v>
      </c>
      <c r="AF74" s="3">
        <f t="shared" si="11"/>
        <v>654200.125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7</v>
      </c>
      <c r="C75" s="7"/>
      <c r="D75" s="2" t="e">
        <f t="shared" si="12"/>
        <v>#N/A</v>
      </c>
      <c r="E75" s="2" t="e">
        <f t="shared" si="22"/>
        <v>#N/A</v>
      </c>
      <c r="F75" s="2">
        <v>502227.66731253266</v>
      </c>
      <c r="G75" s="2">
        <f t="shared" si="25"/>
        <v>502227.66731253266</v>
      </c>
      <c r="H75" s="2">
        <f t="shared" si="13"/>
        <v>19828202.015029401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623001.00000000035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506247.90244030952</v>
      </c>
      <c r="Q75" s="2">
        <f t="shared" si="26"/>
        <v>506247.90244030952</v>
      </c>
      <c r="R75" s="2">
        <f t="shared" si="16"/>
        <v>20429608.983137816</v>
      </c>
      <c r="S75" s="2">
        <f t="shared" si="17"/>
        <v>502227.66731253266</v>
      </c>
      <c r="T75" s="2">
        <f t="shared" si="18"/>
        <v>7039.5714285714785</v>
      </c>
      <c r="U75" s="2">
        <f t="shared" si="19"/>
        <v>506247.90244030952</v>
      </c>
      <c r="V75" s="2">
        <f t="shared" si="5"/>
        <v>667612.8125</v>
      </c>
      <c r="W75" s="2">
        <f t="shared" si="20"/>
        <v>13412.6875</v>
      </c>
      <c r="X75" s="2">
        <f t="shared" si="6"/>
        <v>492835.21494030952</v>
      </c>
      <c r="Y75" s="2">
        <f t="shared" si="7"/>
        <v>19761996.170637816</v>
      </c>
      <c r="Z75" s="2" t="str">
        <f t="shared" si="8"/>
        <v>HERE</v>
      </c>
      <c r="AA75" s="2">
        <f>IF(Z75="HERE",Y75,AA74+Graph!$G$1*1000)</f>
        <v>19761996.170637816</v>
      </c>
      <c r="AB75" s="2">
        <f t="shared" si="21"/>
        <v>492835.21494030952</v>
      </c>
      <c r="AC75" s="2">
        <f t="shared" si="9"/>
        <v>667612.8125</v>
      </c>
      <c r="AD75" s="3">
        <f t="shared" si="10"/>
        <v>19761996.170637816</v>
      </c>
      <c r="AE75" s="2">
        <f>IF(AE73&gt;=52800000,52800000,IF(AB54=Graph!G$1*1000,AE74+Graph!G$1*1000,AC75))</f>
        <v>667612.8125</v>
      </c>
      <c r="AF75" s="3">
        <f t="shared" si="11"/>
        <v>667612.8125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8</v>
      </c>
      <c r="C76" s="7"/>
      <c r="D76" s="2" t="e">
        <f t="shared" si="12"/>
        <v>#N/A</v>
      </c>
      <c r="E76" s="2" t="e">
        <f t="shared" si="22"/>
        <v>#N/A</v>
      </c>
      <c r="F76" s="2">
        <v>507488.31760579348</v>
      </c>
      <c r="G76" s="2">
        <f t="shared" si="25"/>
        <v>507488.31760579348</v>
      </c>
      <c r="H76" s="2">
        <f t="shared" si="13"/>
        <v>20335690.332635194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630040.57142857183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511530.39453288913</v>
      </c>
      <c r="Q76" s="2">
        <f t="shared" si="26"/>
        <v>511530.39453288913</v>
      </c>
      <c r="R76" s="2">
        <f t="shared" si="16"/>
        <v>20941139.377670705</v>
      </c>
      <c r="S76" s="2">
        <f t="shared" si="17"/>
        <v>507488.31760579348</v>
      </c>
      <c r="T76" s="2">
        <f t="shared" si="18"/>
        <v>7039.5714285714785</v>
      </c>
      <c r="U76" s="2">
        <f t="shared" si="19"/>
        <v>511530.39453288913</v>
      </c>
      <c r="V76" s="2">
        <f t="shared" si="5"/>
        <v>681025.5</v>
      </c>
      <c r="W76" s="2">
        <f t="shared" si="20"/>
        <v>13412.6875</v>
      </c>
      <c r="X76" s="2">
        <f t="shared" si="6"/>
        <v>498117.70703288913</v>
      </c>
      <c r="Y76" s="2">
        <f t="shared" si="7"/>
        <v>20260113.877670705</v>
      </c>
      <c r="Z76" s="2" t="str">
        <f t="shared" si="8"/>
        <v>HERE</v>
      </c>
      <c r="AA76" s="2">
        <f>IF(Z76="HERE",Y76,AA75+Graph!$G$1*1000)</f>
        <v>20260113.877670705</v>
      </c>
      <c r="AB76" s="2">
        <f t="shared" si="21"/>
        <v>498117.70703288913</v>
      </c>
      <c r="AC76" s="2">
        <f t="shared" si="9"/>
        <v>681025.5</v>
      </c>
      <c r="AD76" s="3">
        <f t="shared" si="10"/>
        <v>20260113.877670705</v>
      </c>
      <c r="AE76" s="2">
        <f>IF(AE74&gt;=52800000,52800000,IF(AB55=Graph!G$1*1000,AE75+Graph!G$1*1000,AC76))</f>
        <v>681025.5</v>
      </c>
      <c r="AF76" s="3">
        <f t="shared" si="11"/>
        <v>681025.5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9</v>
      </c>
      <c r="C77" s="7"/>
      <c r="D77" s="2" t="e">
        <f t="shared" si="12"/>
        <v>#N/A</v>
      </c>
      <c r="E77" s="2" t="e">
        <f t="shared" si="22"/>
        <v>#N/A</v>
      </c>
      <c r="F77" s="2">
        <v>512748.96789905429</v>
      </c>
      <c r="G77" s="2">
        <f t="shared" si="25"/>
        <v>512748.96789905429</v>
      </c>
      <c r="H77" s="2">
        <f t="shared" si="13"/>
        <v>20848439.300534248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637080.14285714331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516812.88662546873</v>
      </c>
      <c r="Q77" s="2">
        <f t="shared" si="26"/>
        <v>516812.88662546873</v>
      </c>
      <c r="R77" s="2">
        <f t="shared" si="16"/>
        <v>21457952.264296174</v>
      </c>
      <c r="S77" s="2">
        <f t="shared" si="17"/>
        <v>512748.96789905429</v>
      </c>
      <c r="T77" s="2">
        <f t="shared" si="18"/>
        <v>7039.5714285714785</v>
      </c>
      <c r="U77" s="2">
        <f t="shared" si="19"/>
        <v>516812.88662546873</v>
      </c>
      <c r="V77" s="2">
        <f t="shared" si="5"/>
        <v>694438.1875</v>
      </c>
      <c r="W77" s="2">
        <f t="shared" si="20"/>
        <v>13412.6875</v>
      </c>
      <c r="X77" s="2">
        <f t="shared" si="6"/>
        <v>503400.19912546873</v>
      </c>
      <c r="Y77" s="2">
        <f t="shared" si="7"/>
        <v>20763514.076796174</v>
      </c>
      <c r="Z77" s="2" t="str">
        <f t="shared" si="8"/>
        <v>HERE</v>
      </c>
      <c r="AA77" s="2">
        <f>IF(Z77="HERE",Y77,AA76+Graph!$G$1*1000)</f>
        <v>20763514.076796174</v>
      </c>
      <c r="AB77" s="2">
        <f t="shared" si="21"/>
        <v>503400.19912546873</v>
      </c>
      <c r="AC77" s="2">
        <f t="shared" si="9"/>
        <v>694438.1875</v>
      </c>
      <c r="AD77" s="3">
        <f t="shared" si="10"/>
        <v>20763514.076796174</v>
      </c>
      <c r="AE77" s="2">
        <f>IF(AE75&gt;=52800000,52800000,IF(AB56=Graph!G$1*1000,AE76+Graph!G$1*1000,AC77))</f>
        <v>694438.1875</v>
      </c>
      <c r="AF77" s="3">
        <f t="shared" si="11"/>
        <v>694438.1875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10</v>
      </c>
      <c r="C78" s="7"/>
      <c r="D78" s="2" t="e">
        <f t="shared" si="12"/>
        <v>#N/A</v>
      </c>
      <c r="E78" s="2" t="e">
        <f t="shared" si="22"/>
        <v>#N/A</v>
      </c>
      <c r="F78" s="2">
        <v>518009.6181923151</v>
      </c>
      <c r="G78" s="2">
        <f t="shared" si="25"/>
        <v>518009.6181923151</v>
      </c>
      <c r="H78" s="2">
        <f t="shared" si="13"/>
        <v>21366448.918726563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644119.71428571478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522095.37871804833</v>
      </c>
      <c r="Q78" s="2">
        <f t="shared" si="26"/>
        <v>522095.37871804833</v>
      </c>
      <c r="R78" s="2">
        <f t="shared" si="16"/>
        <v>21980047.643014222</v>
      </c>
      <c r="S78" s="2">
        <f t="shared" si="17"/>
        <v>518009.6181923151</v>
      </c>
      <c r="T78" s="2">
        <f t="shared" si="18"/>
        <v>7039.5714285714785</v>
      </c>
      <c r="U78" s="2">
        <f t="shared" si="19"/>
        <v>522095.37871804833</v>
      </c>
      <c r="V78" s="2">
        <f t="shared" si="5"/>
        <v>707850.875</v>
      </c>
      <c r="W78" s="2">
        <f t="shared" si="20"/>
        <v>13412.6875</v>
      </c>
      <c r="X78" s="2">
        <f t="shared" si="6"/>
        <v>508682.69121804833</v>
      </c>
      <c r="Y78" s="2">
        <f t="shared" si="7"/>
        <v>21272196.768014222</v>
      </c>
      <c r="Z78" s="2" t="str">
        <f t="shared" si="8"/>
        <v>HERE</v>
      </c>
      <c r="AA78" s="2">
        <f>IF(Z78="HERE",Y78,AA77+Graph!$G$1*1000)</f>
        <v>21272196.768014222</v>
      </c>
      <c r="AB78" s="2">
        <f t="shared" si="21"/>
        <v>508682.69121804833</v>
      </c>
      <c r="AC78" s="2">
        <f t="shared" si="9"/>
        <v>707850.875</v>
      </c>
      <c r="AD78" s="3">
        <f t="shared" si="10"/>
        <v>21272196.768014222</v>
      </c>
      <c r="AE78" s="2">
        <f>IF(AE76&gt;=52800000,52800000,IF(AB57=Graph!G$1*1000,AE77+Graph!G$1*1000,AC78))</f>
        <v>707850.875</v>
      </c>
      <c r="AF78" s="3">
        <f t="shared" si="11"/>
        <v>707850.875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11</v>
      </c>
      <c r="C79" s="7"/>
      <c r="D79" s="2" t="e">
        <f t="shared" si="12"/>
        <v>#N/A</v>
      </c>
      <c r="E79" s="2" t="e">
        <f t="shared" si="22"/>
        <v>#N/A</v>
      </c>
      <c r="F79" s="2">
        <v>523270.26848554611</v>
      </c>
      <c r="G79" s="2">
        <f t="shared" si="25"/>
        <v>523270.26848554611</v>
      </c>
      <c r="H79" s="2">
        <f t="shared" si="13"/>
        <v>21889719.18721211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651159.28571428626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527377.87081062794</v>
      </c>
      <c r="Q79" s="2">
        <f t="shared" si="26"/>
        <v>527377.87081062794</v>
      </c>
      <c r="R79" s="2">
        <f t="shared" si="16"/>
        <v>22507425.51382485</v>
      </c>
      <c r="S79" s="2">
        <f t="shared" si="17"/>
        <v>523270.26848554611</v>
      </c>
      <c r="T79" s="2">
        <f t="shared" si="18"/>
        <v>7039.5714285714785</v>
      </c>
      <c r="U79" s="2">
        <f t="shared" si="19"/>
        <v>527377.87081062794</v>
      </c>
      <c r="V79" s="2">
        <f t="shared" si="5"/>
        <v>721263.5625</v>
      </c>
      <c r="W79" s="2">
        <f t="shared" si="20"/>
        <v>13412.6875</v>
      </c>
      <c r="X79" s="2">
        <f t="shared" si="6"/>
        <v>513965.18331062794</v>
      </c>
      <c r="Y79" s="2">
        <f t="shared" si="7"/>
        <v>21786161.95132485</v>
      </c>
      <c r="Z79" s="2" t="str">
        <f t="shared" si="8"/>
        <v>HERE</v>
      </c>
      <c r="AA79" s="2">
        <f>IF(Z79="HERE",Y79,AA78+Graph!$G$1*1000)</f>
        <v>21786161.95132485</v>
      </c>
      <c r="AB79" s="2">
        <f t="shared" si="21"/>
        <v>513965.18331062794</v>
      </c>
      <c r="AC79" s="2">
        <f t="shared" si="9"/>
        <v>721263.5625</v>
      </c>
      <c r="AD79" s="3">
        <f t="shared" si="10"/>
        <v>21786161.95132485</v>
      </c>
      <c r="AE79" s="2">
        <f>IF(AE77&gt;=52800000,52800000,IF(AB58=Graph!G$1*1000,AE78+Graph!G$1*1000,AC79))</f>
        <v>721263.5625</v>
      </c>
      <c r="AF79" s="3">
        <f t="shared" si="11"/>
        <v>721263.5625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12</v>
      </c>
      <c r="C80" s="7"/>
      <c r="D80" s="2" t="e">
        <f t="shared" si="12"/>
        <v>#N/A</v>
      </c>
      <c r="E80" s="2" t="e">
        <f t="shared" si="22"/>
        <v>#N/A</v>
      </c>
      <c r="F80" s="2">
        <v>528530.91877880692</v>
      </c>
      <c r="G80" s="2">
        <f t="shared" si="25"/>
        <v>528530.91877880692</v>
      </c>
      <c r="H80" s="2">
        <f t="shared" si="13"/>
        <v>22418250.105990916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658198.85714285774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532660.36290323734</v>
      </c>
      <c r="Q80" s="2">
        <f t="shared" si="26"/>
        <v>532660.36290323734</v>
      </c>
      <c r="R80" s="2">
        <f t="shared" si="16"/>
        <v>23040085.876728088</v>
      </c>
      <c r="S80" s="2">
        <f t="shared" si="17"/>
        <v>528530.91877880692</v>
      </c>
      <c r="T80" s="2">
        <f t="shared" si="18"/>
        <v>7039.5714285714785</v>
      </c>
      <c r="U80" s="2">
        <f t="shared" si="19"/>
        <v>532660.36290323734</v>
      </c>
      <c r="V80" s="2">
        <f t="shared" si="5"/>
        <v>734676.25</v>
      </c>
      <c r="W80" s="2">
        <f t="shared" si="20"/>
        <v>13412.6875</v>
      </c>
      <c r="X80" s="2">
        <f t="shared" si="6"/>
        <v>519247.67540323734</v>
      </c>
      <c r="Y80" s="2">
        <f t="shared" si="7"/>
        <v>22305409.626728088</v>
      </c>
      <c r="Z80" s="2" t="str">
        <f t="shared" si="8"/>
        <v>HERE</v>
      </c>
      <c r="AA80" s="2">
        <f>IF(Z80="HERE",Y80,AA79+Graph!$G$1*1000)</f>
        <v>22305409.626728088</v>
      </c>
      <c r="AB80" s="2">
        <f t="shared" si="21"/>
        <v>519247.67540323734</v>
      </c>
      <c r="AC80" s="2">
        <f t="shared" si="9"/>
        <v>734676.25</v>
      </c>
      <c r="AD80" s="3">
        <f t="shared" si="10"/>
        <v>22305409.626728088</v>
      </c>
      <c r="AE80" s="2">
        <f>IF(AE78&gt;=52800000,52800000,IF(AB59=Graph!G$1*1000,AE79+Graph!G$1*1000,AC80))</f>
        <v>734676.25</v>
      </c>
      <c r="AF80" s="3">
        <f t="shared" si="11"/>
        <v>734676.25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13</v>
      </c>
      <c r="C81" s="7"/>
      <c r="D81" s="2" t="e">
        <f t="shared" si="12"/>
        <v>#N/A</v>
      </c>
      <c r="E81" s="2" t="e">
        <f t="shared" si="22"/>
        <v>#N/A</v>
      </c>
      <c r="F81" s="2">
        <v>533791.56907206774</v>
      </c>
      <c r="G81" s="2">
        <f t="shared" si="25"/>
        <v>533791.56907206774</v>
      </c>
      <c r="H81" s="2">
        <f t="shared" si="13"/>
        <v>22952041.675062984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665238.42857142922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537942.85499581695</v>
      </c>
      <c r="Q81" s="2">
        <f t="shared" si="26"/>
        <v>537942.85499581695</v>
      </c>
      <c r="R81" s="2">
        <f t="shared" si="16"/>
        <v>23578028.731723905</v>
      </c>
      <c r="S81" s="2">
        <f t="shared" si="17"/>
        <v>533791.56907206774</v>
      </c>
      <c r="T81" s="2">
        <f t="shared" si="18"/>
        <v>7039.5714285714785</v>
      </c>
      <c r="U81" s="2">
        <f t="shared" si="19"/>
        <v>537942.85499581695</v>
      </c>
      <c r="V81" s="2">
        <f t="shared" si="5"/>
        <v>748088.9375</v>
      </c>
      <c r="W81" s="2">
        <f t="shared" si="20"/>
        <v>13412.6875</v>
      </c>
      <c r="X81" s="2">
        <f t="shared" si="6"/>
        <v>524530.16749581695</v>
      </c>
      <c r="Y81" s="2">
        <f t="shared" si="7"/>
        <v>22829939.794223905</v>
      </c>
      <c r="Z81" s="2" t="str">
        <f t="shared" si="8"/>
        <v>HERE</v>
      </c>
      <c r="AA81" s="2">
        <f>IF(Z81="HERE",Y81,AA80+Graph!$G$1*1000)</f>
        <v>22829939.794223905</v>
      </c>
      <c r="AB81" s="2">
        <f t="shared" si="21"/>
        <v>524530.16749581695</v>
      </c>
      <c r="AC81" s="2">
        <f t="shared" si="9"/>
        <v>748088.9375</v>
      </c>
      <c r="AD81" s="3">
        <f t="shared" si="10"/>
        <v>22829939.794223905</v>
      </c>
      <c r="AE81" s="2">
        <f>IF(AE79&gt;=52800000,52800000,IF(AB60=Graph!G$1*1000,AE80+Graph!G$1*1000,AC81))</f>
        <v>748088.9375</v>
      </c>
      <c r="AF81" s="3">
        <f t="shared" si="11"/>
        <v>748088.9375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14</v>
      </c>
      <c r="C82" s="7"/>
      <c r="D82" s="2" t="e">
        <f t="shared" si="12"/>
        <v>#N/A</v>
      </c>
      <c r="E82" s="2" t="e">
        <f t="shared" si="22"/>
        <v>#N/A</v>
      </c>
      <c r="F82" s="2">
        <v>539052.21936532855</v>
      </c>
      <c r="G82" s="2">
        <f t="shared" si="25"/>
        <v>539052.21936532855</v>
      </c>
      <c r="H82" s="2">
        <f t="shared" si="13"/>
        <v>23491093.894428313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672278.0000000007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543225.34708839655</v>
      </c>
      <c r="Q82" s="2">
        <f t="shared" si="26"/>
        <v>543225.34708839655</v>
      </c>
      <c r="R82" s="2">
        <f t="shared" si="16"/>
        <v>24121254.078812301</v>
      </c>
      <c r="S82" s="2">
        <f t="shared" si="17"/>
        <v>539052.21936532855</v>
      </c>
      <c r="T82" s="2">
        <f t="shared" si="18"/>
        <v>7039.5714285714785</v>
      </c>
      <c r="U82" s="2">
        <f t="shared" si="19"/>
        <v>543225.34708839655</v>
      </c>
      <c r="V82" s="2">
        <f t="shared" si="5"/>
        <v>761501.625</v>
      </c>
      <c r="W82" s="2">
        <f t="shared" si="20"/>
        <v>13412.6875</v>
      </c>
      <c r="X82" s="2">
        <f t="shared" si="6"/>
        <v>529812.65958839655</v>
      </c>
      <c r="Y82" s="2">
        <f t="shared" si="7"/>
        <v>23359752.453812301</v>
      </c>
      <c r="Z82" s="2" t="str">
        <f t="shared" si="8"/>
        <v>HERE</v>
      </c>
      <c r="AA82" s="2">
        <f>IF(Z82="HERE",Y82,AA81+Graph!$G$1*1000)</f>
        <v>23359752.453812301</v>
      </c>
      <c r="AB82" s="2">
        <f t="shared" si="21"/>
        <v>529812.65958839655</v>
      </c>
      <c r="AC82" s="2">
        <f t="shared" si="9"/>
        <v>761501.625</v>
      </c>
      <c r="AD82" s="3">
        <f t="shared" si="10"/>
        <v>23359752.453812301</v>
      </c>
      <c r="AE82" s="2">
        <f>IF(AE80&gt;=52800000,52800000,IF(AB61=Graph!G$1*1000,AE81+Graph!G$1*1000,AC82))</f>
        <v>761501.625</v>
      </c>
      <c r="AF82" s="3">
        <f t="shared" si="11"/>
        <v>761501.625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15</v>
      </c>
      <c r="C83" s="7"/>
      <c r="D83" s="2" t="e">
        <f t="shared" si="12"/>
        <v>#N/A</v>
      </c>
      <c r="E83" s="2" t="e">
        <f t="shared" si="22"/>
        <v>#N/A</v>
      </c>
      <c r="F83" s="2">
        <v>544312.86965858936</v>
      </c>
      <c r="G83" s="2">
        <f t="shared" si="25"/>
        <v>544312.86965858936</v>
      </c>
      <c r="H83" s="2">
        <f t="shared" si="13"/>
        <v>24035406.764086902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679317.57142857218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548507.83918097615</v>
      </c>
      <c r="Q83" s="2">
        <f t="shared" si="26"/>
        <v>548507.83918097615</v>
      </c>
      <c r="R83" s="2">
        <f t="shared" si="16"/>
        <v>24669761.917993277</v>
      </c>
      <c r="S83" s="2">
        <f t="shared" si="17"/>
        <v>544312.86965858936</v>
      </c>
      <c r="T83" s="2">
        <f t="shared" si="18"/>
        <v>7039.5714285714785</v>
      </c>
      <c r="U83" s="2">
        <f t="shared" si="19"/>
        <v>548507.83918097615</v>
      </c>
      <c r="V83" s="2">
        <f t="shared" si="5"/>
        <v>774914.3125</v>
      </c>
      <c r="W83" s="2">
        <f t="shared" si="20"/>
        <v>13412.6875</v>
      </c>
      <c r="X83" s="2">
        <f t="shared" si="6"/>
        <v>535095.15168097615</v>
      </c>
      <c r="Y83" s="2">
        <f t="shared" si="7"/>
        <v>23894847.605493277</v>
      </c>
      <c r="Z83" s="2" t="str">
        <f t="shared" si="8"/>
        <v>HERE</v>
      </c>
      <c r="AA83" s="2">
        <f>IF(Z83="HERE",Y83,AA82+Graph!$G$1*1000)</f>
        <v>23894847.605493277</v>
      </c>
      <c r="AB83" s="2">
        <f t="shared" si="21"/>
        <v>535095.15168097615</v>
      </c>
      <c r="AC83" s="2">
        <f t="shared" si="9"/>
        <v>774914.3125</v>
      </c>
      <c r="AD83" s="3">
        <f t="shared" si="10"/>
        <v>23894847.605493277</v>
      </c>
      <c r="AE83" s="2">
        <f>IF(AE81&gt;=52800000,52800000,IF(AB62=Graph!G$1*1000,AE82+Graph!G$1*1000,AC83))</f>
        <v>774914.3125</v>
      </c>
      <c r="AF83" s="3">
        <f t="shared" si="11"/>
        <v>774914.3125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16</v>
      </c>
      <c r="C84" s="7"/>
      <c r="D84" s="2" t="e">
        <f t="shared" si="12"/>
        <v>#N/A</v>
      </c>
      <c r="E84" s="2" t="e">
        <f t="shared" si="22"/>
        <v>#N/A</v>
      </c>
      <c r="F84" s="2">
        <v>549573.51995182037</v>
      </c>
      <c r="G84" s="2">
        <f t="shared" si="25"/>
        <v>549573.51995182037</v>
      </c>
      <c r="H84" s="2">
        <f t="shared" si="13"/>
        <v>24584980.284038723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686357.14285714366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553790.33127355576</v>
      </c>
      <c r="Q84" s="2">
        <f t="shared" si="26"/>
        <v>553790.33127355576</v>
      </c>
      <c r="R84" s="2">
        <f t="shared" si="16"/>
        <v>25223552.249266833</v>
      </c>
      <c r="S84" s="2">
        <f t="shared" si="17"/>
        <v>549573.51995182037</v>
      </c>
      <c r="T84" s="2">
        <f t="shared" si="18"/>
        <v>7039.5714285714785</v>
      </c>
      <c r="U84" s="2">
        <f t="shared" si="19"/>
        <v>553790.33127355576</v>
      </c>
      <c r="V84" s="2">
        <f t="shared" si="5"/>
        <v>788327</v>
      </c>
      <c r="W84" s="2">
        <f t="shared" si="20"/>
        <v>13412.6875</v>
      </c>
      <c r="X84" s="2">
        <f t="shared" si="6"/>
        <v>540377.64377355576</v>
      </c>
      <c r="Y84" s="2">
        <f t="shared" si="7"/>
        <v>24435225.249266833</v>
      </c>
      <c r="Z84" s="2" t="str">
        <f t="shared" si="8"/>
        <v>HERE</v>
      </c>
      <c r="AA84" s="2">
        <f>IF(Z84="HERE",Y84,AA83+Graph!$G$1*1000)</f>
        <v>24435225.249266833</v>
      </c>
      <c r="AB84" s="2">
        <f t="shared" si="21"/>
        <v>540377.64377355576</v>
      </c>
      <c r="AC84" s="2">
        <f t="shared" si="9"/>
        <v>788327</v>
      </c>
      <c r="AD84" s="3">
        <f t="shared" si="10"/>
        <v>24435225.249266833</v>
      </c>
      <c r="AE84" s="2">
        <f>IF(AE82&gt;=52800000,52800000,IF(AB63=Graph!G$1*1000,AE83+Graph!G$1*1000,AC84))</f>
        <v>788327</v>
      </c>
      <c r="AF84" s="3">
        <f t="shared" si="11"/>
        <v>788327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17</v>
      </c>
      <c r="C85" s="7"/>
      <c r="D85" s="2" t="e">
        <f t="shared" si="12"/>
        <v>#N/A</v>
      </c>
      <c r="E85" s="2" t="e">
        <f t="shared" si="22"/>
        <v>#N/A</v>
      </c>
      <c r="F85" s="2">
        <v>554834.17024508119</v>
      </c>
      <c r="G85" s="2">
        <f t="shared" si="25"/>
        <v>554834.17024508119</v>
      </c>
      <c r="H85" s="2">
        <f t="shared" si="13"/>
        <v>25139814.454283804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693396.71428571513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559072.82336613536</v>
      </c>
      <c r="Q85" s="2">
        <f t="shared" si="26"/>
        <v>559072.82336613536</v>
      </c>
      <c r="R85" s="2">
        <f t="shared" si="16"/>
        <v>25782625.072632968</v>
      </c>
      <c r="S85" s="2">
        <f t="shared" si="17"/>
        <v>554834.17024508119</v>
      </c>
      <c r="T85" s="2">
        <f t="shared" si="18"/>
        <v>7039.5714285714785</v>
      </c>
      <c r="U85" s="2">
        <f t="shared" si="19"/>
        <v>559072.82336613536</v>
      </c>
      <c r="V85" s="2">
        <f t="shared" si="5"/>
        <v>801739.6875</v>
      </c>
      <c r="W85" s="2">
        <f t="shared" si="20"/>
        <v>13412.6875</v>
      </c>
      <c r="X85" s="2">
        <f t="shared" si="6"/>
        <v>545660.13586613536</v>
      </c>
      <c r="Y85" s="2">
        <f t="shared" si="7"/>
        <v>24980885.385132968</v>
      </c>
      <c r="Z85" s="2" t="str">
        <f t="shared" si="8"/>
        <v>HERE</v>
      </c>
      <c r="AA85" s="2">
        <f>IF(Z85="HERE",Y85,AA84+Graph!$G$1*1000)</f>
        <v>24980885.385132968</v>
      </c>
      <c r="AB85" s="2">
        <f t="shared" si="21"/>
        <v>545660.13586613536</v>
      </c>
      <c r="AC85" s="2">
        <f t="shared" si="9"/>
        <v>801739.6875</v>
      </c>
      <c r="AD85" s="3">
        <f t="shared" si="10"/>
        <v>24980885.385132968</v>
      </c>
      <c r="AE85" s="2">
        <f>IF(AE83&gt;=52800000,52800000,IF(AB64=Graph!G$1*1000,AE84+Graph!G$1*1000,AC85))</f>
        <v>801739.6875</v>
      </c>
      <c r="AF85" s="3">
        <f t="shared" si="11"/>
        <v>801739.6875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18</v>
      </c>
      <c r="C86" s="7"/>
      <c r="D86" s="2" t="e">
        <f t="shared" si="12"/>
        <v>#N/A</v>
      </c>
      <c r="E86" s="2" t="e">
        <f t="shared" si="22"/>
        <v>#N/A</v>
      </c>
      <c r="F86" s="2">
        <v>560094.820538342</v>
      </c>
      <c r="G86" s="2">
        <f t="shared" si="25"/>
        <v>560094.820538342</v>
      </c>
      <c r="H86" s="2">
        <f t="shared" si="13"/>
        <v>25699909.274822146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700436.28571428661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564355.31545874476</v>
      </c>
      <c r="Q86" s="2">
        <f t="shared" si="26"/>
        <v>564355.31545874476</v>
      </c>
      <c r="R86" s="2">
        <f t="shared" si="16"/>
        <v>26346980.388091713</v>
      </c>
      <c r="S86" s="2">
        <f t="shared" si="17"/>
        <v>560094.820538342</v>
      </c>
      <c r="T86" s="2">
        <f t="shared" si="18"/>
        <v>7039.5714285714785</v>
      </c>
      <c r="U86" s="2">
        <f t="shared" si="19"/>
        <v>564355.31545874476</v>
      </c>
      <c r="V86" s="2">
        <f t="shared" si="5"/>
        <v>815152.375</v>
      </c>
      <c r="W86" s="2">
        <f t="shared" si="20"/>
        <v>13412.6875</v>
      </c>
      <c r="X86" s="2">
        <f t="shared" si="6"/>
        <v>550942.62795874476</v>
      </c>
      <c r="Y86" s="2">
        <f t="shared" si="7"/>
        <v>25531828.013091713</v>
      </c>
      <c r="Z86" s="2" t="str">
        <f t="shared" si="8"/>
        <v>HERE</v>
      </c>
      <c r="AA86" s="2">
        <f>IF(Z86="HERE",Y86,AA85+Graph!$G$1*1000)</f>
        <v>25531828.013091713</v>
      </c>
      <c r="AB86" s="2">
        <f t="shared" si="21"/>
        <v>550942.62795874476</v>
      </c>
      <c r="AC86" s="2">
        <f t="shared" si="9"/>
        <v>815152.375</v>
      </c>
      <c r="AD86" s="3">
        <f t="shared" si="10"/>
        <v>25531828.013091713</v>
      </c>
      <c r="AE86" s="2">
        <f>IF(AE84&gt;=52800000,52800000,IF(AB65=Graph!G$1*1000,AE85+Graph!G$1*1000,AC86))</f>
        <v>815152.375</v>
      </c>
      <c r="AF86" s="3">
        <f t="shared" si="11"/>
        <v>815152.375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19</v>
      </c>
      <c r="C87" s="7"/>
      <c r="D87" s="2" t="e">
        <f t="shared" si="12"/>
        <v>#N/A</v>
      </c>
      <c r="E87" s="2" t="e">
        <f t="shared" si="22"/>
        <v>#N/A</v>
      </c>
      <c r="F87" s="2">
        <v>565355.47083160281</v>
      </c>
      <c r="G87" s="2">
        <f t="shared" si="25"/>
        <v>565355.47083160281</v>
      </c>
      <c r="H87" s="2">
        <f t="shared" si="13"/>
        <v>26265264.745653749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707475.85714285809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569637.80755132437</v>
      </c>
      <c r="Q87" s="2">
        <f t="shared" si="26"/>
        <v>569637.80755132437</v>
      </c>
      <c r="R87" s="2">
        <f t="shared" si="16"/>
        <v>26916618.195643038</v>
      </c>
      <c r="S87" s="2">
        <f t="shared" si="17"/>
        <v>565355.47083160281</v>
      </c>
      <c r="T87" s="2">
        <f t="shared" si="18"/>
        <v>7039.5714285714785</v>
      </c>
      <c r="U87" s="2">
        <f t="shared" si="19"/>
        <v>569637.80755132437</v>
      </c>
      <c r="V87" s="2">
        <f t="shared" si="5"/>
        <v>828565.0625</v>
      </c>
      <c r="W87" s="2">
        <f t="shared" si="20"/>
        <v>13412.6875</v>
      </c>
      <c r="X87" s="2">
        <f t="shared" si="6"/>
        <v>556225.12005132437</v>
      </c>
      <c r="Y87" s="2">
        <f t="shared" si="7"/>
        <v>26088053.133143038</v>
      </c>
      <c r="Z87" s="2" t="str">
        <f t="shared" si="8"/>
        <v>HERE</v>
      </c>
      <c r="AA87" s="2">
        <f>IF(Z87="HERE",Y87,AA86+Graph!$G$1*1000)</f>
        <v>26088053.133143038</v>
      </c>
      <c r="AB87" s="2">
        <f t="shared" si="21"/>
        <v>556225.12005132437</v>
      </c>
      <c r="AC87" s="2">
        <f t="shared" si="9"/>
        <v>828565.0625</v>
      </c>
      <c r="AD87" s="3">
        <f t="shared" si="10"/>
        <v>26088053.133143038</v>
      </c>
      <c r="AE87" s="2">
        <f>IF(AE85&gt;=52800000,52800000,IF(AB66=Graph!G$1*1000,AE86+Graph!G$1*1000,AC87))</f>
        <v>828565.0625</v>
      </c>
      <c r="AF87" s="3">
        <f t="shared" si="11"/>
        <v>828565.0625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20</v>
      </c>
      <c r="C88" s="7"/>
      <c r="D88" s="2" t="e">
        <f t="shared" si="12"/>
        <v>#N/A</v>
      </c>
      <c r="E88" s="2" t="e">
        <f t="shared" si="22"/>
        <v>#N/A</v>
      </c>
      <c r="F88" s="2">
        <v>570616.12112486362</v>
      </c>
      <c r="G88" s="2">
        <f t="shared" si="25"/>
        <v>570616.12112486362</v>
      </c>
      <c r="H88" s="2">
        <f t="shared" si="13"/>
        <v>26835880.866778612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714515.42857142957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574920.29964390397</v>
      </c>
      <c r="Q88" s="2">
        <f t="shared" si="26"/>
        <v>574920.29964390397</v>
      </c>
      <c r="R88" s="2">
        <f t="shared" si="16"/>
        <v>27491538.495286942</v>
      </c>
      <c r="S88" s="2">
        <f t="shared" si="17"/>
        <v>570616.12112486362</v>
      </c>
      <c r="T88" s="2">
        <f t="shared" si="18"/>
        <v>7039.5714285714785</v>
      </c>
      <c r="U88" s="2">
        <f t="shared" si="19"/>
        <v>574920.29964390397</v>
      </c>
      <c r="V88" s="2">
        <f t="shared" si="5"/>
        <v>841977.75</v>
      </c>
      <c r="W88" s="2">
        <f t="shared" si="20"/>
        <v>13412.6875</v>
      </c>
      <c r="X88" s="2">
        <f t="shared" si="6"/>
        <v>561507.61214390397</v>
      </c>
      <c r="Y88" s="2">
        <f t="shared" si="7"/>
        <v>26649560.745286942</v>
      </c>
      <c r="Z88" s="2" t="str">
        <f t="shared" si="8"/>
        <v>HERE</v>
      </c>
      <c r="AA88" s="2">
        <f>IF(Z88="HERE",Y88,AA87+Graph!$G$1*1000)</f>
        <v>26649560.745286942</v>
      </c>
      <c r="AB88" s="2">
        <f t="shared" si="21"/>
        <v>561507.61214390397</v>
      </c>
      <c r="AC88" s="2">
        <f t="shared" si="9"/>
        <v>841977.75</v>
      </c>
      <c r="AD88" s="3">
        <f t="shared" si="10"/>
        <v>26649560.745286942</v>
      </c>
      <c r="AE88" s="2">
        <f>IF(AE86&gt;=52800000,52800000,IF(AB67=Graph!G$1*1000,AE87+Graph!G$1*1000,AC88))</f>
        <v>841977.75</v>
      </c>
      <c r="AF88" s="3">
        <f t="shared" si="11"/>
        <v>841977.75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21</v>
      </c>
      <c r="C89" s="7"/>
      <c r="D89" s="2" t="e">
        <f t="shared" si="12"/>
        <v>#N/A</v>
      </c>
      <c r="E89" s="2" t="e">
        <f t="shared" si="22"/>
        <v>#N/A</v>
      </c>
      <c r="F89" s="2">
        <v>575876.77141809464</v>
      </c>
      <c r="G89" s="2">
        <f t="shared" si="25"/>
        <v>575876.77141809464</v>
      </c>
      <c r="H89" s="2">
        <f t="shared" si="13"/>
        <v>27411757.638196707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721555.00000000105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580202.79173648357</v>
      </c>
      <c r="Q89" s="2">
        <f t="shared" si="26"/>
        <v>580202.79173648357</v>
      </c>
      <c r="R89" s="2">
        <f t="shared" si="16"/>
        <v>28071741.287023425</v>
      </c>
      <c r="S89" s="2">
        <f t="shared" si="17"/>
        <v>575876.77141809464</v>
      </c>
      <c r="T89" s="2">
        <f t="shared" si="18"/>
        <v>7039.5714285714785</v>
      </c>
      <c r="U89" s="2">
        <f t="shared" si="19"/>
        <v>580202.79173648357</v>
      </c>
      <c r="V89" s="2">
        <f t="shared" si="5"/>
        <v>855390.4375</v>
      </c>
      <c r="W89" s="2">
        <f t="shared" si="20"/>
        <v>13412.6875</v>
      </c>
      <c r="X89" s="2">
        <f t="shared" si="6"/>
        <v>566790.10423648357</v>
      </c>
      <c r="Y89" s="2">
        <f t="shared" si="7"/>
        <v>27216350.849523425</v>
      </c>
      <c r="Z89" s="2" t="str">
        <f t="shared" si="8"/>
        <v>HERE</v>
      </c>
      <c r="AA89" s="2">
        <f>IF(Z89="HERE",Y89,AA88+Graph!$G$1*1000)</f>
        <v>27216350.849523425</v>
      </c>
      <c r="AB89" s="2">
        <f t="shared" si="21"/>
        <v>566790.10423648357</v>
      </c>
      <c r="AC89" s="2">
        <f t="shared" si="9"/>
        <v>855390.4375</v>
      </c>
      <c r="AD89" s="3">
        <f t="shared" si="10"/>
        <v>27216350.849523425</v>
      </c>
      <c r="AE89" s="2">
        <f>IF(AE87&gt;=52800000,52800000,IF(AB68=Graph!G$1*1000,AE88+Graph!G$1*1000,AC89))</f>
        <v>855390.4375</v>
      </c>
      <c r="AF89" s="3">
        <f t="shared" si="11"/>
        <v>855390.4375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22</v>
      </c>
      <c r="C90" s="7"/>
      <c r="D90" s="2" t="e">
        <f t="shared" si="12"/>
        <v>#N/A</v>
      </c>
      <c r="E90" s="2" t="e">
        <f t="shared" si="22"/>
        <v>#N/A</v>
      </c>
      <c r="F90" s="2">
        <v>581137.42171135545</v>
      </c>
      <c r="G90" s="2">
        <f t="shared" si="25"/>
        <v>581137.42171135545</v>
      </c>
      <c r="H90" s="2">
        <f t="shared" si="13"/>
        <v>27992895.059908062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728594.57142857253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585485.28382906318</v>
      </c>
      <c r="Q90" s="2">
        <f t="shared" si="26"/>
        <v>585485.28382906318</v>
      </c>
      <c r="R90" s="2">
        <f t="shared" si="16"/>
        <v>28657226.570852488</v>
      </c>
      <c r="S90" s="2">
        <f t="shared" si="17"/>
        <v>581137.42171135545</v>
      </c>
      <c r="T90" s="2">
        <f t="shared" si="18"/>
        <v>7039.5714285714785</v>
      </c>
      <c r="U90" s="2">
        <f t="shared" si="19"/>
        <v>585485.28382906318</v>
      </c>
      <c r="V90" s="2">
        <f t="shared" si="5"/>
        <v>868803.125</v>
      </c>
      <c r="W90" s="2">
        <f t="shared" si="20"/>
        <v>13412.6875</v>
      </c>
      <c r="X90" s="2">
        <f t="shared" si="6"/>
        <v>572072.59632906318</v>
      </c>
      <c r="Y90" s="2">
        <f t="shared" si="7"/>
        <v>27788423.445852488</v>
      </c>
      <c r="Z90" s="2" t="str">
        <f t="shared" si="8"/>
        <v>HERE</v>
      </c>
      <c r="AA90" s="2">
        <f>IF(Z90="HERE",Y90,AA89+Graph!$G$1*1000)</f>
        <v>27788423.445852488</v>
      </c>
      <c r="AB90" s="2">
        <f t="shared" si="21"/>
        <v>572072.59632906318</v>
      </c>
      <c r="AC90" s="2">
        <f t="shared" si="9"/>
        <v>868803.125</v>
      </c>
      <c r="AD90" s="3">
        <f t="shared" si="10"/>
        <v>27788423.445852488</v>
      </c>
      <c r="AE90" s="2">
        <f>IF(AE88&gt;=52800000,52800000,IF(AB69=Graph!G$1*1000,AE89+Graph!G$1*1000,AC90))</f>
        <v>868803.125</v>
      </c>
      <c r="AF90" s="3">
        <f t="shared" si="11"/>
        <v>868803.125</v>
      </c>
      <c r="AG90" s="3">
        <f t="shared" si="29"/>
        <v>15225156.870521322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23</v>
      </c>
      <c r="C91" s="7"/>
      <c r="D91" s="2" t="e">
        <f t="shared" si="12"/>
        <v>#N/A</v>
      </c>
      <c r="E91" s="2" t="e">
        <f t="shared" si="22"/>
        <v>#N/A</v>
      </c>
      <c r="F91" s="2">
        <v>586398.07200461626</v>
      </c>
      <c r="G91" s="2">
        <f t="shared" si="25"/>
        <v>586398.07200461626</v>
      </c>
      <c r="H91" s="2">
        <f t="shared" si="13"/>
        <v>28579293.131912678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735634.142857144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590767.77592164278</v>
      </c>
      <c r="Q91" s="2">
        <f t="shared" si="26"/>
        <v>590767.77592164278</v>
      </c>
      <c r="R91" s="2">
        <f t="shared" si="16"/>
        <v>29247994.346774131</v>
      </c>
      <c r="S91" s="2">
        <f t="shared" si="17"/>
        <v>586398.07200461626</v>
      </c>
      <c r="T91" s="2">
        <f t="shared" si="18"/>
        <v>7039.5714285714785</v>
      </c>
      <c r="U91" s="2">
        <f t="shared" si="19"/>
        <v>590767.77592164278</v>
      </c>
      <c r="V91" s="2">
        <f t="shared" si="5"/>
        <v>882215.8125</v>
      </c>
      <c r="W91" s="2">
        <f t="shared" si="20"/>
        <v>13412.6875</v>
      </c>
      <c r="X91" s="2">
        <f t="shared" si="6"/>
        <v>577355.08842164278</v>
      </c>
      <c r="Y91" s="2">
        <f t="shared" si="7"/>
        <v>28365778.534274131</v>
      </c>
      <c r="Z91" s="2" t="str">
        <f t="shared" si="8"/>
        <v>HERE</v>
      </c>
      <c r="AA91" s="2">
        <f>IF(Z91="HERE",Y91,AA90+Graph!$G$1*1000)</f>
        <v>28365778.534274131</v>
      </c>
      <c r="AB91" s="2">
        <f t="shared" si="21"/>
        <v>577355.08842164278</v>
      </c>
      <c r="AC91" s="2">
        <f t="shared" si="9"/>
        <v>882215.8125</v>
      </c>
      <c r="AD91" s="3">
        <f t="shared" si="10"/>
        <v>28365778.534274131</v>
      </c>
      <c r="AE91" s="2">
        <f>IF(AE89&gt;=52800000,52800000,IF(AB70=Graph!G$1*1000,AE90+Graph!G$1*1000,AC91))</f>
        <v>882215.8125</v>
      </c>
      <c r="AF91" s="3">
        <f t="shared" si="11"/>
        <v>882215.8125</v>
      </c>
      <c r="AG91" s="3">
        <f t="shared" si="29"/>
        <v>15645607.983925967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24</v>
      </c>
      <c r="C92" s="7"/>
      <c r="D92" s="2" t="e">
        <f t="shared" si="12"/>
        <v>#N/A</v>
      </c>
      <c r="E92" s="2" t="e">
        <f t="shared" si="22"/>
        <v>#N/A</v>
      </c>
      <c r="F92" s="2">
        <v>591658.72229787707</v>
      </c>
      <c r="G92" s="2">
        <f t="shared" si="25"/>
        <v>591658.72229787707</v>
      </c>
      <c r="H92" s="2">
        <f t="shared" si="13"/>
        <v>29170951.854210556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742673.71428571548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596050.26801425219</v>
      </c>
      <c r="Q92" s="2">
        <f t="shared" si="26"/>
        <v>596050.26801425219</v>
      </c>
      <c r="R92" s="2">
        <f t="shared" si="16"/>
        <v>29844044.614788383</v>
      </c>
      <c r="S92" s="2">
        <f t="shared" si="17"/>
        <v>591658.72229787707</v>
      </c>
      <c r="T92" s="2">
        <f t="shared" si="18"/>
        <v>7039.5714285714785</v>
      </c>
      <c r="U92" s="2">
        <f t="shared" si="19"/>
        <v>596050.26801425219</v>
      </c>
      <c r="V92" s="2">
        <f t="shared" si="5"/>
        <v>895628.5</v>
      </c>
      <c r="W92" s="2">
        <f t="shared" si="20"/>
        <v>13412.6875</v>
      </c>
      <c r="X92" s="2">
        <f t="shared" si="6"/>
        <v>582637.58051425219</v>
      </c>
      <c r="Y92" s="2">
        <f t="shared" si="7"/>
        <v>28948416.114788383</v>
      </c>
      <c r="Z92" s="2" t="str">
        <f t="shared" si="8"/>
        <v>HERE</v>
      </c>
      <c r="AA92" s="2">
        <f>IF(Z92="HERE",Y92,AA91+Graph!$G$1*1000)</f>
        <v>28948416.114788383</v>
      </c>
      <c r="AB92" s="2">
        <f t="shared" si="21"/>
        <v>582637.58051425219</v>
      </c>
      <c r="AC92" s="2">
        <f t="shared" si="9"/>
        <v>895628.5</v>
      </c>
      <c r="AD92" s="3">
        <f t="shared" si="10"/>
        <v>28948416.114788383</v>
      </c>
      <c r="AE92" s="2">
        <f>IF(AE90&gt;=52800000,52800000,IF(AB71=Graph!G$1*1000,AE91+Graph!G$1*1000,AC92))</f>
        <v>895628.5</v>
      </c>
      <c r="AF92" s="3">
        <f t="shared" si="11"/>
        <v>895628.5</v>
      </c>
      <c r="AG92" s="3">
        <f t="shared" si="29"/>
        <v>16070813.340213932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25</v>
      </c>
      <c r="C93" s="7"/>
      <c r="D93" s="2" t="e">
        <f t="shared" si="12"/>
        <v>#N/A</v>
      </c>
      <c r="E93" s="2" t="e">
        <f t="shared" si="22"/>
        <v>#N/A</v>
      </c>
      <c r="F93" s="2">
        <v>596919.37259113789</v>
      </c>
      <c r="G93" s="2">
        <f t="shared" si="25"/>
        <v>596919.37259113789</v>
      </c>
      <c r="H93" s="2">
        <f t="shared" si="13"/>
        <v>29767871.226801693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749713.28571428696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601332.76010683179</v>
      </c>
      <c r="Q93" s="2">
        <f t="shared" si="26"/>
        <v>601332.76010683179</v>
      </c>
      <c r="R93" s="2">
        <f t="shared" si="16"/>
        <v>30445377.374895215</v>
      </c>
      <c r="S93" s="2">
        <f t="shared" si="17"/>
        <v>596919.37259113789</v>
      </c>
      <c r="T93" s="2">
        <f t="shared" si="18"/>
        <v>7039.5714285714785</v>
      </c>
      <c r="U93" s="2">
        <f t="shared" si="19"/>
        <v>601332.76010683179</v>
      </c>
      <c r="V93" s="2">
        <f t="shared" si="5"/>
        <v>909041.1875</v>
      </c>
      <c r="W93" s="2">
        <f t="shared" si="20"/>
        <v>13412.6875</v>
      </c>
      <c r="X93" s="2">
        <f t="shared" si="6"/>
        <v>587920.07260683179</v>
      </c>
      <c r="Y93" s="2">
        <f t="shared" si="7"/>
        <v>29536336.187395215</v>
      </c>
      <c r="Z93" s="2" t="str">
        <f t="shared" si="8"/>
        <v>HERE</v>
      </c>
      <c r="AA93" s="2">
        <f>IF(Z93="HERE",Y93,AA92+Graph!$G$1*1000)</f>
        <v>29536336.187395215</v>
      </c>
      <c r="AB93" s="2">
        <f t="shared" si="21"/>
        <v>587920.07260683179</v>
      </c>
      <c r="AC93" s="2">
        <f t="shared" si="9"/>
        <v>909041.1875</v>
      </c>
      <c r="AD93" s="3">
        <f t="shared" si="10"/>
        <v>29536336.187395215</v>
      </c>
      <c r="AE93" s="2">
        <f>IF(AE91&gt;=52800000,52800000,IF(AB72=Graph!G$1*1000,AE92+Graph!G$1*1000,AC93))</f>
        <v>909041.1875</v>
      </c>
      <c r="AF93" s="3">
        <f t="shared" si="11"/>
        <v>909041.1875</v>
      </c>
      <c r="AG93" s="3">
        <f t="shared" si="29"/>
        <v>16500772.939385219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26</v>
      </c>
      <c r="C94" s="7"/>
      <c r="D94" s="2" t="e">
        <f t="shared" si="12"/>
        <v>#N/A</v>
      </c>
      <c r="E94" s="2" t="e">
        <f t="shared" si="22"/>
        <v>#N/A</v>
      </c>
      <c r="F94" s="2">
        <v>602180.0228843987</v>
      </c>
      <c r="G94" s="2">
        <f t="shared" si="25"/>
        <v>602180.0228843987</v>
      </c>
      <c r="H94" s="2">
        <f t="shared" si="13"/>
        <v>30370051.249686092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756752.85714285844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606615.25219941139</v>
      </c>
      <c r="Q94" s="2">
        <f t="shared" si="26"/>
        <v>606615.25219941139</v>
      </c>
      <c r="R94" s="2">
        <f t="shared" si="16"/>
        <v>31051992.627094626</v>
      </c>
      <c r="S94" s="2">
        <f t="shared" si="17"/>
        <v>602180.0228843987</v>
      </c>
      <c r="T94" s="2">
        <f t="shared" si="18"/>
        <v>7039.5714285714785</v>
      </c>
      <c r="U94" s="2">
        <f t="shared" si="19"/>
        <v>606615.25219941139</v>
      </c>
      <c r="V94" s="2">
        <f t="shared" si="5"/>
        <v>922453.875</v>
      </c>
      <c r="W94" s="2">
        <f t="shared" si="20"/>
        <v>13412.6875</v>
      </c>
      <c r="X94" s="2">
        <f t="shared" si="6"/>
        <v>593202.56469941139</v>
      </c>
      <c r="Y94" s="2">
        <f t="shared" si="7"/>
        <v>30129538.752094626</v>
      </c>
      <c r="Z94" s="2" t="str">
        <f t="shared" si="8"/>
        <v>HERE</v>
      </c>
      <c r="AA94" s="2">
        <f>IF(Z94="HERE",Y94,AA93+Graph!$G$1*1000)</f>
        <v>30129538.752094626</v>
      </c>
      <c r="AB94" s="2">
        <f t="shared" si="21"/>
        <v>593202.56469941139</v>
      </c>
      <c r="AC94" s="2">
        <f t="shared" si="9"/>
        <v>922453.875</v>
      </c>
      <c r="AD94" s="3">
        <f t="shared" si="10"/>
        <v>30129538.752094626</v>
      </c>
      <c r="AE94" s="2">
        <f>IF(AE92&gt;=52800000,52800000,IF(AB73=Graph!G$1*1000,AE93+Graph!G$1*1000,AC94))</f>
        <v>922453.875</v>
      </c>
      <c r="AF94" s="3">
        <f t="shared" si="11"/>
        <v>922453.875</v>
      </c>
      <c r="AG94" s="3">
        <f t="shared" si="29"/>
        <v>16935486.781439826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27</v>
      </c>
      <c r="C95" s="7"/>
      <c r="D95" s="2" t="e">
        <f t="shared" si="12"/>
        <v>#N/A</v>
      </c>
      <c r="E95" s="2" t="e">
        <f t="shared" si="22"/>
        <v>#N/A</v>
      </c>
      <c r="F95" s="2">
        <v>607440.67317762971</v>
      </c>
      <c r="G95" s="2">
        <f t="shared" si="25"/>
        <v>607440.67317762971</v>
      </c>
      <c r="H95" s="2">
        <f t="shared" si="13"/>
        <v>30977491.922863722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763792.42857142992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611897.744291991</v>
      </c>
      <c r="Q95" s="2">
        <f t="shared" si="26"/>
        <v>611897.744291991</v>
      </c>
      <c r="R95" s="2">
        <f t="shared" si="16"/>
        <v>31663890.371386617</v>
      </c>
      <c r="S95" s="2">
        <f t="shared" si="17"/>
        <v>607440.67317762971</v>
      </c>
      <c r="T95" s="2">
        <f t="shared" si="18"/>
        <v>7039.5714285714785</v>
      </c>
      <c r="U95" s="2">
        <f t="shared" si="19"/>
        <v>611897.744291991</v>
      </c>
      <c r="V95" s="2">
        <f t="shared" si="5"/>
        <v>935866.5625</v>
      </c>
      <c r="W95" s="2">
        <f t="shared" si="20"/>
        <v>13412.6875</v>
      </c>
      <c r="X95" s="2">
        <f t="shared" si="6"/>
        <v>598485.056791991</v>
      </c>
      <c r="Y95" s="2">
        <f t="shared" ref="Y95:Y158" si="30">IF(COUNT($C96)=0,IF(COUNT($C95)=1,C95,SUM(Y94+X95)),C95)</f>
        <v>30728023.808886617</v>
      </c>
      <c r="Z95" s="2" t="str">
        <f t="shared" si="8"/>
        <v>HERE</v>
      </c>
      <c r="AA95" s="2">
        <f>IF(Z95="HERE",Y95,AA94+Graph!$G$1*1000)</f>
        <v>30728023.808886617</v>
      </c>
      <c r="AB95" s="2">
        <f t="shared" si="21"/>
        <v>598485.056791991</v>
      </c>
      <c r="AC95" s="2">
        <f t="shared" ref="AC95:AC158" si="31">IF(Z96="HERE",V95,AC94)</f>
        <v>935866.5625</v>
      </c>
      <c r="AD95" s="3">
        <f t="shared" si="10"/>
        <v>30728023.808886617</v>
      </c>
      <c r="AE95" s="2">
        <f>IF(AE93&gt;=52800000,52800000,IF(AB74=Graph!G$1*1000,AE94+Graph!G$1*1000,AC95))</f>
        <v>935866.5625</v>
      </c>
      <c r="AF95" s="3">
        <f t="shared" si="11"/>
        <v>935866.5625</v>
      </c>
      <c r="AG95" s="3">
        <f t="shared" si="29"/>
        <v>17374954.86637776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28</v>
      </c>
      <c r="C96" s="7"/>
      <c r="D96" s="2" t="e">
        <f t="shared" si="12"/>
        <v>#N/A</v>
      </c>
      <c r="E96" s="2" t="e">
        <f t="shared" si="22"/>
        <v>#N/A</v>
      </c>
      <c r="F96" s="2">
        <v>612701.32347089052</v>
      </c>
      <c r="G96" s="2">
        <f t="shared" si="25"/>
        <v>612701.32347089052</v>
      </c>
      <c r="H96" s="2">
        <f t="shared" ref="H96:H159" si="32">IF(COUNT($C97)=0,IF(COUNT($C96)=1,C96,SUM(H95+G96)),C96)</f>
        <v>31590193.246334612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770832.0000000014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617180.2363845706</v>
      </c>
      <c r="Q96" s="2">
        <f t="shared" si="26"/>
        <v>617180.2363845706</v>
      </c>
      <c r="R96" s="2">
        <f t="shared" ref="R96:R159" si="33">IF(COUNT($C97)=0,IF(COUNT($C96)=1,M96,SUM(R95+Q96)),M96)</f>
        <v>32281070.607771188</v>
      </c>
      <c r="S96" s="2">
        <f t="shared" si="17"/>
        <v>612701.32347089052</v>
      </c>
      <c r="T96" s="2">
        <f t="shared" si="18"/>
        <v>7039.5714285714785</v>
      </c>
      <c r="U96" s="2">
        <f t="shared" si="19"/>
        <v>617180.2363845706</v>
      </c>
      <c r="V96" s="2">
        <f t="shared" si="5"/>
        <v>949279.25</v>
      </c>
      <c r="W96" s="2">
        <f t="shared" si="20"/>
        <v>13412.6875</v>
      </c>
      <c r="X96" s="2">
        <f t="shared" si="6"/>
        <v>603767.5488845706</v>
      </c>
      <c r="Y96" s="2">
        <f t="shared" si="30"/>
        <v>31331791.357771188</v>
      </c>
      <c r="Z96" s="2" t="str">
        <f t="shared" si="8"/>
        <v>HERE</v>
      </c>
      <c r="AA96" s="2">
        <f>IF(Z96="HERE",Y96,AA95+Graph!$G$1*1000)</f>
        <v>31331791.357771188</v>
      </c>
      <c r="AB96" s="2">
        <f t="shared" si="21"/>
        <v>603767.5488845706</v>
      </c>
      <c r="AC96" s="2">
        <f t="shared" si="31"/>
        <v>949279.25</v>
      </c>
      <c r="AD96" s="3">
        <f t="shared" si="10"/>
        <v>31331791.357771188</v>
      </c>
      <c r="AE96" s="2">
        <f>IF(AE94&gt;=52800000,52800000,IF(AB75=Graph!G$1*1000,AE95+Graph!G$1*1000,AC96))</f>
        <v>949279.25</v>
      </c>
      <c r="AF96" s="3">
        <f t="shared" si="11"/>
        <v>949279.25</v>
      </c>
      <c r="AG96" s="3">
        <f t="shared" si="29"/>
        <v>17819177.194199037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29</v>
      </c>
      <c r="C97" s="7"/>
      <c r="D97" s="2" t="e">
        <f t="shared" si="12"/>
        <v>#N/A</v>
      </c>
      <c r="E97" s="2" t="e">
        <f t="shared" si="22"/>
        <v>#N/A</v>
      </c>
      <c r="F97" s="2">
        <v>617961.97376415133</v>
      </c>
      <c r="G97" s="2">
        <f t="shared" si="25"/>
        <v>617961.97376415133</v>
      </c>
      <c r="H97" s="2">
        <f t="shared" si="32"/>
        <v>32208155.220098764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777871.57142857288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622462.72847718</v>
      </c>
      <c r="Q97" s="2">
        <f t="shared" si="26"/>
        <v>622462.72847718</v>
      </c>
      <c r="R97" s="2">
        <f t="shared" si="33"/>
        <v>32903533.336248368</v>
      </c>
      <c r="S97" s="2">
        <f t="shared" si="17"/>
        <v>617961.97376415133</v>
      </c>
      <c r="T97" s="2">
        <f t="shared" si="18"/>
        <v>7039.5714285714785</v>
      </c>
      <c r="U97" s="2">
        <f t="shared" si="19"/>
        <v>622462.72847718</v>
      </c>
      <c r="V97" s="2">
        <f t="shared" si="5"/>
        <v>962691.9375</v>
      </c>
      <c r="W97" s="2">
        <f t="shared" si="20"/>
        <v>13412.6875</v>
      </c>
      <c r="X97" s="2">
        <f t="shared" si="6"/>
        <v>609050.04097718</v>
      </c>
      <c r="Y97" s="2">
        <f t="shared" si="30"/>
        <v>31940841.398748368</v>
      </c>
      <c r="Z97" s="2" t="str">
        <f t="shared" si="8"/>
        <v>HERE</v>
      </c>
      <c r="AA97" s="2">
        <f>IF(Z97="HERE",Y97,AA96+Graph!$G$1*1000)</f>
        <v>31940841.398748368</v>
      </c>
      <c r="AB97" s="2">
        <f t="shared" si="21"/>
        <v>609050.04097718</v>
      </c>
      <c r="AC97" s="2">
        <f t="shared" si="31"/>
        <v>962691.9375</v>
      </c>
      <c r="AD97" s="3">
        <f t="shared" si="10"/>
        <v>31940841.398748368</v>
      </c>
      <c r="AE97" s="2">
        <f>IF(AE95&gt;=52800000,52800000,IF(AB76=Graph!G$1*1000,AE96+Graph!G$1*1000,AC97))</f>
        <v>962691.9375</v>
      </c>
      <c r="AF97" s="3">
        <f t="shared" si="11"/>
        <v>962691.9375</v>
      </c>
      <c r="AG97" s="3">
        <f t="shared" si="29"/>
        <v>18268153.764903635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30</v>
      </c>
      <c r="C98" s="7"/>
      <c r="D98" s="2" t="e">
        <f t="shared" si="12"/>
        <v>#N/A</v>
      </c>
      <c r="E98" s="2" t="e">
        <f t="shared" si="22"/>
        <v>#N/A</v>
      </c>
      <c r="F98" s="2">
        <v>623222.62405741215</v>
      </c>
      <c r="G98" s="2">
        <f t="shared" si="25"/>
        <v>623222.62405741215</v>
      </c>
      <c r="H98" s="2">
        <f t="shared" si="32"/>
        <v>32831377.844156176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784911.14285714435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627745.22056975961</v>
      </c>
      <c r="Q98" s="2">
        <f t="shared" si="26"/>
        <v>627745.22056975961</v>
      </c>
      <c r="R98" s="2">
        <f t="shared" si="33"/>
        <v>33531278.556818128</v>
      </c>
      <c r="S98" s="2">
        <f t="shared" si="17"/>
        <v>623222.62405741215</v>
      </c>
      <c r="T98" s="2">
        <f t="shared" si="18"/>
        <v>7039.5714285714785</v>
      </c>
      <c r="U98" s="2">
        <f t="shared" si="19"/>
        <v>627745.22056975961</v>
      </c>
      <c r="V98" s="2">
        <f t="shared" si="5"/>
        <v>976104.625</v>
      </c>
      <c r="W98" s="2">
        <f t="shared" si="20"/>
        <v>13412.6875</v>
      </c>
      <c r="X98" s="2">
        <f t="shared" si="6"/>
        <v>614332.53306975961</v>
      </c>
      <c r="Y98" s="2">
        <f t="shared" si="30"/>
        <v>32555173.931818128</v>
      </c>
      <c r="Z98" s="2" t="str">
        <f t="shared" si="8"/>
        <v>HERE</v>
      </c>
      <c r="AA98" s="2">
        <f>IF(Z98="HERE",Y98,AA97+Graph!$G$1*1000)</f>
        <v>32555173.931818128</v>
      </c>
      <c r="AB98" s="2">
        <f t="shared" si="21"/>
        <v>614332.53306975961</v>
      </c>
      <c r="AC98" s="2">
        <f t="shared" si="31"/>
        <v>976104.625</v>
      </c>
      <c r="AD98" s="3">
        <f t="shared" si="10"/>
        <v>32555173.931818128</v>
      </c>
      <c r="AE98" s="2">
        <f>IF(AE96&gt;=52800000,52800000,IF(AB77=Graph!G$1*1000,AE97+Graph!G$1*1000,AC98))</f>
        <v>976104.625</v>
      </c>
      <c r="AF98" s="3">
        <f t="shared" si="11"/>
        <v>976104.625</v>
      </c>
      <c r="AG98" s="3">
        <f t="shared" si="29"/>
        <v>18721884.578491557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31</v>
      </c>
      <c r="C99" s="7"/>
      <c r="D99" s="2" t="e">
        <f t="shared" si="12"/>
        <v>#N/A</v>
      </c>
      <c r="E99" s="2" t="e">
        <f t="shared" si="22"/>
        <v>#N/A</v>
      </c>
      <c r="F99" s="2">
        <v>628483.27435067296</v>
      </c>
      <c r="G99" s="2">
        <f t="shared" si="25"/>
        <v>628483.27435067296</v>
      </c>
      <c r="H99" s="2">
        <f t="shared" si="32"/>
        <v>33459861.118506849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791950.71428571583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633027.71266233921</v>
      </c>
      <c r="Q99" s="2">
        <f t="shared" si="26"/>
        <v>633027.71266233921</v>
      </c>
      <c r="R99" s="2">
        <f t="shared" si="33"/>
        <v>34164306.269480467</v>
      </c>
      <c r="S99" s="2">
        <f t="shared" si="17"/>
        <v>628483.27435067296</v>
      </c>
      <c r="T99" s="2">
        <f t="shared" si="18"/>
        <v>7039.5714285714785</v>
      </c>
      <c r="U99" s="2">
        <f t="shared" si="19"/>
        <v>633027.71266233921</v>
      </c>
      <c r="V99" s="2">
        <f t="shared" si="5"/>
        <v>989517.3125</v>
      </c>
      <c r="W99" s="2">
        <f t="shared" si="20"/>
        <v>13412.6875</v>
      </c>
      <c r="X99" s="2">
        <f t="shared" si="6"/>
        <v>619615.02516233921</v>
      </c>
      <c r="Y99" s="2">
        <f t="shared" si="30"/>
        <v>33174788.956980467</v>
      </c>
      <c r="Z99" s="2" t="str">
        <f t="shared" si="8"/>
        <v>HERE</v>
      </c>
      <c r="AA99" s="2">
        <f>IF(Z99="HERE",Y99,AA98+Graph!$G$1*1000)</f>
        <v>33174788.956980467</v>
      </c>
      <c r="AB99" s="2">
        <f t="shared" si="21"/>
        <v>619615.02516233921</v>
      </c>
      <c r="AC99" s="2">
        <f t="shared" si="31"/>
        <v>989517.3125</v>
      </c>
      <c r="AD99" s="3">
        <f t="shared" si="10"/>
        <v>33174788.956980467</v>
      </c>
      <c r="AE99" s="2">
        <f>IF(AE97&gt;=52800000,52800000,IF(AB78=Graph!G$1*1000,AE98+Graph!G$1*1000,AC99))</f>
        <v>989517.3125</v>
      </c>
      <c r="AF99" s="3">
        <f t="shared" si="11"/>
        <v>989517.3125</v>
      </c>
      <c r="AG99" s="3">
        <f t="shared" si="29"/>
        <v>19180369.634962801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32</v>
      </c>
      <c r="C100" s="14"/>
      <c r="D100" s="13" t="e">
        <f t="shared" si="12"/>
        <v>#N/A</v>
      </c>
      <c r="E100" s="13" t="e">
        <f t="shared" si="22"/>
        <v>#N/A</v>
      </c>
      <c r="F100" s="13">
        <v>633743.92464390397</v>
      </c>
      <c r="G100" s="2">
        <f t="shared" si="25"/>
        <v>633743.92464390397</v>
      </c>
      <c r="H100" s="13">
        <f t="shared" si="32"/>
        <v>34093605.043150753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798990.28571428731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638310.20475491881</v>
      </c>
      <c r="Q100" s="2">
        <f t="shared" si="26"/>
        <v>638310.20475491881</v>
      </c>
      <c r="R100" s="13">
        <f t="shared" si="33"/>
        <v>34802616.474235386</v>
      </c>
      <c r="S100" s="13">
        <f t="shared" si="17"/>
        <v>633743.92464390397</v>
      </c>
      <c r="T100" s="13">
        <f t="shared" si="18"/>
        <v>7039.5714285714785</v>
      </c>
      <c r="U100" s="13">
        <f t="shared" si="19"/>
        <v>638310.20475491881</v>
      </c>
      <c r="V100" s="13">
        <f t="shared" si="5"/>
        <v>1002930</v>
      </c>
      <c r="W100" s="13">
        <f t="shared" si="20"/>
        <v>13412.6875</v>
      </c>
      <c r="X100" s="13">
        <f t="shared" si="6"/>
        <v>624897.51725491881</v>
      </c>
      <c r="Y100" s="2">
        <f t="shared" si="30"/>
        <v>33799686.474235386</v>
      </c>
      <c r="Z100" s="2" t="str">
        <f t="shared" si="8"/>
        <v>HERE</v>
      </c>
      <c r="AA100" s="2">
        <f>IF(Z100="HERE",Y100,AA99+Graph!$G$1*1000)</f>
        <v>33799686.474235386</v>
      </c>
      <c r="AB100" s="2">
        <f t="shared" si="21"/>
        <v>624897.51725491881</v>
      </c>
      <c r="AC100" s="2">
        <f t="shared" si="31"/>
        <v>1002930</v>
      </c>
      <c r="AD100" s="3">
        <f t="shared" si="10"/>
        <v>33799686.474235386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19643608.934317369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33</v>
      </c>
      <c r="C101" s="7"/>
      <c r="D101" s="2" t="e">
        <f t="shared" si="12"/>
        <v>#N/A</v>
      </c>
      <c r="E101" s="2" t="e">
        <f t="shared" si="22"/>
        <v>#N/A</v>
      </c>
      <c r="F101" s="2">
        <v>639004.57493716478</v>
      </c>
      <c r="G101" s="2">
        <f t="shared" si="25"/>
        <v>639004.57493716478</v>
      </c>
      <c r="H101" s="2">
        <f t="shared" si="32"/>
        <v>34732609.618087918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806029.85714285879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643592.69684749842</v>
      </c>
      <c r="Q101" s="2">
        <f t="shared" si="26"/>
        <v>643592.69684749842</v>
      </c>
      <c r="R101" s="2">
        <f t="shared" si="33"/>
        <v>35446209.171082884</v>
      </c>
      <c r="S101" s="2">
        <f t="shared" si="17"/>
        <v>639004.57493716478</v>
      </c>
      <c r="T101" s="2">
        <f t="shared" si="18"/>
        <v>7039.5714285714785</v>
      </c>
      <c r="U101" s="2">
        <f t="shared" si="19"/>
        <v>643592.69684749842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590154.9825617841</v>
      </c>
      <c r="Y101" s="2">
        <f t="shared" si="30"/>
        <v>34389841.456797168</v>
      </c>
      <c r="Z101" s="2" t="str">
        <f t="shared" si="8"/>
        <v>HERE</v>
      </c>
      <c r="AA101" s="2">
        <f>IF(Z101="HERE",Y101,AA100+Graph!$G$1*1000)</f>
        <v>34389841.456797168</v>
      </c>
      <c r="AB101" s="2">
        <f t="shared" si="21"/>
        <v>590154.982561782</v>
      </c>
      <c r="AC101" s="2">
        <f t="shared" si="31"/>
        <v>1056367.7142857143</v>
      </c>
      <c r="AD101" s="3">
        <f t="shared" si="10"/>
        <v>34389841.456797168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20111602.47655528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34</v>
      </c>
      <c r="C102" s="7"/>
      <c r="D102" s="2" t="e">
        <f t="shared" si="12"/>
        <v>#N/A</v>
      </c>
      <c r="E102" s="2" t="e">
        <f t="shared" si="22"/>
        <v>#N/A</v>
      </c>
      <c r="F102" s="2">
        <v>644265.2252304256</v>
      </c>
      <c r="G102" s="2">
        <f t="shared" ref="G102:G165" si="35">IF(F102&gt;700000,$AK$31*1000,F102)</f>
        <v>644265.2252304256</v>
      </c>
      <c r="H102" s="2">
        <f t="shared" si="32"/>
        <v>35376874.843318343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813069.42857143027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648875.18894007802</v>
      </c>
      <c r="Q102" s="2">
        <f t="shared" ref="Q102:Q165" si="36">IF(P102&gt;700000,700000,P102)</f>
        <v>648875.18894007802</v>
      </c>
      <c r="R102" s="2">
        <f t="shared" si="33"/>
        <v>36095084.360022962</v>
      </c>
      <c r="S102" s="2">
        <f t="shared" si="17"/>
        <v>644265.2252304256</v>
      </c>
      <c r="T102" s="2">
        <f t="shared" si="18"/>
        <v>7039.5714285714785</v>
      </c>
      <c r="U102" s="2">
        <f t="shared" si="19"/>
        <v>648875.18894007802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595437.4746543637</v>
      </c>
      <c r="Y102" s="2">
        <f t="shared" si="30"/>
        <v>34985278.931451529</v>
      </c>
      <c r="Z102" s="2" t="str">
        <f t="shared" si="8"/>
        <v>HERE</v>
      </c>
      <c r="AA102" s="2">
        <f>IF(Z102="HERE",Y102,AA101+Graph!$G$1*1000)</f>
        <v>34985278.931451529</v>
      </c>
      <c r="AB102" s="2">
        <f t="shared" si="21"/>
        <v>595437.47465436161</v>
      </c>
      <c r="AC102" s="2">
        <f t="shared" si="31"/>
        <v>1109805.4285714286</v>
      </c>
      <c r="AD102" s="3">
        <f t="shared" si="10"/>
        <v>34985278.931451529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20584350.261676513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35</v>
      </c>
      <c r="C103" s="7"/>
      <c r="D103" s="2" t="e">
        <f t="shared" si="12"/>
        <v>#N/A</v>
      </c>
      <c r="E103" s="2" t="e">
        <f t="shared" si="22"/>
        <v>#N/A</v>
      </c>
      <c r="F103" s="2">
        <v>649525.87552368641</v>
      </c>
      <c r="G103" s="2">
        <f t="shared" si="35"/>
        <v>649525.87552368641</v>
      </c>
      <c r="H103" s="2">
        <f t="shared" si="32"/>
        <v>36026400.71884203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820109.00000000175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654157.68103268743</v>
      </c>
      <c r="Q103" s="2">
        <f t="shared" si="36"/>
        <v>654157.68103268743</v>
      </c>
      <c r="R103" s="2">
        <f t="shared" si="33"/>
        <v>36749242.04105565</v>
      </c>
      <c r="S103" s="2">
        <f t="shared" si="17"/>
        <v>649525.87552368641</v>
      </c>
      <c r="T103" s="2">
        <f t="shared" si="18"/>
        <v>7039.5714285714785</v>
      </c>
      <c r="U103" s="2">
        <f t="shared" si="19"/>
        <v>654157.68103268743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600719.96674697334</v>
      </c>
      <c r="Y103" s="2">
        <f t="shared" si="30"/>
        <v>35585998.8981985</v>
      </c>
      <c r="Z103" s="2" t="str">
        <f t="shared" si="8"/>
        <v>HERE</v>
      </c>
      <c r="AA103" s="2">
        <f>IF(Z103="HERE",Y103,AA102+Graph!$G$1*1000)</f>
        <v>35585998.8981985</v>
      </c>
      <c r="AB103" s="2">
        <f t="shared" si="21"/>
        <v>600719.96674697101</v>
      </c>
      <c r="AC103" s="2">
        <f t="shared" si="31"/>
        <v>1163243.1428571427</v>
      </c>
      <c r="AD103" s="3">
        <f t="shared" si="10"/>
        <v>35585998.8981985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21061852.289681073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36</v>
      </c>
      <c r="C104" s="7"/>
      <c r="D104" s="2" t="e">
        <f t="shared" si="12"/>
        <v>#N/A</v>
      </c>
      <c r="E104" s="2" t="e">
        <f t="shared" si="22"/>
        <v>#N/A</v>
      </c>
      <c r="F104" s="2">
        <v>654786.52581694722</v>
      </c>
      <c r="G104" s="2">
        <f t="shared" si="35"/>
        <v>654786.52581694722</v>
      </c>
      <c r="H104" s="2">
        <f t="shared" si="32"/>
        <v>36681187.244658977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827148.57142857322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659440.17312526703</v>
      </c>
      <c r="Q104" s="2">
        <f t="shared" si="36"/>
        <v>659440.17312526703</v>
      </c>
      <c r="R104" s="2">
        <f t="shared" si="33"/>
        <v>37408682.214180917</v>
      </c>
      <c r="S104" s="2">
        <f t="shared" si="17"/>
        <v>654786.52581694722</v>
      </c>
      <c r="T104" s="2">
        <f t="shared" si="18"/>
        <v>7039.5714285714785</v>
      </c>
      <c r="U104" s="2">
        <f t="shared" si="19"/>
        <v>659440.17312526703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606002.45883955271</v>
      </c>
      <c r="Y104" s="2">
        <f t="shared" si="30"/>
        <v>36192001.357038051</v>
      </c>
      <c r="Z104" s="2" t="str">
        <f t="shared" si="8"/>
        <v>HERE</v>
      </c>
      <c r="AA104" s="2">
        <f>IF(Z104="HERE",Y104,AA103+Graph!$G$1*1000)</f>
        <v>36192001.357038051</v>
      </c>
      <c r="AB104" s="2">
        <f t="shared" si="21"/>
        <v>606002.45883955061</v>
      </c>
      <c r="AC104" s="2">
        <f t="shared" si="31"/>
        <v>1216680.857142857</v>
      </c>
      <c r="AD104" s="3">
        <f t="shared" si="10"/>
        <v>36192001.357038051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21544108.560568951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37</v>
      </c>
      <c r="C105" s="7"/>
      <c r="D105" s="2" t="e">
        <f t="shared" si="12"/>
        <v>#N/A</v>
      </c>
      <c r="E105" s="2" t="e">
        <f t="shared" si="22"/>
        <v>#N/A</v>
      </c>
      <c r="F105" s="2">
        <v>660047.17611017823</v>
      </c>
      <c r="G105" s="2">
        <f t="shared" si="35"/>
        <v>660047.17611017823</v>
      </c>
      <c r="H105" s="2">
        <f t="shared" si="32"/>
        <v>37341234.420769155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834188.1428571447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664722.66521784663</v>
      </c>
      <c r="Q105" s="2">
        <f t="shared" si="36"/>
        <v>664722.66521784663</v>
      </c>
      <c r="R105" s="2">
        <f t="shared" si="33"/>
        <v>38073404.879398763</v>
      </c>
      <c r="S105" s="2">
        <f t="shared" si="17"/>
        <v>660047.17611017823</v>
      </c>
      <c r="T105" s="2">
        <f t="shared" si="18"/>
        <v>7039.5714285714785</v>
      </c>
      <c r="U105" s="2">
        <f t="shared" si="19"/>
        <v>664722.66521784663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611284.95093213231</v>
      </c>
      <c r="Y105" s="2">
        <f t="shared" si="30"/>
        <v>36803286.307970181</v>
      </c>
      <c r="Z105" s="2" t="str">
        <f t="shared" si="8"/>
        <v>HERE</v>
      </c>
      <c r="AA105" s="2">
        <f>IF(Z105="HERE",Y105,AA104+Graph!$G$1*1000)</f>
        <v>36803286.307970181</v>
      </c>
      <c r="AB105" s="2">
        <f t="shared" si="21"/>
        <v>611284.95093213022</v>
      </c>
      <c r="AC105" s="2">
        <f t="shared" si="31"/>
        <v>1270118.5714285714</v>
      </c>
      <c r="AD105" s="3">
        <f t="shared" si="10"/>
        <v>36803286.307970181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22031119.074340153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38</v>
      </c>
      <c r="C106" s="7"/>
      <c r="D106" s="2" t="e">
        <f t="shared" si="12"/>
        <v>#N/A</v>
      </c>
      <c r="E106" s="2" t="e">
        <f t="shared" si="22"/>
        <v>#N/A</v>
      </c>
      <c r="F106" s="2">
        <v>665307.82640343904</v>
      </c>
      <c r="G106" s="2">
        <f t="shared" si="35"/>
        <v>665307.82640343904</v>
      </c>
      <c r="H106" s="2">
        <f t="shared" si="32"/>
        <v>38006542.247172594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841227.71428571618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670005.15731042624</v>
      </c>
      <c r="Q106" s="2">
        <f t="shared" si="36"/>
        <v>670005.15731042624</v>
      </c>
      <c r="R106" s="2">
        <f t="shared" si="33"/>
        <v>38743410.036709189</v>
      </c>
      <c r="S106" s="2">
        <f t="shared" si="17"/>
        <v>665307.82640343904</v>
      </c>
      <c r="T106" s="2">
        <f t="shared" si="18"/>
        <v>7039.5714285714785</v>
      </c>
      <c r="U106" s="2">
        <f t="shared" si="19"/>
        <v>670005.15731042624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616567.44302471192</v>
      </c>
      <c r="Y106" s="2">
        <f t="shared" si="30"/>
        <v>37419853.750994891</v>
      </c>
      <c r="Z106" s="2" t="str">
        <f t="shared" si="8"/>
        <v>HERE</v>
      </c>
      <c r="AA106" s="2">
        <f>IF(Z106="HERE",Y106,AA105+Graph!$G$1*1000)</f>
        <v>37419853.750994891</v>
      </c>
      <c r="AB106" s="2">
        <f t="shared" si="21"/>
        <v>616567.44302470982</v>
      </c>
      <c r="AC106" s="2">
        <f t="shared" si="31"/>
        <v>1323556.2857142857</v>
      </c>
      <c r="AD106" s="3">
        <f t="shared" si="10"/>
        <v>37419853.750994891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22522883.830994673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39</v>
      </c>
      <c r="C107" s="7"/>
      <c r="D107" s="2" t="e">
        <f t="shared" si="12"/>
        <v>#N/A</v>
      </c>
      <c r="E107" s="2" t="e">
        <f t="shared" si="22"/>
        <v>#N/A</v>
      </c>
      <c r="F107" s="2">
        <v>670568.47669669986</v>
      </c>
      <c r="G107" s="2">
        <f t="shared" si="35"/>
        <v>670568.47669669986</v>
      </c>
      <c r="H107" s="2">
        <f t="shared" si="32"/>
        <v>38677110.723869294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848267.28571428766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675287.64940300584</v>
      </c>
      <c r="Q107" s="2">
        <f t="shared" si="36"/>
        <v>675287.64940300584</v>
      </c>
      <c r="R107" s="2">
        <f t="shared" si="33"/>
        <v>39418697.686112195</v>
      </c>
      <c r="S107" s="2">
        <f t="shared" si="17"/>
        <v>670568.47669669986</v>
      </c>
      <c r="T107" s="2">
        <f t="shared" si="18"/>
        <v>7039.5714285714785</v>
      </c>
      <c r="U107" s="2">
        <f t="shared" si="19"/>
        <v>675287.64940300584</v>
      </c>
      <c r="V107" s="2">
        <f t="shared" si="34"/>
        <v>1376994</v>
      </c>
      <c r="W107" s="2">
        <f t="shared" si="20"/>
        <v>53437.714285714319</v>
      </c>
      <c r="X107" s="2">
        <f t="shared" si="6"/>
        <v>621849.93511729152</v>
      </c>
      <c r="Y107" s="2">
        <f t="shared" si="30"/>
        <v>38041703.68611218</v>
      </c>
      <c r="Z107" s="2" t="str">
        <f t="shared" si="8"/>
        <v>HERE</v>
      </c>
      <c r="AA107" s="2">
        <f>IF(Z107="HERE",Y107,AA106+Graph!$G$1*1000)</f>
        <v>38041703.68611218</v>
      </c>
      <c r="AB107" s="2">
        <f t="shared" si="21"/>
        <v>621849.93511728942</v>
      </c>
      <c r="AC107" s="2">
        <f t="shared" si="31"/>
        <v>1376994</v>
      </c>
      <c r="AD107" s="3">
        <f t="shared" si="10"/>
        <v>38041703.68611218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23019402.83053254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40</v>
      </c>
      <c r="C108" s="7"/>
      <c r="D108" s="2" t="e">
        <f t="shared" si="12"/>
        <v>#N/A</v>
      </c>
      <c r="E108" s="2" t="e">
        <f t="shared" si="22"/>
        <v>#N/A</v>
      </c>
      <c r="F108" s="2">
        <v>675829.12698996067</v>
      </c>
      <c r="G108" s="2">
        <f t="shared" si="35"/>
        <v>675829.12698996067</v>
      </c>
      <c r="H108" s="2">
        <f t="shared" si="32"/>
        <v>39352939.850859255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855306.85714285914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680570.14149558544</v>
      </c>
      <c r="Q108" s="2">
        <f t="shared" si="36"/>
        <v>680570.14149558544</v>
      </c>
      <c r="R108" s="2">
        <f t="shared" si="33"/>
        <v>40099267.827607781</v>
      </c>
      <c r="S108" s="2">
        <f t="shared" si="17"/>
        <v>675829.12698996067</v>
      </c>
      <c r="T108" s="2">
        <f t="shared" si="18"/>
        <v>7039.5714285714785</v>
      </c>
      <c r="U108" s="2">
        <f t="shared" si="19"/>
        <v>680570.14149558544</v>
      </c>
      <c r="V108" s="2">
        <f t="shared" si="34"/>
        <v>1508825.75</v>
      </c>
      <c r="W108" s="2">
        <f t="shared" si="20"/>
        <v>131831.75</v>
      </c>
      <c r="X108" s="2">
        <f t="shared" si="6"/>
        <v>548738.39149558544</v>
      </c>
      <c r="Y108" s="2">
        <f t="shared" si="30"/>
        <v>38590442.077607766</v>
      </c>
      <c r="Z108" s="2" t="str">
        <f t="shared" si="8"/>
        <v>HERE</v>
      </c>
      <c r="AA108" s="2">
        <f>IF(Z108="HERE",Y108,AA107+Graph!$G$1*1000)</f>
        <v>38590442.077607766</v>
      </c>
      <c r="AB108" s="2">
        <f t="shared" si="21"/>
        <v>548738.39149558544</v>
      </c>
      <c r="AC108" s="2">
        <f t="shared" si="31"/>
        <v>1508825.75</v>
      </c>
      <c r="AD108" s="3">
        <f t="shared" si="10"/>
        <v>38590442.077607766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23520676.072953735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41</v>
      </c>
      <c r="C109" s="7"/>
      <c r="D109" s="2" t="e">
        <f t="shared" si="12"/>
        <v>#N/A</v>
      </c>
      <c r="E109" s="2" t="e">
        <f t="shared" si="22"/>
        <v>#N/A</v>
      </c>
      <c r="F109" s="2">
        <v>681089.77728322148</v>
      </c>
      <c r="G109" s="2">
        <f t="shared" si="35"/>
        <v>681089.77728322148</v>
      </c>
      <c r="H109" s="2">
        <f t="shared" si="32"/>
        <v>40034029.628142476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862346.42857143062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685852.63358819485</v>
      </c>
      <c r="Q109" s="2">
        <f t="shared" si="36"/>
        <v>685852.63358819485</v>
      </c>
      <c r="R109" s="2">
        <f t="shared" si="33"/>
        <v>40785120.461195976</v>
      </c>
      <c r="S109" s="2">
        <f t="shared" si="17"/>
        <v>681089.77728322148</v>
      </c>
      <c r="T109" s="2">
        <f t="shared" si="18"/>
        <v>7039.5714285714785</v>
      </c>
      <c r="U109" s="2">
        <f t="shared" si="19"/>
        <v>685852.63358819485</v>
      </c>
      <c r="V109" s="2">
        <f t="shared" si="34"/>
        <v>1640657.5</v>
      </c>
      <c r="W109" s="2">
        <f t="shared" si="20"/>
        <v>131831.75</v>
      </c>
      <c r="X109" s="2">
        <f t="shared" si="6"/>
        <v>554020.88358819485</v>
      </c>
      <c r="Y109" s="2">
        <f t="shared" si="30"/>
        <v>39144462.961195961</v>
      </c>
      <c r="Z109" s="2" t="str">
        <f t="shared" si="8"/>
        <v>HERE</v>
      </c>
      <c r="AA109" s="2">
        <f>IF(Z109="HERE",Y109,AA108+Graph!$G$1*1000)</f>
        <v>39144462.961195961</v>
      </c>
      <c r="AB109" s="2">
        <f t="shared" si="21"/>
        <v>554020.88358819485</v>
      </c>
      <c r="AC109" s="2">
        <f t="shared" si="31"/>
        <v>1640657.5</v>
      </c>
      <c r="AD109" s="3">
        <f t="shared" si="10"/>
        <v>39144462.961195961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24026703.558258247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42</v>
      </c>
      <c r="C110" s="7"/>
      <c r="D110" s="2" t="e">
        <f t="shared" si="12"/>
        <v>#N/A</v>
      </c>
      <c r="E110" s="2" t="e">
        <f t="shared" si="22"/>
        <v>#N/A</v>
      </c>
      <c r="F110" s="2">
        <v>686350.42757645249</v>
      </c>
      <c r="G110" s="2">
        <f t="shared" si="35"/>
        <v>686350.42757645249</v>
      </c>
      <c r="H110" s="2">
        <f t="shared" si="32"/>
        <v>40720380.055718929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869386.0000000021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691135.12568077445</v>
      </c>
      <c r="Q110" s="2">
        <f t="shared" si="36"/>
        <v>691135.12568077445</v>
      </c>
      <c r="R110" s="2">
        <f t="shared" si="33"/>
        <v>41476255.58687675</v>
      </c>
      <c r="S110" s="2">
        <f t="shared" si="17"/>
        <v>686350.42757645249</v>
      </c>
      <c r="T110" s="2">
        <f t="shared" si="18"/>
        <v>7039.5714285714785</v>
      </c>
      <c r="U110" s="2">
        <f t="shared" si="19"/>
        <v>691135.12568077445</v>
      </c>
      <c r="V110" s="2">
        <f t="shared" si="34"/>
        <v>1772489.25</v>
      </c>
      <c r="W110" s="2">
        <f t="shared" si="20"/>
        <v>131831.75</v>
      </c>
      <c r="X110" s="2">
        <f t="shared" si="6"/>
        <v>559303.37568077445</v>
      </c>
      <c r="Y110" s="2">
        <f t="shared" si="30"/>
        <v>39703766.336876735</v>
      </c>
      <c r="Z110" s="2" t="str">
        <f t="shared" si="8"/>
        <v>HERE</v>
      </c>
      <c r="AA110" s="2">
        <f>IF(Z110="HERE",Y110,AA109+Graph!$G$1*1000)</f>
        <v>39703766.336876735</v>
      </c>
      <c r="AB110" s="2">
        <f t="shared" si="21"/>
        <v>559303.37568077445</v>
      </c>
      <c r="AC110" s="2">
        <f t="shared" si="31"/>
        <v>1772489.25</v>
      </c>
      <c r="AD110" s="3">
        <f t="shared" si="10"/>
        <v>39703766.336876735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24537485.286446083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43</v>
      </c>
      <c r="C111" s="7"/>
      <c r="D111" s="2" t="e">
        <f t="shared" si="12"/>
        <v>#N/A</v>
      </c>
      <c r="E111" s="2" t="e">
        <f t="shared" si="22"/>
        <v>#N/A</v>
      </c>
      <c r="F111" s="2">
        <v>691611.07786971331</v>
      </c>
      <c r="G111" s="2">
        <f t="shared" si="35"/>
        <v>691611.07786971331</v>
      </c>
      <c r="H111" s="2">
        <f t="shared" si="32"/>
        <v>41411991.133588642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876425.57142857357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696417.61777335405</v>
      </c>
      <c r="Q111" s="2">
        <f t="shared" si="36"/>
        <v>696417.61777335405</v>
      </c>
      <c r="R111" s="2">
        <f t="shared" si="33"/>
        <v>42172673.204650104</v>
      </c>
      <c r="S111" s="2">
        <f t="shared" si="17"/>
        <v>691611.07786971331</v>
      </c>
      <c r="T111" s="2">
        <f t="shared" si="18"/>
        <v>7039.5714285714785</v>
      </c>
      <c r="U111" s="2">
        <f t="shared" si="19"/>
        <v>696417.61777335405</v>
      </c>
      <c r="V111" s="2">
        <f t="shared" si="34"/>
        <v>1904321</v>
      </c>
      <c r="W111" s="2">
        <f t="shared" si="20"/>
        <v>131831.75</v>
      </c>
      <c r="X111" s="2">
        <f t="shared" si="6"/>
        <v>564585.86777335405</v>
      </c>
      <c r="Y111" s="2">
        <f t="shared" si="30"/>
        <v>40268352.204650089</v>
      </c>
      <c r="Z111" s="2" t="str">
        <f t="shared" si="8"/>
        <v>HERE</v>
      </c>
      <c r="AA111" s="2">
        <f>IF(Z111="HERE",Y111,AA110+Graph!$G$1*1000)</f>
        <v>40268352.204650089</v>
      </c>
      <c r="AB111" s="2">
        <f t="shared" si="21"/>
        <v>564585.86777335405</v>
      </c>
      <c r="AC111" s="2">
        <f t="shared" si="31"/>
        <v>1904321</v>
      </c>
      <c r="AD111" s="3">
        <f t="shared" si="10"/>
        <v>40268352.204650089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25053021.257517241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44</v>
      </c>
      <c r="C112" s="7"/>
      <c r="D112" s="2" t="e">
        <f t="shared" si="12"/>
        <v>#N/A</v>
      </c>
      <c r="E112" s="2" t="e">
        <f t="shared" si="22"/>
        <v>#N/A</v>
      </c>
      <c r="F112" s="2">
        <v>696871.72816297412</v>
      </c>
      <c r="G112" s="2">
        <f t="shared" si="35"/>
        <v>696871.72816297412</v>
      </c>
      <c r="H112" s="2">
        <f t="shared" si="32"/>
        <v>42108862.861751616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883465.14285714505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701700.10986593366</v>
      </c>
      <c r="Q112" s="2">
        <f t="shared" si="36"/>
        <v>700000</v>
      </c>
      <c r="R112" s="2">
        <f t="shared" si="33"/>
        <v>42872673.204650104</v>
      </c>
      <c r="S112" s="2">
        <f t="shared" si="17"/>
        <v>696871.72816297412</v>
      </c>
      <c r="T112" s="2">
        <f t="shared" si="18"/>
        <v>7039.5714285714785</v>
      </c>
      <c r="U112" s="2">
        <f t="shared" si="19"/>
        <v>700000</v>
      </c>
      <c r="V112" s="2">
        <f t="shared" si="34"/>
        <v>2036152.75</v>
      </c>
      <c r="W112" s="2">
        <f t="shared" si="20"/>
        <v>131831.75</v>
      </c>
      <c r="X112" s="2">
        <f t="shared" si="6"/>
        <v>568168.25</v>
      </c>
      <c r="Y112" s="2">
        <f t="shared" si="30"/>
        <v>40836520.454650089</v>
      </c>
      <c r="Z112" s="2" t="str">
        <f t="shared" si="8"/>
        <v>HERE</v>
      </c>
      <c r="AA112" s="2">
        <f>IF(Z112="HERE",Y112,AA111+Graph!$G$1*1000)</f>
        <v>40836520.454650089</v>
      </c>
      <c r="AB112" s="2">
        <f t="shared" si="21"/>
        <v>568168.25</v>
      </c>
      <c r="AC112" s="2">
        <f t="shared" si="31"/>
        <v>2036152.75</v>
      </c>
      <c r="AD112" s="3">
        <f t="shared" si="10"/>
        <v>40836520.454650089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25573311.471471716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45</v>
      </c>
      <c r="C113" s="7"/>
      <c r="D113" s="2" t="e">
        <f t="shared" si="12"/>
        <v>#N/A</v>
      </c>
      <c r="E113" s="2" t="e">
        <f t="shared" si="22"/>
        <v>#N/A</v>
      </c>
      <c r="F113" s="2">
        <v>702132.37845623493</v>
      </c>
      <c r="G113" s="2">
        <f t="shared" si="35"/>
        <v>692960.42857142852</v>
      </c>
      <c r="H113" s="2">
        <f t="shared" si="32"/>
        <v>42801823.290323041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890504.71428571653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706982.60195851326</v>
      </c>
      <c r="Q113" s="2">
        <f t="shared" si="36"/>
        <v>700000</v>
      </c>
      <c r="R113" s="2">
        <f t="shared" si="33"/>
        <v>43572673.204650104</v>
      </c>
      <c r="S113" s="2">
        <f t="shared" si="17"/>
        <v>692960.42857142538</v>
      </c>
      <c r="T113" s="2">
        <f t="shared" si="18"/>
        <v>7039.5714285714785</v>
      </c>
      <c r="U113" s="2">
        <f t="shared" si="19"/>
        <v>700000</v>
      </c>
      <c r="V113" s="2">
        <f t="shared" si="34"/>
        <v>2167984.5</v>
      </c>
      <c r="W113" s="2">
        <f t="shared" si="20"/>
        <v>131831.75</v>
      </c>
      <c r="X113" s="2">
        <f t="shared" si="6"/>
        <v>568168.25</v>
      </c>
      <c r="Y113" s="2">
        <f t="shared" si="30"/>
        <v>41404688.704650089</v>
      </c>
      <c r="Z113" s="2" t="str">
        <f t="shared" si="8"/>
        <v>HERE</v>
      </c>
      <c r="AA113" s="2">
        <f>IF(Z113="HERE",Y113,AA112+Graph!$G$1*1000)</f>
        <v>41404688.704650089</v>
      </c>
      <c r="AB113" s="2">
        <f t="shared" si="21"/>
        <v>568168.25</v>
      </c>
      <c r="AC113" s="2">
        <f t="shared" si="31"/>
        <v>2167984.5</v>
      </c>
      <c r="AD113" s="3">
        <f t="shared" si="10"/>
        <v>41404688.704650089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26098355.928309545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46</v>
      </c>
      <c r="C114" s="7"/>
      <c r="D114" s="2" t="e">
        <f t="shared" si="12"/>
        <v>#N/A</v>
      </c>
      <c r="E114" s="2" t="e">
        <f t="shared" si="22"/>
        <v>#N/A</v>
      </c>
      <c r="F114" s="2">
        <v>707393.02874949574</v>
      </c>
      <c r="G114" s="2">
        <f t="shared" si="35"/>
        <v>692960.42857142852</v>
      </c>
      <c r="H114" s="2">
        <f t="shared" si="32"/>
        <v>43494783.718894467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897544.28571428801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712265.09405109286</v>
      </c>
      <c r="Q114" s="2">
        <f t="shared" si="36"/>
        <v>700000</v>
      </c>
      <c r="R114" s="2">
        <f t="shared" si="33"/>
        <v>44272673.204650104</v>
      </c>
      <c r="S114" s="2">
        <f t="shared" si="17"/>
        <v>692960.42857142538</v>
      </c>
      <c r="T114" s="2">
        <f t="shared" si="18"/>
        <v>7039.5714285714785</v>
      </c>
      <c r="U114" s="2">
        <f t="shared" si="19"/>
        <v>700000</v>
      </c>
      <c r="V114" s="2">
        <f t="shared" si="34"/>
        <v>2299816.25</v>
      </c>
      <c r="W114" s="2">
        <f t="shared" si="20"/>
        <v>131831.75</v>
      </c>
      <c r="X114" s="2">
        <f t="shared" si="6"/>
        <v>568168.25</v>
      </c>
      <c r="Y114" s="2">
        <f t="shared" si="30"/>
        <v>41972856.954650089</v>
      </c>
      <c r="Z114" s="2" t="str">
        <f t="shared" si="8"/>
        <v>HERE</v>
      </c>
      <c r="AA114" s="2">
        <f>IF(Z114="HERE",Y114,AA113+Graph!$G$1*1000)</f>
        <v>41972856.954650089</v>
      </c>
      <c r="AB114" s="2">
        <f t="shared" si="21"/>
        <v>568168.25</v>
      </c>
      <c r="AC114" s="2">
        <f t="shared" si="31"/>
        <v>2299816.25</v>
      </c>
      <c r="AD114" s="3">
        <f t="shared" si="10"/>
        <v>41972856.954650089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26628154.628030695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47</v>
      </c>
      <c r="C115" s="7"/>
      <c r="D115" s="2" t="e">
        <f t="shared" si="12"/>
        <v>#N/A</v>
      </c>
      <c r="E115" s="2" t="e">
        <f t="shared" si="22"/>
        <v>#N/A</v>
      </c>
      <c r="F115" s="2">
        <v>712653.67904275656</v>
      </c>
      <c r="G115" s="2">
        <f t="shared" si="35"/>
        <v>692960.42857142852</v>
      </c>
      <c r="H115" s="2">
        <f t="shared" si="32"/>
        <v>44187744.147465892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904583.85714285949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717547.58614370227</v>
      </c>
      <c r="Q115" s="2">
        <f t="shared" si="36"/>
        <v>700000</v>
      </c>
      <c r="R115" s="2">
        <f t="shared" si="33"/>
        <v>44972673.204650104</v>
      </c>
      <c r="S115" s="2">
        <f t="shared" si="17"/>
        <v>692960.42857142538</v>
      </c>
      <c r="T115" s="2">
        <f t="shared" si="18"/>
        <v>7039.5714285714785</v>
      </c>
      <c r="U115" s="2">
        <f t="shared" si="19"/>
        <v>700000</v>
      </c>
      <c r="V115" s="2">
        <f t="shared" si="34"/>
        <v>2431648</v>
      </c>
      <c r="W115" s="2">
        <f t="shared" si="20"/>
        <v>131831.75</v>
      </c>
      <c r="X115" s="2">
        <f t="shared" si="6"/>
        <v>568168.25</v>
      </c>
      <c r="Y115" s="2">
        <f t="shared" si="30"/>
        <v>42541025.204650089</v>
      </c>
      <c r="Z115" s="2" t="str">
        <f t="shared" si="8"/>
        <v>HERE</v>
      </c>
      <c r="AA115" s="2">
        <f>IF(Z115="HERE",Y115,AA114+Graph!$G$1*1000)</f>
        <v>42541025.204650089</v>
      </c>
      <c r="AB115" s="2">
        <f t="shared" si="21"/>
        <v>568168.25</v>
      </c>
      <c r="AC115" s="2">
        <f t="shared" si="31"/>
        <v>2431648</v>
      </c>
      <c r="AD115" s="3">
        <f t="shared" si="10"/>
        <v>42541025.204650089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27162707.570635166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48</v>
      </c>
      <c r="C116" s="7"/>
      <c r="D116" s="2" t="e">
        <f t="shared" si="12"/>
        <v>#N/A</v>
      </c>
      <c r="E116" s="2" t="e">
        <f t="shared" si="22"/>
        <v>#N/A</v>
      </c>
      <c r="F116" s="2">
        <v>717914.32933598757</v>
      </c>
      <c r="G116" s="2">
        <f t="shared" si="35"/>
        <v>692960.42857142852</v>
      </c>
      <c r="H116" s="2">
        <f t="shared" si="32"/>
        <v>44880704.576037318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911623.42857143097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722830.07823628187</v>
      </c>
      <c r="Q116" s="2">
        <f t="shared" si="36"/>
        <v>700000</v>
      </c>
      <c r="R116" s="2">
        <f t="shared" si="33"/>
        <v>45672673.204650104</v>
      </c>
      <c r="S116" s="2">
        <f t="shared" si="17"/>
        <v>692960.42857142538</v>
      </c>
      <c r="T116" s="2">
        <f t="shared" si="18"/>
        <v>7039.5714285714785</v>
      </c>
      <c r="U116" s="2">
        <f t="shared" si="19"/>
        <v>700000</v>
      </c>
      <c r="V116" s="2">
        <f t="shared" si="34"/>
        <v>2639309</v>
      </c>
      <c r="W116" s="2">
        <f t="shared" si="20"/>
        <v>207661</v>
      </c>
      <c r="X116" s="2">
        <f t="shared" si="6"/>
        <v>492339</v>
      </c>
      <c r="Y116" s="2">
        <f t="shared" si="30"/>
        <v>43033364.204650089</v>
      </c>
      <c r="Z116" s="2" t="str">
        <f t="shared" si="8"/>
        <v>HERE</v>
      </c>
      <c r="AA116" s="2">
        <f>IF(Z116="HERE",Y116,AA115+Graph!$G$1*1000)</f>
        <v>43033364.204650089</v>
      </c>
      <c r="AB116" s="2">
        <f t="shared" si="21"/>
        <v>492339</v>
      </c>
      <c r="AC116" s="2">
        <f t="shared" si="31"/>
        <v>2639309</v>
      </c>
      <c r="AD116" s="3">
        <f t="shared" si="10"/>
        <v>43033364.204650089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27702014.756122958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49</v>
      </c>
      <c r="C117" s="7"/>
      <c r="D117" s="2" t="e">
        <f t="shared" si="12"/>
        <v>#N/A</v>
      </c>
      <c r="E117" s="2" t="e">
        <f t="shared" si="22"/>
        <v>#N/A</v>
      </c>
      <c r="F117" s="2">
        <v>723174.97962924838</v>
      </c>
      <c r="G117" s="2">
        <f t="shared" si="35"/>
        <v>692960.42857142852</v>
      </c>
      <c r="H117" s="2">
        <f t="shared" si="32"/>
        <v>45573665.004608743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918663.00000000244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728112.57032886147</v>
      </c>
      <c r="Q117" s="2">
        <f t="shared" si="36"/>
        <v>700000</v>
      </c>
      <c r="R117" s="2">
        <f t="shared" si="33"/>
        <v>46372673.204650104</v>
      </c>
      <c r="S117" s="2">
        <f t="shared" si="17"/>
        <v>692960.42857142538</v>
      </c>
      <c r="T117" s="2">
        <f t="shared" si="18"/>
        <v>7039.5714285714785</v>
      </c>
      <c r="U117" s="2">
        <f t="shared" si="19"/>
        <v>700000</v>
      </c>
      <c r="V117" s="2">
        <f t="shared" si="34"/>
        <v>2918252</v>
      </c>
      <c r="W117" s="2">
        <f t="shared" si="20"/>
        <v>278943</v>
      </c>
      <c r="X117" s="2">
        <f t="shared" si="6"/>
        <v>421057</v>
      </c>
      <c r="Y117" s="2">
        <f t="shared" si="30"/>
        <v>43454421.204650089</v>
      </c>
      <c r="Z117" s="2" t="str">
        <f t="shared" si="8"/>
        <v>HERE</v>
      </c>
      <c r="AA117" s="2">
        <f>IF(Z117="HERE",Y117,AA116+Graph!$G$1*1000)</f>
        <v>43454421.204650089</v>
      </c>
      <c r="AB117" s="2">
        <f t="shared" si="21"/>
        <v>421057</v>
      </c>
      <c r="AC117" s="2">
        <f t="shared" si="31"/>
        <v>2918252</v>
      </c>
      <c r="AD117" s="3">
        <f t="shared" si="10"/>
        <v>43454421.204650089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28246076.184494067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50</v>
      </c>
      <c r="C118" s="7"/>
      <c r="D118" s="2" t="e">
        <f t="shared" si="12"/>
        <v>#N/A</v>
      </c>
      <c r="E118" s="2" t="e">
        <f t="shared" si="22"/>
        <v>#N/A</v>
      </c>
      <c r="F118" s="2">
        <v>728435.62992250919</v>
      </c>
      <c r="G118" s="2">
        <f t="shared" si="35"/>
        <v>692960.42857142852</v>
      </c>
      <c r="H118" s="2">
        <f t="shared" si="32"/>
        <v>46266625.433180168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925702.57142857392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733395.06242144108</v>
      </c>
      <c r="Q118" s="2">
        <f t="shared" si="36"/>
        <v>700000</v>
      </c>
      <c r="R118" s="2">
        <f t="shared" si="33"/>
        <v>47072673.204650104</v>
      </c>
      <c r="S118" s="2">
        <f t="shared" si="17"/>
        <v>692960.42857142538</v>
      </c>
      <c r="T118" s="2">
        <f t="shared" si="18"/>
        <v>7039.5714285714785</v>
      </c>
      <c r="U118" s="2">
        <f t="shared" si="19"/>
        <v>700000</v>
      </c>
      <c r="V118" s="2">
        <f t="shared" si="34"/>
        <v>3234946</v>
      </c>
      <c r="W118" s="2">
        <f t="shared" si="20"/>
        <v>316694</v>
      </c>
      <c r="X118" s="2">
        <f t="shared" si="6"/>
        <v>383306</v>
      </c>
      <c r="Y118" s="2">
        <f t="shared" si="30"/>
        <v>43837727.204650089</v>
      </c>
      <c r="Z118" s="2" t="str">
        <f t="shared" si="8"/>
        <v>HERE</v>
      </c>
      <c r="AA118" s="2">
        <f>IF(Z118="HERE",Y118,AA117+Graph!$G$1*1000)</f>
        <v>43837727.204650089</v>
      </c>
      <c r="AB118" s="2">
        <f t="shared" si="21"/>
        <v>383306</v>
      </c>
      <c r="AC118" s="2">
        <f t="shared" si="31"/>
        <v>3234946</v>
      </c>
      <c r="AD118" s="3">
        <f t="shared" si="10"/>
        <v>43837727.204650089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28794891.855748534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51</v>
      </c>
      <c r="C119" s="7"/>
      <c r="D119" s="2" t="e">
        <f t="shared" si="12"/>
        <v>#N/A</v>
      </c>
      <c r="E119" s="2" t="e">
        <f t="shared" si="22"/>
        <v>#N/A</v>
      </c>
      <c r="F119" s="2">
        <v>733696.28021577001</v>
      </c>
      <c r="G119" s="2">
        <f t="shared" si="35"/>
        <v>692960.42857142852</v>
      </c>
      <c r="H119" s="2">
        <f t="shared" si="32"/>
        <v>46959585.861751594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932742.1428571454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738677.55451402068</v>
      </c>
      <c r="Q119" s="2">
        <f t="shared" si="36"/>
        <v>700000</v>
      </c>
      <c r="R119" s="2">
        <f t="shared" si="33"/>
        <v>47772673.204650104</v>
      </c>
      <c r="S119" s="2">
        <f t="shared" si="17"/>
        <v>692960.42857142538</v>
      </c>
      <c r="T119" s="2">
        <f t="shared" si="18"/>
        <v>7039.5714285714785</v>
      </c>
      <c r="U119" s="2">
        <f t="shared" si="19"/>
        <v>700000</v>
      </c>
      <c r="V119" s="2">
        <f t="shared" si="34"/>
        <v>3559179</v>
      </c>
      <c r="W119" s="2">
        <f t="shared" si="20"/>
        <v>324233</v>
      </c>
      <c r="X119" s="2">
        <f t="shared" si="6"/>
        <v>375767</v>
      </c>
      <c r="Y119" s="2">
        <f t="shared" si="30"/>
        <v>44213494.204650089</v>
      </c>
      <c r="Z119" s="2" t="str">
        <f t="shared" si="8"/>
        <v>HERE</v>
      </c>
      <c r="AA119" s="2">
        <f>IF(Z119="HERE",Y119,AA118+Graph!$G$1*1000)</f>
        <v>44213494.204650089</v>
      </c>
      <c r="AB119" s="2">
        <f t="shared" si="21"/>
        <v>375767</v>
      </c>
      <c r="AC119" s="2">
        <f t="shared" si="31"/>
        <v>3559179</v>
      </c>
      <c r="AD119" s="3">
        <f t="shared" si="10"/>
        <v>44213494.204650089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29348461.769886315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52</v>
      </c>
      <c r="C120" s="7"/>
      <c r="D120" s="2" t="e">
        <f t="shared" si="12"/>
        <v>#N/A</v>
      </c>
      <c r="E120" s="2" t="e">
        <f t="shared" si="22"/>
        <v>#N/A</v>
      </c>
      <c r="F120" s="2">
        <v>738956.93050903082</v>
      </c>
      <c r="G120" s="2">
        <f t="shared" si="35"/>
        <v>692960.42857142852</v>
      </c>
      <c r="H120" s="2">
        <f t="shared" si="32"/>
        <v>47652546.290323019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939781.71428571688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743960.04660663009</v>
      </c>
      <c r="Q120" s="2">
        <f t="shared" si="36"/>
        <v>700000</v>
      </c>
      <c r="R120" s="2">
        <f t="shared" si="33"/>
        <v>48472673.204650104</v>
      </c>
      <c r="S120" s="2">
        <f t="shared" si="17"/>
        <v>692960.42857142538</v>
      </c>
      <c r="T120" s="2">
        <f t="shared" si="18"/>
        <v>7039.5714285714785</v>
      </c>
      <c r="U120" s="2">
        <f t="shared" si="19"/>
        <v>700000</v>
      </c>
      <c r="V120" s="2">
        <f t="shared" si="34"/>
        <v>3837094</v>
      </c>
      <c r="W120" s="2">
        <f t="shared" si="20"/>
        <v>277915</v>
      </c>
      <c r="X120" s="2">
        <f t="shared" si="6"/>
        <v>422085</v>
      </c>
      <c r="Y120" s="2">
        <f t="shared" si="30"/>
        <v>44635579.204650089</v>
      </c>
      <c r="Z120" s="2" t="str">
        <f t="shared" si="8"/>
        <v>HERE</v>
      </c>
      <c r="AA120" s="2">
        <f>IF(Z120="HERE",Y120,AA119+Graph!$G$1*1000)</f>
        <v>44635579.204650089</v>
      </c>
      <c r="AB120" s="2">
        <f t="shared" si="21"/>
        <v>422085</v>
      </c>
      <c r="AC120" s="2">
        <f t="shared" si="31"/>
        <v>3837094</v>
      </c>
      <c r="AD120" s="3">
        <f t="shared" si="10"/>
        <v>44635579.204650089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29906785.926907424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53</v>
      </c>
      <c r="C121" s="7"/>
      <c r="D121" s="2" t="e">
        <f t="shared" si="12"/>
        <v>#N/A</v>
      </c>
      <c r="E121" s="2" t="e">
        <f t="shared" si="22"/>
        <v>#N/A</v>
      </c>
      <c r="F121" s="2">
        <v>744217.58080226183</v>
      </c>
      <c r="G121" s="2">
        <f t="shared" si="35"/>
        <v>692960.42857142852</v>
      </c>
      <c r="H121" s="2">
        <f t="shared" si="32"/>
        <v>48345506.718894444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946821.28571428836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749242.53869920969</v>
      </c>
      <c r="Q121" s="2">
        <f t="shared" si="36"/>
        <v>700000</v>
      </c>
      <c r="R121" s="2">
        <f t="shared" si="33"/>
        <v>49172673.204650104</v>
      </c>
      <c r="S121" s="2">
        <f t="shared" si="17"/>
        <v>692960.42857142538</v>
      </c>
      <c r="T121" s="2">
        <f t="shared" si="18"/>
        <v>7039.5714285714785</v>
      </c>
      <c r="U121" s="2">
        <f t="shared" si="19"/>
        <v>700000</v>
      </c>
      <c r="V121" s="2">
        <f t="shared" si="34"/>
        <v>4062501</v>
      </c>
      <c r="W121" s="2">
        <f t="shared" si="20"/>
        <v>225407</v>
      </c>
      <c r="X121" s="2">
        <f t="shared" si="6"/>
        <v>474593</v>
      </c>
      <c r="Y121" s="2">
        <f t="shared" si="30"/>
        <v>45110172.204650089</v>
      </c>
      <c r="Z121" s="2" t="str">
        <f t="shared" si="8"/>
        <v>HERE</v>
      </c>
      <c r="AA121" s="2">
        <f>IF(Z121="HERE",Y121,AA120+Graph!$G$1*1000)</f>
        <v>45110172.204650089</v>
      </c>
      <c r="AB121" s="2">
        <f t="shared" si="21"/>
        <v>474593</v>
      </c>
      <c r="AC121" s="2">
        <f t="shared" si="31"/>
        <v>4062501</v>
      </c>
      <c r="AD121" s="3">
        <f t="shared" si="10"/>
        <v>45110172.204650089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30469864.326811846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54</v>
      </c>
      <c r="C122" s="7"/>
      <c r="D122" s="2" t="e">
        <f t="shared" si="12"/>
        <v>#N/A</v>
      </c>
      <c r="E122" s="2" t="e">
        <f t="shared" si="22"/>
        <v>#N/A</v>
      </c>
      <c r="F122" s="2">
        <v>749478.23109552264</v>
      </c>
      <c r="G122" s="2">
        <f t="shared" si="35"/>
        <v>692960.42857142852</v>
      </c>
      <c r="H122" s="2">
        <f t="shared" si="32"/>
        <v>49038467.14746587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953860.85714285984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754525.03079178929</v>
      </c>
      <c r="Q122" s="2">
        <f t="shared" si="36"/>
        <v>700000</v>
      </c>
      <c r="R122" s="2">
        <f t="shared" si="33"/>
        <v>49872673.204650104</v>
      </c>
      <c r="S122" s="2">
        <f t="shared" si="17"/>
        <v>692960.42857142538</v>
      </c>
      <c r="T122" s="2">
        <f t="shared" si="18"/>
        <v>7039.5714285714785</v>
      </c>
      <c r="U122" s="2">
        <f t="shared" si="19"/>
        <v>700000</v>
      </c>
      <c r="V122" s="2">
        <f t="shared" si="34"/>
        <v>4266577</v>
      </c>
      <c r="W122" s="2">
        <f t="shared" si="20"/>
        <v>204076</v>
      </c>
      <c r="X122" s="2">
        <f t="shared" si="6"/>
        <v>495924</v>
      </c>
      <c r="Y122" s="2">
        <f t="shared" si="30"/>
        <v>45606096.204650089</v>
      </c>
      <c r="Z122" s="2" t="str">
        <f t="shared" si="8"/>
        <v>HERE</v>
      </c>
      <c r="AA122" s="2">
        <f>IF(Z122="HERE",Y122,AA121+Graph!$G$1*1000)</f>
        <v>45606096.204650089</v>
      </c>
      <c r="AB122" s="2">
        <f t="shared" si="21"/>
        <v>495924</v>
      </c>
      <c r="AC122" s="2">
        <f t="shared" si="31"/>
        <v>4266577</v>
      </c>
      <c r="AD122" s="3">
        <f t="shared" si="10"/>
        <v>45606096.204650089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31003675.696831737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55</v>
      </c>
      <c r="C123" s="7"/>
      <c r="D123" s="2" t="e">
        <f t="shared" si="12"/>
        <v>#N/A</v>
      </c>
      <c r="E123" s="2" t="e">
        <f t="shared" si="22"/>
        <v>#N/A</v>
      </c>
      <c r="F123" s="2">
        <v>754738.88138878345</v>
      </c>
      <c r="G123" s="2">
        <f t="shared" si="35"/>
        <v>692960.42857142852</v>
      </c>
      <c r="H123" s="2">
        <f t="shared" si="32"/>
        <v>49731427.576037295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960900.42857143132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759807.5228843689</v>
      </c>
      <c r="Q123" s="2">
        <f t="shared" si="36"/>
        <v>700000</v>
      </c>
      <c r="R123" s="2">
        <f t="shared" si="33"/>
        <v>50572673.204650104</v>
      </c>
      <c r="S123" s="2">
        <f t="shared" si="17"/>
        <v>692960.42857142538</v>
      </c>
      <c r="T123" s="2">
        <f t="shared" si="18"/>
        <v>7039.5714285714785</v>
      </c>
      <c r="U123" s="2">
        <f t="shared" si="19"/>
        <v>700000</v>
      </c>
      <c r="V123" s="2">
        <f t="shared" si="34"/>
        <v>4609740</v>
      </c>
      <c r="W123" s="2">
        <f t="shared" si="20"/>
        <v>343163</v>
      </c>
      <c r="X123" s="2">
        <f t="shared" si="6"/>
        <v>356837</v>
      </c>
      <c r="Y123" s="2">
        <f t="shared" si="30"/>
        <v>45962933.204650089</v>
      </c>
      <c r="Z123" s="2" t="str">
        <f t="shared" si="8"/>
        <v>HERE</v>
      </c>
      <c r="AA123" s="2">
        <f>IF(Z123="HERE",Y123,AA122+Graph!$G$1*1000)</f>
        <v>45962933.204650089</v>
      </c>
      <c r="AB123" s="2">
        <f t="shared" si="21"/>
        <v>356837</v>
      </c>
      <c r="AC123" s="2">
        <f t="shared" si="31"/>
        <v>4609740</v>
      </c>
      <c r="AD123" s="3">
        <f t="shared" si="10"/>
        <v>45962933.204650089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31542241.309734948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56</v>
      </c>
      <c r="C124" s="7"/>
      <c r="D124" s="2" t="e">
        <f t="shared" si="12"/>
        <v>#N/A</v>
      </c>
      <c r="E124" s="2" t="e">
        <f t="shared" si="22"/>
        <v>#N/A</v>
      </c>
      <c r="F124" s="2">
        <v>759999.53168204427</v>
      </c>
      <c r="G124" s="2">
        <f t="shared" si="35"/>
        <v>692960.42857142852</v>
      </c>
      <c r="H124" s="2">
        <f t="shared" si="32"/>
        <v>50424388.004608721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967940.00000000279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765090.0149769485</v>
      </c>
      <c r="Q124" s="2">
        <f t="shared" si="36"/>
        <v>700000</v>
      </c>
      <c r="R124" s="2">
        <f t="shared" si="33"/>
        <v>51272673.204650104</v>
      </c>
      <c r="S124" s="2">
        <f t="shared" si="17"/>
        <v>692960.42857142538</v>
      </c>
      <c r="T124" s="2">
        <f t="shared" si="18"/>
        <v>7039.5714285714785</v>
      </c>
      <c r="U124" s="2">
        <f t="shared" si="19"/>
        <v>700000</v>
      </c>
      <c r="V124" s="2">
        <f t="shared" si="34"/>
        <v>4973248</v>
      </c>
      <c r="W124" s="2">
        <f t="shared" si="20"/>
        <v>363508</v>
      </c>
      <c r="X124" s="2">
        <f t="shared" si="6"/>
        <v>336492</v>
      </c>
      <c r="Y124" s="2">
        <f t="shared" si="30"/>
        <v>46299425.204650089</v>
      </c>
      <c r="Z124" s="2" t="str">
        <f t="shared" si="8"/>
        <v>HERE</v>
      </c>
      <c r="AA124" s="2">
        <f>IF(Z124="HERE",Y124,AA123+Graph!$G$1*1000)</f>
        <v>46299425.204650089</v>
      </c>
      <c r="AB124" s="2">
        <f t="shared" si="21"/>
        <v>336492</v>
      </c>
      <c r="AC124" s="2">
        <f t="shared" si="31"/>
        <v>4973248</v>
      </c>
      <c r="AD124" s="3">
        <f t="shared" si="10"/>
        <v>46299425.204650089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32085561.16552151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57</v>
      </c>
      <c r="C125" s="7"/>
      <c r="D125" s="2" t="e">
        <f t="shared" si="12"/>
        <v>#N/A</v>
      </c>
      <c r="E125" s="2" t="e">
        <f t="shared" si="22"/>
        <v>#N/A</v>
      </c>
      <c r="F125" s="2">
        <v>765260.18197530508</v>
      </c>
      <c r="G125" s="2">
        <f t="shared" si="35"/>
        <v>692960.42857142852</v>
      </c>
      <c r="H125" s="2">
        <f t="shared" si="32"/>
        <v>51117348.433180146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974979.57142857427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770372.5070695281</v>
      </c>
      <c r="Q125" s="2">
        <f t="shared" si="36"/>
        <v>700000</v>
      </c>
      <c r="R125" s="2">
        <f t="shared" si="33"/>
        <v>51972673.204650104</v>
      </c>
      <c r="S125" s="2">
        <f t="shared" si="17"/>
        <v>692960.42857142538</v>
      </c>
      <c r="T125" s="2">
        <f t="shared" si="18"/>
        <v>7039.5714285714785</v>
      </c>
      <c r="U125" s="2">
        <f t="shared" si="19"/>
        <v>700000</v>
      </c>
      <c r="V125" s="2">
        <f t="shared" si="34"/>
        <v>5383103</v>
      </c>
      <c r="W125" s="2">
        <f t="shared" si="20"/>
        <v>409855</v>
      </c>
      <c r="X125" s="2">
        <f t="shared" si="6"/>
        <v>290145</v>
      </c>
      <c r="Y125" s="2">
        <f t="shared" si="30"/>
        <v>46589570.204650089</v>
      </c>
      <c r="Z125" s="2" t="str">
        <f t="shared" si="8"/>
        <v>HERE</v>
      </c>
      <c r="AA125" s="2">
        <f>IF(Z125="HERE",Y125,AA124+Graph!$G$1*1000)</f>
        <v>46589570.204650089</v>
      </c>
      <c r="AB125" s="2">
        <f t="shared" si="21"/>
        <v>290145</v>
      </c>
      <c r="AC125" s="2">
        <f t="shared" si="31"/>
        <v>5383103</v>
      </c>
      <c r="AD125" s="3">
        <f t="shared" si="10"/>
        <v>46589570.204650089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32633635.264191389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58</v>
      </c>
      <c r="C126" s="7"/>
      <c r="D126" s="2" t="e">
        <f t="shared" si="12"/>
        <v>#N/A</v>
      </c>
      <c r="E126" s="2" t="e">
        <f t="shared" si="22"/>
        <v>#N/A</v>
      </c>
      <c r="F126" s="2">
        <v>770520.83226853609</v>
      </c>
      <c r="G126" s="2">
        <f t="shared" si="35"/>
        <v>692960.42857142852</v>
      </c>
      <c r="H126" s="2">
        <f t="shared" si="32"/>
        <v>51810308.861751571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982019.14285714575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775654.99916213751</v>
      </c>
      <c r="Q126" s="2">
        <f t="shared" si="36"/>
        <v>700000</v>
      </c>
      <c r="R126" s="2">
        <f t="shared" si="33"/>
        <v>52672673.204650104</v>
      </c>
      <c r="S126" s="2">
        <f t="shared" si="17"/>
        <v>692960.42857142538</v>
      </c>
      <c r="T126" s="2">
        <f t="shared" si="18"/>
        <v>7039.5714285714785</v>
      </c>
      <c r="U126" s="2">
        <f t="shared" si="19"/>
        <v>700000</v>
      </c>
      <c r="V126" s="2">
        <f t="shared" si="34"/>
        <v>5861351</v>
      </c>
      <c r="W126" s="2">
        <f t="shared" si="20"/>
        <v>478248</v>
      </c>
      <c r="X126" s="2">
        <f t="shared" si="6"/>
        <v>221752</v>
      </c>
      <c r="Y126" s="2">
        <f t="shared" si="30"/>
        <v>46811322.204650089</v>
      </c>
      <c r="Z126" s="2" t="str">
        <f t="shared" si="8"/>
        <v>HERE</v>
      </c>
      <c r="AA126" s="2">
        <f>IF(Z126="HERE",Y126,AA125+Graph!$G$1*1000)</f>
        <v>46811322.204650089</v>
      </c>
      <c r="AB126" s="2">
        <f t="shared" si="21"/>
        <v>221752</v>
      </c>
      <c r="AC126" s="2">
        <f t="shared" si="31"/>
        <v>5861351</v>
      </c>
      <c r="AD126" s="3">
        <f t="shared" si="10"/>
        <v>46811322.204650089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33186463.605744593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59</v>
      </c>
      <c r="C127" s="7"/>
      <c r="D127" s="2" t="e">
        <f t="shared" si="12"/>
        <v>#N/A</v>
      </c>
      <c r="E127" s="2" t="e">
        <f t="shared" si="22"/>
        <v>#N/A</v>
      </c>
      <c r="F127" s="2">
        <v>775781.4825617969</v>
      </c>
      <c r="G127" s="2">
        <f t="shared" si="35"/>
        <v>692960.42857142852</v>
      </c>
      <c r="H127" s="2">
        <f t="shared" si="32"/>
        <v>52503269.290322997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989058.71428571723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780937.49125471711</v>
      </c>
      <c r="Q127" s="2">
        <f t="shared" si="36"/>
        <v>700000</v>
      </c>
      <c r="R127" s="2">
        <f t="shared" si="33"/>
        <v>53372673.204650104</v>
      </c>
      <c r="S127" s="2">
        <f t="shared" si="17"/>
        <v>692960.42857142538</v>
      </c>
      <c r="T127" s="2">
        <f t="shared" si="18"/>
        <v>7039.5714285714785</v>
      </c>
      <c r="U127" s="2">
        <f t="shared" si="19"/>
        <v>700000</v>
      </c>
      <c r="V127" s="2">
        <f t="shared" si="34"/>
        <v>6353321</v>
      </c>
      <c r="W127" s="2">
        <f t="shared" si="20"/>
        <v>491970</v>
      </c>
      <c r="X127" s="2">
        <f t="shared" si="6"/>
        <v>208030</v>
      </c>
      <c r="Y127" s="2">
        <f t="shared" si="30"/>
        <v>47019352.204650089</v>
      </c>
      <c r="Z127" s="2" t="str">
        <f t="shared" si="8"/>
        <v>HERE</v>
      </c>
      <c r="AA127" s="2">
        <f>IF(Z127="HERE",Y127,AA126+Graph!$G$1*1000)</f>
        <v>47019352.204650089</v>
      </c>
      <c r="AB127" s="2">
        <f t="shared" si="21"/>
        <v>208030</v>
      </c>
      <c r="AC127" s="2">
        <f t="shared" si="31"/>
        <v>6353321</v>
      </c>
      <c r="AD127" s="3">
        <f t="shared" si="10"/>
        <v>47019352.204650089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33744046.190181121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60</v>
      </c>
      <c r="C128" s="7"/>
      <c r="D128" s="2" t="e">
        <f t="shared" si="12"/>
        <v>#N/A</v>
      </c>
      <c r="E128" s="2" t="e">
        <f t="shared" si="22"/>
        <v>#N/A</v>
      </c>
      <c r="F128" s="2">
        <v>781042.13285505772</v>
      </c>
      <c r="G128" s="2">
        <f t="shared" si="35"/>
        <v>692960.42857142852</v>
      </c>
      <c r="H128" s="2">
        <f t="shared" si="32"/>
        <v>53196229.718894422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996098.28571428871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786219.98334729671</v>
      </c>
      <c r="Q128" s="2">
        <f t="shared" si="36"/>
        <v>700000</v>
      </c>
      <c r="R128" s="2">
        <f t="shared" si="33"/>
        <v>54072673.204650104</v>
      </c>
      <c r="S128" s="2">
        <f t="shared" si="17"/>
        <v>692960.42857142538</v>
      </c>
      <c r="T128" s="2">
        <f t="shared" si="18"/>
        <v>7039.5714285714785</v>
      </c>
      <c r="U128" s="2">
        <f t="shared" si="19"/>
        <v>700000</v>
      </c>
      <c r="V128" s="2">
        <f t="shared" si="34"/>
        <v>6573570</v>
      </c>
      <c r="W128" s="2">
        <f t="shared" si="20"/>
        <v>220249</v>
      </c>
      <c r="X128" s="2">
        <f t="shared" si="6"/>
        <v>479751</v>
      </c>
      <c r="Y128" s="2">
        <f t="shared" si="30"/>
        <v>47499103.204650089</v>
      </c>
      <c r="Z128" s="2" t="str">
        <f t="shared" si="8"/>
        <v>HERE</v>
      </c>
      <c r="AA128" s="2">
        <f>IF(Z128="HERE",Y128,AA127+Graph!$G$1*1000)</f>
        <v>47499103.204650089</v>
      </c>
      <c r="AB128" s="2">
        <f t="shared" si="21"/>
        <v>479751</v>
      </c>
      <c r="AC128" s="2">
        <f t="shared" si="31"/>
        <v>6573570</v>
      </c>
      <c r="AD128" s="3">
        <f t="shared" si="10"/>
        <v>47499103.204650089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34306383.017500967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61</v>
      </c>
      <c r="C129" s="7"/>
      <c r="D129" s="2" t="e">
        <f t="shared" si="12"/>
        <v>#N/A</v>
      </c>
      <c r="E129" s="2" t="e">
        <f t="shared" si="22"/>
        <v>#N/A</v>
      </c>
      <c r="F129" s="2">
        <v>786302.78314831853</v>
      </c>
      <c r="G129" s="2">
        <f t="shared" si="35"/>
        <v>692960.42857142852</v>
      </c>
      <c r="H129" s="2">
        <f t="shared" si="32"/>
        <v>53889190.147465847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1003137.8571428602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791502.47543987632</v>
      </c>
      <c r="Q129" s="2">
        <f t="shared" si="36"/>
        <v>700000</v>
      </c>
      <c r="R129" s="2">
        <f t="shared" si="33"/>
        <v>54772673.204650104</v>
      </c>
      <c r="S129" s="2">
        <f t="shared" si="17"/>
        <v>692960.42857142538</v>
      </c>
      <c r="T129" s="2">
        <f t="shared" si="18"/>
        <v>7039.5714285714785</v>
      </c>
      <c r="U129" s="2">
        <f t="shared" si="19"/>
        <v>700000</v>
      </c>
      <c r="V129" s="2">
        <f t="shared" si="34"/>
        <v>6853372</v>
      </c>
      <c r="W129" s="2">
        <f t="shared" si="20"/>
        <v>279802</v>
      </c>
      <c r="X129" s="2">
        <f t="shared" si="6"/>
        <v>420198</v>
      </c>
      <c r="Y129" s="2">
        <f t="shared" si="30"/>
        <v>47919301.204650089</v>
      </c>
      <c r="Z129" s="2" t="str">
        <f t="shared" si="8"/>
        <v>HERE</v>
      </c>
      <c r="AA129" s="2">
        <f>IF(Z129="HERE",Y129,AA128+Graph!$G$1*1000)</f>
        <v>47919301.204650089</v>
      </c>
      <c r="AB129" s="2">
        <f t="shared" si="21"/>
        <v>420198</v>
      </c>
      <c r="AC129" s="2">
        <f t="shared" si="31"/>
        <v>6853372</v>
      </c>
      <c r="AD129" s="3">
        <f t="shared" si="10"/>
        <v>47919301.204650089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34806839.157346994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62</v>
      </c>
      <c r="C130" s="7"/>
      <c r="D130" s="2" t="e">
        <f t="shared" si="12"/>
        <v>#N/A</v>
      </c>
      <c r="E130" s="2" t="e">
        <f t="shared" si="22"/>
        <v>#N/A</v>
      </c>
      <c r="F130" s="2">
        <v>791563.43344157934</v>
      </c>
      <c r="G130" s="2">
        <f t="shared" si="35"/>
        <v>692960.42857142852</v>
      </c>
      <c r="H130" s="2">
        <f t="shared" si="32"/>
        <v>54582150.576037273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1010177.4285714317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796784.96753245592</v>
      </c>
      <c r="Q130" s="2">
        <f t="shared" si="36"/>
        <v>700000</v>
      </c>
      <c r="R130" s="2">
        <f t="shared" si="33"/>
        <v>55472673.204650104</v>
      </c>
      <c r="S130" s="2">
        <f t="shared" si="17"/>
        <v>692960.42857142538</v>
      </c>
      <c r="T130" s="2">
        <f t="shared" si="18"/>
        <v>7039.5714285714785</v>
      </c>
      <c r="U130" s="2">
        <f t="shared" si="19"/>
        <v>700000</v>
      </c>
      <c r="V130" s="2">
        <f t="shared" si="34"/>
        <v>7164387</v>
      </c>
      <c r="W130" s="2">
        <f t="shared" si="20"/>
        <v>311015</v>
      </c>
      <c r="X130" s="2">
        <f t="shared" si="6"/>
        <v>388985</v>
      </c>
      <c r="Y130" s="2">
        <f t="shared" si="30"/>
        <v>48308286.204650089</v>
      </c>
      <c r="Z130" s="2" t="str">
        <f t="shared" si="8"/>
        <v>HERE</v>
      </c>
      <c r="AA130" s="2">
        <f>IF(Z130="HERE",Y130,AA129+Graph!$G$1*1000)</f>
        <v>48308286.204650089</v>
      </c>
      <c r="AB130" s="2">
        <f t="shared" si="21"/>
        <v>388985</v>
      </c>
      <c r="AC130" s="2">
        <f t="shared" si="31"/>
        <v>7164387</v>
      </c>
      <c r="AD130" s="3">
        <f t="shared" si="10"/>
        <v>48308286.204650089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35312049.540076368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63</v>
      </c>
      <c r="C131" s="7"/>
      <c r="D131" s="2" t="e">
        <f t="shared" si="12"/>
        <v>#N/A</v>
      </c>
      <c r="E131" s="2" t="e">
        <f t="shared" si="22"/>
        <v>#N/A</v>
      </c>
      <c r="F131" s="2">
        <v>796824.08373481035</v>
      </c>
      <c r="G131" s="2">
        <f t="shared" si="35"/>
        <v>692960.42857142852</v>
      </c>
      <c r="H131" s="2">
        <f t="shared" si="32"/>
        <v>55275111.004608698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1017217.0000000031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802067.45962503552</v>
      </c>
      <c r="Q131" s="2">
        <f t="shared" si="36"/>
        <v>700000</v>
      </c>
      <c r="R131" s="2">
        <f t="shared" si="33"/>
        <v>56172673.204650104</v>
      </c>
      <c r="S131" s="2">
        <f t="shared" si="17"/>
        <v>692960.42857142538</v>
      </c>
      <c r="T131" s="2">
        <f t="shared" si="18"/>
        <v>7039.5714285714785</v>
      </c>
      <c r="U131" s="2">
        <f t="shared" si="19"/>
        <v>700000</v>
      </c>
      <c r="V131" s="2">
        <f t="shared" si="34"/>
        <v>7447199</v>
      </c>
      <c r="W131" s="2">
        <f t="shared" si="20"/>
        <v>282812</v>
      </c>
      <c r="X131" s="2">
        <f t="shared" si="6"/>
        <v>417188</v>
      </c>
      <c r="Y131" s="2">
        <f t="shared" si="30"/>
        <v>48725474.204650089</v>
      </c>
      <c r="Z131" s="2" t="str">
        <f t="shared" si="8"/>
        <v>HERE</v>
      </c>
      <c r="AA131" s="2">
        <f>IF(Z131="HERE",Y131,AA130+Graph!$G$1*1000)</f>
        <v>48725474.204650089</v>
      </c>
      <c r="AB131" s="2">
        <f t="shared" si="21"/>
        <v>417188</v>
      </c>
      <c r="AC131" s="2">
        <f t="shared" si="31"/>
        <v>7447199</v>
      </c>
      <c r="AD131" s="3">
        <f t="shared" si="10"/>
        <v>48725474.204650089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35822014.165689059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64</v>
      </c>
      <c r="C132" s="7"/>
      <c r="D132" s="2" t="e">
        <f t="shared" si="12"/>
        <v>#N/A</v>
      </c>
      <c r="E132" s="2" t="e">
        <f t="shared" si="22"/>
        <v>#N/A</v>
      </c>
      <c r="F132" s="2">
        <v>802084.73402807117</v>
      </c>
      <c r="G132" s="2">
        <f t="shared" si="35"/>
        <v>692960.42857142852</v>
      </c>
      <c r="H132" s="2">
        <f t="shared" si="32"/>
        <v>55968071.433180124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1024256.5714285746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807349.95171764493</v>
      </c>
      <c r="Q132" s="2">
        <f t="shared" si="36"/>
        <v>700000</v>
      </c>
      <c r="R132" s="2">
        <f t="shared" si="33"/>
        <v>56872673.204650104</v>
      </c>
      <c r="S132" s="2">
        <f t="shared" si="17"/>
        <v>692960.42857142538</v>
      </c>
      <c r="T132" s="2">
        <f t="shared" si="18"/>
        <v>7039.5714285714785</v>
      </c>
      <c r="U132" s="2">
        <f t="shared" si="19"/>
        <v>700000</v>
      </c>
      <c r="V132" s="2">
        <f t="shared" si="34"/>
        <v>7891184</v>
      </c>
      <c r="W132" s="2">
        <f t="shared" si="20"/>
        <v>443985</v>
      </c>
      <c r="X132" s="2">
        <f t="shared" si="6"/>
        <v>256015</v>
      </c>
      <c r="Y132" s="2">
        <f t="shared" si="30"/>
        <v>48981489.204650089</v>
      </c>
      <c r="Z132" s="2" t="str">
        <f t="shared" si="8"/>
        <v>HERE</v>
      </c>
      <c r="AA132" s="2">
        <f>IF(Z132="HERE",Y132,AA131+Graph!$G$1*1000)</f>
        <v>48981489.204650089</v>
      </c>
      <c r="AB132" s="2">
        <f t="shared" si="21"/>
        <v>256015</v>
      </c>
      <c r="AC132" s="2">
        <f t="shared" si="31"/>
        <v>7891184</v>
      </c>
      <c r="AD132" s="3">
        <f t="shared" si="10"/>
        <v>48981489.204650089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36336733.034185082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65</v>
      </c>
      <c r="C133" s="7"/>
      <c r="D133" s="2" t="e">
        <f t="shared" si="12"/>
        <v>#N/A</v>
      </c>
      <c r="E133" s="2" t="e">
        <f t="shared" si="22"/>
        <v>#N/A</v>
      </c>
      <c r="F133" s="2">
        <v>807345.38432133198</v>
      </c>
      <c r="G133" s="2">
        <f t="shared" si="35"/>
        <v>692960.42857142852</v>
      </c>
      <c r="H133" s="2">
        <f t="shared" si="32"/>
        <v>56661031.861751549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1031296.1428571461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812632.44381022453</v>
      </c>
      <c r="Q133" s="2">
        <f t="shared" si="36"/>
        <v>700000</v>
      </c>
      <c r="R133" s="2">
        <f t="shared" si="33"/>
        <v>57572673.204650104</v>
      </c>
      <c r="S133" s="2">
        <f t="shared" si="17"/>
        <v>692960.42857142538</v>
      </c>
      <c r="T133" s="2">
        <f t="shared" si="18"/>
        <v>7039.5714285714785</v>
      </c>
      <c r="U133" s="2">
        <f t="shared" si="19"/>
        <v>700000</v>
      </c>
      <c r="V133" s="2">
        <f t="shared" si="34"/>
        <v>8378940</v>
      </c>
      <c r="W133" s="2">
        <f t="shared" si="20"/>
        <v>487756</v>
      </c>
      <c r="X133" s="2">
        <f t="shared" si="6"/>
        <v>212244</v>
      </c>
      <c r="Y133" s="2">
        <f t="shared" si="30"/>
        <v>49193733.204650089</v>
      </c>
      <c r="Z133" s="2" t="str">
        <f t="shared" si="8"/>
        <v>HERE</v>
      </c>
      <c r="AA133" s="2">
        <f>IF(Z133="HERE",Y133,AA132+Graph!$G$1*1000)</f>
        <v>49193733.204650089</v>
      </c>
      <c r="AB133" s="2">
        <f t="shared" si="21"/>
        <v>212244</v>
      </c>
      <c r="AC133" s="2">
        <f t="shared" si="31"/>
        <v>8378940</v>
      </c>
      <c r="AD133" s="3">
        <f t="shared" si="10"/>
        <v>49193733.204650089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36854676.046685085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66</v>
      </c>
      <c r="C134" s="7"/>
      <c r="D134" s="2" t="e">
        <f t="shared" si="12"/>
        <v>#N/A</v>
      </c>
      <c r="E134" s="2" t="e">
        <f t="shared" si="22"/>
        <v>#N/A</v>
      </c>
      <c r="F134" s="2">
        <v>812606.03461459279</v>
      </c>
      <c r="G134" s="2">
        <f t="shared" si="35"/>
        <v>692960.42857142852</v>
      </c>
      <c r="H134" s="2">
        <f t="shared" si="32"/>
        <v>57353992.290322974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1038335.7142857176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817914.93590280414</v>
      </c>
      <c r="Q134" s="2">
        <f t="shared" si="36"/>
        <v>700000</v>
      </c>
      <c r="R134" s="2">
        <f t="shared" si="33"/>
        <v>58272673.204650104</v>
      </c>
      <c r="S134" s="2">
        <f t="shared" si="17"/>
        <v>692960.42857142538</v>
      </c>
      <c r="T134" s="2">
        <f t="shared" si="18"/>
        <v>7039.5714285714785</v>
      </c>
      <c r="U134" s="2">
        <f t="shared" si="19"/>
        <v>700000</v>
      </c>
      <c r="V134" s="2">
        <f t="shared" si="34"/>
        <v>8977329</v>
      </c>
      <c r="W134" s="2">
        <f t="shared" si="20"/>
        <v>598389</v>
      </c>
      <c r="X134" s="2">
        <f t="shared" si="6"/>
        <v>101611</v>
      </c>
      <c r="Y134" s="2">
        <f t="shared" si="30"/>
        <v>49295344.204650089</v>
      </c>
      <c r="Z134" s="2" t="str">
        <f t="shared" si="8"/>
        <v>HERE</v>
      </c>
      <c r="AA134" s="2">
        <f>IF(Z134="HERE",Y134,AA133+Graph!$G$1*1000)</f>
        <v>49295344.204650089</v>
      </c>
      <c r="AB134" s="2">
        <f t="shared" si="21"/>
        <v>101611</v>
      </c>
      <c r="AC134" s="2">
        <f t="shared" si="31"/>
        <v>8977329</v>
      </c>
      <c r="AD134" s="3">
        <f t="shared" si="10"/>
        <v>49295344.204650089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37372619.05918508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67</v>
      </c>
      <c r="C135" s="7"/>
      <c r="D135" s="2" t="e">
        <f t="shared" si="12"/>
        <v>#N/A</v>
      </c>
      <c r="E135" s="2" t="e">
        <f t="shared" si="22"/>
        <v>#N/A</v>
      </c>
      <c r="F135" s="2">
        <v>817866.6849078536</v>
      </c>
      <c r="G135" s="2">
        <f t="shared" si="35"/>
        <v>692960.42857142852</v>
      </c>
      <c r="H135" s="2">
        <f t="shared" si="32"/>
        <v>58046952.7188944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1045375.2857142891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823197.42799538374</v>
      </c>
      <c r="Q135" s="2">
        <f t="shared" si="36"/>
        <v>700000</v>
      </c>
      <c r="R135" s="2">
        <f t="shared" si="33"/>
        <v>58972673.204650104</v>
      </c>
      <c r="S135" s="2">
        <f t="shared" si="17"/>
        <v>692960.42857142538</v>
      </c>
      <c r="T135" s="2">
        <f t="shared" si="18"/>
        <v>7039.5714285714785</v>
      </c>
      <c r="U135" s="2">
        <f t="shared" si="19"/>
        <v>700000</v>
      </c>
      <c r="V135" s="2">
        <f t="shared" si="34"/>
        <v>9296367</v>
      </c>
      <c r="W135" s="2">
        <f t="shared" si="20"/>
        <v>319038</v>
      </c>
      <c r="X135" s="2">
        <f t="shared" si="6"/>
        <v>380962</v>
      </c>
      <c r="Y135" s="2">
        <f t="shared" si="30"/>
        <v>49676306.204650089</v>
      </c>
      <c r="Z135" s="2" t="str">
        <f t="shared" si="8"/>
        <v>HERE</v>
      </c>
      <c r="AA135" s="2">
        <f>IF(Z135="HERE",Y135,AA134+Graph!$G$1*1000)</f>
        <v>49676306.204650089</v>
      </c>
      <c r="AB135" s="2">
        <f t="shared" si="21"/>
        <v>380962</v>
      </c>
      <c r="AC135" s="2">
        <f t="shared" si="31"/>
        <v>9296367</v>
      </c>
      <c r="AD135" s="3">
        <f t="shared" si="10"/>
        <v>49676306.204650089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37890562.071685083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68</v>
      </c>
      <c r="C136" s="7"/>
      <c r="D136" s="2" t="e">
        <f t="shared" si="12"/>
        <v>#N/A</v>
      </c>
      <c r="E136" s="2" t="e">
        <f t="shared" si="22"/>
        <v>#N/A</v>
      </c>
      <c r="F136" s="2">
        <v>823127.33520111442</v>
      </c>
      <c r="G136" s="2">
        <f t="shared" si="35"/>
        <v>692960.42857142852</v>
      </c>
      <c r="H136" s="2">
        <f t="shared" si="32"/>
        <v>58739913.147465825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1052414.8571428605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828479.92008796334</v>
      </c>
      <c r="Q136" s="2">
        <f t="shared" si="36"/>
        <v>700000</v>
      </c>
      <c r="R136" s="2">
        <f t="shared" si="33"/>
        <v>59672673.204650104</v>
      </c>
      <c r="S136" s="2">
        <f t="shared" si="17"/>
        <v>692960.42857142538</v>
      </c>
      <c r="T136" s="2">
        <f t="shared" si="18"/>
        <v>7039.5714285714785</v>
      </c>
      <c r="U136" s="2">
        <f t="shared" si="19"/>
        <v>700000</v>
      </c>
      <c r="V136" s="2">
        <f t="shared" si="34"/>
        <v>9646715</v>
      </c>
      <c r="W136" s="2">
        <f t="shared" si="20"/>
        <v>350348</v>
      </c>
      <c r="X136" s="2">
        <f t="shared" si="6"/>
        <v>349652</v>
      </c>
      <c r="Y136" s="2">
        <f t="shared" si="30"/>
        <v>50025958.204650089</v>
      </c>
      <c r="Z136" s="2" t="str">
        <f t="shared" si="8"/>
        <v>HERE</v>
      </c>
      <c r="AA136" s="2">
        <f>IF(Z136="HERE",Y136,AA135+Graph!$G$1*1000)</f>
        <v>50025958.204650089</v>
      </c>
      <c r="AB136" s="2">
        <f t="shared" si="21"/>
        <v>349652</v>
      </c>
      <c r="AC136" s="2">
        <f t="shared" si="31"/>
        <v>9646715</v>
      </c>
      <c r="AD136" s="3">
        <f t="shared" si="10"/>
        <v>50025958.204650089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38408505.084185079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69</v>
      </c>
      <c r="C137" s="7"/>
      <c r="D137" s="2" t="e">
        <f t="shared" si="12"/>
        <v>#N/A</v>
      </c>
      <c r="E137" s="2" t="e">
        <f t="shared" si="22"/>
        <v>#N/A</v>
      </c>
      <c r="F137" s="2">
        <v>828387.98549434543</v>
      </c>
      <c r="G137" s="2">
        <f t="shared" si="35"/>
        <v>692960.42857142852</v>
      </c>
      <c r="H137" s="2">
        <f t="shared" si="32"/>
        <v>59432873.57603725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1059454.4285714319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833762.41218057275</v>
      </c>
      <c r="Q137" s="2">
        <f t="shared" si="36"/>
        <v>700000</v>
      </c>
      <c r="R137" s="2">
        <f t="shared" si="33"/>
        <v>60372673.204650104</v>
      </c>
      <c r="S137" s="2">
        <f t="shared" si="17"/>
        <v>692960.42857142538</v>
      </c>
      <c r="T137" s="2">
        <f t="shared" si="18"/>
        <v>7039.571428571362</v>
      </c>
      <c r="U137" s="2">
        <f t="shared" si="19"/>
        <v>700000</v>
      </c>
      <c r="V137" s="2">
        <f t="shared" si="34"/>
        <v>10021471</v>
      </c>
      <c r="W137" s="2">
        <f t="shared" si="20"/>
        <v>374756</v>
      </c>
      <c r="X137" s="2">
        <f t="shared" si="6"/>
        <v>325244</v>
      </c>
      <c r="Y137" s="2">
        <f t="shared" si="30"/>
        <v>50351202.204650089</v>
      </c>
      <c r="Z137" s="2" t="str">
        <f t="shared" si="8"/>
        <v>HERE</v>
      </c>
      <c r="AA137" s="2">
        <f>IF(Z137="HERE",Y137,AA136+Graph!$G$1*1000)</f>
        <v>50351202.204650089</v>
      </c>
      <c r="AB137" s="2">
        <f t="shared" si="21"/>
        <v>325244</v>
      </c>
      <c r="AC137" s="2">
        <f t="shared" si="31"/>
        <v>10021471</v>
      </c>
      <c r="AD137" s="3">
        <f t="shared" si="10"/>
        <v>50351202.204650089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38861993.234185085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70</v>
      </c>
      <c r="C138" s="7"/>
      <c r="D138" s="2" t="e">
        <f t="shared" si="12"/>
        <v>#N/A</v>
      </c>
      <c r="E138" s="2" t="e">
        <f t="shared" si="22"/>
        <v>#N/A</v>
      </c>
      <c r="F138" s="2">
        <v>833648.63578760624</v>
      </c>
      <c r="G138" s="2">
        <f t="shared" si="35"/>
        <v>692960.42857142852</v>
      </c>
      <c r="H138" s="2">
        <f t="shared" si="32"/>
        <v>60125834.004608676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1066494.0000000033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839044.90427315235</v>
      </c>
      <c r="Q138" s="2">
        <f t="shared" si="36"/>
        <v>700000</v>
      </c>
      <c r="R138" s="2">
        <f t="shared" si="33"/>
        <v>61072673.204650104</v>
      </c>
      <c r="S138" s="2">
        <f t="shared" si="17"/>
        <v>692960.42857142538</v>
      </c>
      <c r="T138" s="2">
        <f t="shared" si="18"/>
        <v>7039.571428571362</v>
      </c>
      <c r="U138" s="2">
        <f t="shared" si="19"/>
        <v>700000</v>
      </c>
      <c r="V138" s="2">
        <f t="shared" si="34"/>
        <v>10490487</v>
      </c>
      <c r="W138" s="2">
        <f t="shared" si="20"/>
        <v>469016</v>
      </c>
      <c r="X138" s="2">
        <f t="shared" si="6"/>
        <v>230984</v>
      </c>
      <c r="Y138" s="2">
        <f t="shared" si="30"/>
        <v>50582186.204650089</v>
      </c>
      <c r="Z138" s="2" t="str">
        <f t="shared" si="8"/>
        <v>HERE</v>
      </c>
      <c r="AA138" s="2">
        <f>IF(Z138="HERE",Y138,AA137+Graph!$G$1*1000)</f>
        <v>50582186.204650089</v>
      </c>
      <c r="AB138" s="2">
        <f t="shared" si="21"/>
        <v>230984</v>
      </c>
      <c r="AC138" s="2">
        <f t="shared" si="31"/>
        <v>10490487</v>
      </c>
      <c r="AD138" s="3">
        <f t="shared" si="10"/>
        <v>50582186.204650089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39254891.68418508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71</v>
      </c>
      <c r="C139" s="7"/>
      <c r="D139" s="2" t="e">
        <f t="shared" si="12"/>
        <v>#N/A</v>
      </c>
      <c r="E139" s="2" t="e">
        <f t="shared" si="22"/>
        <v>#N/A</v>
      </c>
      <c r="F139" s="2">
        <v>838909.28608086705</v>
      </c>
      <c r="G139" s="2">
        <f t="shared" si="35"/>
        <v>692960.42857142852</v>
      </c>
      <c r="H139" s="2">
        <f t="shared" si="32"/>
        <v>60818794.433180101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1073533.5714285746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844327.39636573195</v>
      </c>
      <c r="Q139" s="2">
        <f t="shared" si="36"/>
        <v>700000</v>
      </c>
      <c r="R139" s="2">
        <f t="shared" si="33"/>
        <v>61772673.204650104</v>
      </c>
      <c r="S139" s="2">
        <f t="shared" si="17"/>
        <v>692960.42857142538</v>
      </c>
      <c r="T139" s="2">
        <f t="shared" si="18"/>
        <v>7039.571428571362</v>
      </c>
      <c r="U139" s="2">
        <f t="shared" si="19"/>
        <v>700000</v>
      </c>
      <c r="V139" s="2">
        <f t="shared" si="34"/>
        <v>10971047</v>
      </c>
      <c r="W139" s="2">
        <f t="shared" si="20"/>
        <v>480560</v>
      </c>
      <c r="X139" s="2">
        <f t="shared" si="6"/>
        <v>219440</v>
      </c>
      <c r="Y139" s="2">
        <f t="shared" si="30"/>
        <v>50801626.204650089</v>
      </c>
      <c r="Z139" s="2" t="str">
        <f t="shared" si="8"/>
        <v>HERE</v>
      </c>
      <c r="AA139" s="2">
        <f>IF(Z139="HERE",Y139,AA138+Graph!$G$1*1000)</f>
        <v>50801626.204650089</v>
      </c>
      <c r="AB139" s="2">
        <f t="shared" si="21"/>
        <v>219440</v>
      </c>
      <c r="AC139" s="2">
        <f t="shared" si="31"/>
        <v>10971047</v>
      </c>
      <c r="AD139" s="3">
        <f t="shared" si="10"/>
        <v>50801626.204650089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39615701.784185082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72</v>
      </c>
      <c r="C140" s="7"/>
      <c r="D140" s="2" t="e">
        <f t="shared" si="12"/>
        <v>#N/A</v>
      </c>
      <c r="E140" s="2" t="e">
        <f t="shared" si="22"/>
        <v>#N/A</v>
      </c>
      <c r="F140" s="2">
        <v>844169.93637412786</v>
      </c>
      <c r="G140" s="2">
        <f t="shared" si="35"/>
        <v>692960.42857142852</v>
      </c>
      <c r="H140" s="2">
        <f t="shared" si="32"/>
        <v>61511754.861751527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1080573.142857146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849609.88845831156</v>
      </c>
      <c r="Q140" s="2">
        <f t="shared" si="36"/>
        <v>700000</v>
      </c>
      <c r="R140" s="2">
        <f t="shared" si="33"/>
        <v>62472673.204650104</v>
      </c>
      <c r="S140" s="2">
        <f t="shared" si="17"/>
        <v>692960.42857142538</v>
      </c>
      <c r="T140" s="2">
        <f t="shared" si="18"/>
        <v>7039.571428571362</v>
      </c>
      <c r="U140" s="2">
        <f t="shared" si="19"/>
        <v>700000</v>
      </c>
      <c r="V140" s="2">
        <f t="shared" si="34"/>
        <v>11465210</v>
      </c>
      <c r="W140" s="2">
        <f t="shared" si="20"/>
        <v>494163</v>
      </c>
      <c r="X140" s="2">
        <f t="shared" si="6"/>
        <v>205837</v>
      </c>
      <c r="Y140" s="2">
        <f t="shared" si="30"/>
        <v>51007463.204650089</v>
      </c>
      <c r="Z140" s="2" t="str">
        <f t="shared" si="8"/>
        <v>HERE</v>
      </c>
      <c r="AA140" s="2">
        <f>IF(Z140="HERE",Y140,AA139+Graph!$G$1*1000)</f>
        <v>51007463.204650089</v>
      </c>
      <c r="AB140" s="2">
        <f t="shared" si="21"/>
        <v>205837</v>
      </c>
      <c r="AC140" s="2">
        <f t="shared" si="31"/>
        <v>11465210</v>
      </c>
      <c r="AD140" s="3">
        <f t="shared" si="10"/>
        <v>51007463.204650089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39970103.734185085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73</v>
      </c>
      <c r="C141" s="7"/>
      <c r="D141" s="2" t="e">
        <f t="shared" si="12"/>
        <v>#N/A</v>
      </c>
      <c r="E141" s="2" t="e">
        <f t="shared" si="22"/>
        <v>#N/A</v>
      </c>
      <c r="F141" s="2">
        <v>849430.58666738868</v>
      </c>
      <c r="G141" s="2">
        <f t="shared" si="35"/>
        <v>692960.42857142852</v>
      </c>
      <c r="H141" s="2">
        <f t="shared" si="32"/>
        <v>62204715.290322952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1087612.7142857173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854892.38055089116</v>
      </c>
      <c r="Q141" s="2">
        <f t="shared" si="36"/>
        <v>700000</v>
      </c>
      <c r="R141" s="2">
        <f t="shared" si="33"/>
        <v>63172673.204650104</v>
      </c>
      <c r="S141" s="2">
        <f t="shared" si="17"/>
        <v>692960.42857142538</v>
      </c>
      <c r="T141" s="2">
        <f t="shared" si="18"/>
        <v>7039.571428571362</v>
      </c>
      <c r="U141" s="2">
        <f t="shared" si="19"/>
        <v>700000</v>
      </c>
      <c r="V141" s="2">
        <f t="shared" si="34"/>
        <v>12014288</v>
      </c>
      <c r="W141" s="2">
        <f t="shared" si="20"/>
        <v>549078</v>
      </c>
      <c r="X141" s="2">
        <f t="shared" si="6"/>
        <v>150922</v>
      </c>
      <c r="Y141" s="2">
        <f t="shared" si="30"/>
        <v>51158385.204650089</v>
      </c>
      <c r="Z141" s="2" t="str">
        <f t="shared" si="8"/>
        <v>HERE</v>
      </c>
      <c r="AA141" s="2">
        <f>IF(Z141="HERE",Y141,AA140+Graph!$G$1*1000)</f>
        <v>51158385.204650089</v>
      </c>
      <c r="AB141" s="2">
        <f t="shared" si="21"/>
        <v>150922</v>
      </c>
      <c r="AC141" s="2">
        <f t="shared" si="31"/>
        <v>12014288</v>
      </c>
      <c r="AD141" s="3">
        <f t="shared" si="10"/>
        <v>51158385.204650089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40363875.984185085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74</v>
      </c>
      <c r="C142" s="7"/>
      <c r="D142" s="2" t="e">
        <f t="shared" si="12"/>
        <v>#N/A</v>
      </c>
      <c r="E142" s="2" t="e">
        <f t="shared" si="22"/>
        <v>#N/A</v>
      </c>
      <c r="F142" s="2">
        <v>854691.23696061969</v>
      </c>
      <c r="G142" s="2">
        <f t="shared" si="35"/>
        <v>692960.42857142852</v>
      </c>
      <c r="H142" s="2">
        <f t="shared" si="32"/>
        <v>62897675.718894377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1094652.2857142887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860174.87264347076</v>
      </c>
      <c r="Q142" s="2">
        <f t="shared" si="36"/>
        <v>700000</v>
      </c>
      <c r="R142" s="2">
        <f t="shared" si="33"/>
        <v>63872673.204650104</v>
      </c>
      <c r="S142" s="2">
        <f t="shared" si="17"/>
        <v>692960.42857142538</v>
      </c>
      <c r="T142" s="2">
        <f t="shared" si="18"/>
        <v>7039.571428571362</v>
      </c>
      <c r="U142" s="2">
        <f t="shared" si="19"/>
        <v>700000</v>
      </c>
      <c r="V142" s="2">
        <f t="shared" si="34"/>
        <v>12294006</v>
      </c>
      <c r="W142" s="2">
        <f t="shared" si="20"/>
        <v>279718</v>
      </c>
      <c r="X142" s="2">
        <f t="shared" si="6"/>
        <v>420282</v>
      </c>
      <c r="Y142" s="2">
        <f t="shared" si="30"/>
        <v>51578667.204650089</v>
      </c>
      <c r="Z142" s="2" t="str">
        <f t="shared" si="8"/>
        <v>HERE</v>
      </c>
      <c r="AA142" s="2">
        <f>IF(Z142="HERE",Y142,AA141+Graph!$G$1*1000)</f>
        <v>51578667.204650089</v>
      </c>
      <c r="AB142" s="2">
        <f t="shared" si="21"/>
        <v>420282</v>
      </c>
      <c r="AC142" s="2">
        <f t="shared" si="31"/>
        <v>12294006</v>
      </c>
      <c r="AD142" s="3">
        <f t="shared" si="10"/>
        <v>51578667.204650089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40802280.034185082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75</v>
      </c>
      <c r="C143" s="7"/>
      <c r="D143" s="2" t="e">
        <f t="shared" si="12"/>
        <v>#N/A</v>
      </c>
      <c r="E143" s="2" t="e">
        <f t="shared" si="22"/>
        <v>#N/A</v>
      </c>
      <c r="F143" s="2">
        <v>859951.8872538805</v>
      </c>
      <c r="G143" s="2">
        <f t="shared" si="35"/>
        <v>692960.42857142852</v>
      </c>
      <c r="H143" s="2">
        <f t="shared" si="32"/>
        <v>63590636.147465803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1101691.8571428601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865457.36473608017</v>
      </c>
      <c r="Q143" s="2">
        <f t="shared" si="36"/>
        <v>700000</v>
      </c>
      <c r="R143" s="2">
        <f t="shared" si="33"/>
        <v>64572673.204650104</v>
      </c>
      <c r="S143" s="2">
        <f t="shared" si="17"/>
        <v>692960.42857142538</v>
      </c>
      <c r="T143" s="2">
        <f t="shared" si="18"/>
        <v>7039.571428571362</v>
      </c>
      <c r="U143" s="2">
        <f t="shared" si="19"/>
        <v>700000</v>
      </c>
      <c r="V143" s="2">
        <f t="shared" si="34"/>
        <v>12646486</v>
      </c>
      <c r="W143" s="2">
        <f t="shared" si="20"/>
        <v>352480</v>
      </c>
      <c r="X143" s="2">
        <f t="shared" si="6"/>
        <v>347520</v>
      </c>
      <c r="Y143" s="2">
        <f t="shared" si="30"/>
        <v>51926187.204650089</v>
      </c>
      <c r="Z143" s="2" t="str">
        <f t="shared" si="8"/>
        <v>HERE</v>
      </c>
      <c r="AA143" s="2">
        <f>IF(Z143="HERE",Y143,AA142+Graph!$G$1*1000)</f>
        <v>51926187.204650089</v>
      </c>
      <c r="AB143" s="2">
        <f t="shared" si="21"/>
        <v>347520</v>
      </c>
      <c r="AC143" s="2">
        <f t="shared" si="31"/>
        <v>12646486</v>
      </c>
      <c r="AD143" s="3">
        <f t="shared" si="10"/>
        <v>51926187.204650089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41258815.43418508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76</v>
      </c>
      <c r="C144" s="7"/>
      <c r="D144" s="2" t="e">
        <f t="shared" si="12"/>
        <v>#N/A</v>
      </c>
      <c r="E144" s="2" t="e">
        <f t="shared" si="22"/>
        <v>#N/A</v>
      </c>
      <c r="F144" s="2">
        <v>865212.53754714131</v>
      </c>
      <c r="G144" s="2">
        <f t="shared" si="35"/>
        <v>692960.42857142852</v>
      </c>
      <c r="H144" s="2">
        <f t="shared" si="32"/>
        <v>64283596.576037228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1108731.4285714314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870739.85682865977</v>
      </c>
      <c r="Q144" s="2">
        <f t="shared" si="36"/>
        <v>700000</v>
      </c>
      <c r="R144" s="2">
        <f t="shared" si="33"/>
        <v>65272673.204650104</v>
      </c>
      <c r="S144" s="2">
        <f t="shared" si="17"/>
        <v>692960.42857142538</v>
      </c>
      <c r="T144" s="2">
        <f t="shared" si="18"/>
        <v>7039.571428571362</v>
      </c>
      <c r="U144" s="2">
        <f t="shared" si="19"/>
        <v>700000</v>
      </c>
      <c r="V144" s="2">
        <f t="shared" si="34"/>
        <v>13058298</v>
      </c>
      <c r="W144" s="2">
        <f t="shared" si="20"/>
        <v>411812</v>
      </c>
      <c r="X144" s="2">
        <f t="shared" si="6"/>
        <v>288188</v>
      </c>
      <c r="Y144" s="2">
        <f t="shared" si="30"/>
        <v>52214375.204650089</v>
      </c>
      <c r="Z144" s="2" t="str">
        <f t="shared" si="8"/>
        <v>HERE</v>
      </c>
      <c r="AA144" s="2">
        <f>IF(Z144="HERE",Y144,AA143+Graph!$G$1*1000)</f>
        <v>52214375.204650089</v>
      </c>
      <c r="AB144" s="2">
        <f t="shared" si="21"/>
        <v>288188</v>
      </c>
      <c r="AC144" s="2">
        <f t="shared" si="31"/>
        <v>13058298</v>
      </c>
      <c r="AD144" s="3">
        <f t="shared" si="10"/>
        <v>52214375.204650089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41597126.884185083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77</v>
      </c>
      <c r="C145" s="7"/>
      <c r="D145" s="2" t="e">
        <f t="shared" si="12"/>
        <v>#N/A</v>
      </c>
      <c r="E145" s="2" t="e">
        <f t="shared" si="22"/>
        <v>#N/A</v>
      </c>
      <c r="F145" s="2">
        <v>870473.18784040213</v>
      </c>
      <c r="G145" s="2">
        <f t="shared" si="35"/>
        <v>692960.42857142852</v>
      </c>
      <c r="H145" s="2">
        <f t="shared" si="32"/>
        <v>64976557.004608653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1115771.0000000028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876022.34892123938</v>
      </c>
      <c r="Q145" s="2">
        <f t="shared" si="36"/>
        <v>700000</v>
      </c>
      <c r="R145" s="2">
        <f t="shared" si="33"/>
        <v>65972673.204650104</v>
      </c>
      <c r="S145" s="2">
        <f t="shared" si="17"/>
        <v>692960.42857142538</v>
      </c>
      <c r="T145" s="2">
        <f t="shared" si="18"/>
        <v>7039.571428571362</v>
      </c>
      <c r="U145" s="2">
        <f t="shared" si="19"/>
        <v>700000</v>
      </c>
      <c r="V145" s="2">
        <f t="shared" si="34"/>
        <v>13509108</v>
      </c>
      <c r="W145" s="2">
        <f t="shared" si="20"/>
        <v>450810</v>
      </c>
      <c r="X145" s="2">
        <f t="shared" si="6"/>
        <v>249190</v>
      </c>
      <c r="Y145" s="2">
        <f t="shared" si="30"/>
        <v>52463565.204650089</v>
      </c>
      <c r="Z145" s="2" t="str">
        <f t="shared" si="8"/>
        <v>HERE</v>
      </c>
      <c r="AA145" s="2">
        <f>IF(Z145="HERE",Y145,AA144+Graph!$G$1*1000)</f>
        <v>52463565.204650089</v>
      </c>
      <c r="AB145" s="2">
        <f t="shared" si="21"/>
        <v>249190</v>
      </c>
      <c r="AC145" s="2">
        <f t="shared" si="31"/>
        <v>13509108</v>
      </c>
      <c r="AD145" s="3">
        <f t="shared" si="10"/>
        <v>52463565.204650089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41918145.084185079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78</v>
      </c>
      <c r="C146" s="7"/>
      <c r="D146" s="2" t="e">
        <f t="shared" si="12"/>
        <v>#N/A</v>
      </c>
      <c r="E146" s="2" t="e">
        <f t="shared" si="22"/>
        <v>#N/A</v>
      </c>
      <c r="F146" s="2">
        <v>875733.83813366294</v>
      </c>
      <c r="G146" s="2">
        <f t="shared" si="35"/>
        <v>692960.42857142852</v>
      </c>
      <c r="H146" s="2">
        <f t="shared" si="32"/>
        <v>65669517.433180079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1122810.5714285742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881304.84101381898</v>
      </c>
      <c r="Q146" s="2">
        <f t="shared" si="36"/>
        <v>700000</v>
      </c>
      <c r="R146" s="2">
        <f t="shared" si="33"/>
        <v>66672673.204650104</v>
      </c>
      <c r="S146" s="2">
        <f t="shared" si="17"/>
        <v>692960.42857142538</v>
      </c>
      <c r="T146" s="2">
        <f t="shared" si="18"/>
        <v>7039.571428571362</v>
      </c>
      <c r="U146" s="2">
        <f t="shared" si="19"/>
        <v>700000</v>
      </c>
      <c r="V146" s="2">
        <f t="shared" si="34"/>
        <v>14012224</v>
      </c>
      <c r="W146" s="2">
        <f t="shared" si="20"/>
        <v>503116</v>
      </c>
      <c r="X146" s="2">
        <f t="shared" si="6"/>
        <v>196884</v>
      </c>
      <c r="Y146" s="2">
        <f t="shared" si="30"/>
        <v>52660449.204650089</v>
      </c>
      <c r="Z146" s="2" t="str">
        <f t="shared" si="8"/>
        <v>HERE</v>
      </c>
      <c r="AA146" s="2">
        <f>IF(Z146="HERE",Y146,AA145+Graph!$G$1*1000)</f>
        <v>52660449.204650089</v>
      </c>
      <c r="AB146" s="2">
        <f t="shared" si="21"/>
        <v>196884</v>
      </c>
      <c r="AC146" s="2">
        <f t="shared" si="31"/>
        <v>14012224</v>
      </c>
      <c r="AD146" s="3">
        <f t="shared" si="10"/>
        <v>52660449.204650089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42199768.334185079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79</v>
      </c>
      <c r="C147" s="7"/>
      <c r="D147" s="2" t="e">
        <f t="shared" si="12"/>
        <v>#N/A</v>
      </c>
      <c r="E147" s="2" t="e">
        <f t="shared" si="22"/>
        <v>#N/A</v>
      </c>
      <c r="F147" s="2">
        <v>880994.48842689395</v>
      </c>
      <c r="G147" s="2">
        <f t="shared" si="35"/>
        <v>692960.42857142852</v>
      </c>
      <c r="H147" s="2">
        <f t="shared" si="32"/>
        <v>66362477.861751504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1129850.1428571455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886587.33310639858</v>
      </c>
      <c r="Q147" s="2">
        <f t="shared" si="36"/>
        <v>700000</v>
      </c>
      <c r="R147" s="2">
        <f t="shared" si="33"/>
        <v>67372673.204650104</v>
      </c>
      <c r="S147" s="2">
        <f t="shared" si="17"/>
        <v>692960.42857142538</v>
      </c>
      <c r="T147" s="2">
        <f t="shared" si="18"/>
        <v>7039.571428571362</v>
      </c>
      <c r="U147" s="2">
        <f t="shared" si="19"/>
        <v>700000</v>
      </c>
      <c r="V147" s="2">
        <f t="shared" si="34"/>
        <v>14556827</v>
      </c>
      <c r="W147" s="2">
        <f t="shared" si="20"/>
        <v>544603</v>
      </c>
      <c r="X147" s="2">
        <f t="shared" si="6"/>
        <v>155397</v>
      </c>
      <c r="Y147" s="2">
        <f t="shared" si="30"/>
        <v>52815846.204650089</v>
      </c>
      <c r="Z147" s="2" t="str">
        <f t="shared" si="8"/>
        <v>HERE</v>
      </c>
      <c r="AA147" s="2">
        <f>IF(Z147="HERE",Y147,AA146+Graph!$G$1*1000)</f>
        <v>52815846.204650089</v>
      </c>
      <c r="AB147" s="2">
        <f t="shared" si="21"/>
        <v>155397</v>
      </c>
      <c r="AC147" s="2">
        <f t="shared" si="31"/>
        <v>14556827</v>
      </c>
      <c r="AD147" s="3">
        <f t="shared" si="10"/>
        <v>52800000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42423257.534185082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80</v>
      </c>
      <c r="C148" s="7"/>
      <c r="D148" s="2" t="e">
        <f t="shared" si="12"/>
        <v>#N/A</v>
      </c>
      <c r="E148" s="2" t="e">
        <f t="shared" si="22"/>
        <v>#N/A</v>
      </c>
      <c r="F148" s="2">
        <v>886255.13872015476</v>
      </c>
      <c r="G148" s="2">
        <f t="shared" si="35"/>
        <v>692960.42857142852</v>
      </c>
      <c r="H148" s="2">
        <f t="shared" si="32"/>
        <v>67055438.29032293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1136889.7142857169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891869.82519897819</v>
      </c>
      <c r="Q148" s="2">
        <f t="shared" si="36"/>
        <v>700000</v>
      </c>
      <c r="R148" s="2">
        <f t="shared" si="33"/>
        <v>68072673.204650104</v>
      </c>
      <c r="S148" s="2">
        <f t="shared" si="17"/>
        <v>692960.42857142538</v>
      </c>
      <c r="T148" s="2">
        <f t="shared" si="18"/>
        <v>7039.571428571362</v>
      </c>
      <c r="U148" s="2">
        <f t="shared" si="19"/>
        <v>700000</v>
      </c>
      <c r="V148" s="2">
        <f t="shared" si="34"/>
        <v>15062189</v>
      </c>
      <c r="W148" s="2">
        <f t="shared" si="20"/>
        <v>505362</v>
      </c>
      <c r="X148" s="2">
        <f t="shared" si="6"/>
        <v>194638</v>
      </c>
      <c r="Y148" s="2">
        <f t="shared" si="30"/>
        <v>53010484.204650089</v>
      </c>
      <c r="Z148" s="2" t="str">
        <f t="shared" si="8"/>
        <v>HERE</v>
      </c>
      <c r="AA148" s="2">
        <f>IF(Z148="HERE",Y148,AA147+Graph!$G$1*1000)</f>
        <v>53010484.204650089</v>
      </c>
      <c r="AB148" s="2">
        <f t="shared" si="21"/>
        <v>194638</v>
      </c>
      <c r="AC148" s="2">
        <f t="shared" si="31"/>
        <v>15062189</v>
      </c>
      <c r="AD148" s="3">
        <f t="shared" si="10"/>
        <v>52800000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42635083.034185082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81</v>
      </c>
      <c r="C149" s="7"/>
      <c r="D149" s="2" t="e">
        <f t="shared" si="12"/>
        <v>#N/A</v>
      </c>
      <c r="E149" s="2" t="e">
        <f t="shared" si="22"/>
        <v>#N/A</v>
      </c>
      <c r="F149" s="2">
        <v>891515.78901341558</v>
      </c>
      <c r="G149" s="2">
        <f t="shared" si="35"/>
        <v>692960.42857142852</v>
      </c>
      <c r="H149" s="2">
        <f t="shared" si="32"/>
        <v>67748398.718894362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1143929.2857142882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897152.31729158759</v>
      </c>
      <c r="Q149" s="2">
        <f t="shared" si="36"/>
        <v>700000</v>
      </c>
      <c r="R149" s="2">
        <f t="shared" si="33"/>
        <v>68772673.204650104</v>
      </c>
      <c r="S149" s="2">
        <f t="shared" si="17"/>
        <v>692960.42857143283</v>
      </c>
      <c r="T149" s="2">
        <f t="shared" si="18"/>
        <v>7039.571428571362</v>
      </c>
      <c r="U149" s="2">
        <f t="shared" si="19"/>
        <v>700000</v>
      </c>
      <c r="V149" s="2">
        <f t="shared" si="34"/>
        <v>15300151</v>
      </c>
      <c r="W149" s="2">
        <f t="shared" si="20"/>
        <v>237962</v>
      </c>
      <c r="X149" s="2">
        <f t="shared" si="6"/>
        <v>462038</v>
      </c>
      <c r="Y149" s="2">
        <f t="shared" si="30"/>
        <v>53472522.204650089</v>
      </c>
      <c r="Z149" s="2" t="str">
        <f t="shared" si="8"/>
        <v>HERE</v>
      </c>
      <c r="AA149" s="2">
        <f>IF(Z149="HERE",Y149,AA148+Graph!$G$1*1000)</f>
        <v>53472522.204650089</v>
      </c>
      <c r="AB149" s="2">
        <f t="shared" si="21"/>
        <v>462038</v>
      </c>
      <c r="AC149" s="2">
        <f t="shared" si="31"/>
        <v>15300151</v>
      </c>
      <c r="AD149" s="3">
        <f t="shared" si="10"/>
        <v>52800000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43077871.384185083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82</v>
      </c>
      <c r="C150" s="7"/>
      <c r="D150" s="2" t="e">
        <f t="shared" si="12"/>
        <v>#N/A</v>
      </c>
      <c r="E150" s="2" t="e">
        <f t="shared" si="22"/>
        <v>#N/A</v>
      </c>
      <c r="F150" s="2">
        <v>896776.43930667639</v>
      </c>
      <c r="G150" s="2">
        <f t="shared" si="35"/>
        <v>692960.42857142852</v>
      </c>
      <c r="H150" s="2">
        <f t="shared" si="32"/>
        <v>68441359.147465795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1150968.8571428596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902434.80938416719</v>
      </c>
      <c r="Q150" s="2">
        <f t="shared" si="36"/>
        <v>700000</v>
      </c>
      <c r="R150" s="2">
        <f t="shared" si="33"/>
        <v>69472673.204650104</v>
      </c>
      <c r="S150" s="2">
        <f t="shared" si="17"/>
        <v>692960.42857143283</v>
      </c>
      <c r="T150" s="2">
        <f t="shared" si="18"/>
        <v>7039.571428571362</v>
      </c>
      <c r="U150" s="2">
        <f t="shared" si="19"/>
        <v>700000</v>
      </c>
      <c r="V150" s="2">
        <f t="shared" si="34"/>
        <v>15576107</v>
      </c>
      <c r="W150" s="2">
        <f t="shared" si="20"/>
        <v>275956</v>
      </c>
      <c r="X150" s="2">
        <f t="shared" si="6"/>
        <v>424044</v>
      </c>
      <c r="Y150" s="2">
        <f t="shared" si="30"/>
        <v>53896566.204650089</v>
      </c>
      <c r="Z150" s="2" t="str">
        <f t="shared" si="8"/>
        <v>HERE</v>
      </c>
      <c r="AA150" s="2">
        <f>IF(Z150="HERE",Y150,AA149+Graph!$G$1*1000)</f>
        <v>53896566.204650089</v>
      </c>
      <c r="AB150" s="2">
        <f t="shared" si="21"/>
        <v>424044</v>
      </c>
      <c r="AC150" s="2">
        <f t="shared" si="31"/>
        <v>15576107</v>
      </c>
      <c r="AD150" s="3">
        <f t="shared" si="10"/>
        <v>52800000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43470039.68418508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83</v>
      </c>
      <c r="C151" s="7"/>
      <c r="D151" s="2" t="e">
        <f t="shared" si="12"/>
        <v>#N/A</v>
      </c>
      <c r="E151" s="2" t="e">
        <f t="shared" si="22"/>
        <v>#N/A</v>
      </c>
      <c r="F151" s="2">
        <v>902037.0895999372</v>
      </c>
      <c r="G151" s="2">
        <f t="shared" si="35"/>
        <v>692960.42857142852</v>
      </c>
      <c r="H151" s="2">
        <f t="shared" si="32"/>
        <v>69134319.576037228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1158008.428571431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907717.3014767468</v>
      </c>
      <c r="Q151" s="2">
        <f t="shared" si="36"/>
        <v>700000</v>
      </c>
      <c r="R151" s="2">
        <f t="shared" si="33"/>
        <v>70172673.204650104</v>
      </c>
      <c r="S151" s="2">
        <f t="shared" si="17"/>
        <v>692960.42857143283</v>
      </c>
      <c r="T151" s="2">
        <f t="shared" si="18"/>
        <v>7039.571428571362</v>
      </c>
      <c r="U151" s="2">
        <f t="shared" si="19"/>
        <v>700000</v>
      </c>
      <c r="V151" s="2">
        <f t="shared" si="34"/>
        <v>15940972</v>
      </c>
      <c r="W151" s="2">
        <f t="shared" si="20"/>
        <v>364865</v>
      </c>
      <c r="X151" s="2">
        <f t="shared" si="6"/>
        <v>335135</v>
      </c>
      <c r="Y151" s="2">
        <f t="shared" si="30"/>
        <v>54231701.204650089</v>
      </c>
      <c r="Z151" s="2" t="str">
        <f t="shared" si="8"/>
        <v>HERE</v>
      </c>
      <c r="AA151" s="2">
        <f>IF(Z151="HERE",Y151,AA150+Graph!$G$1*1000)</f>
        <v>54231701.204650089</v>
      </c>
      <c r="AB151" s="2">
        <f t="shared" si="21"/>
        <v>335135</v>
      </c>
      <c r="AC151" s="2">
        <f t="shared" si="31"/>
        <v>15940972</v>
      </c>
      <c r="AD151" s="3">
        <f t="shared" si="10"/>
        <v>52800000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43835676.93418508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84</v>
      </c>
      <c r="C152" s="7"/>
      <c r="D152" s="2" t="e">
        <f t="shared" si="12"/>
        <v>#N/A</v>
      </c>
      <c r="E152" s="2" t="e">
        <f t="shared" si="22"/>
        <v>#N/A</v>
      </c>
      <c r="F152" s="2">
        <v>907297.73989316821</v>
      </c>
      <c r="G152" s="2">
        <f t="shared" si="35"/>
        <v>692960.42857142852</v>
      </c>
      <c r="H152" s="2">
        <f t="shared" si="32"/>
        <v>69827280.004608661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1165048.0000000023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912999.7935693264</v>
      </c>
      <c r="Q152" s="2">
        <f t="shared" si="36"/>
        <v>700000</v>
      </c>
      <c r="R152" s="2">
        <f t="shared" si="33"/>
        <v>70872673.204650104</v>
      </c>
      <c r="S152" s="2">
        <f t="shared" si="17"/>
        <v>692960.42857143283</v>
      </c>
      <c r="T152" s="2">
        <f t="shared" si="18"/>
        <v>7039.571428571362</v>
      </c>
      <c r="U152" s="2">
        <f t="shared" si="19"/>
        <v>700000</v>
      </c>
      <c r="V152" s="2">
        <f t="shared" si="34"/>
        <v>16423082</v>
      </c>
      <c r="W152" s="2">
        <f t="shared" si="20"/>
        <v>482110</v>
      </c>
      <c r="X152" s="2">
        <f t="shared" si="6"/>
        <v>217890</v>
      </c>
      <c r="Y152" s="2">
        <f t="shared" si="30"/>
        <v>54449591.204650089</v>
      </c>
      <c r="Z152" s="2" t="str">
        <f t="shared" si="8"/>
        <v>HERE</v>
      </c>
      <c r="AA152" s="2">
        <f>IF(Z152="HERE",Y152,AA151+Graph!$G$1*1000)</f>
        <v>54449591.204650089</v>
      </c>
      <c r="AB152" s="2">
        <f t="shared" si="21"/>
        <v>217890</v>
      </c>
      <c r="AC152" s="2">
        <f t="shared" si="31"/>
        <v>16423082</v>
      </c>
      <c r="AD152" s="3">
        <f t="shared" si="10"/>
        <v>52800000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44225286.734185085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85</v>
      </c>
      <c r="C153" s="7"/>
      <c r="D153" s="2" t="e">
        <f t="shared" si="12"/>
        <v>#N/A</v>
      </c>
      <c r="E153" s="2" t="e">
        <f t="shared" si="22"/>
        <v>#N/A</v>
      </c>
      <c r="F153" s="2">
        <v>912558.39018642902</v>
      </c>
      <c r="G153" s="2">
        <f t="shared" si="35"/>
        <v>692960.42857142852</v>
      </c>
      <c r="H153" s="2">
        <f t="shared" si="32"/>
        <v>70520240.433180094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1172087.5714285737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918282.285661906</v>
      </c>
      <c r="Q153" s="2">
        <f t="shared" si="36"/>
        <v>700000</v>
      </c>
      <c r="R153" s="2">
        <f t="shared" si="33"/>
        <v>71572673.204650104</v>
      </c>
      <c r="S153" s="2">
        <f t="shared" si="17"/>
        <v>692960.42857143283</v>
      </c>
      <c r="T153" s="2">
        <f t="shared" si="18"/>
        <v>7039.571428571362</v>
      </c>
      <c r="U153" s="2">
        <f t="shared" si="19"/>
        <v>700000</v>
      </c>
      <c r="V153" s="2">
        <f t="shared" si="34"/>
        <v>16893745.765552998</v>
      </c>
      <c r="W153" s="2">
        <f t="shared" si="20"/>
        <v>470663.76555299759</v>
      </c>
      <c r="X153" s="2">
        <f t="shared" si="6"/>
        <v>229336.23444700241</v>
      </c>
      <c r="Y153" s="2">
        <f t="shared" si="30"/>
        <v>54678927.439097092</v>
      </c>
      <c r="Z153" s="2" t="str">
        <f t="shared" si="8"/>
        <v>HERE</v>
      </c>
      <c r="AA153" s="2">
        <f>IF(Z153="HERE",Y153,AA152+Graph!$G$1*1000)</f>
        <v>54678927.439097092</v>
      </c>
      <c r="AB153" s="2">
        <f t="shared" si="21"/>
        <v>229336.23444700241</v>
      </c>
      <c r="AC153" s="2">
        <f t="shared" si="31"/>
        <v>16893745.765552998</v>
      </c>
      <c r="AD153" s="3">
        <f t="shared" si="10"/>
        <v>52800000</v>
      </c>
      <c r="AE153" s="2">
        <f>IF(AE151&gt;=52800000,52800000,IF(AB132=Graph!G$1*1000,AE152+Graph!G$1*1000,AC153))</f>
        <v>16893745.765552998</v>
      </c>
      <c r="AF153" s="3">
        <f t="shared" si="11"/>
        <v>16893745.765552998</v>
      </c>
      <c r="AG153" s="3">
        <f t="shared" si="29"/>
        <v>44477899.484185085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86</v>
      </c>
      <c r="C154" s="7"/>
      <c r="D154" s="2" t="e">
        <f t="shared" si="12"/>
        <v>#N/A</v>
      </c>
      <c r="E154" s="2" t="e">
        <f t="shared" si="22"/>
        <v>#N/A</v>
      </c>
      <c r="F154" s="2">
        <v>917819.04047968984</v>
      </c>
      <c r="G154" s="2">
        <f t="shared" si="35"/>
        <v>692960.42857142852</v>
      </c>
      <c r="H154" s="2">
        <f t="shared" si="32"/>
        <v>71213200.861751527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1179127.1428571451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923564.77775451541</v>
      </c>
      <c r="Q154" s="2">
        <f t="shared" si="36"/>
        <v>700000</v>
      </c>
      <c r="R154" s="2">
        <f t="shared" si="33"/>
        <v>72272673.204650104</v>
      </c>
      <c r="S154" s="2">
        <f t="shared" si="17"/>
        <v>692960.42857143283</v>
      </c>
      <c r="T154" s="2">
        <f t="shared" si="18"/>
        <v>7039.571428571362</v>
      </c>
      <c r="U154" s="2">
        <f t="shared" si="19"/>
        <v>700000</v>
      </c>
      <c r="V154" s="2">
        <f t="shared" si="34"/>
        <v>17369670.181399256</v>
      </c>
      <c r="W154" s="2">
        <f t="shared" si="20"/>
        <v>475924.4158462584</v>
      </c>
      <c r="X154" s="2">
        <f t="shared" si="6"/>
        <v>224075.5841537416</v>
      </c>
      <c r="Y154" s="2">
        <f t="shared" si="30"/>
        <v>54903003.023250833</v>
      </c>
      <c r="Z154" s="2" t="str">
        <f t="shared" si="8"/>
        <v>HERE</v>
      </c>
      <c r="AA154" s="2">
        <f>IF(Z154="HERE",Y154,AA153+Graph!$G$1*1000)</f>
        <v>54903003.023250833</v>
      </c>
      <c r="AB154" s="2">
        <f t="shared" si="21"/>
        <v>224075.5841537416</v>
      </c>
      <c r="AC154" s="2">
        <f t="shared" si="31"/>
        <v>17369670.181399256</v>
      </c>
      <c r="AD154" s="3">
        <f t="shared" si="10"/>
        <v>52800000</v>
      </c>
      <c r="AE154" s="2">
        <f>IF(AE152&gt;=52800000,52800000,IF(AB133=Graph!G$1*1000,AE153+Graph!G$1*1000,AC154))</f>
        <v>17369670.181399256</v>
      </c>
      <c r="AF154" s="3">
        <f t="shared" si="11"/>
        <v>17369670.181399256</v>
      </c>
      <c r="AG154" s="3">
        <f t="shared" si="29"/>
        <v>44693306.884185083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87</v>
      </c>
      <c r="C155" s="7"/>
      <c r="D155" s="2" t="e">
        <f t="shared" si="12"/>
        <v>#N/A</v>
      </c>
      <c r="E155" s="2" t="e">
        <f t="shared" si="22"/>
        <v>#N/A</v>
      </c>
      <c r="F155" s="2">
        <v>923079.69077295065</v>
      </c>
      <c r="G155" s="2">
        <f t="shared" si="35"/>
        <v>692960.42857142852</v>
      </c>
      <c r="H155" s="2">
        <f t="shared" si="32"/>
        <v>71906161.290322959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1186166.7142857164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928847.26984709501</v>
      </c>
      <c r="Q155" s="2">
        <f t="shared" si="36"/>
        <v>700000</v>
      </c>
      <c r="R155" s="2">
        <f t="shared" si="33"/>
        <v>72972673.204650104</v>
      </c>
      <c r="S155" s="2">
        <f t="shared" si="17"/>
        <v>692960.42857143283</v>
      </c>
      <c r="T155" s="2">
        <f t="shared" si="18"/>
        <v>7039.571428571362</v>
      </c>
      <c r="U155" s="2">
        <f t="shared" si="19"/>
        <v>700000</v>
      </c>
      <c r="V155" s="2">
        <f t="shared" si="34"/>
        <v>17850855.247538775</v>
      </c>
      <c r="W155" s="2">
        <f t="shared" si="20"/>
        <v>481185.06613951921</v>
      </c>
      <c r="X155" s="2">
        <f t="shared" si="6"/>
        <v>218814.93386048079</v>
      </c>
      <c r="Y155" s="2">
        <f t="shared" si="30"/>
        <v>55121817.957111314</v>
      </c>
      <c r="Z155" s="2" t="str">
        <f t="shared" si="8"/>
        <v>HERE</v>
      </c>
      <c r="AA155" s="2">
        <f>IF(Z155="HERE",Y155,AA154+Graph!$G$1*1000)</f>
        <v>55121817.957111314</v>
      </c>
      <c r="AB155" s="2">
        <f t="shared" si="21"/>
        <v>218814.93386048079</v>
      </c>
      <c r="AC155" s="2">
        <f t="shared" si="31"/>
        <v>17850855.247538775</v>
      </c>
      <c r="AD155" s="3">
        <f t="shared" si="10"/>
        <v>52800000</v>
      </c>
      <c r="AE155" s="2">
        <f>IF(AE153&gt;=52800000,52800000,IF(AB134=Graph!G$1*1000,AE154+Graph!G$1*1000,AC155))</f>
        <v>17850855.247538775</v>
      </c>
      <c r="AF155" s="3">
        <f t="shared" si="11"/>
        <v>17850855.247538775</v>
      </c>
      <c r="AG155" s="3">
        <f t="shared" si="29"/>
        <v>44814676.234185085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88</v>
      </c>
      <c r="C156" s="7"/>
      <c r="D156" s="2" t="e">
        <f t="shared" si="12"/>
        <v>#N/A</v>
      </c>
      <c r="E156" s="2" t="e">
        <f t="shared" si="22"/>
        <v>#N/A</v>
      </c>
      <c r="F156" s="2">
        <v>928340.34106621146</v>
      </c>
      <c r="G156" s="2">
        <f t="shared" si="35"/>
        <v>692960.42857142852</v>
      </c>
      <c r="H156" s="2">
        <f t="shared" si="32"/>
        <v>72599121.718894392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1193206.2857142878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934129.76193967462</v>
      </c>
      <c r="Q156" s="2">
        <f t="shared" si="36"/>
        <v>700000</v>
      </c>
      <c r="R156" s="2">
        <f t="shared" si="33"/>
        <v>73672673.204650104</v>
      </c>
      <c r="S156" s="2">
        <f t="shared" si="17"/>
        <v>692960.42857143283</v>
      </c>
      <c r="T156" s="2">
        <f t="shared" si="18"/>
        <v>7039.571428571362</v>
      </c>
      <c r="U156" s="2">
        <f t="shared" si="19"/>
        <v>700000</v>
      </c>
      <c r="V156" s="2">
        <f t="shared" si="34"/>
        <v>18337300.963971555</v>
      </c>
      <c r="W156" s="2">
        <f t="shared" si="20"/>
        <v>486445.71643278003</v>
      </c>
      <c r="X156" s="2">
        <f t="shared" si="6"/>
        <v>213554.28356721997</v>
      </c>
      <c r="Y156" s="2">
        <f t="shared" si="30"/>
        <v>55335372.240678534</v>
      </c>
      <c r="Z156" s="2" t="str">
        <f t="shared" si="8"/>
        <v>HERE</v>
      </c>
      <c r="AA156" s="2">
        <f>IF(Z156="HERE",Y156,AA155+Graph!$G$1*1000)</f>
        <v>55335372.240678534</v>
      </c>
      <c r="AB156" s="2">
        <f t="shared" si="21"/>
        <v>213554.28356721997</v>
      </c>
      <c r="AC156" s="2">
        <f t="shared" si="31"/>
        <v>18337300.963971555</v>
      </c>
      <c r="AD156" s="3">
        <f t="shared" si="10"/>
        <v>52800000</v>
      </c>
      <c r="AE156" s="2">
        <f>IF(AE154&gt;=52800000,52800000,IF(AB135=Graph!G$1*1000,AE155+Graph!G$1*1000,AC156))</f>
        <v>18337300.963971555</v>
      </c>
      <c r="AF156" s="3">
        <f t="shared" si="11"/>
        <v>18337300.963971555</v>
      </c>
      <c r="AG156" s="3">
        <f t="shared" si="29"/>
        <v>45173493.93418508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89</v>
      </c>
      <c r="C157" s="7"/>
      <c r="D157" s="2" t="e">
        <f t="shared" si="12"/>
        <v>#N/A</v>
      </c>
      <c r="E157" s="2" t="e">
        <f t="shared" si="22"/>
        <v>#N/A</v>
      </c>
      <c r="F157" s="2">
        <v>933600.99135947227</v>
      </c>
      <c r="G157" s="2">
        <f t="shared" si="35"/>
        <v>692960.42857142852</v>
      </c>
      <c r="H157" s="2">
        <f t="shared" si="32"/>
        <v>73292082.147465825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1200245.8571428591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939412.25403225422</v>
      </c>
      <c r="Q157" s="2">
        <f t="shared" si="36"/>
        <v>700000</v>
      </c>
      <c r="R157" s="2">
        <f t="shared" si="33"/>
        <v>74372673.204650104</v>
      </c>
      <c r="S157" s="2">
        <f t="shared" si="17"/>
        <v>692960.42857143283</v>
      </c>
      <c r="T157" s="2">
        <f t="shared" si="18"/>
        <v>7039.571428571362</v>
      </c>
      <c r="U157" s="2">
        <f t="shared" si="19"/>
        <v>700000</v>
      </c>
      <c r="V157" s="2">
        <f t="shared" si="34"/>
        <v>18829007.330697596</v>
      </c>
      <c r="W157" s="2">
        <f t="shared" si="20"/>
        <v>491706.36672604084</v>
      </c>
      <c r="X157" s="2">
        <f t="shared" si="6"/>
        <v>208293.63327395916</v>
      </c>
      <c r="Y157" s="2">
        <f t="shared" si="30"/>
        <v>55543665.873952493</v>
      </c>
      <c r="Z157" s="2" t="str">
        <f t="shared" si="8"/>
        <v>HERE</v>
      </c>
      <c r="AA157" s="2">
        <f>IF(Z157="HERE",Y157,AA156+Graph!$G$1*1000)</f>
        <v>55543665.873952493</v>
      </c>
      <c r="AB157" s="2">
        <f t="shared" si="21"/>
        <v>208293.63327395916</v>
      </c>
      <c r="AC157" s="2">
        <f t="shared" si="31"/>
        <v>18829007.330697596</v>
      </c>
      <c r="AD157" s="3">
        <f t="shared" si="10"/>
        <v>52800000</v>
      </c>
      <c r="AE157" s="2">
        <f>IF(AE155&gt;=52800000,52800000,IF(AB136=Graph!G$1*1000,AE156+Graph!G$1*1000,AC157))</f>
        <v>18829007.330697596</v>
      </c>
      <c r="AF157" s="3">
        <f t="shared" si="11"/>
        <v>18829007.330697596</v>
      </c>
      <c r="AG157" s="3">
        <f t="shared" si="29"/>
        <v>45505698.134185083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90</v>
      </c>
      <c r="C158" s="7"/>
      <c r="D158" s="2" t="e">
        <f t="shared" si="12"/>
        <v>#N/A</v>
      </c>
      <c r="E158" s="2" t="e">
        <f t="shared" si="22"/>
        <v>#N/A</v>
      </c>
      <c r="F158" s="2">
        <v>938861.64165270329</v>
      </c>
      <c r="G158" s="2">
        <f t="shared" si="35"/>
        <v>692960.42857142852</v>
      </c>
      <c r="H158" s="2">
        <f t="shared" si="32"/>
        <v>73985042.576037258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1207285.4285714305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944694.74612483382</v>
      </c>
      <c r="Q158" s="2">
        <f t="shared" si="36"/>
        <v>700000</v>
      </c>
      <c r="R158" s="2">
        <f t="shared" si="33"/>
        <v>75072673.204650104</v>
      </c>
      <c r="S158" s="2">
        <f t="shared" si="17"/>
        <v>692960.42857143283</v>
      </c>
      <c r="T158" s="2">
        <f t="shared" si="18"/>
        <v>7039.571428571362</v>
      </c>
      <c r="U158" s="2">
        <f t="shared" si="19"/>
        <v>700000</v>
      </c>
      <c r="V158" s="2">
        <f t="shared" si="34"/>
        <v>19325974.347716868</v>
      </c>
      <c r="W158" s="2">
        <f t="shared" si="20"/>
        <v>496967.01701927185</v>
      </c>
      <c r="X158" s="2">
        <f t="shared" si="6"/>
        <v>203032.98298072815</v>
      </c>
      <c r="Y158" s="2">
        <f t="shared" si="30"/>
        <v>55746698.856933221</v>
      </c>
      <c r="Z158" s="2" t="str">
        <f t="shared" si="8"/>
        <v>HERE</v>
      </c>
      <c r="AA158" s="2">
        <f>IF(Z158="HERE",Y158,AA157+Graph!$G$1*1000)</f>
        <v>55746698.856933221</v>
      </c>
      <c r="AB158" s="2">
        <f t="shared" si="21"/>
        <v>203032.98298072815</v>
      </c>
      <c r="AC158" s="2">
        <f t="shared" si="31"/>
        <v>19325974.347716868</v>
      </c>
      <c r="AD158" s="3">
        <f t="shared" si="10"/>
        <v>52800000</v>
      </c>
      <c r="AE158" s="2">
        <f>IF(AE156&gt;=52800000,52800000,IF(AB137=Graph!G$1*1000,AE157+Graph!G$1*1000,AC158))</f>
        <v>19325974.347716868</v>
      </c>
      <c r="AF158" s="3">
        <f t="shared" si="11"/>
        <v>19325974.347716868</v>
      </c>
      <c r="AG158" s="3">
        <f t="shared" si="29"/>
        <v>45817155.534185082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91</v>
      </c>
      <c r="C159" s="7"/>
      <c r="D159" s="2" t="e">
        <f t="shared" si="12"/>
        <v>#N/A</v>
      </c>
      <c r="E159" s="2" t="e">
        <f t="shared" si="22"/>
        <v>#N/A</v>
      </c>
      <c r="F159" s="2">
        <v>944122.2919459641</v>
      </c>
      <c r="G159" s="2">
        <f t="shared" si="35"/>
        <v>692960.42857142852</v>
      </c>
      <c r="H159" s="2">
        <f t="shared" si="32"/>
        <v>74678003.004608691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1214325.0000000019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949977.23821741343</v>
      </c>
      <c r="Q159" s="2">
        <f t="shared" si="36"/>
        <v>700000</v>
      </c>
      <c r="R159" s="2">
        <f t="shared" si="33"/>
        <v>75772673.204650104</v>
      </c>
      <c r="S159" s="2">
        <f t="shared" si="17"/>
        <v>692960.42857143283</v>
      </c>
      <c r="T159" s="2">
        <f t="shared" si="18"/>
        <v>7039.571428571362</v>
      </c>
      <c r="U159" s="2">
        <f t="shared" si="19"/>
        <v>700000</v>
      </c>
      <c r="V159" s="2">
        <f t="shared" si="34"/>
        <v>19828202.015029401</v>
      </c>
      <c r="W159" s="2">
        <f t="shared" si="20"/>
        <v>502227.66731253266</v>
      </c>
      <c r="X159" s="2">
        <f t="shared" si="6"/>
        <v>197772.33268746734</v>
      </c>
      <c r="Y159" s="2">
        <f t="shared" ref="Y159:Y222" si="37">IF(COUNT($C160)=0,IF(COUNT($C159)=1,C159,SUM(Y158+X159)),C159)</f>
        <v>55944471.189620689</v>
      </c>
      <c r="Z159" s="2" t="str">
        <f t="shared" si="8"/>
        <v>HERE</v>
      </c>
      <c r="AA159" s="2">
        <f>IF(Z159="HERE",Y159,AA158+Graph!$G$1*1000)</f>
        <v>55944471.189620689</v>
      </c>
      <c r="AB159" s="2">
        <f t="shared" si="21"/>
        <v>197772.33268746734</v>
      </c>
      <c r="AC159" s="2">
        <f t="shared" ref="AC159:AC222" si="38">IF(Z160="HERE",V159,AC158)</f>
        <v>19828202.015029401</v>
      </c>
      <c r="AD159" s="3">
        <f t="shared" si="10"/>
        <v>52800000</v>
      </c>
      <c r="AE159" s="2">
        <f>IF(AE157&gt;=52800000,52800000,IF(AB138=Graph!G$1*1000,AE158+Graph!G$1*1000,AC159))</f>
        <v>19828202.015029401</v>
      </c>
      <c r="AF159" s="3">
        <f t="shared" si="11"/>
        <v>19828202.015029401</v>
      </c>
      <c r="AG159" s="3">
        <f t="shared" si="29"/>
        <v>46048491.93418508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92</v>
      </c>
      <c r="C160" s="7"/>
      <c r="D160" s="2" t="e">
        <f t="shared" si="12"/>
        <v>#N/A</v>
      </c>
      <c r="E160" s="2" t="e">
        <f t="shared" si="22"/>
        <v>#N/A</v>
      </c>
      <c r="F160" s="2">
        <v>949382.94223922491</v>
      </c>
      <c r="G160" s="2">
        <f t="shared" si="35"/>
        <v>692960.42857142852</v>
      </c>
      <c r="H160" s="2">
        <f t="shared" ref="H160:H223" si="39">IF(COUNT($C161)=0,IF(COUNT($C160)=1,C160,SUM(H159+G160)),C160)</f>
        <v>75370963.433180124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1221364.5714285732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955259.73031002283</v>
      </c>
      <c r="Q160" s="2">
        <f t="shared" si="36"/>
        <v>700000</v>
      </c>
      <c r="R160" s="2">
        <f t="shared" ref="R160:R223" si="40">IF(COUNT($C161)=0,IF(COUNT($C160)=1,M160,SUM(R159+Q160)),M160)</f>
        <v>76472673.204650104</v>
      </c>
      <c r="S160" s="2">
        <f t="shared" si="17"/>
        <v>692960.42857143283</v>
      </c>
      <c r="T160" s="2">
        <f t="shared" si="18"/>
        <v>7039.571428571362</v>
      </c>
      <c r="U160" s="2">
        <f t="shared" si="19"/>
        <v>700000</v>
      </c>
      <c r="V160" s="2">
        <f t="shared" si="34"/>
        <v>20335690.332635194</v>
      </c>
      <c r="W160" s="2">
        <f t="shared" si="20"/>
        <v>507488.31760579348</v>
      </c>
      <c r="X160" s="2">
        <f t="shared" si="6"/>
        <v>192511.68239420652</v>
      </c>
      <c r="Y160" s="2">
        <f t="shared" si="37"/>
        <v>56136982.872014895</v>
      </c>
      <c r="Z160" s="2" t="str">
        <f t="shared" si="8"/>
        <v>HERE</v>
      </c>
      <c r="AA160" s="2">
        <f>IF(Z160="HERE",Y160,AA159+Graph!$G$1*1000)</f>
        <v>56136982.872014895</v>
      </c>
      <c r="AB160" s="2">
        <f t="shared" si="21"/>
        <v>192511.68239420652</v>
      </c>
      <c r="AC160" s="2">
        <f t="shared" si="38"/>
        <v>20335690.332635194</v>
      </c>
      <c r="AD160" s="3">
        <f t="shared" si="10"/>
        <v>52800000</v>
      </c>
      <c r="AE160" s="2">
        <f>IF(AE158&gt;=52800000,52800000,IF(AB139=Graph!G$1*1000,AE159+Graph!G$1*1000,AC160))</f>
        <v>20335690.332635194</v>
      </c>
      <c r="AF160" s="3">
        <f t="shared" si="11"/>
        <v>20335690.332635194</v>
      </c>
      <c r="AG160" s="3">
        <f t="shared" si="29"/>
        <v>46270015.93418508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93</v>
      </c>
      <c r="C161" s="7"/>
      <c r="D161" s="2" t="e">
        <f t="shared" si="12"/>
        <v>#N/A</v>
      </c>
      <c r="E161" s="2" t="e">
        <f t="shared" si="22"/>
        <v>#N/A</v>
      </c>
      <c r="F161" s="2">
        <v>954643.59253248572</v>
      </c>
      <c r="G161" s="2">
        <f t="shared" si="35"/>
        <v>692960.42857142852</v>
      </c>
      <c r="H161" s="2">
        <f t="shared" si="39"/>
        <v>76063923.861751556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1228404.1428571446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960542.22240260243</v>
      </c>
      <c r="Q161" s="2">
        <f t="shared" si="36"/>
        <v>700000</v>
      </c>
      <c r="R161" s="2">
        <f t="shared" si="40"/>
        <v>77172673.204650104</v>
      </c>
      <c r="S161" s="2">
        <f t="shared" si="17"/>
        <v>692960.42857143283</v>
      </c>
      <c r="T161" s="2">
        <f t="shared" si="18"/>
        <v>7039.571428571362</v>
      </c>
      <c r="U161" s="2">
        <f t="shared" si="19"/>
        <v>700000</v>
      </c>
      <c r="V161" s="2">
        <f t="shared" si="34"/>
        <v>20848439.300534248</v>
      </c>
      <c r="W161" s="2">
        <f t="shared" si="20"/>
        <v>512748.96789905429</v>
      </c>
      <c r="X161" s="2">
        <f t="shared" si="6"/>
        <v>187251.03210094571</v>
      </c>
      <c r="Y161" s="2">
        <f t="shared" si="37"/>
        <v>56324233.904115841</v>
      </c>
      <c r="Z161" s="2" t="str">
        <f t="shared" si="8"/>
        <v>HERE</v>
      </c>
      <c r="AA161" s="2">
        <f>IF(Z161="HERE",Y161,AA160+Graph!$G$1*1000)</f>
        <v>56324233.904115841</v>
      </c>
      <c r="AB161" s="2">
        <f t="shared" si="21"/>
        <v>187251.03210094571</v>
      </c>
      <c r="AC161" s="2">
        <f t="shared" si="38"/>
        <v>20848439.300534248</v>
      </c>
      <c r="AD161" s="3">
        <f t="shared" si="10"/>
        <v>52800000</v>
      </c>
      <c r="AE161" s="2">
        <f>IF(AE159&gt;=52800000,52800000,IF(AB140=Graph!G$1*1000,AE160+Graph!G$1*1000,AC161))</f>
        <v>20848439.300534248</v>
      </c>
      <c r="AF161" s="3">
        <f t="shared" si="11"/>
        <v>20848439.300534248</v>
      </c>
      <c r="AG161" s="3">
        <f t="shared" si="29"/>
        <v>46479977.384185083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94</v>
      </c>
      <c r="C162" s="7"/>
      <c r="D162" s="2" t="e">
        <f t="shared" si="12"/>
        <v>#N/A</v>
      </c>
      <c r="E162" s="2" t="e">
        <f t="shared" si="22"/>
        <v>#N/A</v>
      </c>
      <c r="F162" s="2">
        <v>959904.24282574654</v>
      </c>
      <c r="G162" s="2">
        <f t="shared" si="35"/>
        <v>692960.42857142852</v>
      </c>
      <c r="H162" s="2">
        <f t="shared" si="39"/>
        <v>76756884.290322989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1235443.7142857159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965824.71449518204</v>
      </c>
      <c r="Q162" s="2">
        <f t="shared" si="36"/>
        <v>700000</v>
      </c>
      <c r="R162" s="2">
        <f t="shared" si="40"/>
        <v>77872673.204650104</v>
      </c>
      <c r="S162" s="2">
        <f t="shared" si="17"/>
        <v>692960.42857143283</v>
      </c>
      <c r="T162" s="2">
        <f t="shared" si="18"/>
        <v>7039.571428571362</v>
      </c>
      <c r="U162" s="2">
        <f t="shared" si="19"/>
        <v>700000</v>
      </c>
      <c r="V162" s="2">
        <f t="shared" si="34"/>
        <v>21366448.918726563</v>
      </c>
      <c r="W162" s="2">
        <f t="shared" si="20"/>
        <v>518009.6181923151</v>
      </c>
      <c r="X162" s="2">
        <f t="shared" si="6"/>
        <v>181990.3818076849</v>
      </c>
      <c r="Y162" s="2">
        <f t="shared" si="37"/>
        <v>56506224.285923526</v>
      </c>
      <c r="Z162" s="2" t="str">
        <f t="shared" si="8"/>
        <v>HERE</v>
      </c>
      <c r="AA162" s="2">
        <f>IF(Z162="HERE",Y162,AA161+Graph!$G$1*1000)</f>
        <v>56506224.285923526</v>
      </c>
      <c r="AB162" s="2">
        <f t="shared" si="21"/>
        <v>181990.3818076849</v>
      </c>
      <c r="AC162" s="2">
        <f t="shared" si="38"/>
        <v>21366448.918726563</v>
      </c>
      <c r="AD162" s="3">
        <f t="shared" si="10"/>
        <v>52800000</v>
      </c>
      <c r="AE162" s="2">
        <f>IF(AE160&gt;=52800000,52800000,IF(AB141=Graph!G$1*1000,AE161+Graph!G$1*1000,AC162))</f>
        <v>21366448.918726563</v>
      </c>
      <c r="AF162" s="3">
        <f t="shared" si="11"/>
        <v>21366448.918726563</v>
      </c>
      <c r="AG162" s="3">
        <f t="shared" si="29"/>
        <v>46643261.084185079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95</v>
      </c>
      <c r="C163" s="7"/>
      <c r="D163" s="2" t="e">
        <f t="shared" si="12"/>
        <v>#N/A</v>
      </c>
      <c r="E163" s="2" t="e">
        <f t="shared" si="22"/>
        <v>#N/A</v>
      </c>
      <c r="F163" s="2">
        <v>965164.89311897755</v>
      </c>
      <c r="G163" s="2">
        <f t="shared" si="35"/>
        <v>692960.42857142852</v>
      </c>
      <c r="H163" s="2">
        <f t="shared" si="39"/>
        <v>77449844.718894422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1242483.2857142873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971107.20658776164</v>
      </c>
      <c r="Q163" s="2">
        <f t="shared" si="36"/>
        <v>700000</v>
      </c>
      <c r="R163" s="2">
        <f t="shared" si="40"/>
        <v>78572673.204650104</v>
      </c>
      <c r="S163" s="2">
        <f t="shared" si="17"/>
        <v>692960.42857143283</v>
      </c>
      <c r="T163" s="2">
        <f t="shared" si="18"/>
        <v>7039.571428571362</v>
      </c>
      <c r="U163" s="2">
        <f t="shared" si="19"/>
        <v>700000</v>
      </c>
      <c r="V163" s="2">
        <f t="shared" si="34"/>
        <v>21889719.18721211</v>
      </c>
      <c r="W163" s="2">
        <f t="shared" si="20"/>
        <v>523270.26848554611</v>
      </c>
      <c r="X163" s="2">
        <f t="shared" si="6"/>
        <v>176729.73151445389</v>
      </c>
      <c r="Y163" s="2">
        <f t="shared" si="37"/>
        <v>56682954.01743798</v>
      </c>
      <c r="Z163" s="2" t="str">
        <f t="shared" si="8"/>
        <v>HERE</v>
      </c>
      <c r="AA163" s="2">
        <f>IF(Z163="HERE",Y163,AA162+Graph!$G$1*1000)</f>
        <v>56682954.01743798</v>
      </c>
      <c r="AB163" s="2">
        <f t="shared" si="21"/>
        <v>176729.73151445389</v>
      </c>
      <c r="AC163" s="2">
        <f t="shared" si="38"/>
        <v>21889719.18721211</v>
      </c>
      <c r="AD163" s="3">
        <f t="shared" si="10"/>
        <v>52800000</v>
      </c>
      <c r="AE163" s="2">
        <f>IF(AE161&gt;=52800000,52800000,IF(AB142=Graph!G$1*1000,AE162+Graph!G$1*1000,AC163))</f>
        <v>21889719.18721211</v>
      </c>
      <c r="AF163" s="3">
        <f t="shared" si="11"/>
        <v>21889719.18721211</v>
      </c>
      <c r="AG163" s="3">
        <f t="shared" si="29"/>
        <v>47035500.784185082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96</v>
      </c>
      <c r="C164" s="7"/>
      <c r="D164" s="2" t="e">
        <f t="shared" si="12"/>
        <v>#N/A</v>
      </c>
      <c r="E164" s="2" t="e">
        <f t="shared" si="22"/>
        <v>#N/A</v>
      </c>
      <c r="F164" s="2">
        <v>970425.54341223836</v>
      </c>
      <c r="G164" s="2">
        <f t="shared" si="35"/>
        <v>692960.42857142852</v>
      </c>
      <c r="H164" s="2">
        <f t="shared" si="39"/>
        <v>78142805.147465855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1249522.8571428587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976389.69868034124</v>
      </c>
      <c r="Q164" s="2">
        <f t="shared" si="36"/>
        <v>700000</v>
      </c>
      <c r="R164" s="2">
        <f t="shared" si="40"/>
        <v>79272673.204650104</v>
      </c>
      <c r="S164" s="2">
        <f t="shared" si="17"/>
        <v>692960.42857143283</v>
      </c>
      <c r="T164" s="2">
        <f t="shared" si="18"/>
        <v>7039.571428571362</v>
      </c>
      <c r="U164" s="2">
        <f t="shared" si="19"/>
        <v>700000</v>
      </c>
      <c r="V164" s="2">
        <f t="shared" si="34"/>
        <v>22418250.105990916</v>
      </c>
      <c r="W164" s="2">
        <f t="shared" si="20"/>
        <v>528530.91877880692</v>
      </c>
      <c r="X164" s="2">
        <f t="shared" si="6"/>
        <v>171469.08122119308</v>
      </c>
      <c r="Y164" s="2">
        <f t="shared" si="37"/>
        <v>56854423.098659173</v>
      </c>
      <c r="Z164" s="2" t="str">
        <f t="shared" si="8"/>
        <v>HERE</v>
      </c>
      <c r="AA164" s="2">
        <f>IF(Z164="HERE",Y164,AA163+Graph!$G$1*1000)</f>
        <v>56854423.098659173</v>
      </c>
      <c r="AB164" s="2">
        <f t="shared" si="21"/>
        <v>171469.08122119308</v>
      </c>
      <c r="AC164" s="2">
        <f t="shared" si="38"/>
        <v>22418250.105990916</v>
      </c>
      <c r="AD164" s="3">
        <f t="shared" si="10"/>
        <v>52800000</v>
      </c>
      <c r="AE164" s="2">
        <f>IF(AE162&gt;=52800000,52800000,IF(AB143=Graph!G$1*1000,AE163+Graph!G$1*1000,AC164))</f>
        <v>22418250.105990916</v>
      </c>
      <c r="AF164" s="3">
        <f t="shared" si="11"/>
        <v>22418250.105990916</v>
      </c>
      <c r="AG164" s="3">
        <f t="shared" si="29"/>
        <v>47365892.784185082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97</v>
      </c>
      <c r="C165" s="7"/>
      <c r="D165" s="2" t="e">
        <f t="shared" si="12"/>
        <v>#N/A</v>
      </c>
      <c r="E165" s="2" t="e">
        <f t="shared" si="22"/>
        <v>#N/A</v>
      </c>
      <c r="F165" s="2">
        <v>975686.19370549917</v>
      </c>
      <c r="G165" s="2">
        <f t="shared" si="35"/>
        <v>692960.42857142852</v>
      </c>
      <c r="H165" s="2">
        <f t="shared" si="39"/>
        <v>78835765.576037288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1256562.42857143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981672.19077292085</v>
      </c>
      <c r="Q165" s="2">
        <f t="shared" si="36"/>
        <v>700000</v>
      </c>
      <c r="R165" s="2">
        <f t="shared" si="40"/>
        <v>79972673.204650104</v>
      </c>
      <c r="S165" s="2">
        <f t="shared" si="17"/>
        <v>692960.42857143283</v>
      </c>
      <c r="T165" s="2">
        <f t="shared" si="18"/>
        <v>7039.571428571362</v>
      </c>
      <c r="U165" s="2">
        <f t="shared" si="19"/>
        <v>700000</v>
      </c>
      <c r="V165" s="2">
        <f t="shared" si="34"/>
        <v>22952041.675062984</v>
      </c>
      <c r="W165" s="2">
        <f t="shared" si="20"/>
        <v>533791.56907206774</v>
      </c>
      <c r="X165" s="2">
        <f t="shared" si="6"/>
        <v>166208.43092793226</v>
      </c>
      <c r="Y165" s="2">
        <f t="shared" si="37"/>
        <v>57020631.529587105</v>
      </c>
      <c r="Z165" s="2" t="str">
        <f t="shared" si="8"/>
        <v>HERE</v>
      </c>
      <c r="AA165" s="2">
        <f>IF(Z165="HERE",Y165,AA164+Graph!$G$1*1000)</f>
        <v>57020631.529587105</v>
      </c>
      <c r="AB165" s="2">
        <f t="shared" si="21"/>
        <v>166208.43092793226</v>
      </c>
      <c r="AC165" s="2">
        <f t="shared" si="38"/>
        <v>22952041.675062984</v>
      </c>
      <c r="AD165" s="3">
        <f t="shared" si="10"/>
        <v>52800000</v>
      </c>
      <c r="AE165" s="2">
        <f>IF(AE163&gt;=52800000,52800000,IF(AB144=Graph!G$1*1000,AE164+Graph!G$1*1000,AC165))</f>
        <v>22952041.675062984</v>
      </c>
      <c r="AF165" s="3">
        <f t="shared" si="11"/>
        <v>22952041.675062984</v>
      </c>
      <c r="AG165" s="3">
        <f t="shared" si="29"/>
        <v>47645852.584185079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98</v>
      </c>
      <c r="C166" s="7"/>
      <c r="D166" s="2" t="e">
        <f t="shared" si="12"/>
        <v>#N/A</v>
      </c>
      <c r="E166" s="2" t="e">
        <f t="shared" si="22"/>
        <v>#N/A</v>
      </c>
      <c r="F166" s="2">
        <v>980946.84399875998</v>
      </c>
      <c r="G166" s="2">
        <f t="shared" ref="G166:G229" si="41">IF(F166&gt;700000,$AK$31*1000,F166)</f>
        <v>692960.42857142852</v>
      </c>
      <c r="H166" s="2">
        <f t="shared" si="39"/>
        <v>79528726.004608721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1263602.0000000014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986954.68286553025</v>
      </c>
      <c r="Q166" s="2">
        <f t="shared" ref="Q166:Q229" si="42">IF(P166&gt;700000,700000,P166)</f>
        <v>700000</v>
      </c>
      <c r="R166" s="2">
        <f t="shared" si="40"/>
        <v>80672673.204650104</v>
      </c>
      <c r="S166" s="2">
        <f t="shared" si="17"/>
        <v>692960.42857143283</v>
      </c>
      <c r="T166" s="2">
        <f t="shared" si="18"/>
        <v>7039.571428571362</v>
      </c>
      <c r="U166" s="2">
        <f t="shared" si="19"/>
        <v>700000</v>
      </c>
      <c r="V166" s="2">
        <f t="shared" si="34"/>
        <v>23491093.894428313</v>
      </c>
      <c r="W166" s="2">
        <f t="shared" si="20"/>
        <v>539052.21936532855</v>
      </c>
      <c r="X166" s="2">
        <f t="shared" si="6"/>
        <v>160947.78063467145</v>
      </c>
      <c r="Y166" s="2">
        <f t="shared" si="37"/>
        <v>57181579.310221776</v>
      </c>
      <c r="Z166" s="2" t="str">
        <f t="shared" si="8"/>
        <v>HERE</v>
      </c>
      <c r="AA166" s="2">
        <f>IF(Z166="HERE",Y166,AA165+Graph!$G$1*1000)</f>
        <v>57181579.310221776</v>
      </c>
      <c r="AB166" s="2">
        <f t="shared" si="21"/>
        <v>160947.78063467145</v>
      </c>
      <c r="AC166" s="2">
        <f t="shared" si="38"/>
        <v>23491093.894428313</v>
      </c>
      <c r="AD166" s="3">
        <f t="shared" si="10"/>
        <v>52800000</v>
      </c>
      <c r="AE166" s="2">
        <f>IF(AE164&gt;=52800000,52800000,IF(AB145=Graph!G$1*1000,AE165+Graph!G$1*1000,AC166))</f>
        <v>23491093.894428313</v>
      </c>
      <c r="AF166" s="3">
        <f t="shared" si="11"/>
        <v>23491093.894428313</v>
      </c>
      <c r="AG166" s="3">
        <f t="shared" si="29"/>
        <v>47892664.084185079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99</v>
      </c>
      <c r="C167" s="7"/>
      <c r="D167" s="2" t="e">
        <f t="shared" si="12"/>
        <v>#N/A</v>
      </c>
      <c r="E167" s="2" t="e">
        <f t="shared" si="22"/>
        <v>#N/A</v>
      </c>
      <c r="F167" s="2">
        <v>986207.4942920208</v>
      </c>
      <c r="G167" s="2">
        <f t="shared" si="41"/>
        <v>692960.42857142852</v>
      </c>
      <c r="H167" s="2">
        <f t="shared" si="39"/>
        <v>80221686.433180153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1270641.5714285728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992237.17495810986</v>
      </c>
      <c r="Q167" s="2">
        <f t="shared" si="42"/>
        <v>700000</v>
      </c>
      <c r="R167" s="2">
        <f t="shared" si="40"/>
        <v>81372673.204650104</v>
      </c>
      <c r="S167" s="2">
        <f t="shared" si="17"/>
        <v>692960.42857143283</v>
      </c>
      <c r="T167" s="2">
        <f t="shared" si="18"/>
        <v>7039.571428571362</v>
      </c>
      <c r="U167" s="2">
        <f t="shared" si="19"/>
        <v>700000</v>
      </c>
      <c r="V167" s="2">
        <f t="shared" si="34"/>
        <v>24035406.764086902</v>
      </c>
      <c r="W167" s="2">
        <f t="shared" si="20"/>
        <v>544312.86965858936</v>
      </c>
      <c r="X167" s="2">
        <f t="shared" si="6"/>
        <v>155687.13034141064</v>
      </c>
      <c r="Y167" s="2">
        <f t="shared" si="37"/>
        <v>57337266.440563187</v>
      </c>
      <c r="Z167" s="2" t="str">
        <f t="shared" si="8"/>
        <v>HERE</v>
      </c>
      <c r="AA167" s="2">
        <f>IF(Z167="HERE",Y167,AA166+Graph!$G$1*1000)</f>
        <v>57337266.440563187</v>
      </c>
      <c r="AB167" s="2">
        <f t="shared" si="21"/>
        <v>155687.13034141064</v>
      </c>
      <c r="AC167" s="2">
        <f t="shared" si="38"/>
        <v>24035406.764086902</v>
      </c>
      <c r="AD167" s="3">
        <f t="shared" si="10"/>
        <v>52800000</v>
      </c>
      <c r="AE167" s="2">
        <f>IF(AE165&gt;=52800000,52800000,IF(AB146=Graph!G$1*1000,AE166+Graph!G$1*1000,AC167))</f>
        <v>24035406.764086902</v>
      </c>
      <c r="AF167" s="3">
        <f t="shared" si="11"/>
        <v>24035406.764086902</v>
      </c>
      <c r="AG167" s="3">
        <f t="shared" si="29"/>
        <v>48095015.484185085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100</v>
      </c>
      <c r="C168" s="7"/>
      <c r="D168" s="2" t="e">
        <f t="shared" si="12"/>
        <v>#N/A</v>
      </c>
      <c r="E168" s="2" t="e">
        <f t="shared" si="22"/>
        <v>#N/A</v>
      </c>
      <c r="F168" s="2">
        <v>991468.14458525181</v>
      </c>
      <c r="G168" s="2">
        <f t="shared" si="41"/>
        <v>692960.42857142852</v>
      </c>
      <c r="H168" s="2">
        <f t="shared" si="39"/>
        <v>80914646.861751586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1277681.1428571441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997519.66705068946</v>
      </c>
      <c r="Q168" s="2">
        <f t="shared" si="42"/>
        <v>700000</v>
      </c>
      <c r="R168" s="2">
        <f t="shared" si="40"/>
        <v>82072673.204650104</v>
      </c>
      <c r="S168" s="2">
        <f t="shared" si="17"/>
        <v>692960.42857143283</v>
      </c>
      <c r="T168" s="2">
        <f t="shared" si="18"/>
        <v>7039.571428571362</v>
      </c>
      <c r="U168" s="2">
        <f t="shared" si="19"/>
        <v>700000</v>
      </c>
      <c r="V168" s="2">
        <f t="shared" si="34"/>
        <v>24584980.284038723</v>
      </c>
      <c r="W168" s="2">
        <f t="shared" si="20"/>
        <v>549573.51995182037</v>
      </c>
      <c r="X168" s="2">
        <f t="shared" si="6"/>
        <v>150426.48004817963</v>
      </c>
      <c r="Y168" s="2">
        <f t="shared" si="37"/>
        <v>57487692.920611367</v>
      </c>
      <c r="Z168" s="2" t="str">
        <f t="shared" si="8"/>
        <v>HERE</v>
      </c>
      <c r="AA168" s="2">
        <f>IF(Z168="HERE",Y168,AA167+Graph!$G$1*1000)</f>
        <v>57487692.920611367</v>
      </c>
      <c r="AB168" s="2">
        <f t="shared" si="21"/>
        <v>150426.48004817963</v>
      </c>
      <c r="AC168" s="2">
        <f t="shared" si="38"/>
        <v>24584980.284038723</v>
      </c>
      <c r="AD168" s="3">
        <f t="shared" si="10"/>
        <v>52800000</v>
      </c>
      <c r="AE168" s="2">
        <f>IF(AE166&gt;=52800000,52800000,IF(AB147=Graph!G$1*1000,AE167+Graph!G$1*1000,AC168))</f>
        <v>24584980.284038723</v>
      </c>
      <c r="AF168" s="3">
        <f t="shared" si="11"/>
        <v>24584980.284038723</v>
      </c>
      <c r="AG168" s="3">
        <f t="shared" si="29"/>
        <v>48247841.350000001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101</v>
      </c>
      <c r="C169" s="7"/>
      <c r="D169" s="2" t="e">
        <f t="shared" si="12"/>
        <v>#N/A</v>
      </c>
      <c r="E169" s="2" t="e">
        <f t="shared" si="22"/>
        <v>#N/A</v>
      </c>
      <c r="F169" s="2">
        <v>996728.79487851262</v>
      </c>
      <c r="G169" s="2">
        <f t="shared" si="41"/>
        <v>692960.42857142852</v>
      </c>
      <c r="H169" s="2">
        <f t="shared" si="39"/>
        <v>81607607.290323019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1284720.7142857155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1002802.1591432691</v>
      </c>
      <c r="Q169" s="2">
        <f t="shared" si="42"/>
        <v>700000</v>
      </c>
      <c r="R169" s="2">
        <f t="shared" si="40"/>
        <v>82772673.204650104</v>
      </c>
      <c r="S169" s="2">
        <f t="shared" si="17"/>
        <v>692960.42857143283</v>
      </c>
      <c r="T169" s="2">
        <f t="shared" si="18"/>
        <v>7039.571428571362</v>
      </c>
      <c r="U169" s="2">
        <f t="shared" si="19"/>
        <v>700000</v>
      </c>
      <c r="V169" s="2">
        <f t="shared" si="34"/>
        <v>25139814.454283804</v>
      </c>
      <c r="W169" s="2">
        <f t="shared" si="20"/>
        <v>554834.17024508119</v>
      </c>
      <c r="X169" s="2">
        <f t="shared" si="6"/>
        <v>145165.82975491881</v>
      </c>
      <c r="Y169" s="2">
        <f t="shared" si="37"/>
        <v>57632858.750366285</v>
      </c>
      <c r="Z169" s="2" t="str">
        <f t="shared" si="8"/>
        <v>HERE</v>
      </c>
      <c r="AA169" s="2">
        <f>IF(Z169="HERE",Y169,AA168+Graph!$G$1*1000)</f>
        <v>57632858.750366285</v>
      </c>
      <c r="AB169" s="2">
        <f t="shared" si="21"/>
        <v>145165.82975491881</v>
      </c>
      <c r="AC169" s="2">
        <f t="shared" si="38"/>
        <v>25139814.454283804</v>
      </c>
      <c r="AD169" s="3">
        <f t="shared" si="10"/>
        <v>52800000</v>
      </c>
      <c r="AE169" s="2">
        <f>IF(AE167&gt;=52800000,52800000,IF(AB148=Graph!G$1*1000,AE168+Graph!G$1*1000,AC169))</f>
        <v>25139814.454283804</v>
      </c>
      <c r="AF169" s="3">
        <f t="shared" si="11"/>
        <v>25139814.454283804</v>
      </c>
      <c r="AG169" s="3">
        <f t="shared" si="29"/>
        <v>48273109.450000003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102</v>
      </c>
      <c r="C170" s="7"/>
      <c r="D170" s="2" t="e">
        <f t="shared" si="12"/>
        <v>#N/A</v>
      </c>
      <c r="E170" s="2" t="e">
        <f t="shared" si="22"/>
        <v>#N/A</v>
      </c>
      <c r="F170" s="2">
        <v>1001989.4451717734</v>
      </c>
      <c r="G170" s="2">
        <f t="shared" si="41"/>
        <v>692960.42857142852</v>
      </c>
      <c r="H170" s="2">
        <f t="shared" si="39"/>
        <v>82300567.718894452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1291760.2857142868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1008084.6512358487</v>
      </c>
      <c r="Q170" s="2">
        <f t="shared" si="42"/>
        <v>700000</v>
      </c>
      <c r="R170" s="2">
        <f t="shared" si="40"/>
        <v>83472673.204650104</v>
      </c>
      <c r="S170" s="2">
        <f t="shared" si="17"/>
        <v>692960.42857143283</v>
      </c>
      <c r="T170" s="2">
        <f t="shared" si="18"/>
        <v>7039.571428571362</v>
      </c>
      <c r="U170" s="2">
        <f t="shared" si="19"/>
        <v>700000</v>
      </c>
      <c r="V170" s="2">
        <f t="shared" si="34"/>
        <v>25699909.274822146</v>
      </c>
      <c r="W170" s="2">
        <f t="shared" si="20"/>
        <v>560094.820538342</v>
      </c>
      <c r="X170" s="2">
        <f t="shared" si="6"/>
        <v>139905.179461658</v>
      </c>
      <c r="Y170" s="2">
        <f t="shared" si="37"/>
        <v>57772763.929827943</v>
      </c>
      <c r="Z170" s="2" t="str">
        <f t="shared" si="8"/>
        <v>HERE</v>
      </c>
      <c r="AA170" s="2">
        <f>IF(Z170="HERE",Y170,AA169+Graph!$G$1*1000)</f>
        <v>57772763.929827943</v>
      </c>
      <c r="AB170" s="2">
        <f t="shared" si="21"/>
        <v>139905.179461658</v>
      </c>
      <c r="AC170" s="2">
        <f t="shared" si="38"/>
        <v>25699909.274822146</v>
      </c>
      <c r="AD170" s="3">
        <f t="shared" si="10"/>
        <v>52800000</v>
      </c>
      <c r="AE170" s="2">
        <f>IF(AE168&gt;=52800000,52800000,IF(AB149=Graph!G$1*1000,AE169+Graph!G$1*1000,AC170))</f>
        <v>25699909.274822146</v>
      </c>
      <c r="AF170" s="3">
        <f t="shared" si="11"/>
        <v>25699909.274822146</v>
      </c>
      <c r="AG170" s="3">
        <f t="shared" si="29"/>
        <v>48285007.549999997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103</v>
      </c>
      <c r="C171" s="7"/>
      <c r="D171" s="2" t="e">
        <f t="shared" si="12"/>
        <v>#N/A</v>
      </c>
      <c r="E171" s="2" t="e">
        <f t="shared" si="22"/>
        <v>#N/A</v>
      </c>
      <c r="F171" s="2">
        <v>1007250.0954650342</v>
      </c>
      <c r="G171" s="2">
        <f t="shared" si="41"/>
        <v>692960.42857142852</v>
      </c>
      <c r="H171" s="2">
        <f t="shared" si="39"/>
        <v>82993528.147465885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1298799.8571428582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1013367.1433284283</v>
      </c>
      <c r="Q171" s="2">
        <f t="shared" si="42"/>
        <v>700000</v>
      </c>
      <c r="R171" s="2">
        <f t="shared" si="40"/>
        <v>84172673.204650104</v>
      </c>
      <c r="S171" s="2">
        <f t="shared" si="17"/>
        <v>692960.42857143283</v>
      </c>
      <c r="T171" s="2">
        <f t="shared" si="18"/>
        <v>7039.571428571362</v>
      </c>
      <c r="U171" s="2">
        <f t="shared" si="19"/>
        <v>700000</v>
      </c>
      <c r="V171" s="2">
        <f t="shared" si="34"/>
        <v>26265264.745653749</v>
      </c>
      <c r="W171" s="2">
        <f t="shared" si="20"/>
        <v>565355.47083160281</v>
      </c>
      <c r="X171" s="2">
        <f t="shared" si="6"/>
        <v>134644.52916839719</v>
      </c>
      <c r="Y171" s="2">
        <f t="shared" si="37"/>
        <v>57907408.458996341</v>
      </c>
      <c r="Z171" s="2" t="str">
        <f t="shared" si="8"/>
        <v>HERE</v>
      </c>
      <c r="AA171" s="2">
        <f>IF(Z171="HERE",Y171,AA170+Graph!$G$1*1000)</f>
        <v>57907408.458996341</v>
      </c>
      <c r="AB171" s="2">
        <f t="shared" si="21"/>
        <v>134644.52916839719</v>
      </c>
      <c r="AC171" s="2">
        <f t="shared" si="38"/>
        <v>26265264.745653749</v>
      </c>
      <c r="AD171" s="3">
        <f t="shared" si="10"/>
        <v>52800000</v>
      </c>
      <c r="AE171" s="2">
        <f>IF(AE169&gt;=52800000,52800000,IF(AB150=Graph!G$1*1000,AE170+Graph!G$1*1000,AC171))</f>
        <v>26265264.745653749</v>
      </c>
      <c r="AF171" s="3">
        <f t="shared" si="11"/>
        <v>26265264.745653749</v>
      </c>
      <c r="AG171" s="3">
        <f t="shared" si="29"/>
        <v>48298805.350000001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104</v>
      </c>
      <c r="C172" s="7"/>
      <c r="D172" s="2" t="e">
        <f t="shared" si="12"/>
        <v>#N/A</v>
      </c>
      <c r="E172" s="2" t="e">
        <f t="shared" si="22"/>
        <v>#N/A</v>
      </c>
      <c r="F172" s="2">
        <v>1012510.7457582951</v>
      </c>
      <c r="G172" s="2">
        <f t="shared" si="41"/>
        <v>692960.42857142852</v>
      </c>
      <c r="H172" s="2">
        <f t="shared" si="39"/>
        <v>83686488.576037318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1305839.4285714296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1018649.6354210377</v>
      </c>
      <c r="Q172" s="2">
        <f t="shared" si="42"/>
        <v>700000</v>
      </c>
      <c r="R172" s="2">
        <f t="shared" si="40"/>
        <v>84872673.204650104</v>
      </c>
      <c r="S172" s="2">
        <f t="shared" si="17"/>
        <v>692960.42857143283</v>
      </c>
      <c r="T172" s="2">
        <f t="shared" si="18"/>
        <v>7039.571428571362</v>
      </c>
      <c r="U172" s="2">
        <f t="shared" si="19"/>
        <v>700000</v>
      </c>
      <c r="V172" s="2">
        <f t="shared" si="34"/>
        <v>26835880.866778612</v>
      </c>
      <c r="W172" s="2">
        <f t="shared" si="20"/>
        <v>570616.12112486362</v>
      </c>
      <c r="X172" s="2">
        <f t="shared" si="6"/>
        <v>129383.87887513638</v>
      </c>
      <c r="Y172" s="2">
        <f t="shared" si="37"/>
        <v>58036792.337871477</v>
      </c>
      <c r="Z172" s="2" t="str">
        <f t="shared" si="8"/>
        <v>HERE</v>
      </c>
      <c r="AA172" s="2">
        <f>IF(Z172="HERE",Y172,AA171+Graph!$G$1*1000)</f>
        <v>58036792.337871477</v>
      </c>
      <c r="AB172" s="2">
        <f t="shared" si="21"/>
        <v>129383.87887513638</v>
      </c>
      <c r="AC172" s="2">
        <f t="shared" si="38"/>
        <v>26835880.866778612</v>
      </c>
      <c r="AD172" s="3">
        <f t="shared" si="10"/>
        <v>52800000</v>
      </c>
      <c r="AE172" s="2">
        <f>IF(AE170&gt;=52800000,52800000,IF(AB151=Graph!G$1*1000,AE171+Graph!G$1*1000,AC172))</f>
        <v>26835880.866778612</v>
      </c>
      <c r="AF172" s="3">
        <f t="shared" si="11"/>
        <v>26835880.866778612</v>
      </c>
      <c r="AG172" s="3">
        <f t="shared" si="29"/>
        <v>48317048.600000001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105</v>
      </c>
      <c r="C173" s="7"/>
      <c r="D173" s="2" t="e">
        <f t="shared" si="12"/>
        <v>#N/A</v>
      </c>
      <c r="E173" s="2" t="e">
        <f t="shared" si="22"/>
        <v>#N/A</v>
      </c>
      <c r="F173" s="2">
        <v>1017771.3960515261</v>
      </c>
      <c r="G173" s="2">
        <f t="shared" si="41"/>
        <v>692960.42857142852</v>
      </c>
      <c r="H173" s="2">
        <f t="shared" si="39"/>
        <v>84379449.00460875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1312879.0000000009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1023932.1275136173</v>
      </c>
      <c r="Q173" s="2">
        <f t="shared" si="42"/>
        <v>700000</v>
      </c>
      <c r="R173" s="2">
        <f t="shared" si="40"/>
        <v>85572673.204650104</v>
      </c>
      <c r="S173" s="2">
        <f t="shared" si="17"/>
        <v>692960.42857143283</v>
      </c>
      <c r="T173" s="2">
        <f t="shared" si="18"/>
        <v>7039.571428571362</v>
      </c>
      <c r="U173" s="2">
        <f t="shared" si="19"/>
        <v>700000</v>
      </c>
      <c r="V173" s="2">
        <f t="shared" si="34"/>
        <v>27411757.638196707</v>
      </c>
      <c r="W173" s="2">
        <f t="shared" si="20"/>
        <v>575876.77141809464</v>
      </c>
      <c r="X173" s="2">
        <f t="shared" si="6"/>
        <v>124123.22858190536</v>
      </c>
      <c r="Y173" s="2">
        <f t="shared" si="37"/>
        <v>58160915.566453382</v>
      </c>
      <c r="Z173" s="2" t="str">
        <f t="shared" si="8"/>
        <v>HERE</v>
      </c>
      <c r="AA173" s="2">
        <f>IF(Z173="HERE",Y173,AA172+Graph!$G$1*1000)</f>
        <v>58160915.566453382</v>
      </c>
      <c r="AB173" s="2">
        <f t="shared" si="21"/>
        <v>124123.22858190536</v>
      </c>
      <c r="AC173" s="2">
        <f t="shared" si="38"/>
        <v>27411757.638196707</v>
      </c>
      <c r="AD173" s="3">
        <f t="shared" si="10"/>
        <v>52800000</v>
      </c>
      <c r="AE173" s="2">
        <f>IF(AE171&gt;=52800000,52800000,IF(AB152=Graph!G$1*1000,AE172+Graph!G$1*1000,AC173))</f>
        <v>27411757.638196707</v>
      </c>
      <c r="AF173" s="3">
        <f t="shared" si="11"/>
        <v>27411757.638196707</v>
      </c>
      <c r="AG173" s="3">
        <f t="shared" si="29"/>
        <v>48341154.100000001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106</v>
      </c>
      <c r="C174" s="7"/>
      <c r="D174" s="2" t="e">
        <f t="shared" si="12"/>
        <v>#N/A</v>
      </c>
      <c r="E174" s="2" t="e">
        <f t="shared" si="22"/>
        <v>#N/A</v>
      </c>
      <c r="F174" s="2">
        <v>1023032.0463447869</v>
      </c>
      <c r="G174" s="2">
        <f t="shared" si="41"/>
        <v>692960.42857142852</v>
      </c>
      <c r="H174" s="2">
        <f t="shared" si="39"/>
        <v>85072409.433180183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1319918.5714285723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1029214.6196061969</v>
      </c>
      <c r="Q174" s="2">
        <f t="shared" si="42"/>
        <v>700000</v>
      </c>
      <c r="R174" s="2">
        <f t="shared" si="40"/>
        <v>86272673.204650104</v>
      </c>
      <c r="S174" s="2">
        <f t="shared" si="17"/>
        <v>692960.42857143283</v>
      </c>
      <c r="T174" s="2">
        <f t="shared" si="18"/>
        <v>7039.571428571362</v>
      </c>
      <c r="U174" s="2">
        <f t="shared" si="19"/>
        <v>700000</v>
      </c>
      <c r="V174" s="2">
        <f t="shared" si="34"/>
        <v>27992895.059908062</v>
      </c>
      <c r="W174" s="2">
        <f t="shared" si="20"/>
        <v>581137.42171135545</v>
      </c>
      <c r="X174" s="2">
        <f t="shared" si="6"/>
        <v>118862.57828864455</v>
      </c>
      <c r="Y174" s="2">
        <f t="shared" si="37"/>
        <v>58279778.144742027</v>
      </c>
      <c r="Z174" s="2" t="str">
        <f t="shared" si="8"/>
        <v>HERE</v>
      </c>
      <c r="AA174" s="2">
        <f>IF(Z174="HERE",Y174,AA173+Graph!$G$1*1000)</f>
        <v>58279778.144742027</v>
      </c>
      <c r="AB174" s="2">
        <f t="shared" si="21"/>
        <v>118862.57828864455</v>
      </c>
      <c r="AC174" s="2">
        <f t="shared" si="38"/>
        <v>27992895.059908062</v>
      </c>
      <c r="AD174" s="3">
        <f t="shared" si="10"/>
        <v>52800000</v>
      </c>
      <c r="AE174" s="2">
        <f>IF(AE172&gt;=52800000,52800000,IF(AB153=Graph!G$1*1000,AE173+Graph!G$1*1000,AC174))</f>
        <v>27992895.059908062</v>
      </c>
      <c r="AF174" s="3">
        <f t="shared" si="11"/>
        <v>27992895.059908062</v>
      </c>
      <c r="AG174" s="3">
        <f t="shared" si="29"/>
        <v>48364687.288277648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107</v>
      </c>
      <c r="C175" s="7"/>
      <c r="D175" s="2" t="e">
        <f t="shared" si="12"/>
        <v>#N/A</v>
      </c>
      <c r="E175" s="2" t="e">
        <f t="shared" si="22"/>
        <v>#N/A</v>
      </c>
      <c r="F175" s="2">
        <v>1028292.6966380477</v>
      </c>
      <c r="G175" s="2">
        <f t="shared" si="41"/>
        <v>692960.42857142852</v>
      </c>
      <c r="H175" s="2">
        <f t="shared" si="39"/>
        <v>85765369.861751616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1326958.1428571437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1034497.1116987765</v>
      </c>
      <c r="Q175" s="2">
        <f t="shared" si="42"/>
        <v>700000</v>
      </c>
      <c r="R175" s="2">
        <f t="shared" si="40"/>
        <v>86972673.204650104</v>
      </c>
      <c r="S175" s="2">
        <f t="shared" si="17"/>
        <v>692960.42857143283</v>
      </c>
      <c r="T175" s="2">
        <f t="shared" si="18"/>
        <v>7039.571428571362</v>
      </c>
      <c r="U175" s="2">
        <f t="shared" si="19"/>
        <v>700000</v>
      </c>
      <c r="V175" s="2">
        <f t="shared" si="34"/>
        <v>28579293.131912678</v>
      </c>
      <c r="W175" s="2">
        <f t="shared" si="20"/>
        <v>586398.07200461626</v>
      </c>
      <c r="X175" s="2">
        <f t="shared" si="6"/>
        <v>113601.92799538374</v>
      </c>
      <c r="Y175" s="2">
        <f t="shared" si="37"/>
        <v>58393380.072737411</v>
      </c>
      <c r="Z175" s="2" t="str">
        <f t="shared" si="8"/>
        <v>HERE</v>
      </c>
      <c r="AA175" s="2">
        <f>IF(Z175="HERE",Y175,AA174+Graph!$G$1*1000)</f>
        <v>58393380.072737411</v>
      </c>
      <c r="AB175" s="2">
        <f t="shared" si="21"/>
        <v>113601.92799538374</v>
      </c>
      <c r="AC175" s="2">
        <f t="shared" si="38"/>
        <v>28579293.131912678</v>
      </c>
      <c r="AD175" s="3">
        <f t="shared" si="10"/>
        <v>52800000</v>
      </c>
      <c r="AE175" s="2">
        <f>IF(AE173&gt;=52800000,52800000,IF(AB154=Graph!G$1*1000,AE174+Graph!G$1*1000,AC175))</f>
        <v>28579293.131912678</v>
      </c>
      <c r="AF175" s="3">
        <f t="shared" si="11"/>
        <v>28579293.131912678</v>
      </c>
      <c r="AG175" s="3">
        <f t="shared" si="29"/>
        <v>48388483.509069964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108</v>
      </c>
      <c r="C176" s="7"/>
      <c r="D176" s="2" t="e">
        <f t="shared" si="12"/>
        <v>#N/A</v>
      </c>
      <c r="E176" s="2" t="e">
        <f t="shared" si="22"/>
        <v>#N/A</v>
      </c>
      <c r="F176" s="2">
        <v>1033553.3469313085</v>
      </c>
      <c r="G176" s="2">
        <f t="shared" si="41"/>
        <v>692960.42857142852</v>
      </c>
      <c r="H176" s="2">
        <f t="shared" si="39"/>
        <v>86458330.290323049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1333997.714285715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1039779.6037913561</v>
      </c>
      <c r="Q176" s="2">
        <f t="shared" si="42"/>
        <v>700000</v>
      </c>
      <c r="R176" s="2">
        <f t="shared" si="40"/>
        <v>87672673.204650104</v>
      </c>
      <c r="S176" s="2">
        <f t="shared" si="17"/>
        <v>692960.42857143283</v>
      </c>
      <c r="T176" s="2">
        <f t="shared" si="18"/>
        <v>7039.571428571362</v>
      </c>
      <c r="U176" s="2">
        <f t="shared" si="19"/>
        <v>700000</v>
      </c>
      <c r="V176" s="2">
        <f t="shared" si="34"/>
        <v>29170951.854210556</v>
      </c>
      <c r="W176" s="2">
        <f t="shared" si="20"/>
        <v>591658.72229787707</v>
      </c>
      <c r="X176" s="2">
        <f t="shared" si="6"/>
        <v>108341.27770212293</v>
      </c>
      <c r="Y176" s="2">
        <f t="shared" si="37"/>
        <v>58501721.350439534</v>
      </c>
      <c r="Z176" s="2" t="str">
        <f t="shared" si="8"/>
        <v>HERE</v>
      </c>
      <c r="AA176" s="2">
        <f>IF(Z176="HERE",Y176,AA175+Graph!$G$1*1000)</f>
        <v>58501721.350439534</v>
      </c>
      <c r="AB176" s="2">
        <f t="shared" si="21"/>
        <v>108341.27770212293</v>
      </c>
      <c r="AC176" s="2">
        <f t="shared" si="38"/>
        <v>29170951.854210556</v>
      </c>
      <c r="AD176" s="3">
        <f t="shared" si="10"/>
        <v>52800000</v>
      </c>
      <c r="AE176" s="2">
        <f>IF(AE174&gt;=52800000,52800000,IF(AB155=Graph!G$1*1000,AE175+Graph!G$1*1000,AC176))</f>
        <v>29170951.854210556</v>
      </c>
      <c r="AF176" s="3">
        <f t="shared" si="11"/>
        <v>29170951.854210556</v>
      </c>
      <c r="AG176" s="3">
        <f t="shared" si="29"/>
        <v>48412542.762376942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109</v>
      </c>
      <c r="C177" s="7"/>
      <c r="D177" s="2" t="e">
        <f t="shared" si="12"/>
        <v>#N/A</v>
      </c>
      <c r="E177" s="2" t="e">
        <f t="shared" si="22"/>
        <v>#N/A</v>
      </c>
      <c r="F177" s="2">
        <v>1038813.9972245693</v>
      </c>
      <c r="G177" s="2">
        <f t="shared" si="41"/>
        <v>692960.42857142852</v>
      </c>
      <c r="H177" s="2">
        <f t="shared" si="39"/>
        <v>87151290.718894482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1341037.2857142864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1045062.0958839655</v>
      </c>
      <c r="Q177" s="2">
        <f t="shared" si="42"/>
        <v>700000</v>
      </c>
      <c r="R177" s="2">
        <f t="shared" si="40"/>
        <v>88372673.204650104</v>
      </c>
      <c r="S177" s="2">
        <f t="shared" si="17"/>
        <v>692960.42857143283</v>
      </c>
      <c r="T177" s="2">
        <f t="shared" si="18"/>
        <v>7039.571428571362</v>
      </c>
      <c r="U177" s="2">
        <f t="shared" si="19"/>
        <v>700000</v>
      </c>
      <c r="V177" s="2">
        <f t="shared" si="34"/>
        <v>29767871.226801693</v>
      </c>
      <c r="W177" s="2">
        <f t="shared" si="20"/>
        <v>596919.37259113789</v>
      </c>
      <c r="X177" s="2">
        <f t="shared" si="6"/>
        <v>103080.62740886211</v>
      </c>
      <c r="Y177" s="2">
        <f t="shared" si="37"/>
        <v>58604801.977848396</v>
      </c>
      <c r="Z177" s="2" t="str">
        <f t="shared" si="8"/>
        <v>HERE</v>
      </c>
      <c r="AA177" s="2">
        <f>IF(Z177="HERE",Y177,AA176+Graph!$G$1*1000)</f>
        <v>58604801.977848396</v>
      </c>
      <c r="AB177" s="2">
        <f t="shared" si="21"/>
        <v>103080.62740886211</v>
      </c>
      <c r="AC177" s="2">
        <f t="shared" si="38"/>
        <v>29767871.226801693</v>
      </c>
      <c r="AD177" s="3">
        <f t="shared" si="10"/>
        <v>52800000</v>
      </c>
      <c r="AE177" s="2">
        <f>IF(AE175&gt;=52800000,52800000,IF(AB156=Graph!G$1*1000,AE176+Graph!G$1*1000,AC177))</f>
        <v>29767871.226801693</v>
      </c>
      <c r="AF177" s="3">
        <f t="shared" si="11"/>
        <v>29767871.226801693</v>
      </c>
      <c r="AG177" s="3">
        <f t="shared" si="29"/>
        <v>48436865.048198581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110</v>
      </c>
      <c r="C178" s="7"/>
      <c r="D178" s="2" t="e">
        <f t="shared" si="12"/>
        <v>#N/A</v>
      </c>
      <c r="E178" s="2" t="e">
        <f t="shared" si="22"/>
        <v>#N/A</v>
      </c>
      <c r="F178" s="2">
        <v>1044074.6475178003</v>
      </c>
      <c r="G178" s="2">
        <f t="shared" si="41"/>
        <v>692960.42857142852</v>
      </c>
      <c r="H178" s="2">
        <f t="shared" si="39"/>
        <v>87844251.147465914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1348076.8571428577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1050344.5879765451</v>
      </c>
      <c r="Q178" s="2">
        <f t="shared" si="42"/>
        <v>700000</v>
      </c>
      <c r="R178" s="2">
        <f t="shared" si="40"/>
        <v>89072673.204650104</v>
      </c>
      <c r="S178" s="2">
        <f t="shared" si="17"/>
        <v>692960.42857143283</v>
      </c>
      <c r="T178" s="2">
        <f t="shared" si="18"/>
        <v>7039.571428571362</v>
      </c>
      <c r="U178" s="2">
        <f t="shared" si="19"/>
        <v>700000</v>
      </c>
      <c r="V178" s="2">
        <f t="shared" si="34"/>
        <v>30370051.249686092</v>
      </c>
      <c r="W178" s="2">
        <f t="shared" si="20"/>
        <v>602180.0228843987</v>
      </c>
      <c r="X178" s="2">
        <f t="shared" si="6"/>
        <v>97819.977115601301</v>
      </c>
      <c r="Y178" s="2">
        <f t="shared" si="37"/>
        <v>58702621.954963997</v>
      </c>
      <c r="Z178" s="2" t="str">
        <f t="shared" si="8"/>
        <v>HERE</v>
      </c>
      <c r="AA178" s="2">
        <f>IF(Z178="HERE",Y178,AA177+Graph!$G$1*1000)</f>
        <v>58702621.954963997</v>
      </c>
      <c r="AB178" s="2">
        <f t="shared" si="21"/>
        <v>97819.977115601301</v>
      </c>
      <c r="AC178" s="2">
        <f t="shared" si="38"/>
        <v>30370051.249686092</v>
      </c>
      <c r="AD178" s="3">
        <f t="shared" si="10"/>
        <v>52800000</v>
      </c>
      <c r="AE178" s="2">
        <f>IF(AE176&gt;=52800000,52800000,IF(AB157=Graph!G$1*1000,AE177+Graph!G$1*1000,AC178))</f>
        <v>30370051.249686092</v>
      </c>
      <c r="AF178" s="3">
        <f t="shared" si="11"/>
        <v>30370051.249686092</v>
      </c>
      <c r="AG178" s="3">
        <f t="shared" si="29"/>
        <v>48461450.366534881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111</v>
      </c>
      <c r="C179" s="7"/>
      <c r="D179" s="2" t="e">
        <f t="shared" si="12"/>
        <v>#N/A</v>
      </c>
      <c r="E179" s="2" t="e">
        <f t="shared" si="22"/>
        <v>#N/A</v>
      </c>
      <c r="F179" s="2">
        <v>1049335.2978110611</v>
      </c>
      <c r="G179" s="2">
        <f t="shared" si="41"/>
        <v>692960.42857142852</v>
      </c>
      <c r="H179" s="2">
        <f t="shared" si="39"/>
        <v>88537211.576037347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1355116.4285714291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1055627.0800691247</v>
      </c>
      <c r="Q179" s="2">
        <f t="shared" si="42"/>
        <v>700000</v>
      </c>
      <c r="R179" s="2">
        <f t="shared" si="40"/>
        <v>89772673.204650104</v>
      </c>
      <c r="S179" s="2">
        <f t="shared" si="17"/>
        <v>692960.42857143283</v>
      </c>
      <c r="T179" s="2">
        <f t="shared" si="18"/>
        <v>7039.571428571362</v>
      </c>
      <c r="U179" s="2">
        <f t="shared" si="19"/>
        <v>700000</v>
      </c>
      <c r="V179" s="2">
        <f t="shared" si="34"/>
        <v>30977491.922863722</v>
      </c>
      <c r="W179" s="2">
        <f t="shared" si="20"/>
        <v>607440.67317762971</v>
      </c>
      <c r="X179" s="2">
        <f t="shared" si="6"/>
        <v>92559.326822370291</v>
      </c>
      <c r="Y179" s="2">
        <f t="shared" si="37"/>
        <v>58795181.281786367</v>
      </c>
      <c r="Z179" s="2" t="str">
        <f t="shared" si="8"/>
        <v>HERE</v>
      </c>
      <c r="AA179" s="2">
        <f>IF(Z179="HERE",Y179,AA178+Graph!$G$1*1000)</f>
        <v>58795181.281786367</v>
      </c>
      <c r="AB179" s="2">
        <f t="shared" si="21"/>
        <v>92559.326822370291</v>
      </c>
      <c r="AC179" s="2">
        <f t="shared" si="38"/>
        <v>30977491.922863722</v>
      </c>
      <c r="AD179" s="3">
        <f t="shared" si="10"/>
        <v>52800000</v>
      </c>
      <c r="AE179" s="2">
        <f>IF(AE177&gt;=52800000,52800000,IF(AB158=Graph!G$1*1000,AE178+Graph!G$1*1000,AC179))</f>
        <v>30977491.922863722</v>
      </c>
      <c r="AF179" s="3">
        <f t="shared" si="11"/>
        <v>30977491.922863722</v>
      </c>
      <c r="AG179" s="3">
        <f t="shared" si="29"/>
        <v>48486298.717385843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112</v>
      </c>
      <c r="C180" s="7"/>
      <c r="D180" s="2" t="e">
        <f t="shared" si="12"/>
        <v>#N/A</v>
      </c>
      <c r="E180" s="2" t="e">
        <f t="shared" si="22"/>
        <v>#N/A</v>
      </c>
      <c r="F180" s="2">
        <v>1054595.948104322</v>
      </c>
      <c r="G180" s="2">
        <f t="shared" si="41"/>
        <v>692960.42857142852</v>
      </c>
      <c r="H180" s="2">
        <f t="shared" si="39"/>
        <v>89230172.00460878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1362156.0000000005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1060909.5721617043</v>
      </c>
      <c r="Q180" s="2">
        <f t="shared" si="42"/>
        <v>700000</v>
      </c>
      <c r="R180" s="2">
        <f t="shared" si="40"/>
        <v>90472673.204650104</v>
      </c>
      <c r="S180" s="2">
        <f t="shared" si="17"/>
        <v>692960.42857143283</v>
      </c>
      <c r="T180" s="2">
        <f t="shared" si="18"/>
        <v>7039.571428571362</v>
      </c>
      <c r="U180" s="2">
        <f t="shared" si="19"/>
        <v>700000</v>
      </c>
      <c r="V180" s="2">
        <f t="shared" si="34"/>
        <v>31590193.246334612</v>
      </c>
      <c r="W180" s="2">
        <f t="shared" si="20"/>
        <v>612701.32347089052</v>
      </c>
      <c r="X180" s="2">
        <f t="shared" si="6"/>
        <v>87298.676529109478</v>
      </c>
      <c r="Y180" s="2">
        <f t="shared" si="37"/>
        <v>58882479.958315477</v>
      </c>
      <c r="Z180" s="2" t="str">
        <f t="shared" si="8"/>
        <v>HERE</v>
      </c>
      <c r="AA180" s="2">
        <f>IF(Z180="HERE",Y180,AA179+Graph!$G$1*1000)</f>
        <v>58882479.958315477</v>
      </c>
      <c r="AB180" s="2">
        <f t="shared" si="21"/>
        <v>87298.676529109478</v>
      </c>
      <c r="AC180" s="2">
        <f t="shared" si="38"/>
        <v>31590193.246334612</v>
      </c>
      <c r="AD180" s="3">
        <f t="shared" si="10"/>
        <v>52800000</v>
      </c>
      <c r="AE180" s="2">
        <f>IF(AE178&gt;=52800000,52800000,IF(AB159=Graph!G$1*1000,AE179+Graph!G$1*1000,AC180))</f>
        <v>31590193.246334612</v>
      </c>
      <c r="AF180" s="3">
        <f t="shared" si="11"/>
        <v>31590193.246334612</v>
      </c>
      <c r="AG180" s="3">
        <f t="shared" si="29"/>
        <v>48511410.100751467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113</v>
      </c>
      <c r="C181" s="7"/>
      <c r="D181" s="2" t="e">
        <f t="shared" si="12"/>
        <v>#N/A</v>
      </c>
      <c r="E181" s="2" t="e">
        <f t="shared" si="22"/>
        <v>#N/A</v>
      </c>
      <c r="F181" s="2">
        <v>1059856.5983975828</v>
      </c>
      <c r="G181" s="2">
        <f t="shared" si="41"/>
        <v>692960.42857142852</v>
      </c>
      <c r="H181" s="2">
        <f t="shared" si="39"/>
        <v>89923132.433180213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1369195.5714285718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1066192.0642542839</v>
      </c>
      <c r="Q181" s="2">
        <f t="shared" si="42"/>
        <v>700000</v>
      </c>
      <c r="R181" s="2">
        <f t="shared" si="40"/>
        <v>91172673.204650104</v>
      </c>
      <c r="S181" s="2">
        <f t="shared" si="17"/>
        <v>692960.42857143283</v>
      </c>
      <c r="T181" s="2">
        <f t="shared" si="18"/>
        <v>7039.571428571362</v>
      </c>
      <c r="U181" s="2">
        <f t="shared" si="19"/>
        <v>700000</v>
      </c>
      <c r="V181" s="2">
        <f t="shared" si="34"/>
        <v>32208155.220098764</v>
      </c>
      <c r="W181" s="2">
        <f t="shared" si="20"/>
        <v>617961.97376415133</v>
      </c>
      <c r="X181" s="2">
        <f t="shared" si="6"/>
        <v>82038.026235848665</v>
      </c>
      <c r="Y181" s="2">
        <f t="shared" si="37"/>
        <v>58964517.984551325</v>
      </c>
      <c r="Z181" s="2" t="str">
        <f t="shared" si="8"/>
        <v>HERE</v>
      </c>
      <c r="AA181" s="2">
        <f>IF(Z181="HERE",Y181,AA180+Graph!$G$1*1000)</f>
        <v>58964517.984551325</v>
      </c>
      <c r="AB181" s="2">
        <f t="shared" si="21"/>
        <v>82038.026235848665</v>
      </c>
      <c r="AC181" s="2">
        <f t="shared" si="38"/>
        <v>32208155.220098764</v>
      </c>
      <c r="AD181" s="3">
        <f t="shared" si="10"/>
        <v>52800000</v>
      </c>
      <c r="AE181" s="2">
        <f>IF(AE179&gt;=52800000,52800000,IF(AB160=Graph!G$1*1000,AE180+Graph!G$1*1000,AC181))</f>
        <v>32208155.220098764</v>
      </c>
      <c r="AF181" s="3">
        <f t="shared" si="11"/>
        <v>32208155.220098764</v>
      </c>
      <c r="AG181" s="3">
        <f t="shared" si="29"/>
        <v>48536784.51663176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114</v>
      </c>
      <c r="C182" s="7"/>
      <c r="D182" s="2" t="e">
        <f t="shared" si="12"/>
        <v>#N/A</v>
      </c>
      <c r="E182" s="2" t="e">
        <f t="shared" si="22"/>
        <v>#N/A</v>
      </c>
      <c r="F182" s="2">
        <v>1065117.2486908436</v>
      </c>
      <c r="G182" s="2">
        <f t="shared" si="41"/>
        <v>692960.42857142852</v>
      </c>
      <c r="H182" s="2">
        <f t="shared" si="39"/>
        <v>90616092.861751646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1376235.1428571432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1071474.5563468635</v>
      </c>
      <c r="Q182" s="2">
        <f t="shared" si="42"/>
        <v>700000</v>
      </c>
      <c r="R182" s="2">
        <f t="shared" si="40"/>
        <v>91872673.204650104</v>
      </c>
      <c r="S182" s="2">
        <f t="shared" si="17"/>
        <v>692960.42857143283</v>
      </c>
      <c r="T182" s="2">
        <f t="shared" si="18"/>
        <v>7039.571428571362</v>
      </c>
      <c r="U182" s="2">
        <f t="shared" si="19"/>
        <v>700000</v>
      </c>
      <c r="V182" s="2">
        <f t="shared" si="34"/>
        <v>32831377.844156176</v>
      </c>
      <c r="W182" s="2">
        <f t="shared" si="20"/>
        <v>623222.62405741215</v>
      </c>
      <c r="X182" s="2">
        <f t="shared" si="6"/>
        <v>76777.375942587852</v>
      </c>
      <c r="Y182" s="2">
        <f t="shared" si="37"/>
        <v>59041295.360493913</v>
      </c>
      <c r="Z182" s="2" t="str">
        <f t="shared" si="8"/>
        <v>HERE</v>
      </c>
      <c r="AA182" s="2">
        <f>IF(Z182="HERE",Y182,AA181+Graph!$G$1*1000)</f>
        <v>59041295.360493913</v>
      </c>
      <c r="AB182" s="2">
        <f t="shared" si="21"/>
        <v>76777.375942587852</v>
      </c>
      <c r="AC182" s="2">
        <f t="shared" si="38"/>
        <v>32831377.844156176</v>
      </c>
      <c r="AD182" s="3">
        <f t="shared" si="10"/>
        <v>52800000</v>
      </c>
      <c r="AE182" s="2">
        <f>IF(AE180&gt;=52800000,52800000,IF(AB161=Graph!G$1*1000,AE181+Graph!G$1*1000,AC182))</f>
        <v>32831377.844156176</v>
      </c>
      <c r="AF182" s="3">
        <f t="shared" si="11"/>
        <v>32831377.844156176</v>
      </c>
      <c r="AG182" s="3">
        <f t="shared" si="29"/>
        <v>48562421.965026714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115</v>
      </c>
      <c r="C183" s="7"/>
      <c r="D183" s="2" t="e">
        <f t="shared" si="12"/>
        <v>#N/A</v>
      </c>
      <c r="E183" s="2" t="e">
        <f t="shared" si="22"/>
        <v>#N/A</v>
      </c>
      <c r="F183" s="2">
        <v>1070377.8989841044</v>
      </c>
      <c r="G183" s="2">
        <f t="shared" si="41"/>
        <v>692960.42857142852</v>
      </c>
      <c r="H183" s="2">
        <f t="shared" si="39"/>
        <v>91309053.290323079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1383274.7142857146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1076757.0484394729</v>
      </c>
      <c r="Q183" s="2">
        <f t="shared" si="42"/>
        <v>700000</v>
      </c>
      <c r="R183" s="2">
        <f t="shared" si="40"/>
        <v>92572673.204650104</v>
      </c>
      <c r="S183" s="2">
        <f t="shared" si="17"/>
        <v>692960.42857143283</v>
      </c>
      <c r="T183" s="2">
        <f t="shared" si="18"/>
        <v>7039.571428571362</v>
      </c>
      <c r="U183" s="2">
        <f t="shared" si="19"/>
        <v>700000</v>
      </c>
      <c r="V183" s="2">
        <f t="shared" si="34"/>
        <v>33459861.118506849</v>
      </c>
      <c r="W183" s="2">
        <f t="shared" si="20"/>
        <v>628483.27435067296</v>
      </c>
      <c r="X183" s="2">
        <f t="shared" si="6"/>
        <v>71516.72564932704</v>
      </c>
      <c r="Y183" s="2">
        <f t="shared" si="37"/>
        <v>59112812.08614324</v>
      </c>
      <c r="Z183" s="2" t="str">
        <f t="shared" si="8"/>
        <v>HERE</v>
      </c>
      <c r="AA183" s="2">
        <f>IF(Z183="HERE",Y183,AA182+Graph!$G$1*1000)</f>
        <v>59112812.08614324</v>
      </c>
      <c r="AB183" s="2">
        <f t="shared" si="21"/>
        <v>71516.72564932704</v>
      </c>
      <c r="AC183" s="2">
        <f t="shared" si="38"/>
        <v>33459861.118506849</v>
      </c>
      <c r="AD183" s="3">
        <f t="shared" si="10"/>
        <v>52800000</v>
      </c>
      <c r="AE183" s="2">
        <f>IF(AE181&gt;=52800000,52800000,IF(AB162=Graph!G$1*1000,AE182+Graph!G$1*1000,AC183))</f>
        <v>33459861.118506849</v>
      </c>
      <c r="AF183" s="3">
        <f t="shared" si="11"/>
        <v>33459861.118506849</v>
      </c>
      <c r="AG183" s="3">
        <f t="shared" si="29"/>
        <v>48588322.44593633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116</v>
      </c>
      <c r="C184" s="7"/>
      <c r="D184" s="2" t="e">
        <f t="shared" si="12"/>
        <v>#N/A</v>
      </c>
      <c r="E184" s="2" t="e">
        <f t="shared" si="22"/>
        <v>#N/A</v>
      </c>
      <c r="F184" s="2">
        <v>1075638.5492773354</v>
      </c>
      <c r="G184" s="2">
        <f t="shared" si="41"/>
        <v>692960.42857142852</v>
      </c>
      <c r="H184" s="2">
        <f t="shared" si="39"/>
        <v>92002013.718894511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1390314.2857142859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1082039.5405320525</v>
      </c>
      <c r="Q184" s="2">
        <f t="shared" si="42"/>
        <v>700000</v>
      </c>
      <c r="R184" s="2">
        <f t="shared" si="40"/>
        <v>93272673.204650104</v>
      </c>
      <c r="S184" s="2">
        <f t="shared" si="17"/>
        <v>692960.42857143283</v>
      </c>
      <c r="T184" s="2">
        <f t="shared" si="18"/>
        <v>7039.571428571362</v>
      </c>
      <c r="U184" s="2">
        <f t="shared" si="19"/>
        <v>700000</v>
      </c>
      <c r="V184" s="2">
        <f t="shared" si="34"/>
        <v>34093605.043150753</v>
      </c>
      <c r="W184" s="2">
        <f t="shared" si="20"/>
        <v>633743.92464390397</v>
      </c>
      <c r="X184" s="2">
        <f t="shared" si="6"/>
        <v>66256.075356096029</v>
      </c>
      <c r="Y184" s="2">
        <f t="shared" si="37"/>
        <v>59179068.161499336</v>
      </c>
      <c r="Z184" s="2" t="str">
        <f t="shared" si="8"/>
        <v>HERE</v>
      </c>
      <c r="AA184" s="2">
        <f>IF(Z184="HERE",Y184,AA183+Graph!$G$1*1000)</f>
        <v>59179068.161499336</v>
      </c>
      <c r="AB184" s="2">
        <f t="shared" si="21"/>
        <v>66256.075356096029</v>
      </c>
      <c r="AC184" s="2">
        <f t="shared" si="38"/>
        <v>34093605.043150753</v>
      </c>
      <c r="AD184" s="3">
        <f t="shared" si="10"/>
        <v>52800000</v>
      </c>
      <c r="AE184" s="2">
        <f>IF(AE182&gt;=52800000,52800000,IF(AB163=Graph!G$1*1000,AE183+Graph!G$1*1000,AC184))</f>
        <v>34093605.043150753</v>
      </c>
      <c r="AF184" s="3">
        <f t="shared" si="11"/>
        <v>34093605.043150753</v>
      </c>
      <c r="AG184" s="3">
        <f t="shared" si="29"/>
        <v>48614485.959360607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117</v>
      </c>
      <c r="C185" s="7"/>
      <c r="D185" s="2" t="e">
        <f t="shared" si="12"/>
        <v>#N/A</v>
      </c>
      <c r="E185" s="2" t="e">
        <f t="shared" si="22"/>
        <v>#N/A</v>
      </c>
      <c r="F185" s="2">
        <v>1080899.1995705962</v>
      </c>
      <c r="G185" s="2">
        <f t="shared" si="41"/>
        <v>692960.42857142852</v>
      </c>
      <c r="H185" s="2">
        <f t="shared" si="39"/>
        <v>92694974.147465944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1397353.8571428573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1087322.0326246321</v>
      </c>
      <c r="Q185" s="2">
        <f t="shared" si="42"/>
        <v>700000</v>
      </c>
      <c r="R185" s="2">
        <f t="shared" si="40"/>
        <v>93972673.204650104</v>
      </c>
      <c r="S185" s="2">
        <f t="shared" si="17"/>
        <v>692960.42857143283</v>
      </c>
      <c r="T185" s="2">
        <f t="shared" si="18"/>
        <v>7039.571428571362</v>
      </c>
      <c r="U185" s="2">
        <f t="shared" si="19"/>
        <v>700000</v>
      </c>
      <c r="V185" s="2">
        <f t="shared" si="34"/>
        <v>34732609.618087918</v>
      </c>
      <c r="W185" s="2">
        <f t="shared" si="20"/>
        <v>639004.57493716478</v>
      </c>
      <c r="X185" s="2">
        <f t="shared" si="6"/>
        <v>60995.425062835217</v>
      </c>
      <c r="Y185" s="2">
        <f t="shared" si="37"/>
        <v>59240063.586562172</v>
      </c>
      <c r="Z185" s="2" t="str">
        <f t="shared" si="8"/>
        <v>HERE</v>
      </c>
      <c r="AA185" s="2">
        <f>IF(Z185="HERE",Y185,AA184+Graph!$G$1*1000)</f>
        <v>59240063.586562172</v>
      </c>
      <c r="AB185" s="2">
        <f t="shared" si="21"/>
        <v>60995.425062835217</v>
      </c>
      <c r="AC185" s="2">
        <f t="shared" si="38"/>
        <v>34732609.618087918</v>
      </c>
      <c r="AD185" s="3">
        <f t="shared" si="10"/>
        <v>52800000</v>
      </c>
      <c r="AE185" s="2">
        <f>IF(AE183&gt;=52800000,52800000,IF(AB164=Graph!G$1*1000,AE184+Graph!G$1*1000,AC185))</f>
        <v>34732609.618087918</v>
      </c>
      <c r="AF185" s="3">
        <f t="shared" si="11"/>
        <v>34732609.618087918</v>
      </c>
      <c r="AG185" s="3">
        <f t="shared" si="29"/>
        <v>48640912.505299546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118</v>
      </c>
      <c r="C186" s="7"/>
      <c r="D186" s="2" t="e">
        <f t="shared" si="12"/>
        <v>#N/A</v>
      </c>
      <c r="E186" s="2" t="e">
        <f t="shared" si="22"/>
        <v>#N/A</v>
      </c>
      <c r="F186" s="2">
        <v>1086159.849863857</v>
      </c>
      <c r="G186" s="2">
        <f t="shared" si="41"/>
        <v>692960.42857142852</v>
      </c>
      <c r="H186" s="2">
        <f t="shared" si="39"/>
        <v>93387934.576037377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1404393.4285714286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1092604.5247172117</v>
      </c>
      <c r="Q186" s="2">
        <f t="shared" si="42"/>
        <v>700000</v>
      </c>
      <c r="R186" s="2">
        <f t="shared" si="40"/>
        <v>94672673.204650104</v>
      </c>
      <c r="S186" s="2">
        <f t="shared" si="17"/>
        <v>692960.42857143283</v>
      </c>
      <c r="T186" s="2">
        <f t="shared" si="18"/>
        <v>7039.571428571362</v>
      </c>
      <c r="U186" s="2">
        <f t="shared" si="19"/>
        <v>700000</v>
      </c>
      <c r="V186" s="2">
        <f t="shared" si="34"/>
        <v>35376874.843318343</v>
      </c>
      <c r="W186" s="2">
        <f t="shared" si="20"/>
        <v>644265.2252304256</v>
      </c>
      <c r="X186" s="2">
        <f t="shared" si="6"/>
        <v>55734.774769574404</v>
      </c>
      <c r="Y186" s="2">
        <f t="shared" si="37"/>
        <v>59295798.361331746</v>
      </c>
      <c r="Z186" s="2" t="str">
        <f t="shared" si="8"/>
        <v>HERE</v>
      </c>
      <c r="AA186" s="2">
        <f>IF(Z186="HERE",Y186,AA185+Graph!$G$1*1000)</f>
        <v>59295798.361331746</v>
      </c>
      <c r="AB186" s="2">
        <f t="shared" si="21"/>
        <v>55734.774769574404</v>
      </c>
      <c r="AC186" s="2">
        <f t="shared" si="38"/>
        <v>35376874.843318343</v>
      </c>
      <c r="AD186" s="3">
        <f t="shared" si="10"/>
        <v>52800000</v>
      </c>
      <c r="AE186" s="2">
        <f>IF(AE184&gt;=52800000,52800000,IF(AB165=Graph!G$1*1000,AE185+Graph!G$1*1000,AC186))</f>
        <v>35376874.843318343</v>
      </c>
      <c r="AF186" s="3">
        <f t="shared" si="11"/>
        <v>35376874.843318343</v>
      </c>
      <c r="AG186" s="3">
        <f t="shared" si="29"/>
        <v>48667602.083753146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119</v>
      </c>
      <c r="C187" s="7"/>
      <c r="D187" s="2" t="e">
        <f t="shared" si="12"/>
        <v>#N/A</v>
      </c>
      <c r="E187" s="2" t="e">
        <f t="shared" si="22"/>
        <v>#N/A</v>
      </c>
      <c r="F187" s="2">
        <v>1091420.5001571178</v>
      </c>
      <c r="G187" s="2">
        <f t="shared" si="41"/>
        <v>692960.42857142852</v>
      </c>
      <c r="H187" s="2">
        <f t="shared" si="39"/>
        <v>94080895.00460881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1411433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1097887.0168097913</v>
      </c>
      <c r="Q187" s="2">
        <f t="shared" si="42"/>
        <v>700000</v>
      </c>
      <c r="R187" s="2">
        <f t="shared" si="40"/>
        <v>95372673.204650104</v>
      </c>
      <c r="S187" s="2">
        <f t="shared" si="17"/>
        <v>692960.42857143283</v>
      </c>
      <c r="T187" s="2">
        <f t="shared" si="18"/>
        <v>7039.571428571362</v>
      </c>
      <c r="U187" s="2">
        <f t="shared" si="19"/>
        <v>700000</v>
      </c>
      <c r="V187" s="2">
        <f t="shared" si="34"/>
        <v>36026400.71884203</v>
      </c>
      <c r="W187" s="2">
        <f t="shared" si="20"/>
        <v>649525.87552368641</v>
      </c>
      <c r="X187" s="2">
        <f t="shared" si="6"/>
        <v>50474.124476313591</v>
      </c>
      <c r="Y187" s="2">
        <f t="shared" si="37"/>
        <v>59346272.48580806</v>
      </c>
      <c r="Z187" s="2" t="str">
        <f t="shared" si="8"/>
        <v>HERE</v>
      </c>
      <c r="AA187" s="2">
        <f>IF(Z187="HERE",Y187,AA186+Graph!$G$1*1000)</f>
        <v>59346272.48580806</v>
      </c>
      <c r="AB187" s="2">
        <f t="shared" si="21"/>
        <v>50474.124476313591</v>
      </c>
      <c r="AC187" s="2">
        <f t="shared" si="38"/>
        <v>36026400.71884203</v>
      </c>
      <c r="AD187" s="3">
        <f t="shared" si="10"/>
        <v>52800000</v>
      </c>
      <c r="AE187" s="2">
        <f>IF(AE185&gt;=52800000,52800000,IF(AB166=Graph!G$1*1000,AE186+Graph!G$1*1000,AC187))</f>
        <v>36026400.71884203</v>
      </c>
      <c r="AF187" s="3">
        <f t="shared" si="11"/>
        <v>36026400.71884203</v>
      </c>
      <c r="AG187" s="3">
        <f t="shared" si="29"/>
        <v>48694554.694721416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120</v>
      </c>
      <c r="C188" s="7"/>
      <c r="D188" s="2" t="e">
        <f t="shared" si="12"/>
        <v>#N/A</v>
      </c>
      <c r="E188" s="2" t="e">
        <f t="shared" si="22"/>
        <v>#N/A</v>
      </c>
      <c r="F188" s="2">
        <v>1096681.1504503787</v>
      </c>
      <c r="G188" s="2">
        <f t="shared" si="41"/>
        <v>692960.42857142852</v>
      </c>
      <c r="H188" s="2">
        <f t="shared" si="39"/>
        <v>94773855.433180243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1418472.5714285714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1103169.5089023709</v>
      </c>
      <c r="Q188" s="2">
        <f t="shared" si="42"/>
        <v>700000</v>
      </c>
      <c r="R188" s="2">
        <f t="shared" si="40"/>
        <v>96072673.204650104</v>
      </c>
      <c r="S188" s="2">
        <f t="shared" si="17"/>
        <v>692960.42857143283</v>
      </c>
      <c r="T188" s="2">
        <f t="shared" si="18"/>
        <v>7039.571428571362</v>
      </c>
      <c r="U188" s="2">
        <f t="shared" si="19"/>
        <v>700000</v>
      </c>
      <c r="V188" s="2">
        <f t="shared" si="34"/>
        <v>36681187.244658977</v>
      </c>
      <c r="W188" s="2">
        <f t="shared" si="20"/>
        <v>654786.52581694722</v>
      </c>
      <c r="X188" s="2">
        <f t="shared" si="6"/>
        <v>45213.474183052778</v>
      </c>
      <c r="Y188" s="2">
        <f t="shared" si="37"/>
        <v>59391485.959991112</v>
      </c>
      <c r="Z188" s="2" t="str">
        <f t="shared" si="8"/>
        <v>HERE</v>
      </c>
      <c r="AA188" s="2">
        <f>IF(Z188="HERE",Y188,AA187+Graph!$G$1*1000)</f>
        <v>59391485.959991112</v>
      </c>
      <c r="AB188" s="2">
        <f t="shared" si="21"/>
        <v>45213.474183052778</v>
      </c>
      <c r="AC188" s="2">
        <f t="shared" si="38"/>
        <v>36681187.244658977</v>
      </c>
      <c r="AD188" s="3">
        <f t="shared" si="10"/>
        <v>52800000</v>
      </c>
      <c r="AE188" s="2">
        <f>IF(AE186&gt;=52800000,52800000,IF(AB167=Graph!G$1*1000,AE187+Graph!G$1*1000,AC188))</f>
        <v>36681187.244658977</v>
      </c>
      <c r="AF188" s="3">
        <f t="shared" si="11"/>
        <v>36681187.244658977</v>
      </c>
      <c r="AG188" s="3">
        <f t="shared" si="29"/>
        <v>48721770.338204347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121</v>
      </c>
      <c r="C189" s="7"/>
      <c r="D189" s="2" t="e">
        <f t="shared" si="12"/>
        <v>#N/A</v>
      </c>
      <c r="E189" s="2" t="e">
        <f t="shared" si="22"/>
        <v>#N/A</v>
      </c>
      <c r="F189" s="2">
        <v>1101941.8007436097</v>
      </c>
      <c r="G189" s="2">
        <f t="shared" si="41"/>
        <v>692960.42857142852</v>
      </c>
      <c r="H189" s="2">
        <f t="shared" si="39"/>
        <v>95466815.861751676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1425512.1428571427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1108452.0009949803</v>
      </c>
      <c r="Q189" s="2">
        <f t="shared" si="42"/>
        <v>700000</v>
      </c>
      <c r="R189" s="2">
        <f t="shared" si="40"/>
        <v>96772673.204650104</v>
      </c>
      <c r="S189" s="2">
        <f t="shared" si="17"/>
        <v>692960.42857143283</v>
      </c>
      <c r="T189" s="2">
        <f t="shared" si="18"/>
        <v>7039.571428571362</v>
      </c>
      <c r="U189" s="2">
        <f t="shared" si="19"/>
        <v>700000</v>
      </c>
      <c r="V189" s="2">
        <f t="shared" si="34"/>
        <v>37341234.420769155</v>
      </c>
      <c r="W189" s="2">
        <f t="shared" si="20"/>
        <v>660047.17611017823</v>
      </c>
      <c r="X189" s="2">
        <f t="shared" si="6"/>
        <v>39952.823889821768</v>
      </c>
      <c r="Y189" s="2">
        <f t="shared" si="37"/>
        <v>59431438.783880934</v>
      </c>
      <c r="Z189" s="2" t="str">
        <f t="shared" si="8"/>
        <v>HERE</v>
      </c>
      <c r="AA189" s="2">
        <f>IF(Z189="HERE",Y189,AA188+Graph!$G$1*1000)</f>
        <v>59431438.783880934</v>
      </c>
      <c r="AB189" s="2">
        <f t="shared" si="21"/>
        <v>39952.823889821768</v>
      </c>
      <c r="AC189" s="2">
        <f t="shared" si="38"/>
        <v>37341234.420769155</v>
      </c>
      <c r="AD189" s="3">
        <f t="shared" si="10"/>
        <v>52800000</v>
      </c>
      <c r="AE189" s="2">
        <f>IF(AE187&gt;=52800000,52800000,IF(AB168=Graph!G$1*1000,AE188+Graph!G$1*1000,AC189))</f>
        <v>37341234.420769155</v>
      </c>
      <c r="AF189" s="3">
        <f t="shared" si="11"/>
        <v>37341234.420769155</v>
      </c>
      <c r="AG189" s="3">
        <f t="shared" si="29"/>
        <v>48749249.014201939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122</v>
      </c>
      <c r="C190" s="7"/>
      <c r="D190" s="2" t="e">
        <f t="shared" si="12"/>
        <v>#N/A</v>
      </c>
      <c r="E190" s="2" t="e">
        <f t="shared" si="22"/>
        <v>#N/A</v>
      </c>
      <c r="F190" s="2">
        <v>1107202.4510368705</v>
      </c>
      <c r="G190" s="2">
        <f t="shared" si="41"/>
        <v>692960.42857142852</v>
      </c>
      <c r="H190" s="2">
        <f t="shared" si="39"/>
        <v>96159776.290323108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1432551.7142857141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1113734.4930875599</v>
      </c>
      <c r="Q190" s="2">
        <f t="shared" si="42"/>
        <v>700000</v>
      </c>
      <c r="R190" s="2">
        <f t="shared" si="40"/>
        <v>97472673.204650104</v>
      </c>
      <c r="S190" s="2">
        <f t="shared" si="17"/>
        <v>692960.42857143283</v>
      </c>
      <c r="T190" s="2">
        <f t="shared" si="18"/>
        <v>7039.571428571362</v>
      </c>
      <c r="U190" s="2">
        <f t="shared" si="19"/>
        <v>700000</v>
      </c>
      <c r="V190" s="2">
        <f t="shared" si="34"/>
        <v>38006542.247172594</v>
      </c>
      <c r="W190" s="2">
        <f t="shared" si="20"/>
        <v>665307.82640343904</v>
      </c>
      <c r="X190" s="2">
        <f t="shared" si="6"/>
        <v>34692.173596560955</v>
      </c>
      <c r="Y190" s="2">
        <f t="shared" si="37"/>
        <v>59466130.957477495</v>
      </c>
      <c r="Z190" s="2" t="str">
        <f t="shared" si="8"/>
        <v>HERE</v>
      </c>
      <c r="AA190" s="2">
        <f>IF(Z190="HERE",Y190,AA189+Graph!$G$1*1000)</f>
        <v>59466130.957477495</v>
      </c>
      <c r="AB190" s="2">
        <f t="shared" si="21"/>
        <v>34692.173596560955</v>
      </c>
      <c r="AC190" s="2">
        <f t="shared" si="38"/>
        <v>38006542.247172594</v>
      </c>
      <c r="AD190" s="3">
        <f t="shared" si="10"/>
        <v>52800000</v>
      </c>
      <c r="AE190" s="2">
        <f>IF(AE188&gt;=52800000,52800000,IF(AB169=Graph!G$1*1000,AE189+Graph!G$1*1000,AC190))</f>
        <v>38006542.247172594</v>
      </c>
      <c r="AF190" s="3">
        <f t="shared" si="11"/>
        <v>38006542.247172594</v>
      </c>
      <c r="AG190" s="3">
        <f t="shared" si="29"/>
        <v>48776990.722714193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123</v>
      </c>
      <c r="C191" s="7"/>
      <c r="D191" s="2" t="e">
        <f t="shared" si="12"/>
        <v>#N/A</v>
      </c>
      <c r="E191" s="2" t="e">
        <f t="shared" si="22"/>
        <v>#N/A</v>
      </c>
      <c r="F191" s="2">
        <v>1112463.1013301313</v>
      </c>
      <c r="G191" s="2">
        <f t="shared" si="41"/>
        <v>692960.42857142852</v>
      </c>
      <c r="H191" s="2">
        <f t="shared" si="39"/>
        <v>96852736.718894541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1439591.2857142854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1119016.9851801395</v>
      </c>
      <c r="Q191" s="2">
        <f t="shared" si="42"/>
        <v>700000</v>
      </c>
      <c r="R191" s="2">
        <f t="shared" si="40"/>
        <v>98172673.204650104</v>
      </c>
      <c r="S191" s="2">
        <f t="shared" si="17"/>
        <v>692960.42857143283</v>
      </c>
      <c r="T191" s="2">
        <f t="shared" si="18"/>
        <v>7039.571428571362</v>
      </c>
      <c r="U191" s="2">
        <f t="shared" si="19"/>
        <v>700000</v>
      </c>
      <c r="V191" s="2">
        <f t="shared" si="34"/>
        <v>38677110.723869294</v>
      </c>
      <c r="W191" s="2">
        <f t="shared" si="20"/>
        <v>670568.47669669986</v>
      </c>
      <c r="X191" s="2">
        <f t="shared" si="6"/>
        <v>29431.523303300142</v>
      </c>
      <c r="Y191" s="2">
        <f t="shared" si="37"/>
        <v>59495562.480780795</v>
      </c>
      <c r="Z191" s="2" t="str">
        <f t="shared" si="8"/>
        <v>HERE</v>
      </c>
      <c r="AA191" s="2">
        <f>IF(Z191="HERE",Y191,AA190+Graph!$G$1*1000)</f>
        <v>59495562.480780795</v>
      </c>
      <c r="AB191" s="2">
        <f t="shared" si="21"/>
        <v>29431.523303300142</v>
      </c>
      <c r="AC191" s="2">
        <f t="shared" si="38"/>
        <v>38677110.723869294</v>
      </c>
      <c r="AD191" s="3">
        <f t="shared" si="10"/>
        <v>52800000</v>
      </c>
      <c r="AE191" s="2">
        <f>IF(AE189&gt;=52800000,52800000,IF(AB170=Graph!G$1*1000,AE190+Graph!G$1*1000,AC191))</f>
        <v>38677110.723869294</v>
      </c>
      <c r="AF191" s="3">
        <f t="shared" si="11"/>
        <v>38677110.723869294</v>
      </c>
      <c r="AG191" s="3">
        <f t="shared" si="29"/>
        <v>48804995.463741109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124</v>
      </c>
      <c r="C192" s="7"/>
      <c r="D192" s="2" t="e">
        <f t="shared" si="12"/>
        <v>#N/A</v>
      </c>
      <c r="E192" s="2" t="e">
        <f t="shared" si="22"/>
        <v>#N/A</v>
      </c>
      <c r="F192" s="2">
        <v>1117723.7516233921</v>
      </c>
      <c r="G192" s="2">
        <f t="shared" si="41"/>
        <v>692960.42857142852</v>
      </c>
      <c r="H192" s="2">
        <f t="shared" si="39"/>
        <v>97545697.147465974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1446630.8571428568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1124299.4772727191</v>
      </c>
      <c r="Q192" s="2">
        <f t="shared" si="42"/>
        <v>700000</v>
      </c>
      <c r="R192" s="2">
        <f t="shared" si="40"/>
        <v>98872673.204650104</v>
      </c>
      <c r="S192" s="2">
        <f t="shared" si="17"/>
        <v>692960.42857143283</v>
      </c>
      <c r="T192" s="2">
        <f t="shared" si="18"/>
        <v>7039.571428571362</v>
      </c>
      <c r="U192" s="2">
        <f t="shared" si="19"/>
        <v>700000</v>
      </c>
      <c r="V192" s="2">
        <f t="shared" si="34"/>
        <v>39352939.850859255</v>
      </c>
      <c r="W192" s="2">
        <f t="shared" si="20"/>
        <v>675829.12698996067</v>
      </c>
      <c r="X192" s="2">
        <f t="shared" si="6"/>
        <v>24170.87301003933</v>
      </c>
      <c r="Y192" s="2">
        <f t="shared" si="37"/>
        <v>59519733.353790835</v>
      </c>
      <c r="Z192" s="2" t="str">
        <f t="shared" si="8"/>
        <v>HERE</v>
      </c>
      <c r="AA192" s="2">
        <f>IF(Z192="HERE",Y192,AA191+Graph!$G$1*1000)</f>
        <v>59519733.353790835</v>
      </c>
      <c r="AB192" s="2">
        <f t="shared" si="21"/>
        <v>24170.87301003933</v>
      </c>
      <c r="AC192" s="2">
        <f t="shared" si="38"/>
        <v>39352939.850859255</v>
      </c>
      <c r="AD192" s="3">
        <f t="shared" si="10"/>
        <v>52800000</v>
      </c>
      <c r="AE192" s="2">
        <f>IF(AE190&gt;=52800000,52800000,IF(AB171=Graph!G$1*1000,AE191+Graph!G$1*1000,AC192))</f>
        <v>39352939.850859255</v>
      </c>
      <c r="AF192" s="3">
        <f t="shared" si="11"/>
        <v>39352939.850859255</v>
      </c>
      <c r="AG192" s="3">
        <f t="shared" si="29"/>
        <v>48833263.237282686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125</v>
      </c>
      <c r="C193" s="7"/>
      <c r="D193" s="2" t="e">
        <f t="shared" si="12"/>
        <v>#N/A</v>
      </c>
      <c r="E193" s="2" t="e">
        <f t="shared" si="22"/>
        <v>#N/A</v>
      </c>
      <c r="F193" s="2">
        <v>1122984.4019166529</v>
      </c>
      <c r="G193" s="2">
        <f t="shared" si="41"/>
        <v>692960.42857142852</v>
      </c>
      <c r="H193" s="2">
        <f t="shared" si="39"/>
        <v>98238657.576037407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1453670.4285714282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1129581.9693652987</v>
      </c>
      <c r="Q193" s="2">
        <f t="shared" si="42"/>
        <v>700000</v>
      </c>
      <c r="R193" s="2">
        <f t="shared" si="40"/>
        <v>99572673.204650104</v>
      </c>
      <c r="S193" s="2">
        <f t="shared" si="17"/>
        <v>692960.42857143283</v>
      </c>
      <c r="T193" s="2">
        <f t="shared" si="18"/>
        <v>7039.571428571362</v>
      </c>
      <c r="U193" s="2">
        <f t="shared" si="19"/>
        <v>700000</v>
      </c>
      <c r="V193" s="2">
        <f t="shared" si="34"/>
        <v>40034029.628142476</v>
      </c>
      <c r="W193" s="2">
        <f t="shared" si="20"/>
        <v>681089.77728322148</v>
      </c>
      <c r="X193" s="2">
        <f t="shared" si="6"/>
        <v>18910.222716778517</v>
      </c>
      <c r="Y193" s="2">
        <f t="shared" si="37"/>
        <v>59538643.576507613</v>
      </c>
      <c r="Z193" s="2" t="str">
        <f t="shared" si="8"/>
        <v>HERE</v>
      </c>
      <c r="AA193" s="2">
        <f>IF(Z193="HERE",Y193,AA192+Graph!$G$1*1000)</f>
        <v>59538643.576507613</v>
      </c>
      <c r="AB193" s="2">
        <f t="shared" si="21"/>
        <v>18910.222716778517</v>
      </c>
      <c r="AC193" s="2">
        <f t="shared" si="38"/>
        <v>40034029.628142476</v>
      </c>
      <c r="AD193" s="3">
        <f t="shared" si="10"/>
        <v>52800000</v>
      </c>
      <c r="AE193" s="2">
        <f>IF(AE191&gt;=52800000,52800000,IF(AB172=Graph!G$1*1000,AE192+Graph!G$1*1000,AC193))</f>
        <v>40034029.628142476</v>
      </c>
      <c r="AF193" s="3">
        <f t="shared" si="11"/>
        <v>40034029.628142476</v>
      </c>
      <c r="AG193" s="3">
        <f t="shared" si="29"/>
        <v>48861794.043338932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126</v>
      </c>
      <c r="C194" s="7"/>
      <c r="D194" s="2" t="e">
        <f t="shared" si="12"/>
        <v>#N/A</v>
      </c>
      <c r="E194" s="2" t="e">
        <f t="shared" si="22"/>
        <v>#N/A</v>
      </c>
      <c r="F194" s="2">
        <v>1128245.0522098839</v>
      </c>
      <c r="G194" s="2">
        <f t="shared" si="41"/>
        <v>692960.42857142852</v>
      </c>
      <c r="H194" s="2">
        <f t="shared" si="39"/>
        <v>98931618.00460884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1460709.9999999995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1134864.4614579082</v>
      </c>
      <c r="Q194" s="2">
        <f t="shared" si="42"/>
        <v>700000</v>
      </c>
      <c r="R194" s="2">
        <f t="shared" si="40"/>
        <v>100272673.2046501</v>
      </c>
      <c r="S194" s="2">
        <f t="shared" si="17"/>
        <v>692960.42857143283</v>
      </c>
      <c r="T194" s="2">
        <f t="shared" si="18"/>
        <v>7039.571428571362</v>
      </c>
      <c r="U194" s="2">
        <f t="shared" si="19"/>
        <v>700000</v>
      </c>
      <c r="V194" s="2">
        <f t="shared" si="34"/>
        <v>40720380.055718929</v>
      </c>
      <c r="W194" s="2">
        <f t="shared" si="20"/>
        <v>686350.42757645249</v>
      </c>
      <c r="X194" s="2">
        <f t="shared" si="6"/>
        <v>13649.572423547506</v>
      </c>
      <c r="Y194" s="2">
        <f t="shared" si="37"/>
        <v>59552293.148931161</v>
      </c>
      <c r="Z194" s="2" t="str">
        <f t="shared" si="8"/>
        <v>HERE</v>
      </c>
      <c r="AA194" s="2">
        <f>IF(Z194="HERE",Y194,AA193+Graph!$G$1*1000)</f>
        <v>59552293.148931161</v>
      </c>
      <c r="AB194" s="2">
        <f t="shared" si="21"/>
        <v>13649.572423547506</v>
      </c>
      <c r="AC194" s="2">
        <f t="shared" si="38"/>
        <v>40720380.055718929</v>
      </c>
      <c r="AD194" s="3">
        <f t="shared" si="10"/>
        <v>52800000</v>
      </c>
      <c r="AE194" s="2">
        <f>IF(AE192&gt;=52800000,52800000,IF(AB173=Graph!G$1*1000,AE193+Graph!G$1*1000,AC194))</f>
        <v>40720380.055718929</v>
      </c>
      <c r="AF194" s="3">
        <f t="shared" si="11"/>
        <v>40720380.055718929</v>
      </c>
      <c r="AG194" s="3">
        <f t="shared" si="29"/>
        <v>48890587.881909832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127</v>
      </c>
      <c r="C195" s="7"/>
      <c r="D195" s="2" t="e">
        <f t="shared" si="12"/>
        <v>#N/A</v>
      </c>
      <c r="E195" s="2" t="e">
        <f t="shared" si="22"/>
        <v>#N/A</v>
      </c>
      <c r="F195" s="2">
        <v>1133505.7025031447</v>
      </c>
      <c r="G195" s="2">
        <f t="shared" si="41"/>
        <v>692960.42857142852</v>
      </c>
      <c r="H195" s="2">
        <f t="shared" si="39"/>
        <v>99624578.433180273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1467749.5714285709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1140146.9535504878</v>
      </c>
      <c r="Q195" s="2">
        <f t="shared" si="42"/>
        <v>700000</v>
      </c>
      <c r="R195" s="2">
        <f t="shared" si="40"/>
        <v>100972673.2046501</v>
      </c>
      <c r="S195" s="2">
        <f t="shared" si="17"/>
        <v>692960.42857143283</v>
      </c>
      <c r="T195" s="2">
        <f t="shared" si="18"/>
        <v>7039.571428571362</v>
      </c>
      <c r="U195" s="2">
        <f t="shared" si="19"/>
        <v>700000</v>
      </c>
      <c r="V195" s="2">
        <f t="shared" si="34"/>
        <v>41411991.133588642</v>
      </c>
      <c r="W195" s="2">
        <f t="shared" si="20"/>
        <v>691611.07786971331</v>
      </c>
      <c r="X195" s="2">
        <f t="shared" si="6"/>
        <v>8388.9221302866936</v>
      </c>
      <c r="Y195" s="2">
        <f t="shared" si="37"/>
        <v>59560682.071061447</v>
      </c>
      <c r="Z195" s="2" t="str">
        <f t="shared" si="8"/>
        <v>HERE</v>
      </c>
      <c r="AA195" s="2">
        <f>IF(Z195="HERE",Y195,AA194+Graph!$G$1*1000)</f>
        <v>59560682.071061447</v>
      </c>
      <c r="AB195" s="2">
        <f t="shared" si="21"/>
        <v>8388.9221302866936</v>
      </c>
      <c r="AC195" s="2">
        <f t="shared" si="38"/>
        <v>41411991.133588642</v>
      </c>
      <c r="AD195" s="3">
        <f t="shared" si="10"/>
        <v>52800000</v>
      </c>
      <c r="AE195" s="2">
        <f>IF(AE193&gt;=52800000,52800000,IF(AB174=Graph!G$1*1000,AE194+Graph!G$1*1000,AC195))</f>
        <v>41411991.133588642</v>
      </c>
      <c r="AF195" s="3">
        <f t="shared" si="11"/>
        <v>41411991.133588642</v>
      </c>
      <c r="AG195" s="3">
        <f t="shared" si="29"/>
        <v>48919644.752995402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128</v>
      </c>
      <c r="C196" s="7"/>
      <c r="D196" s="2" t="e">
        <f t="shared" si="12"/>
        <v>#N/A</v>
      </c>
      <c r="E196" s="2" t="e">
        <f t="shared" si="22"/>
        <v>#N/A</v>
      </c>
      <c r="F196" s="2">
        <v>1138766.3527964056</v>
      </c>
      <c r="G196" s="2">
        <f t="shared" si="41"/>
        <v>692960.42857142852</v>
      </c>
      <c r="H196" s="2">
        <f t="shared" si="39"/>
        <v>100317538.86175171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1474789.1428571423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1145429.4456430674</v>
      </c>
      <c r="Q196" s="2">
        <f t="shared" si="42"/>
        <v>700000</v>
      </c>
      <c r="R196" s="2">
        <f t="shared" si="40"/>
        <v>101672673.2046501</v>
      </c>
      <c r="S196" s="2">
        <f t="shared" si="17"/>
        <v>692960.42857143283</v>
      </c>
      <c r="T196" s="2">
        <f t="shared" si="18"/>
        <v>7039.571428571362</v>
      </c>
      <c r="U196" s="2">
        <f t="shared" si="19"/>
        <v>700000</v>
      </c>
      <c r="V196" s="2">
        <f t="shared" si="34"/>
        <v>42108862.861751616</v>
      </c>
      <c r="W196" s="2">
        <f t="shared" si="20"/>
        <v>696871.72816297412</v>
      </c>
      <c r="X196" s="2">
        <f t="shared" si="6"/>
        <v>3128.2718370258808</v>
      </c>
      <c r="Y196" s="2">
        <f t="shared" si="37"/>
        <v>59563810.342898473</v>
      </c>
      <c r="Z196" s="2" t="str">
        <f t="shared" si="8"/>
        <v>HERE</v>
      </c>
      <c r="AA196" s="2">
        <f>IF(Z196="HERE",Y196,AA195+Graph!$G$1*1000)</f>
        <v>59563810.342898473</v>
      </c>
      <c r="AB196" s="2">
        <f t="shared" si="21"/>
        <v>3128.2718370258808</v>
      </c>
      <c r="AC196" s="2">
        <f t="shared" si="38"/>
        <v>42108862.861751616</v>
      </c>
      <c r="AD196" s="3">
        <f t="shared" si="10"/>
        <v>52800000</v>
      </c>
      <c r="AE196" s="2">
        <f>IF(AE194&gt;=52800000,52800000,IF(AB175=Graph!G$1*1000,AE195+Graph!G$1*1000,AC196))</f>
        <v>42108862.861751616</v>
      </c>
      <c r="AF196" s="3">
        <f t="shared" si="11"/>
        <v>42108862.861751616</v>
      </c>
      <c r="AG196" s="3">
        <f t="shared" si="29"/>
        <v>48948964.656595632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129</v>
      </c>
      <c r="C197" s="7"/>
      <c r="D197" s="2" t="e">
        <f t="shared" si="12"/>
        <v>#N/A</v>
      </c>
      <c r="E197" s="2" t="e">
        <f t="shared" si="22"/>
        <v>#N/A</v>
      </c>
      <c r="F197" s="2">
        <v>1144027.0030896664</v>
      </c>
      <c r="G197" s="2">
        <f t="shared" si="41"/>
        <v>692960.42857142852</v>
      </c>
      <c r="H197" s="2">
        <f t="shared" si="39"/>
        <v>101010499.29032314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1481828.7142857136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1150711.937735647</v>
      </c>
      <c r="Q197" s="2">
        <f t="shared" si="42"/>
        <v>700000</v>
      </c>
      <c r="R197" s="2">
        <f t="shared" si="40"/>
        <v>102372673.2046501</v>
      </c>
      <c r="S197" s="2">
        <f t="shared" si="17"/>
        <v>692960.42857143283</v>
      </c>
      <c r="T197" s="2">
        <f t="shared" si="18"/>
        <v>7039.571428571362</v>
      </c>
      <c r="U197" s="2">
        <f t="shared" si="19"/>
        <v>700000</v>
      </c>
      <c r="V197" s="2">
        <f t="shared" si="34"/>
        <v>42801823.290323041</v>
      </c>
      <c r="W197" s="2">
        <f t="shared" si="20"/>
        <v>692960.42857142538</v>
      </c>
      <c r="X197" s="2">
        <f t="shared" si="6"/>
        <v>7039.5714285746217</v>
      </c>
      <c r="Y197" s="2">
        <f t="shared" si="37"/>
        <v>59570849.914327048</v>
      </c>
      <c r="Z197" s="2" t="str">
        <f t="shared" si="8"/>
        <v>HERE</v>
      </c>
      <c r="AA197" s="2">
        <f>IF(Z197="HERE",Y197,AA196+Graph!$G$1*1000)</f>
        <v>59570849.914327048</v>
      </c>
      <c r="AB197" s="2">
        <f t="shared" si="21"/>
        <v>7039.5714285746217</v>
      </c>
      <c r="AC197" s="2">
        <f t="shared" si="38"/>
        <v>42801823.290323041</v>
      </c>
      <c r="AD197" s="3">
        <f t="shared" si="10"/>
        <v>52800000</v>
      </c>
      <c r="AE197" s="2">
        <f>IF(AE195&gt;=52800000,52800000,IF(AB176=Graph!G$1*1000,AE196+Graph!G$1*1000,AC197))</f>
        <v>42801823.290323041</v>
      </c>
      <c r="AF197" s="3">
        <f t="shared" si="11"/>
        <v>42801823.290323041</v>
      </c>
      <c r="AG197" s="3">
        <f t="shared" si="29"/>
        <v>48978547.592710525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130</v>
      </c>
      <c r="C198" s="7"/>
      <c r="D198" s="2" t="e">
        <f t="shared" si="12"/>
        <v>#N/A</v>
      </c>
      <c r="E198" s="2" t="e">
        <f t="shared" si="22"/>
        <v>#N/A</v>
      </c>
      <c r="F198" s="2">
        <v>1149287.6533829272</v>
      </c>
      <c r="G198" s="2">
        <f t="shared" si="41"/>
        <v>692960.42857142852</v>
      </c>
      <c r="H198" s="2">
        <f t="shared" si="39"/>
        <v>101703459.71889457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1488868.285714285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1155994.4298282266</v>
      </c>
      <c r="Q198" s="2">
        <f t="shared" si="42"/>
        <v>700000</v>
      </c>
      <c r="R198" s="2">
        <f t="shared" si="40"/>
        <v>103072673.2046501</v>
      </c>
      <c r="S198" s="2">
        <f t="shared" si="17"/>
        <v>692960.42857143283</v>
      </c>
      <c r="T198" s="2">
        <f t="shared" si="18"/>
        <v>7039.571428571362</v>
      </c>
      <c r="U198" s="2">
        <f t="shared" si="19"/>
        <v>700000</v>
      </c>
      <c r="V198" s="2">
        <f t="shared" si="34"/>
        <v>43494783.718894467</v>
      </c>
      <c r="W198" s="2">
        <f t="shared" si="20"/>
        <v>692960.42857142538</v>
      </c>
      <c r="X198" s="2">
        <f t="shared" si="6"/>
        <v>7039.5714285746217</v>
      </c>
      <c r="Y198" s="2">
        <f t="shared" si="37"/>
        <v>59577889.485755622</v>
      </c>
      <c r="Z198" s="2" t="str">
        <f t="shared" si="8"/>
        <v>HERE</v>
      </c>
      <c r="AA198" s="2">
        <f>IF(Z198="HERE",Y198,AA197+Graph!$G$1*1000)</f>
        <v>59577889.485755622</v>
      </c>
      <c r="AB198" s="2">
        <f t="shared" si="21"/>
        <v>7039.5714285746217</v>
      </c>
      <c r="AC198" s="2">
        <f t="shared" si="38"/>
        <v>43494783.718894467</v>
      </c>
      <c r="AD198" s="3">
        <f t="shared" si="10"/>
        <v>52800000</v>
      </c>
      <c r="AE198" s="2">
        <f>IF(AE196&gt;=52800000,52800000,IF(AB177=Graph!G$1*1000,AE197+Graph!G$1*1000,AC198))</f>
        <v>43494783.718894467</v>
      </c>
      <c r="AF198" s="3">
        <f t="shared" si="11"/>
        <v>43494783.718894467</v>
      </c>
      <c r="AG198" s="3">
        <f t="shared" si="29"/>
        <v>49008393.561340086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131</v>
      </c>
      <c r="C199" s="7"/>
      <c r="D199" s="2" t="e">
        <f t="shared" si="12"/>
        <v>#N/A</v>
      </c>
      <c r="E199" s="2" t="e">
        <f t="shared" si="22"/>
        <v>#N/A</v>
      </c>
      <c r="F199" s="2">
        <v>1154548.3036761582</v>
      </c>
      <c r="G199" s="2">
        <f t="shared" si="41"/>
        <v>692960.42857142852</v>
      </c>
      <c r="H199" s="2">
        <f t="shared" si="39"/>
        <v>102396420.147466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1495907.8571428563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1161276.9219208062</v>
      </c>
      <c r="Q199" s="2">
        <f t="shared" si="42"/>
        <v>700000</v>
      </c>
      <c r="R199" s="2">
        <f t="shared" si="40"/>
        <v>103772673.2046501</v>
      </c>
      <c r="S199" s="2">
        <f t="shared" si="17"/>
        <v>692960.42857143283</v>
      </c>
      <c r="T199" s="2">
        <f t="shared" si="18"/>
        <v>7039.571428571362</v>
      </c>
      <c r="U199" s="2">
        <f t="shared" si="19"/>
        <v>700000</v>
      </c>
      <c r="V199" s="2">
        <f t="shared" si="34"/>
        <v>44187744.147465892</v>
      </c>
      <c r="W199" s="2">
        <f t="shared" si="20"/>
        <v>692960.42857142538</v>
      </c>
      <c r="X199" s="2">
        <f t="shared" si="6"/>
        <v>7039.5714285746217</v>
      </c>
      <c r="Y199" s="2">
        <f t="shared" si="37"/>
        <v>59584929.057184197</v>
      </c>
      <c r="Z199" s="2" t="str">
        <f t="shared" si="8"/>
        <v>HERE</v>
      </c>
      <c r="AA199" s="2">
        <f>IF(Z199="HERE",Y199,AA198+Graph!$G$1*1000)</f>
        <v>59584929.057184197</v>
      </c>
      <c r="AB199" s="2">
        <f t="shared" si="21"/>
        <v>7039.5714285746217</v>
      </c>
      <c r="AC199" s="2">
        <f t="shared" si="38"/>
        <v>44187744.147465892</v>
      </c>
      <c r="AD199" s="3">
        <f t="shared" si="10"/>
        <v>52800000</v>
      </c>
      <c r="AE199" s="2">
        <f>IF(AE197&gt;=52800000,52800000,IF(AB178=Graph!G$1*1000,AE198+Graph!G$1*1000,AC199))</f>
        <v>44187744.147465892</v>
      </c>
      <c r="AF199" s="3">
        <f t="shared" si="11"/>
        <v>44187744.147465892</v>
      </c>
      <c r="AG199" s="3">
        <f t="shared" si="29"/>
        <v>49038502.562484302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132</v>
      </c>
      <c r="C200" s="7"/>
      <c r="D200" s="2" t="e">
        <f t="shared" si="12"/>
        <v>#N/A</v>
      </c>
      <c r="E200" s="2" t="e">
        <f t="shared" si="22"/>
        <v>#N/A</v>
      </c>
      <c r="F200" s="2">
        <v>1159808.953969419</v>
      </c>
      <c r="G200" s="2">
        <f t="shared" si="41"/>
        <v>692960.42857142852</v>
      </c>
      <c r="H200" s="2">
        <f t="shared" si="39"/>
        <v>103089380.57603744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1502947.4285714277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1166559.4140134156</v>
      </c>
      <c r="Q200" s="2">
        <f t="shared" si="42"/>
        <v>700000</v>
      </c>
      <c r="R200" s="2">
        <f t="shared" si="40"/>
        <v>104472673.2046501</v>
      </c>
      <c r="S200" s="2">
        <f t="shared" si="17"/>
        <v>692960.42857143283</v>
      </c>
      <c r="T200" s="2">
        <f t="shared" si="18"/>
        <v>7039.571428571362</v>
      </c>
      <c r="U200" s="2">
        <f t="shared" si="19"/>
        <v>700000</v>
      </c>
      <c r="V200" s="2">
        <f t="shared" si="34"/>
        <v>44880704.576037318</v>
      </c>
      <c r="W200" s="2">
        <f t="shared" si="20"/>
        <v>692960.42857142538</v>
      </c>
      <c r="X200" s="2">
        <f t="shared" si="6"/>
        <v>7039.5714285746217</v>
      </c>
      <c r="Y200" s="2">
        <f t="shared" si="37"/>
        <v>59591968.628612772</v>
      </c>
      <c r="Z200" s="2" t="str">
        <f t="shared" si="8"/>
        <v>HERE</v>
      </c>
      <c r="AA200" s="2">
        <f>IF(Z200="HERE",Y200,AA199+Graph!$G$1*1000)</f>
        <v>59591968.628612772</v>
      </c>
      <c r="AB200" s="2">
        <f t="shared" si="21"/>
        <v>7039.5714285746217</v>
      </c>
      <c r="AC200" s="2">
        <f t="shared" si="38"/>
        <v>44880704.576037318</v>
      </c>
      <c r="AD200" s="3">
        <f t="shared" si="10"/>
        <v>52800000</v>
      </c>
      <c r="AE200" s="2">
        <f>IF(AE198&gt;=52800000,52800000,IF(AB179=Graph!G$1*1000,AE199+Graph!G$1*1000,AC200))</f>
        <v>44880704.576037318</v>
      </c>
      <c r="AF200" s="3">
        <f t="shared" si="11"/>
        <v>44880704.576037318</v>
      </c>
      <c r="AG200" s="3">
        <f t="shared" si="29"/>
        <v>49068874.596143186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133</v>
      </c>
      <c r="C201" s="7"/>
      <c r="D201" s="2" t="e">
        <f t="shared" si="12"/>
        <v>#N/A</v>
      </c>
      <c r="E201" s="2" t="e">
        <f t="shared" si="22"/>
        <v>#N/A</v>
      </c>
      <c r="F201" s="2">
        <v>1165069.6042626798</v>
      </c>
      <c r="G201" s="2">
        <f t="shared" si="41"/>
        <v>692960.42857142852</v>
      </c>
      <c r="H201" s="2">
        <f t="shared" si="39"/>
        <v>103782341.00460887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1509986.9999999991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1171841.9061059952</v>
      </c>
      <c r="Q201" s="2">
        <f t="shared" si="42"/>
        <v>700000</v>
      </c>
      <c r="R201" s="2">
        <f t="shared" si="40"/>
        <v>105172673.2046501</v>
      </c>
      <c r="S201" s="2">
        <f t="shared" si="17"/>
        <v>692960.42857143283</v>
      </c>
      <c r="T201" s="2">
        <f t="shared" si="18"/>
        <v>7039.571428571362</v>
      </c>
      <c r="U201" s="2">
        <f t="shared" si="19"/>
        <v>700000</v>
      </c>
      <c r="V201" s="2">
        <f t="shared" si="34"/>
        <v>45573665.004608743</v>
      </c>
      <c r="W201" s="2">
        <f t="shared" si="20"/>
        <v>692960.42857142538</v>
      </c>
      <c r="X201" s="2">
        <f t="shared" si="6"/>
        <v>7039.5714285746217</v>
      </c>
      <c r="Y201" s="2">
        <f t="shared" si="37"/>
        <v>59599008.200041346</v>
      </c>
      <c r="Z201" s="2" t="str">
        <f t="shared" si="8"/>
        <v>HERE</v>
      </c>
      <c r="AA201" s="2">
        <f>IF(Z201="HERE",Y201,AA200+Graph!$G$1*1000)</f>
        <v>59599008.200041346</v>
      </c>
      <c r="AB201" s="2">
        <f t="shared" si="21"/>
        <v>7039.5714285746217</v>
      </c>
      <c r="AC201" s="2">
        <f t="shared" si="38"/>
        <v>45573665.004608743</v>
      </c>
      <c r="AD201" s="3">
        <f t="shared" si="10"/>
        <v>52800000</v>
      </c>
      <c r="AE201" s="2">
        <f>IF(AE199&gt;=52800000,52800000,IF(AB180=Graph!G$1*1000,AE200+Graph!G$1*1000,AC201))</f>
        <v>45573665.004608743</v>
      </c>
      <c r="AF201" s="3">
        <f t="shared" si="11"/>
        <v>45573665.004608743</v>
      </c>
      <c r="AG201" s="3">
        <f t="shared" si="29"/>
        <v>49099509.662316732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134</v>
      </c>
      <c r="C202" s="7"/>
      <c r="D202" s="2" t="e">
        <f t="shared" si="12"/>
        <v>#N/A</v>
      </c>
      <c r="E202" s="2" t="e">
        <f t="shared" si="22"/>
        <v>#N/A</v>
      </c>
      <c r="F202" s="2">
        <v>1170330.2545559406</v>
      </c>
      <c r="G202" s="2">
        <f t="shared" si="41"/>
        <v>692960.42857142852</v>
      </c>
      <c r="H202" s="2">
        <f t="shared" si="39"/>
        <v>104475301.4331803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1517026.5714285704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1177124.3981985748</v>
      </c>
      <c r="Q202" s="2">
        <f t="shared" si="42"/>
        <v>700000</v>
      </c>
      <c r="R202" s="2">
        <f t="shared" si="40"/>
        <v>105872673.2046501</v>
      </c>
      <c r="S202" s="2">
        <f t="shared" si="17"/>
        <v>692960.42857143283</v>
      </c>
      <c r="T202" s="2">
        <f t="shared" si="18"/>
        <v>7039.571428571362</v>
      </c>
      <c r="U202" s="2">
        <f t="shared" si="19"/>
        <v>700000</v>
      </c>
      <c r="V202" s="2">
        <f t="shared" si="34"/>
        <v>46266625.433180168</v>
      </c>
      <c r="W202" s="2">
        <f t="shared" si="20"/>
        <v>692960.42857142538</v>
      </c>
      <c r="X202" s="2">
        <f t="shared" si="6"/>
        <v>7039.5714285746217</v>
      </c>
      <c r="Y202" s="2">
        <f t="shared" si="37"/>
        <v>59606047.771469921</v>
      </c>
      <c r="Z202" s="2" t="str">
        <f t="shared" si="8"/>
        <v>HERE</v>
      </c>
      <c r="AA202" s="2">
        <f>IF(Z202="HERE",Y202,AA201+Graph!$G$1*1000)</f>
        <v>59606047.771469921</v>
      </c>
      <c r="AB202" s="2">
        <f t="shared" si="21"/>
        <v>7039.5714285746217</v>
      </c>
      <c r="AC202" s="2">
        <f t="shared" si="38"/>
        <v>46266625.433180168</v>
      </c>
      <c r="AD202" s="3">
        <f t="shared" si="10"/>
        <v>52800000</v>
      </c>
      <c r="AE202" s="2">
        <f>IF(AE200&gt;=52800000,52800000,IF(AB181=Graph!G$1*1000,AE201+Graph!G$1*1000,AC202))</f>
        <v>46266625.433180168</v>
      </c>
      <c r="AF202" s="3">
        <f t="shared" si="11"/>
        <v>46266625.433180168</v>
      </c>
      <c r="AG202" s="3">
        <f t="shared" si="29"/>
        <v>49130407.76100494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135</v>
      </c>
      <c r="C203" s="7"/>
      <c r="D203" s="2" t="e">
        <f t="shared" si="12"/>
        <v>#N/A</v>
      </c>
      <c r="E203" s="2" t="e">
        <f t="shared" si="22"/>
        <v>#N/A</v>
      </c>
      <c r="F203" s="2">
        <v>1175590.9048492014</v>
      </c>
      <c r="G203" s="2">
        <f t="shared" si="41"/>
        <v>692960.42857142852</v>
      </c>
      <c r="H203" s="2">
        <f t="shared" si="39"/>
        <v>105168261.86175174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1524066.1428571418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1182406.8902911544</v>
      </c>
      <c r="Q203" s="2">
        <f t="shared" si="42"/>
        <v>700000</v>
      </c>
      <c r="R203" s="2">
        <f t="shared" si="40"/>
        <v>106572673.2046501</v>
      </c>
      <c r="S203" s="2">
        <f t="shared" si="17"/>
        <v>692960.42857143283</v>
      </c>
      <c r="T203" s="2">
        <f t="shared" si="18"/>
        <v>7039.571428571362</v>
      </c>
      <c r="U203" s="2">
        <f t="shared" si="19"/>
        <v>700000</v>
      </c>
      <c r="V203" s="2">
        <f t="shared" si="34"/>
        <v>46959585.861751594</v>
      </c>
      <c r="W203" s="2">
        <f t="shared" si="20"/>
        <v>692960.42857142538</v>
      </c>
      <c r="X203" s="2">
        <f t="shared" si="6"/>
        <v>7039.5714285746217</v>
      </c>
      <c r="Y203" s="2">
        <f t="shared" si="37"/>
        <v>59613087.342898495</v>
      </c>
      <c r="Z203" s="2" t="str">
        <f t="shared" si="8"/>
        <v>HERE</v>
      </c>
      <c r="AA203" s="2">
        <f>IF(Z203="HERE",Y203,AA202+Graph!$G$1*1000)</f>
        <v>59613087.342898495</v>
      </c>
      <c r="AB203" s="2">
        <f t="shared" si="21"/>
        <v>7039.5714285746217</v>
      </c>
      <c r="AC203" s="2">
        <f t="shared" si="38"/>
        <v>46959585.861751594</v>
      </c>
      <c r="AD203" s="3">
        <f t="shared" si="10"/>
        <v>52800000</v>
      </c>
      <c r="AE203" s="2">
        <f>IF(AE201&gt;=52800000,52800000,IF(AB182=Graph!G$1*1000,AE202+Graph!G$1*1000,AC203))</f>
        <v>46959585.861751594</v>
      </c>
      <c r="AF203" s="3">
        <f t="shared" si="11"/>
        <v>46959585.861751594</v>
      </c>
      <c r="AG203" s="3">
        <f t="shared" si="29"/>
        <v>49161568.892207809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136</v>
      </c>
      <c r="C204" s="7"/>
      <c r="D204" s="2" t="e">
        <f t="shared" si="12"/>
        <v>#N/A</v>
      </c>
      <c r="E204" s="2" t="e">
        <f t="shared" si="22"/>
        <v>#N/A</v>
      </c>
      <c r="F204" s="2">
        <v>1180851.5551424623</v>
      </c>
      <c r="G204" s="2">
        <f t="shared" si="41"/>
        <v>692960.42857142852</v>
      </c>
      <c r="H204" s="2">
        <f t="shared" si="39"/>
        <v>105861222.29032317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1531105.7142857132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1187689.382383734</v>
      </c>
      <c r="Q204" s="2">
        <f t="shared" si="42"/>
        <v>700000</v>
      </c>
      <c r="R204" s="2">
        <f t="shared" si="40"/>
        <v>107272673.2046501</v>
      </c>
      <c r="S204" s="2">
        <f t="shared" si="17"/>
        <v>692960.42857143283</v>
      </c>
      <c r="T204" s="2">
        <f t="shared" si="18"/>
        <v>7039.571428571362</v>
      </c>
      <c r="U204" s="2">
        <f t="shared" si="19"/>
        <v>700000</v>
      </c>
      <c r="V204" s="2">
        <f t="shared" si="34"/>
        <v>47652546.290323019</v>
      </c>
      <c r="W204" s="2">
        <f t="shared" si="20"/>
        <v>692960.42857142538</v>
      </c>
      <c r="X204" s="2">
        <f t="shared" si="6"/>
        <v>7039.5714285746217</v>
      </c>
      <c r="Y204" s="2">
        <f t="shared" si="37"/>
        <v>59620126.91432707</v>
      </c>
      <c r="Z204" s="2" t="str">
        <f t="shared" si="8"/>
        <v>HERE</v>
      </c>
      <c r="AA204" s="2">
        <f>IF(Z204="HERE",Y204,AA203+Graph!$G$1*1000)</f>
        <v>59620126.91432707</v>
      </c>
      <c r="AB204" s="2">
        <f t="shared" si="21"/>
        <v>7039.5714285746217</v>
      </c>
      <c r="AC204" s="2">
        <f t="shared" si="38"/>
        <v>47652546.290323019</v>
      </c>
      <c r="AD204" s="3">
        <f t="shared" si="10"/>
        <v>52800000</v>
      </c>
      <c r="AE204" s="2">
        <f>IF(AE202&gt;=52800000,52800000,IF(AB183=Graph!G$1*1000,AE203+Graph!G$1*1000,AC204))</f>
        <v>47652546.290323019</v>
      </c>
      <c r="AF204" s="3">
        <f t="shared" si="11"/>
        <v>47652546.290323019</v>
      </c>
      <c r="AG204" s="3">
        <f t="shared" si="29"/>
        <v>49192993.055925339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137</v>
      </c>
      <c r="C205" s="7"/>
      <c r="D205" s="2" t="e">
        <f t="shared" si="12"/>
        <v>#N/A</v>
      </c>
      <c r="E205" s="2" t="e">
        <f t="shared" si="22"/>
        <v>#N/A</v>
      </c>
      <c r="F205" s="2">
        <v>1186112.2054356933</v>
      </c>
      <c r="G205" s="2">
        <f t="shared" si="41"/>
        <v>692960.42857142852</v>
      </c>
      <c r="H205" s="2">
        <f t="shared" si="39"/>
        <v>106554182.7188946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1538145.2857142845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1192971.8744763136</v>
      </c>
      <c r="Q205" s="2">
        <f t="shared" si="42"/>
        <v>700000</v>
      </c>
      <c r="R205" s="2">
        <f t="shared" si="40"/>
        <v>107972673.2046501</v>
      </c>
      <c r="S205" s="2">
        <f t="shared" si="17"/>
        <v>692960.42857143283</v>
      </c>
      <c r="T205" s="2">
        <f t="shared" si="18"/>
        <v>7039.571428571362</v>
      </c>
      <c r="U205" s="2">
        <f t="shared" si="19"/>
        <v>700000</v>
      </c>
      <c r="V205" s="2">
        <f t="shared" si="34"/>
        <v>48345506.718894444</v>
      </c>
      <c r="W205" s="2">
        <f t="shared" si="20"/>
        <v>692960.42857142538</v>
      </c>
      <c r="X205" s="2">
        <f t="shared" si="6"/>
        <v>7039.5714285746217</v>
      </c>
      <c r="Y205" s="2">
        <f t="shared" si="37"/>
        <v>59627166.485755645</v>
      </c>
      <c r="Z205" s="2" t="str">
        <f t="shared" si="8"/>
        <v>HERE</v>
      </c>
      <c r="AA205" s="2">
        <f>IF(Z205="HERE",Y205,AA204+Graph!$G$1*1000)</f>
        <v>59627166.485755645</v>
      </c>
      <c r="AB205" s="2">
        <f t="shared" si="21"/>
        <v>7039.5714285746217</v>
      </c>
      <c r="AC205" s="2">
        <f t="shared" si="38"/>
        <v>48345506.718894444</v>
      </c>
      <c r="AD205" s="3">
        <f t="shared" si="10"/>
        <v>52800000</v>
      </c>
      <c r="AE205" s="2">
        <f>IF(AE203&gt;=52800000,52800000,IF(AB184=Graph!G$1*1000,AE204+Graph!G$1*1000,AC205))</f>
        <v>48345506.718894444</v>
      </c>
      <c r="AF205" s="3">
        <f t="shared" si="11"/>
        <v>48345506.718894444</v>
      </c>
      <c r="AG205" s="3">
        <f t="shared" si="29"/>
        <v>49224680.252157539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138</v>
      </c>
      <c r="C206" s="7"/>
      <c r="D206" s="2" t="e">
        <f t="shared" si="12"/>
        <v>#N/A</v>
      </c>
      <c r="E206" s="2" t="e">
        <f t="shared" si="22"/>
        <v>#N/A</v>
      </c>
      <c r="F206" s="2">
        <v>1191372.8557289541</v>
      </c>
      <c r="G206" s="2">
        <f t="shared" si="41"/>
        <v>692960.42857142852</v>
      </c>
      <c r="H206" s="2">
        <f t="shared" si="39"/>
        <v>107247143.14746603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1545184.8571428559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1198254.366568923</v>
      </c>
      <c r="Q206" s="2">
        <f t="shared" si="42"/>
        <v>700000</v>
      </c>
      <c r="R206" s="2">
        <f t="shared" si="40"/>
        <v>108672673.2046501</v>
      </c>
      <c r="S206" s="2">
        <f t="shared" si="17"/>
        <v>692960.42857143283</v>
      </c>
      <c r="T206" s="2">
        <f t="shared" si="18"/>
        <v>7039.571428571362</v>
      </c>
      <c r="U206" s="2">
        <f t="shared" si="19"/>
        <v>700000</v>
      </c>
      <c r="V206" s="2">
        <f t="shared" si="34"/>
        <v>49038467.14746587</v>
      </c>
      <c r="W206" s="2">
        <f t="shared" si="20"/>
        <v>692960.42857142538</v>
      </c>
      <c r="X206" s="2">
        <f t="shared" si="6"/>
        <v>7039.5714285746217</v>
      </c>
      <c r="Y206" s="2">
        <f t="shared" si="37"/>
        <v>59634206.057184219</v>
      </c>
      <c r="Z206" s="2" t="str">
        <f t="shared" si="8"/>
        <v>HERE</v>
      </c>
      <c r="AA206" s="2">
        <f>IF(Z206="HERE",Y206,AA205+Graph!$G$1*1000)</f>
        <v>59634206.057184219</v>
      </c>
      <c r="AB206" s="2">
        <f t="shared" si="21"/>
        <v>7039.5714285746217</v>
      </c>
      <c r="AC206" s="2">
        <f t="shared" si="38"/>
        <v>49038467.14746587</v>
      </c>
      <c r="AD206" s="3">
        <f t="shared" si="10"/>
        <v>52800000</v>
      </c>
      <c r="AE206" s="2">
        <f>IF(AE204&gt;=52800000,52800000,IF(AB185=Graph!G$1*1000,AE205+Graph!G$1*1000,AC206))</f>
        <v>49038467.14746587</v>
      </c>
      <c r="AF206" s="3">
        <f t="shared" si="11"/>
        <v>49038467.14746587</v>
      </c>
      <c r="AG206" s="3">
        <f t="shared" si="29"/>
        <v>49256630.480904393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139</v>
      </c>
      <c r="C207" s="7"/>
      <c r="D207" s="2" t="e">
        <f t="shared" si="12"/>
        <v>#N/A</v>
      </c>
      <c r="E207" s="2" t="e">
        <f t="shared" si="22"/>
        <v>#N/A</v>
      </c>
      <c r="F207" s="2">
        <v>1196633.5060222149</v>
      </c>
      <c r="G207" s="2">
        <f t="shared" si="41"/>
        <v>692960.42857142852</v>
      </c>
      <c r="H207" s="2">
        <f t="shared" si="39"/>
        <v>107940103.57603747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1552224.4285714272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1203536.8586615026</v>
      </c>
      <c r="Q207" s="2">
        <f t="shared" si="42"/>
        <v>700000</v>
      </c>
      <c r="R207" s="2">
        <f t="shared" si="40"/>
        <v>109372673.2046501</v>
      </c>
      <c r="S207" s="2">
        <f t="shared" si="17"/>
        <v>692960.42857143283</v>
      </c>
      <c r="T207" s="2">
        <f t="shared" si="18"/>
        <v>7039.571428571362</v>
      </c>
      <c r="U207" s="2">
        <f t="shared" si="19"/>
        <v>700000</v>
      </c>
      <c r="V207" s="2">
        <f t="shared" si="34"/>
        <v>49731427.576037295</v>
      </c>
      <c r="W207" s="2">
        <f t="shared" si="20"/>
        <v>692960.42857142538</v>
      </c>
      <c r="X207" s="2">
        <f t="shared" si="6"/>
        <v>7039.5714285746217</v>
      </c>
      <c r="Y207" s="2">
        <f t="shared" si="37"/>
        <v>59641245.628612794</v>
      </c>
      <c r="Z207" s="2" t="str">
        <f t="shared" si="8"/>
        <v>HERE</v>
      </c>
      <c r="AA207" s="2">
        <f>IF(Z207="HERE",Y207,AA206+Graph!$G$1*1000)</f>
        <v>59641245.628612794</v>
      </c>
      <c r="AB207" s="2">
        <f t="shared" si="21"/>
        <v>7039.5714285746217</v>
      </c>
      <c r="AC207" s="2">
        <f t="shared" si="38"/>
        <v>49731427.576037295</v>
      </c>
      <c r="AD207" s="3">
        <f t="shared" si="10"/>
        <v>52800000</v>
      </c>
      <c r="AE207" s="2">
        <f>IF(AE205&gt;=52800000,52800000,IF(AB186=Graph!G$1*1000,AE206+Graph!G$1*1000,AC207))</f>
        <v>49731427.576037295</v>
      </c>
      <c r="AF207" s="3">
        <f t="shared" si="11"/>
        <v>49731427.576037295</v>
      </c>
      <c r="AG207" s="3">
        <f t="shared" si="29"/>
        <v>49288843.742165916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140</v>
      </c>
      <c r="C208" s="7"/>
      <c r="D208" s="2" t="e">
        <f t="shared" si="12"/>
        <v>#N/A</v>
      </c>
      <c r="E208" s="2" t="e">
        <f t="shared" si="22"/>
        <v>#N/A</v>
      </c>
      <c r="F208" s="2">
        <v>1201894.1563154757</v>
      </c>
      <c r="G208" s="2">
        <f t="shared" si="41"/>
        <v>692960.42857142852</v>
      </c>
      <c r="H208" s="2">
        <f t="shared" si="39"/>
        <v>108633064.0046089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1559263.9999999986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1208819.3507540822</v>
      </c>
      <c r="Q208" s="2">
        <f t="shared" si="42"/>
        <v>700000</v>
      </c>
      <c r="R208" s="2">
        <f t="shared" si="40"/>
        <v>110072673.2046501</v>
      </c>
      <c r="S208" s="2">
        <f t="shared" si="17"/>
        <v>692960.42857143283</v>
      </c>
      <c r="T208" s="2">
        <f t="shared" si="18"/>
        <v>7039.571428571362</v>
      </c>
      <c r="U208" s="2">
        <f t="shared" si="19"/>
        <v>700000</v>
      </c>
      <c r="V208" s="2">
        <f t="shared" si="34"/>
        <v>50424388.004608721</v>
      </c>
      <c r="W208" s="2">
        <f t="shared" si="20"/>
        <v>692960.42857142538</v>
      </c>
      <c r="X208" s="2">
        <f t="shared" si="6"/>
        <v>7039.5714285746217</v>
      </c>
      <c r="Y208" s="2">
        <f t="shared" si="37"/>
        <v>59648285.200041369</v>
      </c>
      <c r="Z208" s="2" t="str">
        <f t="shared" si="8"/>
        <v>HERE</v>
      </c>
      <c r="AA208" s="2">
        <f>IF(Z208="HERE",Y208,AA207+Graph!$G$1*1000)</f>
        <v>59648285.200041369</v>
      </c>
      <c r="AB208" s="2">
        <f t="shared" si="21"/>
        <v>7039.5714285746217</v>
      </c>
      <c r="AC208" s="2">
        <f t="shared" si="38"/>
        <v>50424388.004608721</v>
      </c>
      <c r="AD208" s="3">
        <f t="shared" si="10"/>
        <v>52800000</v>
      </c>
      <c r="AE208" s="2">
        <f>IF(AE206&gt;=52800000,52800000,IF(AB187=Graph!G$1*1000,AE207+Graph!G$1*1000,AC208))</f>
        <v>50424388.004608721</v>
      </c>
      <c r="AF208" s="3">
        <f t="shared" si="11"/>
        <v>50424388.004608721</v>
      </c>
      <c r="AG208" s="3">
        <f t="shared" si="29"/>
        <v>49321320.0359421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141</v>
      </c>
      <c r="C209" s="7"/>
      <c r="D209" s="2" t="e">
        <f t="shared" si="12"/>
        <v>#N/A</v>
      </c>
      <c r="E209" s="2" t="e">
        <f t="shared" si="22"/>
        <v>#N/A</v>
      </c>
      <c r="F209" s="2">
        <v>1207154.8066087365</v>
      </c>
      <c r="G209" s="2">
        <f t="shared" si="41"/>
        <v>692960.42857142852</v>
      </c>
      <c r="H209" s="2">
        <f t="shared" si="39"/>
        <v>109326024.43318033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1566303.57142857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1214101.8428466618</v>
      </c>
      <c r="Q209" s="2">
        <f t="shared" si="42"/>
        <v>700000</v>
      </c>
      <c r="R209" s="2">
        <f t="shared" si="40"/>
        <v>110772673.2046501</v>
      </c>
      <c r="S209" s="2">
        <f t="shared" si="17"/>
        <v>692960.42857143283</v>
      </c>
      <c r="T209" s="2">
        <f t="shared" si="18"/>
        <v>7039.571428571362</v>
      </c>
      <c r="U209" s="2">
        <f t="shared" si="19"/>
        <v>700000</v>
      </c>
      <c r="V209" s="2">
        <f t="shared" si="34"/>
        <v>51117348.433180146</v>
      </c>
      <c r="W209" s="2">
        <f t="shared" si="20"/>
        <v>692960.42857142538</v>
      </c>
      <c r="X209" s="2">
        <f t="shared" si="6"/>
        <v>7039.5714285746217</v>
      </c>
      <c r="Y209" s="2">
        <f t="shared" si="37"/>
        <v>59655324.771469943</v>
      </c>
      <c r="Z209" s="2" t="str">
        <f t="shared" si="8"/>
        <v>HERE</v>
      </c>
      <c r="AA209" s="2">
        <f>IF(Z209="HERE",Y209,AA208+Graph!$G$1*1000)</f>
        <v>59655324.771469943</v>
      </c>
      <c r="AB209" s="2">
        <f t="shared" si="21"/>
        <v>7039.5714285746217</v>
      </c>
      <c r="AC209" s="2">
        <f t="shared" si="38"/>
        <v>51117348.433180146</v>
      </c>
      <c r="AD209" s="3">
        <f t="shared" si="10"/>
        <v>52800000</v>
      </c>
      <c r="AE209" s="2">
        <f>IF(AE207&gt;=52800000,52800000,IF(AB188=Graph!G$1*1000,AE208+Graph!G$1*1000,AC209))</f>
        <v>51117348.433180146</v>
      </c>
      <c r="AF209" s="3">
        <f t="shared" si="11"/>
        <v>51117348.433180146</v>
      </c>
      <c r="AG209" s="3">
        <f t="shared" si="29"/>
        <v>49354059.362232946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142</v>
      </c>
      <c r="C210" s="7"/>
      <c r="D210" s="2" t="e">
        <f t="shared" si="12"/>
        <v>#N/A</v>
      </c>
      <c r="E210" s="2" t="e">
        <f t="shared" si="22"/>
        <v>#N/A</v>
      </c>
      <c r="F210" s="2">
        <v>1212415.4569019675</v>
      </c>
      <c r="G210" s="2">
        <f t="shared" si="41"/>
        <v>692960.42857142852</v>
      </c>
      <c r="H210" s="2">
        <f t="shared" si="39"/>
        <v>110018984.86175177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1573343.1428571413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1219384.3349392414</v>
      </c>
      <c r="Q210" s="2">
        <f t="shared" si="42"/>
        <v>700000</v>
      </c>
      <c r="R210" s="2">
        <f t="shared" si="40"/>
        <v>111472673.2046501</v>
      </c>
      <c r="S210" s="2">
        <f t="shared" si="17"/>
        <v>692960.42857143283</v>
      </c>
      <c r="T210" s="2">
        <f t="shared" si="18"/>
        <v>7039.571428571362</v>
      </c>
      <c r="U210" s="2">
        <f t="shared" si="19"/>
        <v>700000</v>
      </c>
      <c r="V210" s="2">
        <f t="shared" si="34"/>
        <v>51810308.861751571</v>
      </c>
      <c r="W210" s="2">
        <f t="shared" si="20"/>
        <v>692960.42857142538</v>
      </c>
      <c r="X210" s="2">
        <f t="shared" si="6"/>
        <v>7039.5714285746217</v>
      </c>
      <c r="Y210" s="2">
        <f t="shared" si="37"/>
        <v>59662364.342898518</v>
      </c>
      <c r="Z210" s="2" t="str">
        <f t="shared" si="8"/>
        <v>HERE</v>
      </c>
      <c r="AA210" s="2">
        <f>IF(Z210="HERE",Y210,AA209+Graph!$G$1*1000)</f>
        <v>59662364.342898518</v>
      </c>
      <c r="AB210" s="2">
        <f t="shared" si="21"/>
        <v>7039.5714285746217</v>
      </c>
      <c r="AC210" s="2">
        <f t="shared" si="38"/>
        <v>51810308.861751571</v>
      </c>
      <c r="AD210" s="3">
        <f t="shared" si="10"/>
        <v>52800000</v>
      </c>
      <c r="AE210" s="2">
        <f>IF(AE208&gt;=52800000,52800000,IF(AB189=Graph!G$1*1000,AE209+Graph!G$1*1000,AC210))</f>
        <v>51810308.861751571</v>
      </c>
      <c r="AF210" s="3">
        <f t="shared" si="11"/>
        <v>51810308.861751571</v>
      </c>
      <c r="AG210" s="3">
        <f t="shared" si="29"/>
        <v>49387061.721038461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143</v>
      </c>
      <c r="C211" s="7"/>
      <c r="D211" s="2" t="e">
        <f t="shared" si="12"/>
        <v>#N/A</v>
      </c>
      <c r="E211" s="2" t="e">
        <f t="shared" si="22"/>
        <v>#N/A</v>
      </c>
      <c r="F211" s="2">
        <v>1217676.1071952283</v>
      </c>
      <c r="G211" s="2">
        <f t="shared" si="41"/>
        <v>692960.42857142852</v>
      </c>
      <c r="H211" s="2">
        <f t="shared" si="39"/>
        <v>110711945.2903232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1580382.7142857127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1224666.8270318508</v>
      </c>
      <c r="Q211" s="2">
        <f t="shared" si="42"/>
        <v>700000</v>
      </c>
      <c r="R211" s="2">
        <f t="shared" si="40"/>
        <v>112172673.2046501</v>
      </c>
      <c r="S211" s="2">
        <f t="shared" si="17"/>
        <v>692960.42857143283</v>
      </c>
      <c r="T211" s="2">
        <f t="shared" si="18"/>
        <v>7039.571428571362</v>
      </c>
      <c r="U211" s="2">
        <f t="shared" si="19"/>
        <v>700000</v>
      </c>
      <c r="V211" s="2">
        <f t="shared" si="34"/>
        <v>52503269.290322997</v>
      </c>
      <c r="W211" s="2">
        <f t="shared" si="20"/>
        <v>692960.42857142538</v>
      </c>
      <c r="X211" s="2">
        <f t="shared" si="6"/>
        <v>7039.5714285746217</v>
      </c>
      <c r="Y211" s="2">
        <f t="shared" si="37"/>
        <v>59669403.914327092</v>
      </c>
      <c r="Z211" s="2" t="str">
        <f t="shared" si="8"/>
        <v>HERE</v>
      </c>
      <c r="AA211" s="2">
        <f>IF(Z211="HERE",Y211,AA210+Graph!$G$1*1000)</f>
        <v>59669403.914327092</v>
      </c>
      <c r="AB211" s="2">
        <f t="shared" si="21"/>
        <v>7039.5714285746217</v>
      </c>
      <c r="AC211" s="2">
        <f t="shared" si="38"/>
        <v>52503269.290322997</v>
      </c>
      <c r="AD211" s="3">
        <f t="shared" si="10"/>
        <v>52800000</v>
      </c>
      <c r="AE211" s="2">
        <f>IF(AE209&gt;=52800000,52800000,IF(AB190=Graph!G$1*1000,AE210+Graph!G$1*1000,AC211))</f>
        <v>52503269.290322997</v>
      </c>
      <c r="AF211" s="3">
        <f t="shared" si="11"/>
        <v>52503269.290322997</v>
      </c>
      <c r="AG211" s="3">
        <f t="shared" si="29"/>
        <v>49420327.11235863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144</v>
      </c>
      <c r="C212" s="7"/>
      <c r="D212" s="2" t="e">
        <f t="shared" si="12"/>
        <v>#N/A</v>
      </c>
      <c r="E212" s="2" t="e">
        <f t="shared" si="22"/>
        <v>#N/A</v>
      </c>
      <c r="F212" s="2">
        <v>1222936.7574884892</v>
      </c>
      <c r="G212" s="2">
        <f t="shared" si="41"/>
        <v>692960.42857142852</v>
      </c>
      <c r="H212" s="2">
        <f t="shared" si="39"/>
        <v>111404905.71889463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1587422.2857142841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1229949.3191244304</v>
      </c>
      <c r="Q212" s="2">
        <f t="shared" si="42"/>
        <v>700000</v>
      </c>
      <c r="R212" s="2">
        <f t="shared" si="40"/>
        <v>112872673.2046501</v>
      </c>
      <c r="S212" s="2">
        <f t="shared" si="17"/>
        <v>692960.42857143283</v>
      </c>
      <c r="T212" s="2">
        <f t="shared" si="18"/>
        <v>7039.571428571362</v>
      </c>
      <c r="U212" s="2">
        <f t="shared" si="19"/>
        <v>700000</v>
      </c>
      <c r="V212" s="2">
        <f t="shared" si="34"/>
        <v>53196229.718894422</v>
      </c>
      <c r="W212" s="2">
        <f t="shared" si="20"/>
        <v>692960.42857142538</v>
      </c>
      <c r="X212" s="2">
        <f t="shared" si="6"/>
        <v>7039.5714285746217</v>
      </c>
      <c r="Y212" s="2">
        <f t="shared" si="37"/>
        <v>59676443.485755667</v>
      </c>
      <c r="Z212" s="2" t="str">
        <f t="shared" si="8"/>
        <v>HERE</v>
      </c>
      <c r="AA212" s="2">
        <f>IF(Z212="HERE",Y212,AA211+Graph!$G$1*1000)</f>
        <v>59676443.485755667</v>
      </c>
      <c r="AB212" s="2">
        <f t="shared" si="21"/>
        <v>7039.5714285746217</v>
      </c>
      <c r="AC212" s="2">
        <f t="shared" si="38"/>
        <v>53196229.718894422</v>
      </c>
      <c r="AD212" s="3">
        <f t="shared" si="10"/>
        <v>52800000</v>
      </c>
      <c r="AE212" s="2">
        <f>IF(AE210&gt;=52800000,52800000,IF(AB191=Graph!G$1*1000,AE211+Graph!G$1*1000,AC212))</f>
        <v>53196229.718894422</v>
      </c>
      <c r="AF212" s="3">
        <f t="shared" si="11"/>
        <v>52800000</v>
      </c>
      <c r="AG212" s="3">
        <f t="shared" si="29"/>
        <v>49453855.536193468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145</v>
      </c>
      <c r="C213" s="7"/>
      <c r="D213" s="2" t="e">
        <f t="shared" si="12"/>
        <v>#N/A</v>
      </c>
      <c r="E213" s="2" t="e">
        <f t="shared" si="22"/>
        <v>#N/A</v>
      </c>
      <c r="F213" s="2">
        <v>1228197.40778175</v>
      </c>
      <c r="G213" s="2">
        <f t="shared" si="41"/>
        <v>692960.42857142852</v>
      </c>
      <c r="H213" s="2">
        <f t="shared" si="39"/>
        <v>112097866.14746606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1594461.8571428554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1235231.81121701</v>
      </c>
      <c r="Q213" s="2">
        <f t="shared" si="42"/>
        <v>700000</v>
      </c>
      <c r="R213" s="2">
        <f t="shared" si="40"/>
        <v>113572673.2046501</v>
      </c>
      <c r="S213" s="2">
        <f t="shared" si="17"/>
        <v>692960.42857143283</v>
      </c>
      <c r="T213" s="2">
        <f t="shared" si="18"/>
        <v>7039.571428571362</v>
      </c>
      <c r="U213" s="2">
        <f t="shared" si="19"/>
        <v>700000</v>
      </c>
      <c r="V213" s="2">
        <f t="shared" si="34"/>
        <v>53889190.147465847</v>
      </c>
      <c r="W213" s="2">
        <f t="shared" si="20"/>
        <v>692960.42857142538</v>
      </c>
      <c r="X213" s="2">
        <f t="shared" si="6"/>
        <v>7039.5714285746217</v>
      </c>
      <c r="Y213" s="2">
        <f t="shared" si="37"/>
        <v>59683483.057184242</v>
      </c>
      <c r="Z213" s="2" t="str">
        <f t="shared" si="8"/>
        <v>HERE</v>
      </c>
      <c r="AA213" s="2">
        <f>IF(Z213="HERE",Y213,AA212+Graph!$G$1*1000)</f>
        <v>59683483.057184242</v>
      </c>
      <c r="AB213" s="2">
        <f t="shared" si="21"/>
        <v>7039.5714285746217</v>
      </c>
      <c r="AC213" s="2">
        <f t="shared" si="38"/>
        <v>53889190.147465847</v>
      </c>
      <c r="AD213" s="3">
        <f t="shared" si="10"/>
        <v>52800000</v>
      </c>
      <c r="AE213" s="2">
        <f>IF(AE211&gt;=52800000,52800000,IF(AB192=Graph!G$1*1000,AE212+Graph!G$1*1000,AC213))</f>
        <v>53889190.147465847</v>
      </c>
      <c r="AF213" s="3">
        <f t="shared" si="11"/>
        <v>52800000</v>
      </c>
      <c r="AG213" s="3">
        <f t="shared" si="29"/>
        <v>49487646.99254296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146</v>
      </c>
      <c r="C214" s="7"/>
      <c r="D214" s="2" t="e">
        <f t="shared" si="12"/>
        <v>#N/A</v>
      </c>
      <c r="E214" s="2" t="e">
        <f t="shared" si="22"/>
        <v>#N/A</v>
      </c>
      <c r="F214" s="2">
        <v>1233458.0580750108</v>
      </c>
      <c r="G214" s="2">
        <f t="shared" si="41"/>
        <v>692960.42857142852</v>
      </c>
      <c r="H214" s="2">
        <f t="shared" si="39"/>
        <v>112790826.5760375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1601501.4285714268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1240514.3033095896</v>
      </c>
      <c r="Q214" s="2">
        <f t="shared" si="42"/>
        <v>700000</v>
      </c>
      <c r="R214" s="2">
        <f t="shared" si="40"/>
        <v>114272673.2046501</v>
      </c>
      <c r="S214" s="2">
        <f t="shared" si="17"/>
        <v>692960.42857143283</v>
      </c>
      <c r="T214" s="2">
        <f t="shared" si="18"/>
        <v>7039.571428571362</v>
      </c>
      <c r="U214" s="2">
        <f t="shared" si="19"/>
        <v>700000</v>
      </c>
      <c r="V214" s="2">
        <f t="shared" si="34"/>
        <v>54582150.576037273</v>
      </c>
      <c r="W214" s="2">
        <f t="shared" si="20"/>
        <v>692960.42857142538</v>
      </c>
      <c r="X214" s="2">
        <f t="shared" si="6"/>
        <v>7039.5714285746217</v>
      </c>
      <c r="Y214" s="2">
        <f t="shared" si="37"/>
        <v>59690522.628612816</v>
      </c>
      <c r="Z214" s="2" t="str">
        <f t="shared" si="8"/>
        <v>HERE</v>
      </c>
      <c r="AA214" s="2">
        <f>IF(Z214="HERE",Y214,AA213+Graph!$G$1*1000)</f>
        <v>59690522.628612816</v>
      </c>
      <c r="AB214" s="2">
        <f t="shared" si="21"/>
        <v>7039.5714285746217</v>
      </c>
      <c r="AC214" s="2">
        <f t="shared" si="38"/>
        <v>54582150.576037273</v>
      </c>
      <c r="AD214" s="3">
        <f t="shared" si="10"/>
        <v>52800000</v>
      </c>
      <c r="AE214" s="2">
        <f>IF(AE212&gt;=52800000,52800000,IF(AB193=Graph!G$1*1000,AE213+Graph!G$1*1000,AC214))</f>
        <v>52800000</v>
      </c>
      <c r="AF214" s="3">
        <f t="shared" si="11"/>
        <v>52800000</v>
      </c>
      <c r="AG214" s="3">
        <f t="shared" si="29"/>
        <v>49521701.481407121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147</v>
      </c>
      <c r="C215" s="7"/>
      <c r="D215" s="2" t="e">
        <f t="shared" si="12"/>
        <v>#N/A</v>
      </c>
      <c r="E215" s="2" t="e">
        <f t="shared" si="22"/>
        <v>#N/A</v>
      </c>
      <c r="F215" s="2">
        <v>1238718.7083682418</v>
      </c>
      <c r="G215" s="2">
        <f t="shared" si="41"/>
        <v>692960.42857142852</v>
      </c>
      <c r="H215" s="2">
        <f t="shared" si="39"/>
        <v>113483787.00460893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1608540.9999999981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1245796.7954021692</v>
      </c>
      <c r="Q215" s="2">
        <f t="shared" si="42"/>
        <v>700000</v>
      </c>
      <c r="R215" s="2">
        <f t="shared" si="40"/>
        <v>114972673.2046501</v>
      </c>
      <c r="S215" s="2">
        <f t="shared" si="17"/>
        <v>692960.42857143283</v>
      </c>
      <c r="T215" s="2">
        <f t="shared" si="18"/>
        <v>7039.571428571362</v>
      </c>
      <c r="U215" s="2">
        <f t="shared" si="19"/>
        <v>700000</v>
      </c>
      <c r="V215" s="2">
        <f t="shared" si="34"/>
        <v>55275111.004608698</v>
      </c>
      <c r="W215" s="2">
        <f t="shared" si="20"/>
        <v>692960.42857142538</v>
      </c>
      <c r="X215" s="2">
        <f t="shared" si="6"/>
        <v>7039.5714285746217</v>
      </c>
      <c r="Y215" s="2">
        <f t="shared" si="37"/>
        <v>59697562.200041391</v>
      </c>
      <c r="Z215" s="2" t="str">
        <f t="shared" si="8"/>
        <v>HERE</v>
      </c>
      <c r="AA215" s="2">
        <f>IF(Z215="HERE",Y215,AA214+Graph!$G$1*1000)</f>
        <v>59697562.200041391</v>
      </c>
      <c r="AB215" s="2">
        <f t="shared" si="21"/>
        <v>7039.5714285746217</v>
      </c>
      <c r="AC215" s="2">
        <f t="shared" si="38"/>
        <v>55275111.004608698</v>
      </c>
      <c r="AD215" s="3">
        <f t="shared" si="10"/>
        <v>52800000</v>
      </c>
      <c r="AE215" s="2">
        <f>IF(AE213&gt;=52800000,52800000,IF(AB194=Graph!G$1*1000,AE214+Graph!G$1*1000,AC215))</f>
        <v>52800000</v>
      </c>
      <c r="AF215" s="3">
        <f t="shared" si="11"/>
        <v>52800000</v>
      </c>
      <c r="AG215" s="3">
        <f t="shared" si="29"/>
        <v>49556019.002785943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148</v>
      </c>
      <c r="C216" s="7"/>
      <c r="D216" s="2" t="e">
        <f t="shared" si="12"/>
        <v>#N/A</v>
      </c>
      <c r="E216" s="2" t="e">
        <f t="shared" si="22"/>
        <v>#N/A</v>
      </c>
      <c r="F216" s="2">
        <v>1243979.3586615026</v>
      </c>
      <c r="G216" s="2">
        <f t="shared" si="41"/>
        <v>692960.42857142852</v>
      </c>
      <c r="H216" s="2">
        <f t="shared" si="39"/>
        <v>114176747.43318036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1615580.5714285695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1251079.2874947488</v>
      </c>
      <c r="Q216" s="2">
        <f t="shared" si="42"/>
        <v>700000</v>
      </c>
      <c r="R216" s="2">
        <f t="shared" si="40"/>
        <v>115672673.2046501</v>
      </c>
      <c r="S216" s="2">
        <f t="shared" si="17"/>
        <v>692960.42857143283</v>
      </c>
      <c r="T216" s="2">
        <f t="shared" si="18"/>
        <v>7039.571428571362</v>
      </c>
      <c r="U216" s="2">
        <f t="shared" si="19"/>
        <v>700000</v>
      </c>
      <c r="V216" s="2">
        <f t="shared" si="34"/>
        <v>55968071.433180124</v>
      </c>
      <c r="W216" s="2">
        <f t="shared" si="20"/>
        <v>692960.42857142538</v>
      </c>
      <c r="X216" s="2">
        <f t="shared" si="6"/>
        <v>7039.5714285746217</v>
      </c>
      <c r="Y216" s="2">
        <f t="shared" si="37"/>
        <v>59704601.771469966</v>
      </c>
      <c r="Z216" s="2" t="str">
        <f t="shared" si="8"/>
        <v>HERE</v>
      </c>
      <c r="AA216" s="2">
        <f>IF(Z216="HERE",Y216,AA215+Graph!$G$1*1000)</f>
        <v>59704601.771469966</v>
      </c>
      <c r="AB216" s="2">
        <f t="shared" si="21"/>
        <v>7039.5714285746217</v>
      </c>
      <c r="AC216" s="2">
        <f t="shared" si="38"/>
        <v>55968071.433180124</v>
      </c>
      <c r="AD216" s="3">
        <f t="shared" si="10"/>
        <v>52800000</v>
      </c>
      <c r="AE216" s="2">
        <f>IF(AE214&gt;=52800000,52800000,IF(AB195=Graph!G$1*1000,AE215+Graph!G$1*1000,AC216))</f>
        <v>52800000</v>
      </c>
      <c r="AF216" s="3">
        <f t="shared" si="11"/>
        <v>52800000</v>
      </c>
      <c r="AG216" s="3">
        <f t="shared" si="29"/>
        <v>49590599.556679435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149</v>
      </c>
      <c r="C217" s="7"/>
      <c r="D217" s="2" t="e">
        <f t="shared" si="12"/>
        <v>#N/A</v>
      </c>
      <c r="E217" s="2" t="e">
        <f t="shared" si="22"/>
        <v>#N/A</v>
      </c>
      <c r="F217" s="2">
        <v>1249240.0089547634</v>
      </c>
      <c r="G217" s="2">
        <f t="shared" si="41"/>
        <v>692960.42857142852</v>
      </c>
      <c r="H217" s="2">
        <f t="shared" si="39"/>
        <v>114869707.86175179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1622620.1428571409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1256361.7795873582</v>
      </c>
      <c r="Q217" s="2">
        <f t="shared" si="42"/>
        <v>700000</v>
      </c>
      <c r="R217" s="2">
        <f t="shared" si="40"/>
        <v>116372673.2046501</v>
      </c>
      <c r="S217" s="2">
        <f t="shared" si="17"/>
        <v>692960.42857143283</v>
      </c>
      <c r="T217" s="2">
        <f t="shared" si="18"/>
        <v>7039.571428571362</v>
      </c>
      <c r="U217" s="2">
        <f t="shared" si="19"/>
        <v>700000</v>
      </c>
      <c r="V217" s="2">
        <f t="shared" si="34"/>
        <v>56661031.861751549</v>
      </c>
      <c r="W217" s="2">
        <f t="shared" si="20"/>
        <v>692960.42857142538</v>
      </c>
      <c r="X217" s="2">
        <f t="shared" si="6"/>
        <v>7039.5714285746217</v>
      </c>
      <c r="Y217" s="2">
        <f t="shared" si="37"/>
        <v>59711641.34289854</v>
      </c>
      <c r="Z217" s="2" t="str">
        <f t="shared" si="8"/>
        <v>HERE</v>
      </c>
      <c r="AA217" s="2">
        <f>IF(Z217="HERE",Y217,AA216+Graph!$G$1*1000)</f>
        <v>59711641.34289854</v>
      </c>
      <c r="AB217" s="2">
        <f t="shared" si="21"/>
        <v>7039.5714285746217</v>
      </c>
      <c r="AC217" s="2">
        <f t="shared" si="38"/>
        <v>56661031.861751549</v>
      </c>
      <c r="AD217" s="3">
        <f t="shared" si="10"/>
        <v>52800000</v>
      </c>
      <c r="AE217" s="2">
        <f>IF(AE215&gt;=52800000,52800000,IF(AB196=Graph!G$1*1000,AE216+Graph!G$1*1000,AC217))</f>
        <v>52800000</v>
      </c>
      <c r="AF217" s="3">
        <f t="shared" si="11"/>
        <v>52800000</v>
      </c>
      <c r="AG217" s="3">
        <f t="shared" si="29"/>
        <v>49625443.143087581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150</v>
      </c>
      <c r="C218" s="7"/>
      <c r="D218" s="2" t="e">
        <f t="shared" si="12"/>
        <v>#N/A</v>
      </c>
      <c r="E218" s="2" t="e">
        <f t="shared" si="22"/>
        <v>#N/A</v>
      </c>
      <c r="F218" s="2">
        <v>1254500.6592480242</v>
      </c>
      <c r="G218" s="2">
        <f t="shared" si="41"/>
        <v>692960.42857142852</v>
      </c>
      <c r="H218" s="2">
        <f t="shared" si="39"/>
        <v>115562668.29032323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1629659.7142857122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1261644.2716799378</v>
      </c>
      <c r="Q218" s="2">
        <f t="shared" si="42"/>
        <v>700000</v>
      </c>
      <c r="R218" s="2">
        <f t="shared" si="40"/>
        <v>117072673.2046501</v>
      </c>
      <c r="S218" s="2">
        <f t="shared" si="17"/>
        <v>692960.42857143283</v>
      </c>
      <c r="T218" s="2">
        <f t="shared" si="18"/>
        <v>7039.571428571362</v>
      </c>
      <c r="U218" s="2">
        <f t="shared" si="19"/>
        <v>700000</v>
      </c>
      <c r="V218" s="2">
        <f t="shared" si="34"/>
        <v>57353992.290322974</v>
      </c>
      <c r="W218" s="2">
        <f t="shared" si="20"/>
        <v>692960.42857142538</v>
      </c>
      <c r="X218" s="2">
        <f t="shared" si="6"/>
        <v>7039.5714285746217</v>
      </c>
      <c r="Y218" s="2">
        <f t="shared" si="37"/>
        <v>59718680.914327115</v>
      </c>
      <c r="Z218" s="2" t="str">
        <f t="shared" si="8"/>
        <v>HERE</v>
      </c>
      <c r="AA218" s="2">
        <f>IF(Z218="HERE",Y218,AA217+Graph!$G$1*1000)</f>
        <v>59718680.914327115</v>
      </c>
      <c r="AB218" s="2">
        <f t="shared" si="21"/>
        <v>7039.5714285746217</v>
      </c>
      <c r="AC218" s="2">
        <f t="shared" si="38"/>
        <v>57353992.290322974</v>
      </c>
      <c r="AD218" s="3">
        <f t="shared" si="10"/>
        <v>52800000</v>
      </c>
      <c r="AE218" s="2">
        <f>IF(AE216&gt;=52800000,52800000,IF(AB197=Graph!G$1*1000,AE217+Graph!G$1*1000,AC218))</f>
        <v>52800000</v>
      </c>
      <c r="AF218" s="3">
        <f t="shared" si="11"/>
        <v>52800000</v>
      </c>
      <c r="AG218" s="3">
        <f t="shared" si="29"/>
        <v>49660091.164516151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151</v>
      </c>
      <c r="C219" s="7"/>
      <c r="D219" s="2" t="e">
        <f t="shared" si="12"/>
        <v>#N/A</v>
      </c>
      <c r="E219" s="2" t="e">
        <f t="shared" si="22"/>
        <v>#N/A</v>
      </c>
      <c r="F219" s="2">
        <v>1259761.309541285</v>
      </c>
      <c r="G219" s="2">
        <f t="shared" si="41"/>
        <v>692960.42857142852</v>
      </c>
      <c r="H219" s="2">
        <f t="shared" si="39"/>
        <v>116255628.71889466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1636699.2857142836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1266926.7637725174</v>
      </c>
      <c r="Q219" s="2">
        <f t="shared" si="42"/>
        <v>700000</v>
      </c>
      <c r="R219" s="2">
        <f t="shared" si="40"/>
        <v>117772673.2046501</v>
      </c>
      <c r="S219" s="2">
        <f t="shared" si="17"/>
        <v>692960.42857143283</v>
      </c>
      <c r="T219" s="2">
        <f t="shared" si="18"/>
        <v>7039.571428571362</v>
      </c>
      <c r="U219" s="2">
        <f t="shared" si="19"/>
        <v>700000</v>
      </c>
      <c r="V219" s="2">
        <f t="shared" si="34"/>
        <v>58046952.7188944</v>
      </c>
      <c r="W219" s="2">
        <f t="shared" si="20"/>
        <v>692960.42857142538</v>
      </c>
      <c r="X219" s="2">
        <f t="shared" si="6"/>
        <v>7039.5714285746217</v>
      </c>
      <c r="Y219" s="2">
        <f t="shared" si="37"/>
        <v>59725720.485755689</v>
      </c>
      <c r="Z219" s="2" t="str">
        <f t="shared" si="8"/>
        <v>HERE</v>
      </c>
      <c r="AA219" s="2">
        <f>IF(Z219="HERE",Y219,AA218+Graph!$G$1*1000)</f>
        <v>59725720.485755689</v>
      </c>
      <c r="AB219" s="2">
        <f t="shared" si="21"/>
        <v>7039.5714285746217</v>
      </c>
      <c r="AC219" s="2">
        <f t="shared" si="38"/>
        <v>58046952.7188944</v>
      </c>
      <c r="AD219" s="3">
        <f t="shared" si="10"/>
        <v>52800000</v>
      </c>
      <c r="AE219" s="2">
        <f>IF(AE217&gt;=52800000,52800000,IF(AB198=Graph!G$1*1000,AE218+Graph!G$1*1000,AC219))</f>
        <v>52800000</v>
      </c>
      <c r="AF219" s="3">
        <f t="shared" si="11"/>
        <v>52800000</v>
      </c>
      <c r="AG219" s="3">
        <f t="shared" si="29"/>
        <v>49694739.185944721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152</v>
      </c>
      <c r="C220" s="7"/>
      <c r="D220" s="2" t="e">
        <f t="shared" si="12"/>
        <v>#N/A</v>
      </c>
      <c r="E220" s="2" t="e">
        <f t="shared" si="22"/>
        <v>#N/A</v>
      </c>
      <c r="F220" s="2">
        <v>1265021.959834516</v>
      </c>
      <c r="G220" s="2">
        <f t="shared" si="41"/>
        <v>692960.42857142852</v>
      </c>
      <c r="H220" s="2">
        <f t="shared" si="39"/>
        <v>116948589.14746609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1643738.8571428549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1272209.255865097</v>
      </c>
      <c r="Q220" s="2">
        <f t="shared" si="42"/>
        <v>700000</v>
      </c>
      <c r="R220" s="2">
        <f t="shared" si="40"/>
        <v>118472673.2046501</v>
      </c>
      <c r="S220" s="2">
        <f t="shared" si="17"/>
        <v>692960.42857143283</v>
      </c>
      <c r="T220" s="2">
        <f t="shared" si="18"/>
        <v>7039.571428571362</v>
      </c>
      <c r="U220" s="2">
        <f t="shared" si="19"/>
        <v>700000</v>
      </c>
      <c r="V220" s="2">
        <f t="shared" si="34"/>
        <v>58739913.147465825</v>
      </c>
      <c r="W220" s="2">
        <f t="shared" si="20"/>
        <v>692960.42857142538</v>
      </c>
      <c r="X220" s="2">
        <f t="shared" si="6"/>
        <v>7039.5714285746217</v>
      </c>
      <c r="Y220" s="2">
        <f t="shared" si="37"/>
        <v>59732760.057184264</v>
      </c>
      <c r="Z220" s="2" t="str">
        <f t="shared" si="8"/>
        <v>HERE</v>
      </c>
      <c r="AA220" s="2">
        <f>IF(Z220="HERE",Y220,AA219+Graph!$G$1*1000)</f>
        <v>59732760.057184264</v>
      </c>
      <c r="AB220" s="2">
        <f t="shared" si="21"/>
        <v>7039.5714285746217</v>
      </c>
      <c r="AC220" s="2">
        <f t="shared" si="38"/>
        <v>58739913.147465825</v>
      </c>
      <c r="AD220" s="3">
        <f t="shared" si="10"/>
        <v>52800000</v>
      </c>
      <c r="AE220" s="2">
        <f>IF(AE218&gt;=52800000,52800000,IF(AB199=Graph!G$1*1000,AE219+Graph!G$1*1000,AC220))</f>
        <v>52800000</v>
      </c>
      <c r="AF220" s="3">
        <f t="shared" si="11"/>
        <v>52800000</v>
      </c>
      <c r="AG220" s="3">
        <f t="shared" si="29"/>
        <v>49729387.207373291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153</v>
      </c>
      <c r="C221" s="7"/>
      <c r="D221" s="2" t="e">
        <f t="shared" si="12"/>
        <v>#N/A</v>
      </c>
      <c r="E221" s="2" t="e">
        <f t="shared" si="22"/>
        <v>#N/A</v>
      </c>
      <c r="F221" s="2">
        <v>1270282.6101277769</v>
      </c>
      <c r="G221" s="2">
        <f t="shared" si="41"/>
        <v>692960.42857142852</v>
      </c>
      <c r="H221" s="2">
        <f t="shared" si="39"/>
        <v>117641549.57603753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1650778.4285714263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1277491.7479576766</v>
      </c>
      <c r="Q221" s="2">
        <f t="shared" si="42"/>
        <v>700000</v>
      </c>
      <c r="R221" s="2">
        <f t="shared" si="40"/>
        <v>119172673.2046501</v>
      </c>
      <c r="S221" s="2">
        <f t="shared" si="17"/>
        <v>692960.42857143283</v>
      </c>
      <c r="T221" s="2">
        <f t="shared" si="18"/>
        <v>7039.571428571362</v>
      </c>
      <c r="U221" s="2">
        <f t="shared" si="19"/>
        <v>700000</v>
      </c>
      <c r="V221" s="2">
        <f t="shared" si="34"/>
        <v>59432873.57603725</v>
      </c>
      <c r="W221" s="2">
        <f t="shared" si="20"/>
        <v>692960.42857142538</v>
      </c>
      <c r="X221" s="2">
        <f t="shared" si="6"/>
        <v>7039.5714285746217</v>
      </c>
      <c r="Y221" s="2">
        <f t="shared" si="37"/>
        <v>59739799.628612839</v>
      </c>
      <c r="Z221" s="2" t="str">
        <f t="shared" si="8"/>
        <v>HERE</v>
      </c>
      <c r="AA221" s="2">
        <f>IF(Z221="HERE",Y221,AA220+Graph!$G$1*1000)</f>
        <v>59739799.628612839</v>
      </c>
      <c r="AB221" s="2">
        <f t="shared" si="21"/>
        <v>7039.5714285746217</v>
      </c>
      <c r="AC221" s="2">
        <f t="shared" si="38"/>
        <v>58739913.147465825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11"/>
        <v>52800000</v>
      </c>
      <c r="AG221" s="3">
        <f t="shared" si="29"/>
        <v>49764035.228801869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154</v>
      </c>
      <c r="C222" s="7"/>
      <c r="D222" s="2" t="e">
        <f t="shared" si="12"/>
        <v>#N/A</v>
      </c>
      <c r="E222" s="2" t="e">
        <f t="shared" si="22"/>
        <v>#N/A</v>
      </c>
      <c r="F222" s="2">
        <v>1275543.2604210377</v>
      </c>
      <c r="G222" s="2">
        <f t="shared" si="41"/>
        <v>692960.42857142852</v>
      </c>
      <c r="H222" s="2">
        <f t="shared" si="39"/>
        <v>118334510.00460896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1657817.9999999977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1282774.2400502563</v>
      </c>
      <c r="Q222" s="2">
        <f t="shared" si="42"/>
        <v>700000</v>
      </c>
      <c r="R222" s="2">
        <f t="shared" si="40"/>
        <v>119872673.2046501</v>
      </c>
      <c r="S222" s="2">
        <f t="shared" si="17"/>
        <v>692960.42857143283</v>
      </c>
      <c r="T222" s="2">
        <f t="shared" si="18"/>
        <v>7039.571428571362</v>
      </c>
      <c r="U222" s="2">
        <f t="shared" si="19"/>
        <v>700000</v>
      </c>
      <c r="V222" s="2">
        <f t="shared" si="34"/>
        <v>60125834.004608676</v>
      </c>
      <c r="W222" s="2">
        <f t="shared" si="20"/>
        <v>692960.42857142538</v>
      </c>
      <c r="X222" s="2">
        <f t="shared" si="6"/>
        <v>7039.5714285746217</v>
      </c>
      <c r="Y222" s="2">
        <f t="shared" si="37"/>
        <v>59746839.200041413</v>
      </c>
      <c r="Z222" s="2" t="str">
        <f t="shared" si="8"/>
        <v>MEEP</v>
      </c>
      <c r="AA222" s="2">
        <f>IF(Z222="HERE",Y222,AA221+Graph!$G$1*1000)</f>
        <v>60539799.628612839</v>
      </c>
      <c r="AB222" s="2">
        <f t="shared" si="21"/>
        <v>800000</v>
      </c>
      <c r="AC222" s="2">
        <f t="shared" si="38"/>
        <v>58739913.147465825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11"/>
        <v>52800000</v>
      </c>
      <c r="AG222" s="3">
        <f t="shared" si="29"/>
        <v>49798683.250230439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155</v>
      </c>
      <c r="C223" s="7"/>
      <c r="D223" s="2" t="e">
        <f t="shared" si="12"/>
        <v>#N/A</v>
      </c>
      <c r="E223" s="2" t="e">
        <f t="shared" si="22"/>
        <v>#N/A</v>
      </c>
      <c r="F223" s="2">
        <v>1280803.9107142985</v>
      </c>
      <c r="G223" s="2">
        <f t="shared" si="41"/>
        <v>692960.42857142852</v>
      </c>
      <c r="H223" s="2">
        <f t="shared" si="39"/>
        <v>119027470.43318039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1664857.571428569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1288056.7321428657</v>
      </c>
      <c r="Q223" s="2">
        <f t="shared" si="42"/>
        <v>700000</v>
      </c>
      <c r="R223" s="2">
        <f t="shared" si="40"/>
        <v>120572673.2046501</v>
      </c>
      <c r="S223" s="2">
        <f t="shared" si="17"/>
        <v>692960.42857143283</v>
      </c>
      <c r="T223" s="2">
        <f t="shared" si="18"/>
        <v>7039.571428571362</v>
      </c>
      <c r="U223" s="2">
        <f t="shared" si="19"/>
        <v>700000</v>
      </c>
      <c r="V223" s="2">
        <f t="shared" si="34"/>
        <v>60818794.433180101</v>
      </c>
      <c r="W223" s="2">
        <f t="shared" si="20"/>
        <v>692960.42857142538</v>
      </c>
      <c r="X223" s="2">
        <f t="shared" si="6"/>
        <v>7039.5714285746217</v>
      </c>
      <c r="Y223" s="2">
        <f t="shared" ref="Y223:Y286" si="43">IF(COUNT($C224)=0,IF(COUNT($C223)=1,C223,SUM(Y222+X223)),C223)</f>
        <v>59753878.771469988</v>
      </c>
      <c r="Z223" s="2" t="str">
        <f t="shared" si="8"/>
        <v>MEEP</v>
      </c>
      <c r="AA223" s="2">
        <f>IF(Z223="HERE",Y223,AA222+Graph!$G$1*1000)</f>
        <v>61339799.628612839</v>
      </c>
      <c r="AB223" s="2">
        <f t="shared" si="21"/>
        <v>800000</v>
      </c>
      <c r="AC223" s="2">
        <f t="shared" ref="AC223:AC286" si="44">IF(Z224="HERE",V223,AC222)</f>
        <v>58739913.147465825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11"/>
        <v>52800000</v>
      </c>
      <c r="AG223" s="3">
        <f t="shared" si="29"/>
        <v>49833331.271659009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156</v>
      </c>
      <c r="C224" s="7"/>
      <c r="D224" s="2" t="e">
        <f t="shared" si="12"/>
        <v>#N/A</v>
      </c>
      <c r="E224" s="2" t="e">
        <f t="shared" si="22"/>
        <v>#N/A</v>
      </c>
      <c r="F224" s="2">
        <v>1286064.5610075593</v>
      </c>
      <c r="G224" s="2">
        <f t="shared" si="41"/>
        <v>692960.42857142852</v>
      </c>
      <c r="H224" s="2">
        <f t="shared" ref="H224:H287" si="45">IF(COUNT($C225)=0,IF(COUNT($C224)=1,C224,SUM(H223+G224)),C224)</f>
        <v>119720430.86175182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1671897.1428571404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1293339.2242354453</v>
      </c>
      <c r="Q224" s="2">
        <f t="shared" si="42"/>
        <v>700000</v>
      </c>
      <c r="R224" s="2">
        <f t="shared" ref="R224:R287" si="46">IF(COUNT($C225)=0,IF(COUNT($C224)=1,M224,SUM(R223+Q224)),M224)</f>
        <v>121272673.2046501</v>
      </c>
      <c r="S224" s="2">
        <f t="shared" si="17"/>
        <v>692960.42857143283</v>
      </c>
      <c r="T224" s="2">
        <f t="shared" si="18"/>
        <v>7039.571428571362</v>
      </c>
      <c r="U224" s="2">
        <f t="shared" si="19"/>
        <v>700000</v>
      </c>
      <c r="V224" s="2">
        <f t="shared" si="34"/>
        <v>61511754.861751527</v>
      </c>
      <c r="W224" s="2">
        <f t="shared" si="20"/>
        <v>692960.42857142538</v>
      </c>
      <c r="X224" s="2">
        <f t="shared" si="6"/>
        <v>7039.5714285746217</v>
      </c>
      <c r="Y224" s="2">
        <f t="shared" si="43"/>
        <v>59760918.342898563</v>
      </c>
      <c r="Z224" s="2" t="str">
        <f t="shared" si="8"/>
        <v>MEEP</v>
      </c>
      <c r="AA224" s="2">
        <f>IF(Z224="HERE",Y224,AA223+Graph!$G$1*1000)</f>
        <v>62139799.628612839</v>
      </c>
      <c r="AB224" s="2">
        <f t="shared" si="21"/>
        <v>800000</v>
      </c>
      <c r="AC224" s="2">
        <f t="shared" si="44"/>
        <v>58739913.147465825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11"/>
        <v>52800000</v>
      </c>
      <c r="AG224" s="3">
        <f t="shared" si="29"/>
        <v>49867979.293087579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157</v>
      </c>
      <c r="C225" s="7"/>
      <c r="D225" s="2" t="e">
        <f t="shared" si="12"/>
        <v>#N/A</v>
      </c>
      <c r="E225" s="2" t="e">
        <f t="shared" si="22"/>
        <v>#N/A</v>
      </c>
      <c r="F225" s="2">
        <v>1291325.2113008201</v>
      </c>
      <c r="G225" s="2">
        <f t="shared" si="41"/>
        <v>692960.42857142852</v>
      </c>
      <c r="H225" s="2">
        <f t="shared" si="45"/>
        <v>120413391.29032326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1678936.7142857118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1298621.7163280249</v>
      </c>
      <c r="Q225" s="2">
        <f t="shared" si="42"/>
        <v>700000</v>
      </c>
      <c r="R225" s="2">
        <f t="shared" si="46"/>
        <v>121972673.2046501</v>
      </c>
      <c r="S225" s="2">
        <f t="shared" si="17"/>
        <v>692960.42857143283</v>
      </c>
      <c r="T225" s="2">
        <f t="shared" si="18"/>
        <v>7039.571428571362</v>
      </c>
      <c r="U225" s="2">
        <f t="shared" si="19"/>
        <v>700000</v>
      </c>
      <c r="V225" s="2">
        <f t="shared" si="34"/>
        <v>62204715.290322952</v>
      </c>
      <c r="W225" s="2">
        <f t="shared" si="20"/>
        <v>692960.42857142538</v>
      </c>
      <c r="X225" s="2">
        <f t="shared" si="6"/>
        <v>7039.5714285746217</v>
      </c>
      <c r="Y225" s="2">
        <f t="shared" si="43"/>
        <v>59767957.914327137</v>
      </c>
      <c r="Z225" s="2" t="str">
        <f t="shared" si="8"/>
        <v>MEEP</v>
      </c>
      <c r="AA225" s="2">
        <f>IF(Z225="HERE",Y225,AA224+Graph!$G$1*1000)</f>
        <v>62939799.628612839</v>
      </c>
      <c r="AB225" s="2">
        <f t="shared" si="21"/>
        <v>800000</v>
      </c>
      <c r="AC225" s="2">
        <f t="shared" si="44"/>
        <v>58739913.147465825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11"/>
        <v>52800000</v>
      </c>
      <c r="AG225" s="3">
        <f t="shared" si="29"/>
        <v>49902627.314516149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158</v>
      </c>
      <c r="C226" s="7"/>
      <c r="D226" s="2" t="e">
        <f t="shared" si="12"/>
        <v>#N/A</v>
      </c>
      <c r="E226" s="2" t="e">
        <f t="shared" si="22"/>
        <v>#N/A</v>
      </c>
      <c r="F226" s="2">
        <v>1296585.8615940511</v>
      </c>
      <c r="G226" s="2">
        <f t="shared" si="41"/>
        <v>692960.42857142852</v>
      </c>
      <c r="H226" s="2">
        <f t="shared" si="45"/>
        <v>121106351.71889469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1685976.2857142831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1303904.2084206045</v>
      </c>
      <c r="Q226" s="2">
        <f t="shared" si="42"/>
        <v>700000</v>
      </c>
      <c r="R226" s="2">
        <f t="shared" si="46"/>
        <v>122672673.2046501</v>
      </c>
      <c r="S226" s="2">
        <f t="shared" si="17"/>
        <v>692960.42857143283</v>
      </c>
      <c r="T226" s="2">
        <f t="shared" si="18"/>
        <v>7039.571428571362</v>
      </c>
      <c r="U226" s="2">
        <f t="shared" si="19"/>
        <v>700000</v>
      </c>
      <c r="V226" s="2">
        <f t="shared" si="34"/>
        <v>62897675.718894377</v>
      </c>
      <c r="W226" s="2">
        <f t="shared" si="20"/>
        <v>692960.42857142538</v>
      </c>
      <c r="X226" s="2">
        <f t="shared" si="6"/>
        <v>7039.5714285746217</v>
      </c>
      <c r="Y226" s="2">
        <f t="shared" si="43"/>
        <v>59774997.485755712</v>
      </c>
      <c r="Z226" s="2" t="str">
        <f t="shared" si="8"/>
        <v>MEEP</v>
      </c>
      <c r="AA226" s="2">
        <f>IF(Z226="HERE",Y226,AA225+Graph!$G$1*1000)</f>
        <v>63739799.628612839</v>
      </c>
      <c r="AB226" s="2">
        <f t="shared" si="21"/>
        <v>800000</v>
      </c>
      <c r="AC226" s="2">
        <f t="shared" si="44"/>
        <v>58739913.147465825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11"/>
        <v>52800000</v>
      </c>
      <c r="AG226" s="3">
        <f t="shared" si="29"/>
        <v>49937275.33594472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159</v>
      </c>
      <c r="C227" s="7"/>
      <c r="D227" s="2" t="e">
        <f t="shared" si="12"/>
        <v>#N/A</v>
      </c>
      <c r="E227" s="2" t="e">
        <f t="shared" si="22"/>
        <v>#N/A</v>
      </c>
      <c r="F227" s="2">
        <v>1301846.5118873119</v>
      </c>
      <c r="G227" s="2">
        <f t="shared" si="41"/>
        <v>692960.42857142852</v>
      </c>
      <c r="H227" s="2">
        <f t="shared" si="45"/>
        <v>121799312.14746612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1693015.8571428545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1309186.7005131841</v>
      </c>
      <c r="Q227" s="2">
        <f t="shared" si="42"/>
        <v>700000</v>
      </c>
      <c r="R227" s="2">
        <f t="shared" si="46"/>
        <v>123372673.2046501</v>
      </c>
      <c r="S227" s="2">
        <f t="shared" si="17"/>
        <v>692960.42857143283</v>
      </c>
      <c r="T227" s="2">
        <f t="shared" si="18"/>
        <v>7039.571428571362</v>
      </c>
      <c r="U227" s="2">
        <f t="shared" si="19"/>
        <v>700000</v>
      </c>
      <c r="V227" s="2">
        <f t="shared" si="34"/>
        <v>63590636.147465803</v>
      </c>
      <c r="W227" s="2">
        <f t="shared" si="20"/>
        <v>692960.42857142538</v>
      </c>
      <c r="X227" s="2">
        <f t="shared" si="6"/>
        <v>7039.5714285746217</v>
      </c>
      <c r="Y227" s="2">
        <f t="shared" si="43"/>
        <v>59782037.057184286</v>
      </c>
      <c r="Z227" s="2" t="str">
        <f t="shared" si="8"/>
        <v>MEEP</v>
      </c>
      <c r="AA227" s="2">
        <f>IF(Z227="HERE",Y227,AA226+Graph!$G$1*1000)</f>
        <v>64539799.628612839</v>
      </c>
      <c r="AB227" s="2">
        <f t="shared" si="21"/>
        <v>800000</v>
      </c>
      <c r="AC227" s="2">
        <f t="shared" si="44"/>
        <v>58739913.147465825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11"/>
        <v>52800000</v>
      </c>
      <c r="AG227" s="3">
        <f t="shared" si="29"/>
        <v>49971923.357373297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160</v>
      </c>
      <c r="C228" s="7"/>
      <c r="D228" s="2" t="e">
        <f t="shared" si="12"/>
        <v>#N/A</v>
      </c>
      <c r="E228" s="2" t="e">
        <f t="shared" si="22"/>
        <v>#N/A</v>
      </c>
      <c r="F228" s="2">
        <v>1307107.1621805727</v>
      </c>
      <c r="G228" s="2">
        <f t="shared" si="41"/>
        <v>692960.42857142852</v>
      </c>
      <c r="H228" s="2">
        <f t="shared" si="45"/>
        <v>122492272.57603756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1700055.4285714258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1314469.1926057637</v>
      </c>
      <c r="Q228" s="2">
        <f t="shared" si="42"/>
        <v>700000</v>
      </c>
      <c r="R228" s="2">
        <f t="shared" si="46"/>
        <v>124072673.2046501</v>
      </c>
      <c r="S228" s="2">
        <f t="shared" si="17"/>
        <v>692960.42857143283</v>
      </c>
      <c r="T228" s="2">
        <f t="shared" si="18"/>
        <v>7039.571428571362</v>
      </c>
      <c r="U228" s="2">
        <f t="shared" si="19"/>
        <v>700000</v>
      </c>
      <c r="V228" s="2">
        <f t="shared" si="34"/>
        <v>64283596.576037228</v>
      </c>
      <c r="W228" s="2">
        <f t="shared" si="20"/>
        <v>692960.42857142538</v>
      </c>
      <c r="X228" s="2">
        <f t="shared" si="6"/>
        <v>7039.5714285746217</v>
      </c>
      <c r="Y228" s="2">
        <f t="shared" si="43"/>
        <v>59789076.628612861</v>
      </c>
      <c r="Z228" s="2" t="str">
        <f t="shared" si="8"/>
        <v>MEEP</v>
      </c>
      <c r="AA228" s="2">
        <f>IF(Z228="HERE",Y228,AA227+Graph!$G$1*1000)</f>
        <v>65339799.628612839</v>
      </c>
      <c r="AB228" s="2">
        <f t="shared" si="21"/>
        <v>800000</v>
      </c>
      <c r="AC228" s="2">
        <f t="shared" si="44"/>
        <v>58739913.147465825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11"/>
        <v>52800000</v>
      </c>
      <c r="AG228" s="3">
        <f t="shared" si="29"/>
        <v>50006571.378801867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161</v>
      </c>
      <c r="C229" s="7"/>
      <c r="D229" s="2" t="e">
        <f t="shared" si="12"/>
        <v>#N/A</v>
      </c>
      <c r="E229" s="2" t="e">
        <f t="shared" si="22"/>
        <v>#N/A</v>
      </c>
      <c r="F229" s="2">
        <v>1312367.8124738336</v>
      </c>
      <c r="G229" s="2">
        <f t="shared" si="41"/>
        <v>692960.42857142852</v>
      </c>
      <c r="H229" s="2">
        <f t="shared" si="45"/>
        <v>123185233.00460899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1707094.9999999972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1319751.6846983731</v>
      </c>
      <c r="Q229" s="2">
        <f t="shared" si="42"/>
        <v>700000</v>
      </c>
      <c r="R229" s="2">
        <f t="shared" si="46"/>
        <v>124772673.2046501</v>
      </c>
      <c r="S229" s="2">
        <f t="shared" si="17"/>
        <v>692960.42857143283</v>
      </c>
      <c r="T229" s="2">
        <f t="shared" si="18"/>
        <v>7039.571428571362</v>
      </c>
      <c r="U229" s="2">
        <f t="shared" si="19"/>
        <v>700000</v>
      </c>
      <c r="V229" s="2">
        <f t="shared" si="34"/>
        <v>64976557.004608653</v>
      </c>
      <c r="W229" s="2">
        <f t="shared" si="20"/>
        <v>692960.42857142538</v>
      </c>
      <c r="X229" s="2">
        <f t="shared" si="6"/>
        <v>7039.5714285746217</v>
      </c>
      <c r="Y229" s="2">
        <f t="shared" si="43"/>
        <v>59796116.200041436</v>
      </c>
      <c r="Z229" s="2" t="str">
        <f t="shared" si="8"/>
        <v>MEEP</v>
      </c>
      <c r="AA229" s="2">
        <f>IF(Z229="HERE",Y229,AA228+Graph!$G$1*1000)</f>
        <v>66139799.628612839</v>
      </c>
      <c r="AB229" s="2">
        <f t="shared" si="21"/>
        <v>800000</v>
      </c>
      <c r="AC229" s="2">
        <f t="shared" si="44"/>
        <v>58739913.147465825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11"/>
        <v>52800000</v>
      </c>
      <c r="AG229" s="3">
        <f t="shared" si="29"/>
        <v>50041219.400230438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162</v>
      </c>
      <c r="C230" s="7"/>
      <c r="D230" s="2" t="e">
        <f t="shared" si="12"/>
        <v>#N/A</v>
      </c>
      <c r="E230" s="2" t="e">
        <f t="shared" si="22"/>
        <v>#N/A</v>
      </c>
      <c r="F230" s="2">
        <v>1317628.4627670944</v>
      </c>
      <c r="G230" s="2">
        <f t="shared" ref="G230:G293" si="47">IF(F230&gt;700000,$AK$31*1000,F230)</f>
        <v>692960.42857142852</v>
      </c>
      <c r="H230" s="2">
        <f t="shared" si="45"/>
        <v>123878193.43318042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1714134.5714285686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1325034.1767909527</v>
      </c>
      <c r="Q230" s="2">
        <f t="shared" ref="Q230:Q293" si="48">IF(P230&gt;700000,700000,P230)</f>
        <v>700000</v>
      </c>
      <c r="R230" s="2">
        <f t="shared" si="46"/>
        <v>125472673.2046501</v>
      </c>
      <c r="S230" s="2">
        <f t="shared" si="17"/>
        <v>692960.42857143283</v>
      </c>
      <c r="T230" s="2">
        <f t="shared" si="18"/>
        <v>7039.571428571362</v>
      </c>
      <c r="U230" s="2">
        <f t="shared" si="19"/>
        <v>700000</v>
      </c>
      <c r="V230" s="2">
        <f t="shared" si="34"/>
        <v>65669517.433180079</v>
      </c>
      <c r="W230" s="2">
        <f t="shared" si="20"/>
        <v>692960.42857142538</v>
      </c>
      <c r="X230" s="2">
        <f t="shared" si="6"/>
        <v>7039.5714285746217</v>
      </c>
      <c r="Y230" s="2">
        <f t="shared" si="43"/>
        <v>59803155.77147001</v>
      </c>
      <c r="Z230" s="2" t="str">
        <f t="shared" si="8"/>
        <v>MEEP</v>
      </c>
      <c r="AA230" s="2">
        <f>IF(Z230="HERE",Y230,AA229+Graph!$G$1*1000)</f>
        <v>66939799.628612839</v>
      </c>
      <c r="AB230" s="2">
        <f t="shared" si="21"/>
        <v>800000</v>
      </c>
      <c r="AC230" s="2">
        <f t="shared" si="44"/>
        <v>58739913.147465825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9"/>
        <v>50075867.421659008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163</v>
      </c>
      <c r="C231" s="7"/>
      <c r="D231" s="2" t="e">
        <f t="shared" si="12"/>
        <v>#N/A</v>
      </c>
      <c r="E231" s="2" t="e">
        <f t="shared" si="22"/>
        <v>#N/A</v>
      </c>
      <c r="F231" s="2">
        <v>1322889.1130603254</v>
      </c>
      <c r="G231" s="2">
        <f t="shared" si="47"/>
        <v>692960.42857142852</v>
      </c>
      <c r="H231" s="2">
        <f t="shared" si="45"/>
        <v>124571153.86175185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1721174.1428571399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1330316.6688835323</v>
      </c>
      <c r="Q231" s="2">
        <f t="shared" si="48"/>
        <v>700000</v>
      </c>
      <c r="R231" s="2">
        <f t="shared" si="46"/>
        <v>126172673.2046501</v>
      </c>
      <c r="S231" s="2">
        <f t="shared" si="17"/>
        <v>692960.42857143283</v>
      </c>
      <c r="T231" s="2">
        <f t="shared" si="18"/>
        <v>7039.571428571362</v>
      </c>
      <c r="U231" s="2">
        <f t="shared" si="19"/>
        <v>700000</v>
      </c>
      <c r="V231" s="2">
        <f t="shared" si="34"/>
        <v>66362477.861751504</v>
      </c>
      <c r="W231" s="2">
        <f t="shared" si="20"/>
        <v>692960.42857142538</v>
      </c>
      <c r="X231" s="2">
        <f t="shared" si="6"/>
        <v>7039.5714285746217</v>
      </c>
      <c r="Y231" s="2">
        <f t="shared" si="43"/>
        <v>59810195.342898585</v>
      </c>
      <c r="Z231" s="2" t="str">
        <f t="shared" si="8"/>
        <v>MEEP</v>
      </c>
      <c r="AA231" s="2">
        <f>IF(Z231="HERE",Y231,AA230+Graph!$G$1*1000)</f>
        <v>67739799.628612846</v>
      </c>
      <c r="AB231" s="2">
        <f t="shared" si="21"/>
        <v>800000.00000000745</v>
      </c>
      <c r="AC231" s="2">
        <f t="shared" si="44"/>
        <v>58739913.147465825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9"/>
        <v>50110515.443087578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164</v>
      </c>
      <c r="C232" s="7"/>
      <c r="D232" s="2" t="e">
        <f t="shared" si="12"/>
        <v>#N/A</v>
      </c>
      <c r="E232" s="2" t="e">
        <f t="shared" si="22"/>
        <v>#N/A</v>
      </c>
      <c r="F232" s="2">
        <v>1328149.7633535862</v>
      </c>
      <c r="G232" s="2">
        <f t="shared" si="47"/>
        <v>692960.42857142852</v>
      </c>
      <c r="H232" s="2">
        <f t="shared" si="45"/>
        <v>125264114.29032329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1728213.7142857113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1335599.1609761119</v>
      </c>
      <c r="Q232" s="2">
        <f t="shared" si="48"/>
        <v>700000</v>
      </c>
      <c r="R232" s="2">
        <f t="shared" si="46"/>
        <v>126872673.2046501</v>
      </c>
      <c r="S232" s="2">
        <f t="shared" si="17"/>
        <v>692960.42857143283</v>
      </c>
      <c r="T232" s="2">
        <f t="shared" si="18"/>
        <v>7039.571428571362</v>
      </c>
      <c r="U232" s="2">
        <f t="shared" si="19"/>
        <v>700000</v>
      </c>
      <c r="V232" s="2">
        <f t="shared" si="34"/>
        <v>67055438.29032293</v>
      </c>
      <c r="W232" s="2">
        <f t="shared" si="20"/>
        <v>692960.42857142538</v>
      </c>
      <c r="X232" s="2">
        <f t="shared" si="6"/>
        <v>7039.5714285746217</v>
      </c>
      <c r="Y232" s="2">
        <f t="shared" si="43"/>
        <v>59817234.91432716</v>
      </c>
      <c r="Z232" s="2" t="str">
        <f t="shared" si="8"/>
        <v>MEEP</v>
      </c>
      <c r="AA232" s="2">
        <f>IF(Z232="HERE",Y232,AA231+Graph!$G$1*1000)</f>
        <v>68539799.628612846</v>
      </c>
      <c r="AB232" s="2">
        <f t="shared" si="21"/>
        <v>800000</v>
      </c>
      <c r="AC232" s="2">
        <f t="shared" si="44"/>
        <v>58739913.147465825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9"/>
        <v>50145163.464516148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165</v>
      </c>
      <c r="C233" s="7"/>
      <c r="D233" s="2" t="e">
        <f t="shared" si="12"/>
        <v>#N/A</v>
      </c>
      <c r="E233" s="2" t="e">
        <f t="shared" si="22"/>
        <v>#N/A</v>
      </c>
      <c r="F233" s="2">
        <v>1333410.413646847</v>
      </c>
      <c r="G233" s="2">
        <f t="shared" si="47"/>
        <v>692960.42857142852</v>
      </c>
      <c r="H233" s="2">
        <f t="shared" si="45"/>
        <v>125957074.71889472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1735253.2857142827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1340881.6530686915</v>
      </c>
      <c r="Q233" s="2">
        <f t="shared" si="48"/>
        <v>700000</v>
      </c>
      <c r="R233" s="2">
        <f t="shared" si="46"/>
        <v>127572673.2046501</v>
      </c>
      <c r="S233" s="2">
        <f t="shared" si="17"/>
        <v>692960.42857143283</v>
      </c>
      <c r="T233" s="2">
        <f t="shared" si="18"/>
        <v>7039.571428571362</v>
      </c>
      <c r="U233" s="2">
        <f t="shared" si="19"/>
        <v>700000</v>
      </c>
      <c r="V233" s="2">
        <f t="shared" si="34"/>
        <v>67748398.718894362</v>
      </c>
      <c r="W233" s="2">
        <f t="shared" si="20"/>
        <v>692960.42857143283</v>
      </c>
      <c r="X233" s="2">
        <f t="shared" si="6"/>
        <v>7039.5714285671711</v>
      </c>
      <c r="Y233" s="2">
        <f t="shared" si="43"/>
        <v>59824274.485755727</v>
      </c>
      <c r="Z233" s="2" t="str">
        <f t="shared" si="8"/>
        <v>MEEP</v>
      </c>
      <c r="AA233" s="2">
        <f>IF(Z233="HERE",Y233,AA232+Graph!$G$1*1000)</f>
        <v>69339799.628612846</v>
      </c>
      <c r="AB233" s="2">
        <f t="shared" si="21"/>
        <v>800000</v>
      </c>
      <c r="AC233" s="2">
        <f t="shared" si="44"/>
        <v>58739913.147465825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9"/>
        <v>50160000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166</v>
      </c>
      <c r="C234" s="7"/>
      <c r="D234" s="2" t="e">
        <f t="shared" si="12"/>
        <v>#N/A</v>
      </c>
      <c r="E234" s="2" t="e">
        <f t="shared" si="22"/>
        <v>#N/A</v>
      </c>
      <c r="F234" s="2">
        <v>1338671.0639401078</v>
      </c>
      <c r="G234" s="2">
        <f t="shared" si="47"/>
        <v>692960.42857142852</v>
      </c>
      <c r="H234" s="2">
        <f t="shared" si="45"/>
        <v>126650035.14746615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1742292.857142854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1346164.1451613009</v>
      </c>
      <c r="Q234" s="2">
        <f t="shared" si="48"/>
        <v>700000</v>
      </c>
      <c r="R234" s="2">
        <f t="shared" si="46"/>
        <v>128272673.2046501</v>
      </c>
      <c r="S234" s="2">
        <f t="shared" si="17"/>
        <v>692960.42857143283</v>
      </c>
      <c r="T234" s="2">
        <f t="shared" si="18"/>
        <v>7039.571428571362</v>
      </c>
      <c r="U234" s="2">
        <f t="shared" si="19"/>
        <v>700000</v>
      </c>
      <c r="V234" s="2">
        <f t="shared" si="34"/>
        <v>68441359.147465795</v>
      </c>
      <c r="W234" s="2">
        <f t="shared" si="20"/>
        <v>692960.42857143283</v>
      </c>
      <c r="X234" s="2">
        <f t="shared" si="6"/>
        <v>7039.5714285671711</v>
      </c>
      <c r="Y234" s="2">
        <f t="shared" si="43"/>
        <v>59831314.057184294</v>
      </c>
      <c r="Z234" s="2" t="str">
        <f t="shared" si="8"/>
        <v>MEEP</v>
      </c>
      <c r="AA234" s="2">
        <f>IF(Z234="HERE",Y234,AA233+Graph!$G$1*1000)</f>
        <v>70139799.628612846</v>
      </c>
      <c r="AB234" s="2">
        <f t="shared" si="21"/>
        <v>800000</v>
      </c>
      <c r="AC234" s="2">
        <f t="shared" si="44"/>
        <v>58739913.147465825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9"/>
        <v>50160000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167</v>
      </c>
      <c r="C235" s="7"/>
      <c r="D235" s="2" t="e">
        <f t="shared" si="12"/>
        <v>#N/A</v>
      </c>
      <c r="E235" s="2" t="e">
        <f t="shared" si="22"/>
        <v>#N/A</v>
      </c>
      <c r="F235" s="2">
        <v>1343931.7142333686</v>
      </c>
      <c r="G235" s="2">
        <f t="shared" si="47"/>
        <v>692960.42857142852</v>
      </c>
      <c r="H235" s="2">
        <f t="shared" si="45"/>
        <v>127342995.57603759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1749332.4285714254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1351446.6372538805</v>
      </c>
      <c r="Q235" s="2">
        <f t="shared" si="48"/>
        <v>700000</v>
      </c>
      <c r="R235" s="2">
        <f t="shared" si="46"/>
        <v>128972673.2046501</v>
      </c>
      <c r="S235" s="2">
        <f t="shared" si="17"/>
        <v>692960.42857143283</v>
      </c>
      <c r="T235" s="2">
        <f t="shared" si="18"/>
        <v>7039.571428571362</v>
      </c>
      <c r="U235" s="2">
        <f t="shared" si="19"/>
        <v>700000</v>
      </c>
      <c r="V235" s="2">
        <f t="shared" si="34"/>
        <v>69134319.576037228</v>
      </c>
      <c r="W235" s="2">
        <f t="shared" si="20"/>
        <v>692960.42857143283</v>
      </c>
      <c r="X235" s="2">
        <f t="shared" si="6"/>
        <v>7039.5714285671711</v>
      </c>
      <c r="Y235" s="2">
        <f t="shared" si="43"/>
        <v>59838353.628612861</v>
      </c>
      <c r="Z235" s="2" t="str">
        <f t="shared" si="8"/>
        <v>MEEP</v>
      </c>
      <c r="AA235" s="2">
        <f>IF(Z235="HERE",Y235,AA234+Graph!$G$1*1000)</f>
        <v>70939799.628612846</v>
      </c>
      <c r="AB235" s="2">
        <f t="shared" si="21"/>
        <v>800000</v>
      </c>
      <c r="AC235" s="2">
        <f t="shared" si="44"/>
        <v>58739913.147465825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50160000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168</v>
      </c>
      <c r="C236" s="7"/>
      <c r="D236" s="2" t="e">
        <f t="shared" si="12"/>
        <v>#N/A</v>
      </c>
      <c r="E236" s="2" t="e">
        <f t="shared" si="22"/>
        <v>#N/A</v>
      </c>
      <c r="F236" s="2">
        <v>1349192.3645265996</v>
      </c>
      <c r="G236" s="2">
        <f t="shared" si="47"/>
        <v>692960.42857142852</v>
      </c>
      <c r="H236" s="2">
        <f t="shared" si="45"/>
        <v>128035956.00460902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1756371.9999999967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1356729.1293464601</v>
      </c>
      <c r="Q236" s="2">
        <f t="shared" si="48"/>
        <v>700000</v>
      </c>
      <c r="R236" s="2">
        <f t="shared" si="46"/>
        <v>129672673.2046501</v>
      </c>
      <c r="S236" s="2">
        <f t="shared" si="17"/>
        <v>692960.42857143283</v>
      </c>
      <c r="T236" s="2">
        <f t="shared" si="18"/>
        <v>7039.571428571362</v>
      </c>
      <c r="U236" s="2">
        <f t="shared" si="19"/>
        <v>700000</v>
      </c>
      <c r="V236" s="2">
        <f t="shared" si="34"/>
        <v>69827280.004608661</v>
      </c>
      <c r="W236" s="2">
        <f t="shared" si="20"/>
        <v>692960.42857143283</v>
      </c>
      <c r="X236" s="2">
        <f t="shared" si="6"/>
        <v>7039.5714285671711</v>
      </c>
      <c r="Y236" s="2">
        <f t="shared" si="43"/>
        <v>59845393.200041428</v>
      </c>
      <c r="Z236" s="2" t="str">
        <f t="shared" si="8"/>
        <v>MEEP</v>
      </c>
      <c r="AA236" s="2">
        <f>IF(Z236="HERE",Y236,AA235+Graph!$G$1*1000)</f>
        <v>71739799.628612846</v>
      </c>
      <c r="AB236" s="2">
        <f t="shared" si="21"/>
        <v>800000</v>
      </c>
      <c r="AC236" s="2">
        <f t="shared" si="44"/>
        <v>58739913.147465825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50160000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169</v>
      </c>
      <c r="C237" s="7"/>
      <c r="D237" s="2" t="e">
        <f t="shared" si="12"/>
        <v>#N/A</v>
      </c>
      <c r="E237" s="2" t="e">
        <f t="shared" si="22"/>
        <v>#N/A</v>
      </c>
      <c r="F237" s="2">
        <v>1354453.0148198605</v>
      </c>
      <c r="G237" s="2">
        <f t="shared" si="47"/>
        <v>692960.42857142852</v>
      </c>
      <c r="H237" s="2">
        <f t="shared" si="45"/>
        <v>128728916.43318045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1763411.5714285681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1362011.6214390397</v>
      </c>
      <c r="Q237" s="2">
        <f t="shared" si="48"/>
        <v>700000</v>
      </c>
      <c r="R237" s="2">
        <f t="shared" si="46"/>
        <v>130372673.2046501</v>
      </c>
      <c r="S237" s="2">
        <f t="shared" si="17"/>
        <v>692960.42857143283</v>
      </c>
      <c r="T237" s="2">
        <f t="shared" si="18"/>
        <v>7039.571428571362</v>
      </c>
      <c r="U237" s="2">
        <f t="shared" si="19"/>
        <v>700000</v>
      </c>
      <c r="V237" s="2">
        <f t="shared" si="34"/>
        <v>70520240.433180094</v>
      </c>
      <c r="W237" s="2">
        <f t="shared" si="20"/>
        <v>692960.42857143283</v>
      </c>
      <c r="X237" s="2">
        <f t="shared" si="6"/>
        <v>7039.5714285671711</v>
      </c>
      <c r="Y237" s="2">
        <f t="shared" si="43"/>
        <v>59852432.771469995</v>
      </c>
      <c r="Z237" s="2" t="str">
        <f t="shared" si="8"/>
        <v>MEEP</v>
      </c>
      <c r="AA237" s="2">
        <f>IF(Z237="HERE",Y237,AA236+Graph!$G$1*1000)</f>
        <v>72539799.628612846</v>
      </c>
      <c r="AB237" s="2">
        <f t="shared" si="21"/>
        <v>800000</v>
      </c>
      <c r="AC237" s="2">
        <f t="shared" si="44"/>
        <v>58739913.147465825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50160000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170</v>
      </c>
      <c r="C238" s="7"/>
      <c r="D238" s="2" t="e">
        <f t="shared" si="12"/>
        <v>#N/A</v>
      </c>
      <c r="E238" s="2" t="e">
        <f t="shared" si="22"/>
        <v>#N/A</v>
      </c>
      <c r="F238" s="2">
        <v>1359713.6651131213</v>
      </c>
      <c r="G238" s="2">
        <f t="shared" si="47"/>
        <v>692960.42857142852</v>
      </c>
      <c r="H238" s="2">
        <f t="shared" si="45"/>
        <v>129421876.86175188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1770451.1428571395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1367294.1135316193</v>
      </c>
      <c r="Q238" s="2">
        <f t="shared" si="48"/>
        <v>700000</v>
      </c>
      <c r="R238" s="2">
        <f t="shared" si="46"/>
        <v>131072673.2046501</v>
      </c>
      <c r="S238" s="2">
        <f t="shared" si="17"/>
        <v>692960.42857143283</v>
      </c>
      <c r="T238" s="2">
        <f t="shared" si="18"/>
        <v>7039.571428571362</v>
      </c>
      <c r="U238" s="2">
        <f t="shared" si="19"/>
        <v>700000</v>
      </c>
      <c r="V238" s="2">
        <f t="shared" si="34"/>
        <v>71213200.861751527</v>
      </c>
      <c r="W238" s="2">
        <f t="shared" si="20"/>
        <v>692960.42857143283</v>
      </c>
      <c r="X238" s="2">
        <f t="shared" si="6"/>
        <v>7039.5714285671711</v>
      </c>
      <c r="Y238" s="2">
        <f t="shared" si="43"/>
        <v>59859472.342898563</v>
      </c>
      <c r="Z238" s="2" t="str">
        <f t="shared" si="8"/>
        <v>MEEP</v>
      </c>
      <c r="AA238" s="2">
        <f>IF(Z238="HERE",Y238,AA237+Graph!$G$1*1000)</f>
        <v>73339799.628612846</v>
      </c>
      <c r="AB238" s="2">
        <f t="shared" si="21"/>
        <v>800000</v>
      </c>
      <c r="AC238" s="2">
        <f t="shared" si="44"/>
        <v>58739913.147465825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50160000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171</v>
      </c>
      <c r="C239" s="7"/>
      <c r="D239" s="2" t="e">
        <f t="shared" si="12"/>
        <v>#N/A</v>
      </c>
      <c r="E239" s="2" t="e">
        <f t="shared" si="22"/>
        <v>#N/A</v>
      </c>
      <c r="F239" s="2">
        <v>1364974.3154063821</v>
      </c>
      <c r="G239" s="2">
        <f t="shared" si="47"/>
        <v>692960.42857142852</v>
      </c>
      <c r="H239" s="2">
        <f t="shared" si="45"/>
        <v>130114837.29032332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1777490.7142857108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1372576.6056241989</v>
      </c>
      <c r="Q239" s="2">
        <f t="shared" si="48"/>
        <v>700000</v>
      </c>
      <c r="R239" s="2">
        <f t="shared" si="46"/>
        <v>131772673.2046501</v>
      </c>
      <c r="S239" s="2">
        <f t="shared" si="17"/>
        <v>692960.42857143283</v>
      </c>
      <c r="T239" s="2">
        <f t="shared" si="18"/>
        <v>7039.571428571362</v>
      </c>
      <c r="U239" s="2">
        <f t="shared" si="19"/>
        <v>700000</v>
      </c>
      <c r="V239" s="2">
        <f t="shared" si="34"/>
        <v>71906161.290322959</v>
      </c>
      <c r="W239" s="2">
        <f t="shared" si="20"/>
        <v>692960.42857143283</v>
      </c>
      <c r="X239" s="2">
        <f t="shared" si="6"/>
        <v>7039.5714285671711</v>
      </c>
      <c r="Y239" s="2">
        <f t="shared" si="43"/>
        <v>59866511.91432713</v>
      </c>
      <c r="Z239" s="2" t="str">
        <f t="shared" si="8"/>
        <v>MEEP</v>
      </c>
      <c r="AA239" s="2">
        <f>IF(Z239="HERE",Y239,AA238+Graph!$G$1*1000)</f>
        <v>74139799.628612846</v>
      </c>
      <c r="AB239" s="2">
        <f t="shared" si="21"/>
        <v>800000</v>
      </c>
      <c r="AC239" s="2">
        <f t="shared" si="44"/>
        <v>58739913.147465825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50160000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172</v>
      </c>
      <c r="C240" s="7"/>
      <c r="D240" s="2" t="e">
        <f t="shared" si="12"/>
        <v>#N/A</v>
      </c>
      <c r="E240" s="2" t="e">
        <f t="shared" si="22"/>
        <v>#N/A</v>
      </c>
      <c r="F240" s="2">
        <v>1370234.9656996429</v>
      </c>
      <c r="G240" s="2">
        <f t="shared" si="47"/>
        <v>692960.42857142852</v>
      </c>
      <c r="H240" s="2">
        <f t="shared" si="45"/>
        <v>130807797.71889475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1784530.2857142822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1377859.0977168083</v>
      </c>
      <c r="Q240" s="2">
        <f t="shared" si="48"/>
        <v>700000</v>
      </c>
      <c r="R240" s="2">
        <f t="shared" si="46"/>
        <v>132472673.2046501</v>
      </c>
      <c r="S240" s="2">
        <f t="shared" si="17"/>
        <v>692960.42857143283</v>
      </c>
      <c r="T240" s="2">
        <f t="shared" si="18"/>
        <v>7039.571428571362</v>
      </c>
      <c r="U240" s="2">
        <f t="shared" si="19"/>
        <v>700000</v>
      </c>
      <c r="V240" s="2">
        <f t="shared" si="34"/>
        <v>72599121.718894392</v>
      </c>
      <c r="W240" s="2">
        <f t="shared" si="20"/>
        <v>692960.42857143283</v>
      </c>
      <c r="X240" s="2">
        <f t="shared" si="6"/>
        <v>7039.5714285671711</v>
      </c>
      <c r="Y240" s="2">
        <f t="shared" si="43"/>
        <v>59873551.485755697</v>
      </c>
      <c r="Z240" s="2" t="str">
        <f t="shared" si="8"/>
        <v>MEEP</v>
      </c>
      <c r="AA240" s="2">
        <f>IF(Z240="HERE",Y240,AA239+Graph!$G$1*1000)</f>
        <v>74939799.628612846</v>
      </c>
      <c r="AB240" s="2">
        <f t="shared" si="21"/>
        <v>800000</v>
      </c>
      <c r="AC240" s="2">
        <f t="shared" si="44"/>
        <v>58739913.147465825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50160000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173</v>
      </c>
      <c r="C241" s="7"/>
      <c r="D241" s="2" t="e">
        <f t="shared" si="12"/>
        <v>#N/A</v>
      </c>
      <c r="E241" s="2" t="e">
        <f t="shared" si="22"/>
        <v>#N/A</v>
      </c>
      <c r="F241" s="2">
        <v>1375495.6159928739</v>
      </c>
      <c r="G241" s="2">
        <f t="shared" si="47"/>
        <v>692960.42857142852</v>
      </c>
      <c r="H241" s="2">
        <f t="shared" si="45"/>
        <v>131500758.14746618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1791569.8571428536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1383141.5898093879</v>
      </c>
      <c r="Q241" s="2">
        <f t="shared" si="48"/>
        <v>700000</v>
      </c>
      <c r="R241" s="2">
        <f t="shared" si="46"/>
        <v>133172673.2046501</v>
      </c>
      <c r="S241" s="2">
        <f t="shared" si="17"/>
        <v>692960.42857143283</v>
      </c>
      <c r="T241" s="2">
        <f t="shared" si="18"/>
        <v>7039.571428571362</v>
      </c>
      <c r="U241" s="2">
        <f t="shared" si="19"/>
        <v>700000</v>
      </c>
      <c r="V241" s="2">
        <f t="shared" si="34"/>
        <v>73292082.147465825</v>
      </c>
      <c r="W241" s="2">
        <f t="shared" si="20"/>
        <v>692960.42857143283</v>
      </c>
      <c r="X241" s="2">
        <f t="shared" si="6"/>
        <v>7039.5714285671711</v>
      </c>
      <c r="Y241" s="2">
        <f t="shared" si="43"/>
        <v>59880591.057184264</v>
      </c>
      <c r="Z241" s="2" t="str">
        <f t="shared" si="8"/>
        <v>MEEP</v>
      </c>
      <c r="AA241" s="2">
        <f>IF(Z241="HERE",Y241,AA240+Graph!$G$1*1000)</f>
        <v>75739799.628612846</v>
      </c>
      <c r="AB241" s="2">
        <f t="shared" si="21"/>
        <v>800000</v>
      </c>
      <c r="AC241" s="2">
        <f t="shared" si="44"/>
        <v>58739913.147465825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50160000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174</v>
      </c>
      <c r="C242" s="7"/>
      <c r="D242" s="2" t="e">
        <f t="shared" si="12"/>
        <v>#N/A</v>
      </c>
      <c r="E242" s="2" t="e">
        <f t="shared" si="22"/>
        <v>#N/A</v>
      </c>
      <c r="F242" s="2">
        <v>1380756.2662861347</v>
      </c>
      <c r="G242" s="2">
        <f t="shared" si="47"/>
        <v>692960.42857142852</v>
      </c>
      <c r="H242" s="2">
        <f t="shared" si="45"/>
        <v>132193718.57603762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1798609.4285714249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1388424.0819019675</v>
      </c>
      <c r="Q242" s="2">
        <f t="shared" si="48"/>
        <v>700000</v>
      </c>
      <c r="R242" s="2">
        <f t="shared" si="46"/>
        <v>133872673.2046501</v>
      </c>
      <c r="S242" s="2">
        <f t="shared" si="17"/>
        <v>692960.42857143283</v>
      </c>
      <c r="T242" s="2">
        <f t="shared" si="18"/>
        <v>7039.571428571362</v>
      </c>
      <c r="U242" s="2">
        <f t="shared" si="19"/>
        <v>700000</v>
      </c>
      <c r="V242" s="2">
        <f t="shared" si="34"/>
        <v>73985042.576037258</v>
      </c>
      <c r="W242" s="2">
        <f t="shared" si="20"/>
        <v>692960.42857143283</v>
      </c>
      <c r="X242" s="2">
        <f t="shared" si="6"/>
        <v>7039.5714285671711</v>
      </c>
      <c r="Y242" s="2">
        <f t="shared" si="43"/>
        <v>59887630.628612831</v>
      </c>
      <c r="Z242" s="2" t="str">
        <f t="shared" si="8"/>
        <v>MEEP</v>
      </c>
      <c r="AA242" s="2">
        <f>IF(Z242="HERE",Y242,AA241+Graph!$G$1*1000)</f>
        <v>76539799.628612846</v>
      </c>
      <c r="AB242" s="2">
        <f t="shared" si="21"/>
        <v>800000</v>
      </c>
      <c r="AC242" s="2">
        <f t="shared" si="44"/>
        <v>58739913.147465825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50160000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175</v>
      </c>
      <c r="C243" s="7"/>
      <c r="D243" s="2" t="e">
        <f t="shared" si="12"/>
        <v>#N/A</v>
      </c>
      <c r="E243" s="2" t="e">
        <f t="shared" si="22"/>
        <v>#N/A</v>
      </c>
      <c r="F243" s="2">
        <v>1386016.9165793955</v>
      </c>
      <c r="G243" s="2">
        <f t="shared" si="47"/>
        <v>692960.42857142852</v>
      </c>
      <c r="H243" s="2">
        <f t="shared" si="45"/>
        <v>132886679.00460905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1805648.9999999963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1393706.5739945471</v>
      </c>
      <c r="Q243" s="2">
        <f t="shared" si="48"/>
        <v>700000</v>
      </c>
      <c r="R243" s="2">
        <f t="shared" si="46"/>
        <v>134572673.2046501</v>
      </c>
      <c r="S243" s="2">
        <f t="shared" si="17"/>
        <v>692960.42857143283</v>
      </c>
      <c r="T243" s="2">
        <f t="shared" si="18"/>
        <v>7039.571428571362</v>
      </c>
      <c r="U243" s="2">
        <f t="shared" si="19"/>
        <v>700000</v>
      </c>
      <c r="V243" s="2">
        <f t="shared" si="34"/>
        <v>74678003.004608691</v>
      </c>
      <c r="W243" s="2">
        <f t="shared" si="20"/>
        <v>692960.42857143283</v>
      </c>
      <c r="X243" s="2">
        <f t="shared" si="6"/>
        <v>7039.5714285671711</v>
      </c>
      <c r="Y243" s="2">
        <f t="shared" si="43"/>
        <v>59894670.200041398</v>
      </c>
      <c r="Z243" s="2" t="str">
        <f t="shared" si="8"/>
        <v>MEEP</v>
      </c>
      <c r="AA243" s="2">
        <f>IF(Z243="HERE",Y243,AA242+Graph!$G$1*1000)</f>
        <v>77339799.628612846</v>
      </c>
      <c r="AB243" s="2">
        <f t="shared" si="21"/>
        <v>800000</v>
      </c>
      <c r="AC243" s="2">
        <f t="shared" si="44"/>
        <v>58739913.147465825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50160000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176</v>
      </c>
      <c r="C244" s="7"/>
      <c r="D244" s="2" t="e">
        <f t="shared" si="12"/>
        <v>#N/A</v>
      </c>
      <c r="E244" s="2" t="e">
        <f t="shared" si="22"/>
        <v>#N/A</v>
      </c>
      <c r="F244" s="2">
        <v>1391277.5668726563</v>
      </c>
      <c r="G244" s="2">
        <f t="shared" si="47"/>
        <v>692960.42857142852</v>
      </c>
      <c r="H244" s="2">
        <f t="shared" si="45"/>
        <v>133579639.43318048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1812688.5714285676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1398989.0660871267</v>
      </c>
      <c r="Q244" s="2">
        <f t="shared" si="48"/>
        <v>700000</v>
      </c>
      <c r="R244" s="2">
        <f t="shared" si="46"/>
        <v>135272673.2046501</v>
      </c>
      <c r="S244" s="2">
        <f t="shared" si="17"/>
        <v>692960.42857143283</v>
      </c>
      <c r="T244" s="2">
        <f t="shared" si="18"/>
        <v>7039.571428571362</v>
      </c>
      <c r="U244" s="2">
        <f t="shared" si="19"/>
        <v>700000</v>
      </c>
      <c r="V244" s="2">
        <f t="shared" si="34"/>
        <v>75370963.433180124</v>
      </c>
      <c r="W244" s="2">
        <f t="shared" si="20"/>
        <v>692960.42857143283</v>
      </c>
      <c r="X244" s="2">
        <f t="shared" si="6"/>
        <v>7039.5714285671711</v>
      </c>
      <c r="Y244" s="2">
        <f t="shared" si="43"/>
        <v>59901709.771469966</v>
      </c>
      <c r="Z244" s="2" t="str">
        <f t="shared" si="8"/>
        <v>MEEP</v>
      </c>
      <c r="AA244" s="2">
        <f>IF(Z244="HERE",Y244,AA243+Graph!$G$1*1000)</f>
        <v>78139799.628612846</v>
      </c>
      <c r="AB244" s="2">
        <f t="shared" si="21"/>
        <v>800000</v>
      </c>
      <c r="AC244" s="2">
        <f t="shared" si="44"/>
        <v>58739913.147465825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177</v>
      </c>
      <c r="C245" s="7"/>
      <c r="D245" s="2" t="e">
        <f t="shared" si="12"/>
        <v>#N/A</v>
      </c>
      <c r="E245" s="2" t="e">
        <f t="shared" si="22"/>
        <v>#N/A</v>
      </c>
      <c r="F245" s="2">
        <v>1396538.2171659172</v>
      </c>
      <c r="G245" s="2">
        <f t="shared" si="47"/>
        <v>692960.42857142852</v>
      </c>
      <c r="H245" s="2">
        <f t="shared" si="45"/>
        <v>134272599.86175191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1819728.142857139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1404271.5581797063</v>
      </c>
      <c r="Q245" s="2">
        <f t="shared" si="48"/>
        <v>700000</v>
      </c>
      <c r="R245" s="2">
        <f t="shared" si="46"/>
        <v>135972673.2046501</v>
      </c>
      <c r="S245" s="2">
        <f t="shared" si="17"/>
        <v>692960.42857143283</v>
      </c>
      <c r="T245" s="2">
        <f t="shared" si="18"/>
        <v>7039.571428571362</v>
      </c>
      <c r="U245" s="2">
        <f t="shared" si="19"/>
        <v>700000</v>
      </c>
      <c r="V245" s="2">
        <f t="shared" si="34"/>
        <v>76063923.861751556</v>
      </c>
      <c r="W245" s="2">
        <f t="shared" si="20"/>
        <v>692960.42857143283</v>
      </c>
      <c r="X245" s="2">
        <f t="shared" si="6"/>
        <v>7039.5714285671711</v>
      </c>
      <c r="Y245" s="2">
        <f t="shared" si="43"/>
        <v>59908749.342898533</v>
      </c>
      <c r="Z245" s="2" t="str">
        <f t="shared" si="8"/>
        <v>MEEP</v>
      </c>
      <c r="AA245" s="2">
        <f>IF(Z245="HERE",Y245,AA244+Graph!$G$1*1000)</f>
        <v>78939799.628612846</v>
      </c>
      <c r="AB245" s="2">
        <f t="shared" si="21"/>
        <v>800000</v>
      </c>
      <c r="AC245" s="2">
        <f t="shared" si="44"/>
        <v>58739913.147465825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178</v>
      </c>
      <c r="C246" s="7"/>
      <c r="D246" s="2" t="e">
        <f t="shared" si="12"/>
        <v>#N/A</v>
      </c>
      <c r="E246" s="2" t="e">
        <f t="shared" si="22"/>
        <v>#N/A</v>
      </c>
      <c r="F246" s="2">
        <v>1401798.867459178</v>
      </c>
      <c r="G246" s="2">
        <f t="shared" si="47"/>
        <v>692960.42857142852</v>
      </c>
      <c r="H246" s="2">
        <f t="shared" si="45"/>
        <v>134965560.29032335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1826767.7142857104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1409554.0502723157</v>
      </c>
      <c r="Q246" s="2">
        <f t="shared" si="48"/>
        <v>700000</v>
      </c>
      <c r="R246" s="2">
        <f t="shared" si="46"/>
        <v>136672673.2046501</v>
      </c>
      <c r="S246" s="2">
        <f t="shared" si="17"/>
        <v>692960.42857143283</v>
      </c>
      <c r="T246" s="2">
        <f t="shared" si="18"/>
        <v>7039.571428571362</v>
      </c>
      <c r="U246" s="2">
        <f t="shared" si="19"/>
        <v>700000</v>
      </c>
      <c r="V246" s="2">
        <f t="shared" si="34"/>
        <v>76756884.290322989</v>
      </c>
      <c r="W246" s="2">
        <f t="shared" si="20"/>
        <v>692960.42857143283</v>
      </c>
      <c r="X246" s="2">
        <f t="shared" si="6"/>
        <v>7039.5714285671711</v>
      </c>
      <c r="Y246" s="2">
        <f t="shared" si="43"/>
        <v>59915788.9143271</v>
      </c>
      <c r="Z246" s="2" t="str">
        <f t="shared" si="8"/>
        <v>MEEP</v>
      </c>
      <c r="AA246" s="2">
        <f>IF(Z246="HERE",Y246,AA245+Graph!$G$1*1000)</f>
        <v>79739799.628612846</v>
      </c>
      <c r="AB246" s="2">
        <f t="shared" si="21"/>
        <v>800000</v>
      </c>
      <c r="AC246" s="2">
        <f t="shared" si="44"/>
        <v>58739913.147465825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179</v>
      </c>
      <c r="C247" s="7"/>
      <c r="D247" s="2" t="e">
        <f t="shared" si="12"/>
        <v>#N/A</v>
      </c>
      <c r="E247" s="2" t="e">
        <f t="shared" si="22"/>
        <v>#N/A</v>
      </c>
      <c r="F247" s="2">
        <v>1407059.517752409</v>
      </c>
      <c r="G247" s="2">
        <f t="shared" si="47"/>
        <v>692960.42857142852</v>
      </c>
      <c r="H247" s="2">
        <f t="shared" si="45"/>
        <v>135658520.71889478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1833807.2857142817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1414836.5423648953</v>
      </c>
      <c r="Q247" s="2">
        <f t="shared" si="48"/>
        <v>700000</v>
      </c>
      <c r="R247" s="2">
        <f t="shared" si="46"/>
        <v>137372673.2046501</v>
      </c>
      <c r="S247" s="2">
        <f t="shared" si="17"/>
        <v>692960.42857143283</v>
      </c>
      <c r="T247" s="2">
        <f t="shared" si="18"/>
        <v>7039.571428571362</v>
      </c>
      <c r="U247" s="2">
        <f t="shared" si="19"/>
        <v>700000</v>
      </c>
      <c r="V247" s="2">
        <f t="shared" si="34"/>
        <v>77449844.718894422</v>
      </c>
      <c r="W247" s="2">
        <f t="shared" si="20"/>
        <v>692960.42857143283</v>
      </c>
      <c r="X247" s="2">
        <f t="shared" si="6"/>
        <v>7039.5714285671711</v>
      </c>
      <c r="Y247" s="2">
        <f t="shared" si="43"/>
        <v>59922828.485755667</v>
      </c>
      <c r="Z247" s="2" t="str">
        <f t="shared" si="8"/>
        <v>MEEP</v>
      </c>
      <c r="AA247" s="2">
        <f>IF(Z247="HERE",Y247,AA246+Graph!$G$1*1000)</f>
        <v>80539799.628612846</v>
      </c>
      <c r="AB247" s="2">
        <f t="shared" si="21"/>
        <v>800000</v>
      </c>
      <c r="AC247" s="2">
        <f t="shared" si="44"/>
        <v>58739913.147465825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180</v>
      </c>
      <c r="C248" s="7"/>
      <c r="D248" s="2" t="e">
        <f t="shared" si="12"/>
        <v>#N/A</v>
      </c>
      <c r="E248" s="2" t="e">
        <f t="shared" si="22"/>
        <v>#N/A</v>
      </c>
      <c r="F248" s="2">
        <v>1412320.1680456698</v>
      </c>
      <c r="G248" s="2">
        <f t="shared" si="47"/>
        <v>692960.42857142852</v>
      </c>
      <c r="H248" s="2">
        <f t="shared" si="45"/>
        <v>136351481.14746621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1840846.8571428531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1420119.0344574749</v>
      </c>
      <c r="Q248" s="2">
        <f t="shared" si="48"/>
        <v>700000</v>
      </c>
      <c r="R248" s="2">
        <f t="shared" si="46"/>
        <v>138072673.2046501</v>
      </c>
      <c r="S248" s="2">
        <f t="shared" si="17"/>
        <v>692960.42857143283</v>
      </c>
      <c r="T248" s="2">
        <f t="shared" si="18"/>
        <v>7039.571428571362</v>
      </c>
      <c r="U248" s="2">
        <f t="shared" si="19"/>
        <v>700000</v>
      </c>
      <c r="V248" s="2">
        <f t="shared" si="34"/>
        <v>78142805.147465855</v>
      </c>
      <c r="W248" s="2">
        <f t="shared" si="20"/>
        <v>692960.42857143283</v>
      </c>
      <c r="X248" s="2">
        <f t="shared" si="6"/>
        <v>7039.5714285671711</v>
      </c>
      <c r="Y248" s="2">
        <f t="shared" si="43"/>
        <v>59929868.057184234</v>
      </c>
      <c r="Z248" s="2" t="str">
        <f t="shared" si="8"/>
        <v>MEEP</v>
      </c>
      <c r="AA248" s="2">
        <f>IF(Z248="HERE",Y248,AA247+Graph!$G$1*1000)</f>
        <v>81339799.628612846</v>
      </c>
      <c r="AB248" s="2">
        <f t="shared" si="21"/>
        <v>800000</v>
      </c>
      <c r="AC248" s="2">
        <f t="shared" si="44"/>
        <v>58739913.147465825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181</v>
      </c>
      <c r="C249" s="7"/>
      <c r="D249" s="2" t="e">
        <f t="shared" si="12"/>
        <v>#N/A</v>
      </c>
      <c r="E249" s="2" t="e">
        <f t="shared" si="22"/>
        <v>#N/A</v>
      </c>
      <c r="F249" s="2">
        <v>1417580.8183389306</v>
      </c>
      <c r="G249" s="2">
        <f t="shared" si="47"/>
        <v>692960.42857142852</v>
      </c>
      <c r="H249" s="2">
        <f t="shared" si="45"/>
        <v>137044441.57603765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1847886.4285714244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1425401.5265500546</v>
      </c>
      <c r="Q249" s="2">
        <f t="shared" si="48"/>
        <v>700000</v>
      </c>
      <c r="R249" s="2">
        <f t="shared" si="46"/>
        <v>138772673.2046501</v>
      </c>
      <c r="S249" s="2">
        <f t="shared" si="17"/>
        <v>692960.42857143283</v>
      </c>
      <c r="T249" s="2">
        <f t="shared" si="18"/>
        <v>7039.571428571362</v>
      </c>
      <c r="U249" s="2">
        <f t="shared" si="19"/>
        <v>700000</v>
      </c>
      <c r="V249" s="2">
        <f t="shared" si="34"/>
        <v>78835765.576037288</v>
      </c>
      <c r="W249" s="2">
        <f t="shared" si="20"/>
        <v>692960.42857143283</v>
      </c>
      <c r="X249" s="2">
        <f t="shared" si="6"/>
        <v>7039.5714285671711</v>
      </c>
      <c r="Y249" s="2">
        <f t="shared" si="43"/>
        <v>59936907.628612801</v>
      </c>
      <c r="Z249" s="2" t="str">
        <f t="shared" si="8"/>
        <v>MEEP</v>
      </c>
      <c r="AA249" s="2">
        <f>IF(Z249="HERE",Y249,AA248+Graph!$G$1*1000)</f>
        <v>82139799.628612846</v>
      </c>
      <c r="AB249" s="2">
        <f t="shared" si="21"/>
        <v>800000</v>
      </c>
      <c r="AC249" s="2">
        <f t="shared" si="44"/>
        <v>58739913.147465825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182</v>
      </c>
      <c r="C250" s="7"/>
      <c r="D250" s="2" t="e">
        <f t="shared" si="12"/>
        <v>#N/A</v>
      </c>
      <c r="E250" s="2" t="e">
        <f t="shared" si="22"/>
        <v>#N/A</v>
      </c>
      <c r="F250" s="2">
        <v>1422841.4686321914</v>
      </c>
      <c r="G250" s="2">
        <f t="shared" si="47"/>
        <v>692960.42857142852</v>
      </c>
      <c r="H250" s="2">
        <f t="shared" si="45"/>
        <v>137737402.00460908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1854925.9999999958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1430684.0186426342</v>
      </c>
      <c r="Q250" s="2">
        <f t="shared" si="48"/>
        <v>700000</v>
      </c>
      <c r="R250" s="2">
        <f t="shared" si="46"/>
        <v>139472673.2046501</v>
      </c>
      <c r="S250" s="2">
        <f t="shared" si="17"/>
        <v>692960.42857143283</v>
      </c>
      <c r="T250" s="2">
        <f t="shared" si="18"/>
        <v>7039.571428571362</v>
      </c>
      <c r="U250" s="2">
        <f t="shared" si="19"/>
        <v>700000</v>
      </c>
      <c r="V250" s="2">
        <f t="shared" si="34"/>
        <v>79528726.004608721</v>
      </c>
      <c r="W250" s="2">
        <f t="shared" si="20"/>
        <v>692960.42857143283</v>
      </c>
      <c r="X250" s="2">
        <f t="shared" si="6"/>
        <v>7039.5714285671711</v>
      </c>
      <c r="Y250" s="2">
        <f t="shared" si="43"/>
        <v>59943947.200041369</v>
      </c>
      <c r="Z250" s="2" t="str">
        <f t="shared" si="8"/>
        <v>MEEP</v>
      </c>
      <c r="AA250" s="2">
        <f>IF(Z250="HERE",Y250,AA249+Graph!$G$1*1000)</f>
        <v>82939799.628612846</v>
      </c>
      <c r="AB250" s="2">
        <f t="shared" si="21"/>
        <v>800000</v>
      </c>
      <c r="AC250" s="2">
        <f t="shared" si="44"/>
        <v>58739913.147465825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183</v>
      </c>
      <c r="C251" s="7"/>
      <c r="D251" s="2" t="e">
        <f t="shared" si="12"/>
        <v>#N/A</v>
      </c>
      <c r="E251" s="2" t="e">
        <f t="shared" si="22"/>
        <v>#N/A</v>
      </c>
      <c r="F251" s="2">
        <v>1428102.1189254522</v>
      </c>
      <c r="G251" s="2">
        <f t="shared" si="47"/>
        <v>692960.42857142852</v>
      </c>
      <c r="H251" s="2">
        <f t="shared" si="45"/>
        <v>138430362.43318051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1861965.5714285672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1435966.5107352436</v>
      </c>
      <c r="Q251" s="2">
        <f t="shared" si="48"/>
        <v>700000</v>
      </c>
      <c r="R251" s="2">
        <f t="shared" si="46"/>
        <v>140172673.2046501</v>
      </c>
      <c r="S251" s="2">
        <f t="shared" si="17"/>
        <v>692960.42857143283</v>
      </c>
      <c r="T251" s="2">
        <f t="shared" si="18"/>
        <v>7039.571428571362</v>
      </c>
      <c r="U251" s="2">
        <f t="shared" si="19"/>
        <v>700000</v>
      </c>
      <c r="V251" s="2">
        <f t="shared" si="34"/>
        <v>80221686.433180153</v>
      </c>
      <c r="W251" s="2">
        <f t="shared" si="20"/>
        <v>692960.42857143283</v>
      </c>
      <c r="X251" s="2">
        <f t="shared" si="6"/>
        <v>7039.5714285671711</v>
      </c>
      <c r="Y251" s="2">
        <f t="shared" si="43"/>
        <v>59950986.771469936</v>
      </c>
      <c r="Z251" s="2" t="str">
        <f t="shared" si="8"/>
        <v>MEEP</v>
      </c>
      <c r="AA251" s="2">
        <f>IF(Z251="HERE",Y251,AA250+Graph!$G$1*1000)</f>
        <v>83739799.628612846</v>
      </c>
      <c r="AB251" s="2">
        <f t="shared" si="21"/>
        <v>800000</v>
      </c>
      <c r="AC251" s="2">
        <f t="shared" si="44"/>
        <v>58739913.147465825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184</v>
      </c>
      <c r="C252" s="7"/>
      <c r="D252" s="2" t="e">
        <f t="shared" si="12"/>
        <v>#N/A</v>
      </c>
      <c r="E252" s="2" t="e">
        <f t="shared" si="22"/>
        <v>#N/A</v>
      </c>
      <c r="F252" s="2">
        <v>1433362.7692186832</v>
      </c>
      <c r="G252" s="2">
        <f t="shared" si="47"/>
        <v>692960.42857142852</v>
      </c>
      <c r="H252" s="2">
        <f t="shared" si="45"/>
        <v>139123322.86175194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1869005.1428571385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1441249.0028278232</v>
      </c>
      <c r="Q252" s="2">
        <f t="shared" si="48"/>
        <v>700000</v>
      </c>
      <c r="R252" s="2">
        <f t="shared" si="46"/>
        <v>140872673.2046501</v>
      </c>
      <c r="S252" s="2">
        <f t="shared" si="17"/>
        <v>692960.42857143283</v>
      </c>
      <c r="T252" s="2">
        <f t="shared" si="18"/>
        <v>7039.571428571362</v>
      </c>
      <c r="U252" s="2">
        <f t="shared" si="19"/>
        <v>700000</v>
      </c>
      <c r="V252" s="2">
        <f t="shared" si="34"/>
        <v>80914646.861751586</v>
      </c>
      <c r="W252" s="2">
        <f t="shared" si="20"/>
        <v>692960.42857143283</v>
      </c>
      <c r="X252" s="2">
        <f t="shared" si="6"/>
        <v>7039.5714285671711</v>
      </c>
      <c r="Y252" s="2">
        <f t="shared" si="43"/>
        <v>59958026.342898503</v>
      </c>
      <c r="Z252" s="2" t="str">
        <f t="shared" si="8"/>
        <v>MEEP</v>
      </c>
      <c r="AA252" s="2">
        <f>IF(Z252="HERE",Y252,AA251+Graph!$G$1*1000)</f>
        <v>84539799.628612846</v>
      </c>
      <c r="AB252" s="2">
        <f t="shared" si="21"/>
        <v>800000</v>
      </c>
      <c r="AC252" s="2">
        <f t="shared" si="44"/>
        <v>58739913.147465825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185</v>
      </c>
      <c r="C253" s="7"/>
      <c r="D253" s="2" t="e">
        <f t="shared" si="12"/>
        <v>#N/A</v>
      </c>
      <c r="E253" s="2" t="e">
        <f t="shared" si="22"/>
        <v>#N/A</v>
      </c>
      <c r="F253" s="2">
        <v>1438623.4195119441</v>
      </c>
      <c r="G253" s="2">
        <f t="shared" si="47"/>
        <v>692960.42857142852</v>
      </c>
      <c r="H253" s="2">
        <f t="shared" si="45"/>
        <v>139816283.29032338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1876044.7142857099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1446531.4949204028</v>
      </c>
      <c r="Q253" s="2">
        <f t="shared" si="48"/>
        <v>700000</v>
      </c>
      <c r="R253" s="2">
        <f t="shared" si="46"/>
        <v>141572673.2046501</v>
      </c>
      <c r="S253" s="2">
        <f t="shared" si="17"/>
        <v>692960.42857143283</v>
      </c>
      <c r="T253" s="2">
        <f t="shared" si="18"/>
        <v>7039.571428571362</v>
      </c>
      <c r="U253" s="2">
        <f t="shared" si="19"/>
        <v>700000</v>
      </c>
      <c r="V253" s="2">
        <f t="shared" si="34"/>
        <v>81607607.290323019</v>
      </c>
      <c r="W253" s="2">
        <f t="shared" si="20"/>
        <v>692960.42857143283</v>
      </c>
      <c r="X253" s="2">
        <f t="shared" si="6"/>
        <v>7039.5714285671711</v>
      </c>
      <c r="Y253" s="2">
        <f t="shared" si="43"/>
        <v>59965065.91432707</v>
      </c>
      <c r="Z253" s="2" t="str">
        <f t="shared" si="8"/>
        <v>MEEP</v>
      </c>
      <c r="AA253" s="2">
        <f>IF(Z253="HERE",Y253,AA252+Graph!$G$1*1000)</f>
        <v>85339799.628612846</v>
      </c>
      <c r="AB253" s="2">
        <f t="shared" si="21"/>
        <v>800000</v>
      </c>
      <c r="AC253" s="2">
        <f t="shared" si="44"/>
        <v>58739913.147465825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186</v>
      </c>
      <c r="C254" s="7"/>
      <c r="D254" s="2" t="e">
        <f t="shared" si="12"/>
        <v>#N/A</v>
      </c>
      <c r="E254" s="2" t="e">
        <f t="shared" si="22"/>
        <v>#N/A</v>
      </c>
      <c r="F254" s="2">
        <v>1443884.0698052049</v>
      </c>
      <c r="G254" s="2">
        <f t="shared" si="47"/>
        <v>692960.42857142852</v>
      </c>
      <c r="H254" s="2">
        <f t="shared" si="45"/>
        <v>140509243.71889481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1883084.2857142813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1451813.9870129824</v>
      </c>
      <c r="Q254" s="2">
        <f t="shared" si="48"/>
        <v>700000</v>
      </c>
      <c r="R254" s="2">
        <f t="shared" si="46"/>
        <v>142272673.2046501</v>
      </c>
      <c r="S254" s="2">
        <f t="shared" si="17"/>
        <v>692960.42857143283</v>
      </c>
      <c r="T254" s="2">
        <f t="shared" si="18"/>
        <v>7039.571428571362</v>
      </c>
      <c r="U254" s="2">
        <f t="shared" si="19"/>
        <v>700000</v>
      </c>
      <c r="V254" s="2">
        <f t="shared" si="34"/>
        <v>82300567.718894452</v>
      </c>
      <c r="W254" s="2">
        <f t="shared" si="20"/>
        <v>692960.42857143283</v>
      </c>
      <c r="X254" s="2">
        <f t="shared" si="6"/>
        <v>7039.5714285671711</v>
      </c>
      <c r="Y254" s="2">
        <f t="shared" si="43"/>
        <v>59972105.485755637</v>
      </c>
      <c r="Z254" s="2" t="str">
        <f t="shared" si="8"/>
        <v>MEEP</v>
      </c>
      <c r="AA254" s="2">
        <f>IF(Z254="HERE",Y254,AA253+Graph!$G$1*1000)</f>
        <v>86139799.628612846</v>
      </c>
      <c r="AB254" s="2">
        <f t="shared" si="21"/>
        <v>800000</v>
      </c>
      <c r="AC254" s="2">
        <f t="shared" si="44"/>
        <v>58739913.147465825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187</v>
      </c>
      <c r="C255" s="7"/>
      <c r="D255" s="2" t="e">
        <f t="shared" si="12"/>
        <v>#N/A</v>
      </c>
      <c r="E255" s="2" t="e">
        <f t="shared" si="22"/>
        <v>#N/A</v>
      </c>
      <c r="F255" s="2">
        <v>1449144.7200984657</v>
      </c>
      <c r="G255" s="2">
        <f t="shared" si="47"/>
        <v>692960.42857142852</v>
      </c>
      <c r="H255" s="2">
        <f t="shared" si="45"/>
        <v>141202204.14746624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1890123.8571428526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1457096.479105562</v>
      </c>
      <c r="Q255" s="2">
        <f t="shared" si="48"/>
        <v>700000</v>
      </c>
      <c r="R255" s="2">
        <f t="shared" si="46"/>
        <v>142972673.2046501</v>
      </c>
      <c r="S255" s="2">
        <f t="shared" si="17"/>
        <v>692960.42857143283</v>
      </c>
      <c r="T255" s="2">
        <f t="shared" si="18"/>
        <v>7039.571428571362</v>
      </c>
      <c r="U255" s="2">
        <f t="shared" si="19"/>
        <v>700000</v>
      </c>
      <c r="V255" s="2">
        <f t="shared" si="34"/>
        <v>82993528.147465885</v>
      </c>
      <c r="W255" s="2">
        <f t="shared" si="20"/>
        <v>692960.42857143283</v>
      </c>
      <c r="X255" s="2">
        <f t="shared" si="6"/>
        <v>7039.5714285671711</v>
      </c>
      <c r="Y255" s="2">
        <f t="shared" si="43"/>
        <v>59979145.057184204</v>
      </c>
      <c r="Z255" s="2" t="str">
        <f t="shared" si="8"/>
        <v>MEEP</v>
      </c>
      <c r="AA255" s="2">
        <f>IF(Z255="HERE",Y255,AA254+Graph!$G$1*1000)</f>
        <v>86939799.628612846</v>
      </c>
      <c r="AB255" s="2">
        <f t="shared" si="21"/>
        <v>800000</v>
      </c>
      <c r="AC255" s="2">
        <f t="shared" si="44"/>
        <v>58739913.147465825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188</v>
      </c>
      <c r="C256" s="7"/>
      <c r="D256" s="2" t="e">
        <f t="shared" si="12"/>
        <v>#N/A</v>
      </c>
      <c r="E256" s="2" t="e">
        <f t="shared" si="22"/>
        <v>#N/A</v>
      </c>
      <c r="F256" s="2">
        <v>1454405.3703917265</v>
      </c>
      <c r="G256" s="2">
        <f t="shared" si="47"/>
        <v>692960.42857142852</v>
      </c>
      <c r="H256" s="2">
        <f t="shared" si="45"/>
        <v>141895164.57603768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1897163.428571424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1462378.9711981416</v>
      </c>
      <c r="Q256" s="2">
        <f t="shared" si="48"/>
        <v>700000</v>
      </c>
      <c r="R256" s="2">
        <f t="shared" si="46"/>
        <v>143672673.2046501</v>
      </c>
      <c r="S256" s="2">
        <f t="shared" si="17"/>
        <v>692960.42857143283</v>
      </c>
      <c r="T256" s="2">
        <f t="shared" si="18"/>
        <v>7039.571428571362</v>
      </c>
      <c r="U256" s="2">
        <f t="shared" si="19"/>
        <v>700000</v>
      </c>
      <c r="V256" s="2">
        <f t="shared" si="34"/>
        <v>83686488.576037318</v>
      </c>
      <c r="W256" s="2">
        <f t="shared" si="20"/>
        <v>692960.42857143283</v>
      </c>
      <c r="X256" s="2">
        <f t="shared" si="6"/>
        <v>7039.5714285671711</v>
      </c>
      <c r="Y256" s="2">
        <f t="shared" si="43"/>
        <v>59986184.628612772</v>
      </c>
      <c r="Z256" s="2" t="str">
        <f t="shared" si="8"/>
        <v>MEEP</v>
      </c>
      <c r="AA256" s="2">
        <f>IF(Z256="HERE",Y256,AA255+Graph!$G$1*1000)</f>
        <v>87739799.628612846</v>
      </c>
      <c r="AB256" s="2">
        <f t="shared" si="21"/>
        <v>800000</v>
      </c>
      <c r="AC256" s="2">
        <f t="shared" si="44"/>
        <v>58739913.147465825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189</v>
      </c>
      <c r="C257" s="7"/>
      <c r="D257" s="2" t="e">
        <f t="shared" si="12"/>
        <v>#N/A</v>
      </c>
      <c r="E257" s="2" t="e">
        <f t="shared" si="22"/>
        <v>#N/A</v>
      </c>
      <c r="F257" s="2">
        <v>1459666.0206849575</v>
      </c>
      <c r="G257" s="2">
        <f t="shared" si="47"/>
        <v>692960.42857142852</v>
      </c>
      <c r="H257" s="2">
        <f t="shared" si="45"/>
        <v>142588125.00460911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1904202.9999999953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1467661.463290751</v>
      </c>
      <c r="Q257" s="2">
        <f t="shared" si="48"/>
        <v>700000</v>
      </c>
      <c r="R257" s="2">
        <f t="shared" si="46"/>
        <v>144372673.2046501</v>
      </c>
      <c r="S257" s="2">
        <f t="shared" si="17"/>
        <v>692960.42857143283</v>
      </c>
      <c r="T257" s="2">
        <f t="shared" si="18"/>
        <v>7039.571428571362</v>
      </c>
      <c r="U257" s="2">
        <f t="shared" si="19"/>
        <v>700000</v>
      </c>
      <c r="V257" s="2">
        <f t="shared" si="34"/>
        <v>84379449.00460875</v>
      </c>
      <c r="W257" s="2">
        <f t="shared" si="20"/>
        <v>692960.42857143283</v>
      </c>
      <c r="X257" s="2">
        <f t="shared" si="6"/>
        <v>7039.5714285671711</v>
      </c>
      <c r="Y257" s="2">
        <f t="shared" si="43"/>
        <v>59993224.200041339</v>
      </c>
      <c r="Z257" s="2" t="str">
        <f t="shared" si="8"/>
        <v>MEEP</v>
      </c>
      <c r="AA257" s="2">
        <f>IF(Z257="HERE",Y257,AA256+Graph!$G$1*1000)</f>
        <v>88539799.628612846</v>
      </c>
      <c r="AB257" s="2">
        <f t="shared" si="21"/>
        <v>800000</v>
      </c>
      <c r="AC257" s="2">
        <f t="shared" si="44"/>
        <v>58739913.147465825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190</v>
      </c>
      <c r="C258" s="7"/>
      <c r="D258" s="2" t="e">
        <f t="shared" si="12"/>
        <v>#N/A</v>
      </c>
      <c r="E258" s="2" t="e">
        <f t="shared" si="22"/>
        <v>#N/A</v>
      </c>
      <c r="F258" s="2">
        <v>1464926.6709782183</v>
      </c>
      <c r="G258" s="2">
        <f t="shared" si="47"/>
        <v>692960.42857142852</v>
      </c>
      <c r="H258" s="2">
        <f t="shared" si="45"/>
        <v>143281085.43318054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1911242.5714285667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1472943.9553833306</v>
      </c>
      <c r="Q258" s="2">
        <f t="shared" si="48"/>
        <v>700000</v>
      </c>
      <c r="R258" s="2">
        <f t="shared" si="46"/>
        <v>145072673.2046501</v>
      </c>
      <c r="S258" s="2">
        <f t="shared" si="17"/>
        <v>692960.42857143283</v>
      </c>
      <c r="T258" s="2">
        <f t="shared" si="18"/>
        <v>7039.571428571362</v>
      </c>
      <c r="U258" s="2">
        <f t="shared" si="19"/>
        <v>700000</v>
      </c>
      <c r="V258" s="2">
        <f t="shared" si="34"/>
        <v>85072409.433180183</v>
      </c>
      <c r="W258" s="2">
        <f t="shared" si="20"/>
        <v>692960.42857143283</v>
      </c>
      <c r="X258" s="2">
        <f t="shared" si="6"/>
        <v>7039.5714285671711</v>
      </c>
      <c r="Y258" s="2">
        <f t="shared" si="43"/>
        <v>60000263.771469906</v>
      </c>
      <c r="Z258" s="2" t="str">
        <f t="shared" si="8"/>
        <v>MEEP</v>
      </c>
      <c r="AA258" s="2">
        <f>IF(Z258="HERE",Y258,AA257+Graph!$G$1*1000)</f>
        <v>89339799.628612846</v>
      </c>
      <c r="AB258" s="2">
        <f t="shared" si="21"/>
        <v>800000</v>
      </c>
      <c r="AC258" s="2">
        <f t="shared" si="44"/>
        <v>58739913.147465825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191</v>
      </c>
      <c r="C259" s="7"/>
      <c r="D259" s="2" t="e">
        <f t="shared" si="12"/>
        <v>#N/A</v>
      </c>
      <c r="E259" s="2" t="e">
        <f t="shared" si="22"/>
        <v>#N/A</v>
      </c>
      <c r="F259" s="2">
        <v>1470187.3212714791</v>
      </c>
      <c r="G259" s="2">
        <f t="shared" si="47"/>
        <v>692960.42857142852</v>
      </c>
      <c r="H259" s="2">
        <f t="shared" si="45"/>
        <v>143974045.86175197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1918282.1428571381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1478226.4474759102</v>
      </c>
      <c r="Q259" s="2">
        <f t="shared" si="48"/>
        <v>700000</v>
      </c>
      <c r="R259" s="2">
        <f t="shared" si="46"/>
        <v>145772673.2046501</v>
      </c>
      <c r="S259" s="2">
        <f t="shared" si="17"/>
        <v>692960.42857143283</v>
      </c>
      <c r="T259" s="2">
        <f t="shared" si="18"/>
        <v>7039.571428571362</v>
      </c>
      <c r="U259" s="2">
        <f t="shared" si="19"/>
        <v>700000</v>
      </c>
      <c r="V259" s="2">
        <f t="shared" si="34"/>
        <v>85765369.861751616</v>
      </c>
      <c r="W259" s="2">
        <f t="shared" si="20"/>
        <v>692960.42857143283</v>
      </c>
      <c r="X259" s="2">
        <f t="shared" si="6"/>
        <v>7039.5714285671711</v>
      </c>
      <c r="Y259" s="2">
        <f t="shared" si="43"/>
        <v>60007303.342898473</v>
      </c>
      <c r="Z259" s="2" t="str">
        <f t="shared" si="8"/>
        <v>MEEP</v>
      </c>
      <c r="AA259" s="2">
        <f>IF(Z259="HERE",Y259,AA258+Graph!$G$1*1000)</f>
        <v>90139799.628612846</v>
      </c>
      <c r="AB259" s="2">
        <f t="shared" si="21"/>
        <v>800000</v>
      </c>
      <c r="AC259" s="2">
        <f t="shared" si="44"/>
        <v>58739913.147465825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192</v>
      </c>
      <c r="C260" s="7"/>
      <c r="D260" s="2" t="e">
        <f t="shared" si="12"/>
        <v>#N/A</v>
      </c>
      <c r="E260" s="2" t="e">
        <f t="shared" si="22"/>
        <v>#N/A</v>
      </c>
      <c r="F260" s="2">
        <v>1475447.9715647399</v>
      </c>
      <c r="G260" s="2">
        <f t="shared" si="47"/>
        <v>692960.42857142852</v>
      </c>
      <c r="H260" s="2">
        <f t="shared" si="45"/>
        <v>144667006.29032341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1925321.7142857094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1483508.9395684898</v>
      </c>
      <c r="Q260" s="2">
        <f t="shared" si="48"/>
        <v>700000</v>
      </c>
      <c r="R260" s="2">
        <f t="shared" si="46"/>
        <v>146472673.2046501</v>
      </c>
      <c r="S260" s="2">
        <f t="shared" si="17"/>
        <v>692960.42857143283</v>
      </c>
      <c r="T260" s="2">
        <f t="shared" si="18"/>
        <v>7039.571428571362</v>
      </c>
      <c r="U260" s="2">
        <f t="shared" si="19"/>
        <v>700000</v>
      </c>
      <c r="V260" s="2">
        <f t="shared" si="34"/>
        <v>86458330.290323049</v>
      </c>
      <c r="W260" s="2">
        <f t="shared" si="20"/>
        <v>692960.42857143283</v>
      </c>
      <c r="X260" s="2">
        <f t="shared" si="6"/>
        <v>7039.5714285671711</v>
      </c>
      <c r="Y260" s="2">
        <f t="shared" si="43"/>
        <v>60014342.91432704</v>
      </c>
      <c r="Z260" s="2" t="str">
        <f t="shared" si="8"/>
        <v>MEEP</v>
      </c>
      <c r="AA260" s="2">
        <f>IF(Z260="HERE",Y260,AA259+Graph!$G$1*1000)</f>
        <v>90939799.628612846</v>
      </c>
      <c r="AB260" s="2">
        <f t="shared" si="21"/>
        <v>800000</v>
      </c>
      <c r="AC260" s="2">
        <f t="shared" si="44"/>
        <v>58739913.147465825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193</v>
      </c>
      <c r="C261" s="7"/>
      <c r="D261" s="2" t="e">
        <f t="shared" si="12"/>
        <v>#N/A</v>
      </c>
      <c r="E261" s="2" t="e">
        <f t="shared" si="22"/>
        <v>#N/A</v>
      </c>
      <c r="F261" s="2">
        <v>1480708.6218580008</v>
      </c>
      <c r="G261" s="2">
        <f t="shared" si="47"/>
        <v>692960.42857142852</v>
      </c>
      <c r="H261" s="2">
        <f t="shared" si="45"/>
        <v>145359966.71889484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1932361.2857142808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1488791.4316610694</v>
      </c>
      <c r="Q261" s="2">
        <f t="shared" si="48"/>
        <v>700000</v>
      </c>
      <c r="R261" s="2">
        <f t="shared" si="46"/>
        <v>147172673.2046501</v>
      </c>
      <c r="S261" s="2">
        <f t="shared" si="17"/>
        <v>692960.42857143283</v>
      </c>
      <c r="T261" s="2">
        <f t="shared" si="18"/>
        <v>7039.571428571362</v>
      </c>
      <c r="U261" s="2">
        <f t="shared" si="19"/>
        <v>700000</v>
      </c>
      <c r="V261" s="2">
        <f t="shared" si="34"/>
        <v>87151290.718894482</v>
      </c>
      <c r="W261" s="2">
        <f t="shared" si="20"/>
        <v>692960.42857143283</v>
      </c>
      <c r="X261" s="2">
        <f t="shared" si="6"/>
        <v>7039.5714285671711</v>
      </c>
      <c r="Y261" s="2">
        <f t="shared" si="43"/>
        <v>60021382.485755607</v>
      </c>
      <c r="Z261" s="2" t="str">
        <f t="shared" si="8"/>
        <v>MEEP</v>
      </c>
      <c r="AA261" s="2">
        <f>IF(Z261="HERE",Y261,AA260+Graph!$G$1*1000)</f>
        <v>91739799.628612846</v>
      </c>
      <c r="AB261" s="2">
        <f t="shared" si="21"/>
        <v>800000</v>
      </c>
      <c r="AC261" s="2">
        <f t="shared" si="44"/>
        <v>58739913.147465825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194</v>
      </c>
      <c r="C262" s="7"/>
      <c r="D262" s="2" t="e">
        <f t="shared" si="12"/>
        <v>#N/A</v>
      </c>
      <c r="E262" s="2" t="e">
        <f t="shared" si="22"/>
        <v>#N/A</v>
      </c>
      <c r="F262" s="2">
        <v>1485969.2721512318</v>
      </c>
      <c r="G262" s="2">
        <f t="shared" si="47"/>
        <v>692960.42857142852</v>
      </c>
      <c r="H262" s="2">
        <f t="shared" si="45"/>
        <v>146052927.14746627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1939400.8571428522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1494073.923753649</v>
      </c>
      <c r="Q262" s="2">
        <f t="shared" si="48"/>
        <v>700000</v>
      </c>
      <c r="R262" s="2">
        <f t="shared" si="46"/>
        <v>147872673.2046501</v>
      </c>
      <c r="S262" s="2">
        <f t="shared" si="17"/>
        <v>692960.42857143283</v>
      </c>
      <c r="T262" s="2">
        <f t="shared" si="18"/>
        <v>7039.571428571362</v>
      </c>
      <c r="U262" s="2">
        <f t="shared" si="19"/>
        <v>700000</v>
      </c>
      <c r="V262" s="2">
        <f t="shared" si="34"/>
        <v>87844251.147465914</v>
      </c>
      <c r="W262" s="2">
        <f t="shared" si="20"/>
        <v>692960.42857143283</v>
      </c>
      <c r="X262" s="2">
        <f t="shared" si="6"/>
        <v>7039.5714285671711</v>
      </c>
      <c r="Y262" s="2">
        <f t="shared" si="43"/>
        <v>60028422.057184175</v>
      </c>
      <c r="Z262" s="2" t="str">
        <f t="shared" si="8"/>
        <v>MEEP</v>
      </c>
      <c r="AA262" s="2">
        <f>IF(Z262="HERE",Y262,AA261+Graph!$G$1*1000)</f>
        <v>92539799.628612846</v>
      </c>
      <c r="AB262" s="2">
        <f t="shared" si="21"/>
        <v>800000</v>
      </c>
      <c r="AC262" s="2">
        <f t="shared" si="44"/>
        <v>58739913.147465825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195</v>
      </c>
      <c r="C263" s="7"/>
      <c r="D263" s="2" t="e">
        <f t="shared" si="12"/>
        <v>#N/A</v>
      </c>
      <c r="E263" s="2" t="e">
        <f t="shared" si="22"/>
        <v>#N/A</v>
      </c>
      <c r="F263" s="2">
        <v>1491229.9224444926</v>
      </c>
      <c r="G263" s="2">
        <f t="shared" si="47"/>
        <v>692960.42857142852</v>
      </c>
      <c r="H263" s="2">
        <f t="shared" si="45"/>
        <v>146745887.5760377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1946440.4285714235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1499356.4158462584</v>
      </c>
      <c r="Q263" s="2">
        <f t="shared" si="48"/>
        <v>700000</v>
      </c>
      <c r="R263" s="2">
        <f t="shared" si="46"/>
        <v>148572673.2046501</v>
      </c>
      <c r="S263" s="2">
        <f t="shared" si="17"/>
        <v>692960.42857143283</v>
      </c>
      <c r="T263" s="2">
        <f t="shared" si="18"/>
        <v>7039.571428571362</v>
      </c>
      <c r="U263" s="2">
        <f t="shared" si="19"/>
        <v>700000</v>
      </c>
      <c r="V263" s="2">
        <f t="shared" si="34"/>
        <v>88537211.576037347</v>
      </c>
      <c r="W263" s="2">
        <f t="shared" si="20"/>
        <v>692960.42857143283</v>
      </c>
      <c r="X263" s="2">
        <f t="shared" si="6"/>
        <v>7039.5714285671711</v>
      </c>
      <c r="Y263" s="2">
        <f t="shared" si="43"/>
        <v>60035461.628612742</v>
      </c>
      <c r="Z263" s="2" t="str">
        <f t="shared" si="8"/>
        <v>MEEP</v>
      </c>
      <c r="AA263" s="2">
        <f>IF(Z263="HERE",Y263,AA262+Graph!$G$1*1000)</f>
        <v>93339799.628612846</v>
      </c>
      <c r="AB263" s="2">
        <f t="shared" si="21"/>
        <v>800000</v>
      </c>
      <c r="AC263" s="2">
        <f t="shared" si="44"/>
        <v>58739913.147465825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196</v>
      </c>
      <c r="C264" s="7"/>
      <c r="D264" s="2" t="e">
        <f t="shared" si="12"/>
        <v>#N/A</v>
      </c>
      <c r="E264" s="2" t="e">
        <f t="shared" si="22"/>
        <v>#N/A</v>
      </c>
      <c r="F264" s="2">
        <v>1496490.5727377534</v>
      </c>
      <c r="G264" s="2">
        <f t="shared" si="47"/>
        <v>692960.42857142852</v>
      </c>
      <c r="H264" s="2">
        <f t="shared" si="45"/>
        <v>147438848.00460914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1953479.9999999949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1504638.907938838</v>
      </c>
      <c r="Q264" s="2">
        <f t="shared" si="48"/>
        <v>700000</v>
      </c>
      <c r="R264" s="2">
        <f t="shared" si="46"/>
        <v>149272673.2046501</v>
      </c>
      <c r="S264" s="2">
        <f t="shared" si="17"/>
        <v>692960.42857143283</v>
      </c>
      <c r="T264" s="2">
        <f t="shared" si="18"/>
        <v>7039.571428571362</v>
      </c>
      <c r="U264" s="2">
        <f t="shared" si="19"/>
        <v>700000</v>
      </c>
      <c r="V264" s="2">
        <f t="shared" si="34"/>
        <v>89230172.00460878</v>
      </c>
      <c r="W264" s="2">
        <f t="shared" si="20"/>
        <v>692960.42857143283</v>
      </c>
      <c r="X264" s="2">
        <f t="shared" si="6"/>
        <v>7039.5714285671711</v>
      </c>
      <c r="Y264" s="2">
        <f t="shared" si="43"/>
        <v>60042501.200041309</v>
      </c>
      <c r="Z264" s="2" t="str">
        <f t="shared" si="8"/>
        <v>MEEP</v>
      </c>
      <c r="AA264" s="2">
        <f>IF(Z264="HERE",Y264,AA263+Graph!$G$1*1000)</f>
        <v>94139799.628612846</v>
      </c>
      <c r="AB264" s="2">
        <f t="shared" si="21"/>
        <v>800000</v>
      </c>
      <c r="AC264" s="2">
        <f t="shared" si="44"/>
        <v>58739913.147465825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197</v>
      </c>
      <c r="C265" s="7"/>
      <c r="D265" s="2" t="e">
        <f t="shared" si="12"/>
        <v>#N/A</v>
      </c>
      <c r="E265" s="2" t="e">
        <f t="shared" si="22"/>
        <v>#N/A</v>
      </c>
      <c r="F265" s="2">
        <v>1501751.2230310142</v>
      </c>
      <c r="G265" s="2">
        <f t="shared" si="47"/>
        <v>692960.42857142852</v>
      </c>
      <c r="H265" s="2">
        <f t="shared" si="45"/>
        <v>148131808.43318057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1960519.5714285662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1509921.4000314176</v>
      </c>
      <c r="Q265" s="2">
        <f t="shared" si="48"/>
        <v>700000</v>
      </c>
      <c r="R265" s="2">
        <f t="shared" si="46"/>
        <v>149972673.2046501</v>
      </c>
      <c r="S265" s="2">
        <f t="shared" si="17"/>
        <v>692960.42857143283</v>
      </c>
      <c r="T265" s="2">
        <f t="shared" si="18"/>
        <v>7039.571428571362</v>
      </c>
      <c r="U265" s="2">
        <f t="shared" si="19"/>
        <v>700000</v>
      </c>
      <c r="V265" s="2">
        <f t="shared" si="34"/>
        <v>89923132.433180213</v>
      </c>
      <c r="W265" s="2">
        <f t="shared" si="20"/>
        <v>692960.42857143283</v>
      </c>
      <c r="X265" s="2">
        <f t="shared" si="6"/>
        <v>7039.5714285671711</v>
      </c>
      <c r="Y265" s="2">
        <f t="shared" si="43"/>
        <v>60049540.771469876</v>
      </c>
      <c r="Z265" s="2" t="str">
        <f t="shared" si="8"/>
        <v>MEEP</v>
      </c>
      <c r="AA265" s="2">
        <f>IF(Z265="HERE",Y265,AA264+Graph!$G$1*1000)</f>
        <v>94939799.628612846</v>
      </c>
      <c r="AB265" s="2">
        <f t="shared" si="21"/>
        <v>800000</v>
      </c>
      <c r="AC265" s="2">
        <f t="shared" si="44"/>
        <v>58739913.147465825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198</v>
      </c>
      <c r="C266" s="7"/>
      <c r="D266" s="2" t="e">
        <f t="shared" si="12"/>
        <v>#N/A</v>
      </c>
      <c r="E266" s="2" t="e">
        <f t="shared" si="22"/>
        <v>#N/A</v>
      </c>
      <c r="F266" s="2">
        <v>1507011.873324275</v>
      </c>
      <c r="G266" s="2">
        <f t="shared" si="47"/>
        <v>692960.42857142852</v>
      </c>
      <c r="H266" s="2">
        <f t="shared" si="45"/>
        <v>148824768.861752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1967559.1428571376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1515203.8921239972</v>
      </c>
      <c r="Q266" s="2">
        <f t="shared" si="48"/>
        <v>700000</v>
      </c>
      <c r="R266" s="2">
        <f t="shared" si="46"/>
        <v>150672673.2046501</v>
      </c>
      <c r="S266" s="2">
        <f t="shared" si="17"/>
        <v>692960.42857143283</v>
      </c>
      <c r="T266" s="2">
        <f t="shared" si="18"/>
        <v>7039.571428571362</v>
      </c>
      <c r="U266" s="2">
        <f t="shared" si="19"/>
        <v>700000</v>
      </c>
      <c r="V266" s="2">
        <f t="shared" si="34"/>
        <v>90616092.861751646</v>
      </c>
      <c r="W266" s="2">
        <f t="shared" si="20"/>
        <v>692960.42857143283</v>
      </c>
      <c r="X266" s="2">
        <f t="shared" si="6"/>
        <v>7039.5714285671711</v>
      </c>
      <c r="Y266" s="2">
        <f t="shared" si="43"/>
        <v>60056580.342898443</v>
      </c>
      <c r="Z266" s="2" t="str">
        <f t="shared" si="8"/>
        <v>MEEP</v>
      </c>
      <c r="AA266" s="2">
        <f>IF(Z266="HERE",Y266,AA265+Graph!$G$1*1000)</f>
        <v>95739799.628612846</v>
      </c>
      <c r="AB266" s="2">
        <f t="shared" si="21"/>
        <v>800000</v>
      </c>
      <c r="AC266" s="2">
        <f t="shared" si="44"/>
        <v>58739913.147465825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199</v>
      </c>
      <c r="C267" s="7"/>
      <c r="D267" s="2" t="e">
        <f t="shared" si="12"/>
        <v>#N/A</v>
      </c>
      <c r="E267" s="2" t="e">
        <f t="shared" si="22"/>
        <v>#N/A</v>
      </c>
      <c r="F267" s="2">
        <v>1512272.5236175358</v>
      </c>
      <c r="G267" s="2">
        <f t="shared" si="47"/>
        <v>692960.42857142852</v>
      </c>
      <c r="H267" s="2">
        <f t="shared" si="45"/>
        <v>149517729.29032344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1974598.714285709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1520486.3842165768</v>
      </c>
      <c r="Q267" s="2">
        <f t="shared" si="48"/>
        <v>700000</v>
      </c>
      <c r="R267" s="2">
        <f t="shared" si="46"/>
        <v>151372673.2046501</v>
      </c>
      <c r="S267" s="2">
        <f t="shared" si="17"/>
        <v>692960.42857143283</v>
      </c>
      <c r="T267" s="2">
        <f t="shared" si="18"/>
        <v>7039.571428571362</v>
      </c>
      <c r="U267" s="2">
        <f t="shared" si="19"/>
        <v>700000</v>
      </c>
      <c r="V267" s="2">
        <f t="shared" si="34"/>
        <v>91309053.290323079</v>
      </c>
      <c r="W267" s="2">
        <f t="shared" si="20"/>
        <v>692960.42857143283</v>
      </c>
      <c r="X267" s="2">
        <f t="shared" si="6"/>
        <v>7039.5714285671711</v>
      </c>
      <c r="Y267" s="2">
        <f t="shared" si="43"/>
        <v>60063619.914327011</v>
      </c>
      <c r="Z267" s="2" t="str">
        <f t="shared" si="8"/>
        <v>MEEP</v>
      </c>
      <c r="AA267" s="2">
        <f>IF(Z267="HERE",Y267,AA266+Graph!$G$1*1000)</f>
        <v>96539799.628612846</v>
      </c>
      <c r="AB267" s="2">
        <f t="shared" si="21"/>
        <v>800000</v>
      </c>
      <c r="AC267" s="2">
        <f t="shared" si="44"/>
        <v>58739913.147465825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200</v>
      </c>
      <c r="C268" s="7"/>
      <c r="D268" s="2" t="e">
        <f t="shared" si="12"/>
        <v>#N/A</v>
      </c>
      <c r="E268" s="2" t="e">
        <f t="shared" si="22"/>
        <v>#N/A</v>
      </c>
      <c r="F268" s="2">
        <v>1517533.1739107668</v>
      </c>
      <c r="G268" s="2">
        <f t="shared" si="47"/>
        <v>692960.42857142852</v>
      </c>
      <c r="H268" s="2">
        <f t="shared" si="45"/>
        <v>150210689.71889487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1981638.2857142803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1525768.8763091862</v>
      </c>
      <c r="Q268" s="2">
        <f t="shared" si="48"/>
        <v>700000</v>
      </c>
      <c r="R268" s="2">
        <f t="shared" si="46"/>
        <v>152072673.2046501</v>
      </c>
      <c r="S268" s="2">
        <f t="shared" si="17"/>
        <v>692960.42857143283</v>
      </c>
      <c r="T268" s="2">
        <f t="shared" si="18"/>
        <v>7039.571428571362</v>
      </c>
      <c r="U268" s="2">
        <f t="shared" si="19"/>
        <v>700000</v>
      </c>
      <c r="V268" s="2">
        <f t="shared" si="34"/>
        <v>92002013.718894511</v>
      </c>
      <c r="W268" s="2">
        <f t="shared" si="20"/>
        <v>692960.42857143283</v>
      </c>
      <c r="X268" s="2">
        <f t="shared" si="6"/>
        <v>7039.5714285671711</v>
      </c>
      <c r="Y268" s="2">
        <f t="shared" si="43"/>
        <v>60070659.485755578</v>
      </c>
      <c r="Z268" s="2" t="str">
        <f t="shared" si="8"/>
        <v>MEEP</v>
      </c>
      <c r="AA268" s="2">
        <f>IF(Z268="HERE",Y268,AA267+Graph!$G$1*1000)</f>
        <v>97339799.628612846</v>
      </c>
      <c r="AB268" s="2">
        <f t="shared" si="21"/>
        <v>800000</v>
      </c>
      <c r="AC268" s="2">
        <f t="shared" si="44"/>
        <v>58739913.147465825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201</v>
      </c>
      <c r="C269" s="7"/>
      <c r="D269" s="2" t="e">
        <f t="shared" si="12"/>
        <v>#N/A</v>
      </c>
      <c r="E269" s="2" t="e">
        <f t="shared" si="22"/>
        <v>#N/A</v>
      </c>
      <c r="F269" s="2">
        <v>1522793.8242040277</v>
      </c>
      <c r="G269" s="2">
        <f t="shared" si="47"/>
        <v>692960.42857142852</v>
      </c>
      <c r="H269" s="2">
        <f t="shared" si="45"/>
        <v>150903650.1474663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1988677.8571428517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1531051.3684017658</v>
      </c>
      <c r="Q269" s="2">
        <f t="shared" si="48"/>
        <v>700000</v>
      </c>
      <c r="R269" s="2">
        <f t="shared" si="46"/>
        <v>152772673.2046501</v>
      </c>
      <c r="S269" s="2">
        <f t="shared" si="17"/>
        <v>692960.42857143283</v>
      </c>
      <c r="T269" s="2">
        <f t="shared" si="18"/>
        <v>7039.571428571362</v>
      </c>
      <c r="U269" s="2">
        <f t="shared" si="19"/>
        <v>700000</v>
      </c>
      <c r="V269" s="2">
        <f t="shared" si="34"/>
        <v>92694974.147465944</v>
      </c>
      <c r="W269" s="2">
        <f t="shared" si="20"/>
        <v>692960.42857143283</v>
      </c>
      <c r="X269" s="2">
        <f t="shared" si="6"/>
        <v>7039.5714285671711</v>
      </c>
      <c r="Y269" s="2">
        <f t="shared" si="43"/>
        <v>60077699.057184145</v>
      </c>
      <c r="Z269" s="2" t="str">
        <f t="shared" si="8"/>
        <v>MEEP</v>
      </c>
      <c r="AA269" s="2">
        <f>IF(Z269="HERE",Y269,AA268+Graph!$G$1*1000)</f>
        <v>98139799.628612846</v>
      </c>
      <c r="AB269" s="2">
        <f t="shared" si="21"/>
        <v>800000</v>
      </c>
      <c r="AC269" s="2">
        <f t="shared" si="44"/>
        <v>58739913.147465825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202</v>
      </c>
      <c r="C270" s="7"/>
      <c r="D270" s="2" t="e">
        <f t="shared" si="12"/>
        <v>#N/A</v>
      </c>
      <c r="E270" s="2" t="e">
        <f t="shared" si="22"/>
        <v>#N/A</v>
      </c>
      <c r="F270" s="2">
        <v>1528054.4744972885</v>
      </c>
      <c r="G270" s="2">
        <f t="shared" si="47"/>
        <v>692960.42857142852</v>
      </c>
      <c r="H270" s="2">
        <f t="shared" si="45"/>
        <v>151596610.57603773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1995717.4285714231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1536333.8604943454</v>
      </c>
      <c r="Q270" s="2">
        <f t="shared" si="48"/>
        <v>700000</v>
      </c>
      <c r="R270" s="2">
        <f t="shared" si="46"/>
        <v>153472673.2046501</v>
      </c>
      <c r="S270" s="2">
        <f t="shared" si="17"/>
        <v>692960.42857143283</v>
      </c>
      <c r="T270" s="2">
        <f t="shared" si="18"/>
        <v>7039.571428571362</v>
      </c>
      <c r="U270" s="2">
        <f t="shared" si="19"/>
        <v>700000</v>
      </c>
      <c r="V270" s="2">
        <f t="shared" si="34"/>
        <v>93387934.576037377</v>
      </c>
      <c r="W270" s="2">
        <f t="shared" si="20"/>
        <v>692960.42857143283</v>
      </c>
      <c r="X270" s="2">
        <f t="shared" si="6"/>
        <v>7039.5714285671711</v>
      </c>
      <c r="Y270" s="2">
        <f t="shared" si="43"/>
        <v>60084738.628612712</v>
      </c>
      <c r="Z270" s="2" t="str">
        <f t="shared" si="8"/>
        <v>MEEP</v>
      </c>
      <c r="AA270" s="2">
        <f>IF(Z270="HERE",Y270,AA269+Graph!$G$1*1000)</f>
        <v>98939799.628612846</v>
      </c>
      <c r="AB270" s="2">
        <f t="shared" si="21"/>
        <v>800000</v>
      </c>
      <c r="AC270" s="2">
        <f t="shared" si="44"/>
        <v>58739913.147465825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203</v>
      </c>
      <c r="C271" s="7"/>
      <c r="D271" s="2" t="e">
        <f t="shared" si="12"/>
        <v>#N/A</v>
      </c>
      <c r="E271" s="2" t="e">
        <f t="shared" si="22"/>
        <v>#N/A</v>
      </c>
      <c r="F271" s="2">
        <v>1533315.1247905493</v>
      </c>
      <c r="G271" s="2">
        <f t="shared" si="47"/>
        <v>692960.42857142852</v>
      </c>
      <c r="H271" s="2">
        <f t="shared" si="45"/>
        <v>152289571.00460917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2002756.9999999944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1541616.352586925</v>
      </c>
      <c r="Q271" s="2">
        <f t="shared" si="48"/>
        <v>700000</v>
      </c>
      <c r="R271" s="2">
        <f t="shared" si="46"/>
        <v>154172673.2046501</v>
      </c>
      <c r="S271" s="2">
        <f t="shared" si="17"/>
        <v>692960.42857143283</v>
      </c>
      <c r="T271" s="2">
        <f t="shared" si="18"/>
        <v>7039.571428571362</v>
      </c>
      <c r="U271" s="2">
        <f t="shared" si="19"/>
        <v>700000</v>
      </c>
      <c r="V271" s="2">
        <f t="shared" si="34"/>
        <v>94080895.00460881</v>
      </c>
      <c r="W271" s="2">
        <f t="shared" si="20"/>
        <v>692960.42857143283</v>
      </c>
      <c r="X271" s="2">
        <f t="shared" si="6"/>
        <v>7039.5714285671711</v>
      </c>
      <c r="Y271" s="2">
        <f t="shared" si="43"/>
        <v>60091778.200041279</v>
      </c>
      <c r="Z271" s="2" t="str">
        <f t="shared" si="8"/>
        <v>MEEP</v>
      </c>
      <c r="AA271" s="2">
        <f>IF(Z271="HERE",Y271,AA270+Graph!$G$1*1000)</f>
        <v>99739799.628612846</v>
      </c>
      <c r="AB271" s="2">
        <f t="shared" si="21"/>
        <v>800000</v>
      </c>
      <c r="AC271" s="2">
        <f t="shared" si="44"/>
        <v>58739913.147465825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204</v>
      </c>
      <c r="C272" s="7"/>
      <c r="D272" s="2" t="e">
        <f t="shared" si="12"/>
        <v>#N/A</v>
      </c>
      <c r="E272" s="2" t="e">
        <f t="shared" si="22"/>
        <v>#N/A</v>
      </c>
      <c r="F272" s="2">
        <v>1538575.7750838101</v>
      </c>
      <c r="G272" s="2">
        <f t="shared" si="47"/>
        <v>692960.42857142852</v>
      </c>
      <c r="H272" s="2">
        <f t="shared" si="45"/>
        <v>152982531.4331806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2009796.5714285658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1546898.8446795046</v>
      </c>
      <c r="Q272" s="2">
        <f t="shared" si="48"/>
        <v>700000</v>
      </c>
      <c r="R272" s="2">
        <f t="shared" si="46"/>
        <v>154872673.2046501</v>
      </c>
      <c r="S272" s="2">
        <f t="shared" si="17"/>
        <v>692960.42857143283</v>
      </c>
      <c r="T272" s="2">
        <f t="shared" si="18"/>
        <v>7039.571428571362</v>
      </c>
      <c r="U272" s="2">
        <f t="shared" si="19"/>
        <v>700000</v>
      </c>
      <c r="V272" s="2">
        <f t="shared" si="34"/>
        <v>94773855.433180243</v>
      </c>
      <c r="W272" s="2">
        <f t="shared" si="20"/>
        <v>692960.42857143283</v>
      </c>
      <c r="X272" s="2">
        <f t="shared" si="6"/>
        <v>7039.5714285671711</v>
      </c>
      <c r="Y272" s="2">
        <f t="shared" si="43"/>
        <v>60098817.771469846</v>
      </c>
      <c r="Z272" s="2" t="str">
        <f t="shared" si="8"/>
        <v>MEEP</v>
      </c>
      <c r="AA272" s="2">
        <f>IF(Z272="HERE",Y272,AA271+Graph!$G$1*1000)</f>
        <v>100539799.62861285</v>
      </c>
      <c r="AB272" s="2">
        <f t="shared" si="21"/>
        <v>800000</v>
      </c>
      <c r="AC272" s="2">
        <f t="shared" si="44"/>
        <v>58739913.147465825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205</v>
      </c>
      <c r="C273" s="7"/>
      <c r="D273" s="2" t="e">
        <f t="shared" si="12"/>
        <v>#N/A</v>
      </c>
      <c r="E273" s="2" t="e">
        <f t="shared" si="22"/>
        <v>#N/A</v>
      </c>
      <c r="F273" s="2">
        <v>1543836.4253770411</v>
      </c>
      <c r="G273" s="2">
        <f t="shared" si="47"/>
        <v>692960.42857142852</v>
      </c>
      <c r="H273" s="2">
        <f t="shared" si="45"/>
        <v>153675491.86175203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2016836.1428571371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1552181.3367720842</v>
      </c>
      <c r="Q273" s="2">
        <f t="shared" si="48"/>
        <v>700000</v>
      </c>
      <c r="R273" s="2">
        <f t="shared" si="46"/>
        <v>155572673.2046501</v>
      </c>
      <c r="S273" s="2">
        <f t="shared" si="17"/>
        <v>692960.42857143283</v>
      </c>
      <c r="T273" s="2">
        <f t="shared" si="18"/>
        <v>7039.571428571362</v>
      </c>
      <c r="U273" s="2">
        <f t="shared" si="19"/>
        <v>700000</v>
      </c>
      <c r="V273" s="2">
        <f t="shared" si="34"/>
        <v>95466815.861751676</v>
      </c>
      <c r="W273" s="2">
        <f t="shared" si="20"/>
        <v>692960.42857143283</v>
      </c>
      <c r="X273" s="2">
        <f t="shared" si="6"/>
        <v>7039.5714285671711</v>
      </c>
      <c r="Y273" s="2">
        <f t="shared" si="43"/>
        <v>60105857.342898414</v>
      </c>
      <c r="Z273" s="2" t="str">
        <f t="shared" si="8"/>
        <v>MEEP</v>
      </c>
      <c r="AA273" s="2">
        <f>IF(Z273="HERE",Y273,AA272+Graph!$G$1*1000)</f>
        <v>101339799.62861285</v>
      </c>
      <c r="AB273" s="2">
        <f t="shared" si="21"/>
        <v>800000</v>
      </c>
      <c r="AC273" s="2">
        <f t="shared" si="44"/>
        <v>58739913.147465825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206</v>
      </c>
      <c r="C274" s="7"/>
      <c r="D274" s="2" t="e">
        <f t="shared" si="12"/>
        <v>#N/A</v>
      </c>
      <c r="E274" s="2" t="e">
        <f t="shared" si="22"/>
        <v>#N/A</v>
      </c>
      <c r="F274" s="2">
        <v>1549097.0756703019</v>
      </c>
      <c r="G274" s="2">
        <f t="shared" si="47"/>
        <v>692960.42857142852</v>
      </c>
      <c r="H274" s="2">
        <f t="shared" si="45"/>
        <v>154368452.29032347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2023875.7142857085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1557463.8288646936</v>
      </c>
      <c r="Q274" s="2">
        <f t="shared" si="48"/>
        <v>700000</v>
      </c>
      <c r="R274" s="2">
        <f t="shared" si="46"/>
        <v>156272673.2046501</v>
      </c>
      <c r="S274" s="2">
        <f t="shared" si="17"/>
        <v>692960.42857143283</v>
      </c>
      <c r="T274" s="2">
        <f t="shared" si="18"/>
        <v>7039.571428571362</v>
      </c>
      <c r="U274" s="2">
        <f t="shared" si="19"/>
        <v>700000</v>
      </c>
      <c r="V274" s="2">
        <f t="shared" si="34"/>
        <v>96159776.290323108</v>
      </c>
      <c r="W274" s="2">
        <f t="shared" si="20"/>
        <v>692960.42857143283</v>
      </c>
      <c r="X274" s="2">
        <f t="shared" si="6"/>
        <v>7039.5714285671711</v>
      </c>
      <c r="Y274" s="2">
        <f t="shared" si="43"/>
        <v>60112896.914326981</v>
      </c>
      <c r="Z274" s="2" t="str">
        <f t="shared" si="8"/>
        <v>MEEP</v>
      </c>
      <c r="AA274" s="2">
        <f>IF(Z274="HERE",Y274,AA273+Graph!$G$1*1000)</f>
        <v>102139799.62861285</v>
      </c>
      <c r="AB274" s="2">
        <f t="shared" si="21"/>
        <v>800000</v>
      </c>
      <c r="AC274" s="2">
        <f t="shared" si="44"/>
        <v>58739913.147465825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207</v>
      </c>
      <c r="C275" s="7"/>
      <c r="D275" s="2" t="e">
        <f t="shared" si="12"/>
        <v>#N/A</v>
      </c>
      <c r="E275" s="2" t="e">
        <f t="shared" si="22"/>
        <v>#N/A</v>
      </c>
      <c r="F275" s="2">
        <v>1554357.7259635627</v>
      </c>
      <c r="G275" s="2">
        <f t="shared" si="47"/>
        <v>692960.42857142852</v>
      </c>
      <c r="H275" s="2">
        <f t="shared" si="45"/>
        <v>155061412.7188949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2030915.2857142799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1562746.3209572732</v>
      </c>
      <c r="Q275" s="2">
        <f t="shared" si="48"/>
        <v>700000</v>
      </c>
      <c r="R275" s="2">
        <f t="shared" si="46"/>
        <v>156972673.2046501</v>
      </c>
      <c r="S275" s="2">
        <f t="shared" si="17"/>
        <v>692960.42857143283</v>
      </c>
      <c r="T275" s="2">
        <f t="shared" si="18"/>
        <v>7039.571428571362</v>
      </c>
      <c r="U275" s="2">
        <f t="shared" si="19"/>
        <v>700000</v>
      </c>
      <c r="V275" s="2">
        <f t="shared" si="34"/>
        <v>96852736.718894541</v>
      </c>
      <c r="W275" s="2">
        <f t="shared" si="20"/>
        <v>692960.42857143283</v>
      </c>
      <c r="X275" s="2">
        <f t="shared" si="6"/>
        <v>7039.5714285671711</v>
      </c>
      <c r="Y275" s="2">
        <f t="shared" si="43"/>
        <v>60119936.485755548</v>
      </c>
      <c r="Z275" s="2" t="str">
        <f t="shared" si="8"/>
        <v>MEEP</v>
      </c>
      <c r="AA275" s="2">
        <f>IF(Z275="HERE",Y275,AA274+Graph!$G$1*1000)</f>
        <v>102939799.62861285</v>
      </c>
      <c r="AB275" s="2">
        <f t="shared" si="21"/>
        <v>800000</v>
      </c>
      <c r="AC275" s="2">
        <f t="shared" si="44"/>
        <v>58739913.147465825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208</v>
      </c>
      <c r="C276" s="7"/>
      <c r="D276" s="2" t="e">
        <f t="shared" si="12"/>
        <v>#N/A</v>
      </c>
      <c r="E276" s="2" t="e">
        <f t="shared" si="22"/>
        <v>#N/A</v>
      </c>
      <c r="F276" s="2">
        <v>1559618.3762568235</v>
      </c>
      <c r="G276" s="2">
        <f t="shared" si="47"/>
        <v>692960.42857142852</v>
      </c>
      <c r="H276" s="2">
        <f t="shared" si="45"/>
        <v>155754373.14746633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2037954.8571428512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1568028.8130498528</v>
      </c>
      <c r="Q276" s="2">
        <f t="shared" si="48"/>
        <v>700000</v>
      </c>
      <c r="R276" s="2">
        <f t="shared" si="46"/>
        <v>157672673.2046501</v>
      </c>
      <c r="S276" s="2">
        <f t="shared" si="17"/>
        <v>692960.42857143283</v>
      </c>
      <c r="T276" s="2">
        <f t="shared" si="18"/>
        <v>7039.571428571362</v>
      </c>
      <c r="U276" s="2">
        <f t="shared" si="19"/>
        <v>700000</v>
      </c>
      <c r="V276" s="2">
        <f t="shared" si="34"/>
        <v>97545697.147465974</v>
      </c>
      <c r="W276" s="2">
        <f t="shared" si="20"/>
        <v>692960.42857143283</v>
      </c>
      <c r="X276" s="2">
        <f t="shared" si="6"/>
        <v>7039.5714285671711</v>
      </c>
      <c r="Y276" s="2">
        <f t="shared" si="43"/>
        <v>60126976.057184115</v>
      </c>
      <c r="Z276" s="2" t="str">
        <f t="shared" si="8"/>
        <v>MEEP</v>
      </c>
      <c r="AA276" s="2">
        <f>IF(Z276="HERE",Y276,AA275+Graph!$G$1*1000)</f>
        <v>103739799.62861285</v>
      </c>
      <c r="AB276" s="2">
        <f t="shared" si="21"/>
        <v>800000</v>
      </c>
      <c r="AC276" s="2">
        <f t="shared" si="44"/>
        <v>58739913.147465825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209</v>
      </c>
      <c r="C277" s="7"/>
      <c r="D277" s="2" t="e">
        <f t="shared" si="12"/>
        <v>#N/A</v>
      </c>
      <c r="E277" s="2" t="e">
        <f t="shared" si="22"/>
        <v>#N/A</v>
      </c>
      <c r="F277" s="2">
        <v>1564879.0265500844</v>
      </c>
      <c r="G277" s="2">
        <f t="shared" si="47"/>
        <v>692960.42857142852</v>
      </c>
      <c r="H277" s="2">
        <f t="shared" si="45"/>
        <v>156447333.57603776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2044994.4285714226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1573311.3051424325</v>
      </c>
      <c r="Q277" s="2">
        <f t="shared" si="48"/>
        <v>700000</v>
      </c>
      <c r="R277" s="2">
        <f t="shared" si="46"/>
        <v>158372673.2046501</v>
      </c>
      <c r="S277" s="2">
        <f t="shared" si="17"/>
        <v>692960.42857143283</v>
      </c>
      <c r="T277" s="2">
        <f t="shared" si="18"/>
        <v>7039.571428571362</v>
      </c>
      <c r="U277" s="2">
        <f t="shared" si="19"/>
        <v>700000</v>
      </c>
      <c r="V277" s="2">
        <f t="shared" si="34"/>
        <v>98238657.576037407</v>
      </c>
      <c r="W277" s="2">
        <f t="shared" si="20"/>
        <v>692960.42857143283</v>
      </c>
      <c r="X277" s="2">
        <f t="shared" si="6"/>
        <v>7039.5714285671711</v>
      </c>
      <c r="Y277" s="2">
        <f t="shared" si="43"/>
        <v>60134015.628612682</v>
      </c>
      <c r="Z277" s="2" t="str">
        <f t="shared" si="8"/>
        <v>MEEP</v>
      </c>
      <c r="AA277" s="2">
        <f>IF(Z277="HERE",Y277,AA276+Graph!$G$1*1000)</f>
        <v>104539799.62861285</v>
      </c>
      <c r="AB277" s="2">
        <f t="shared" si="21"/>
        <v>800000</v>
      </c>
      <c r="AC277" s="2">
        <f t="shared" si="44"/>
        <v>58739913.147465825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210</v>
      </c>
      <c r="C278" s="7"/>
      <c r="D278" s="2" t="e">
        <f t="shared" si="12"/>
        <v>#N/A</v>
      </c>
      <c r="E278" s="2" t="e">
        <f t="shared" si="22"/>
        <v>#N/A</v>
      </c>
      <c r="F278" s="2">
        <v>1570139.6768433154</v>
      </c>
      <c r="G278" s="2">
        <f t="shared" si="47"/>
        <v>692960.42857142852</v>
      </c>
      <c r="H278" s="2">
        <f t="shared" si="45"/>
        <v>157140294.0046092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2052033.9999999939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1578593.7972350121</v>
      </c>
      <c r="Q278" s="2">
        <f t="shared" si="48"/>
        <v>700000</v>
      </c>
      <c r="R278" s="2">
        <f t="shared" si="46"/>
        <v>159072673.2046501</v>
      </c>
      <c r="S278" s="2">
        <f t="shared" si="17"/>
        <v>692960.42857143283</v>
      </c>
      <c r="T278" s="2">
        <f t="shared" si="18"/>
        <v>7039.571428571362</v>
      </c>
      <c r="U278" s="2">
        <f t="shared" si="19"/>
        <v>700000</v>
      </c>
      <c r="V278" s="2">
        <f t="shared" si="34"/>
        <v>98931618.00460884</v>
      </c>
      <c r="W278" s="2">
        <f t="shared" si="20"/>
        <v>692960.42857143283</v>
      </c>
      <c r="X278" s="2">
        <f t="shared" si="6"/>
        <v>7039.5714285671711</v>
      </c>
      <c r="Y278" s="2">
        <f t="shared" si="43"/>
        <v>60141055.200041249</v>
      </c>
      <c r="Z278" s="2" t="str">
        <f t="shared" si="8"/>
        <v>MEEP</v>
      </c>
      <c r="AA278" s="2">
        <f>IF(Z278="HERE",Y278,AA277+Graph!$G$1*1000)</f>
        <v>105339799.62861285</v>
      </c>
      <c r="AB278" s="2">
        <f t="shared" si="21"/>
        <v>800000</v>
      </c>
      <c r="AC278" s="2">
        <f t="shared" si="44"/>
        <v>58739913.147465825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211</v>
      </c>
      <c r="C279" s="7"/>
      <c r="D279" s="2" t="e">
        <f t="shared" si="12"/>
        <v>#N/A</v>
      </c>
      <c r="E279" s="2" t="e">
        <f t="shared" si="22"/>
        <v>#N/A</v>
      </c>
      <c r="F279" s="2">
        <v>1575400.3271365762</v>
      </c>
      <c r="G279" s="2">
        <f t="shared" si="47"/>
        <v>692960.42857142852</v>
      </c>
      <c r="H279" s="2">
        <f t="shared" si="45"/>
        <v>157833254.43318063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2059073.5714285653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1583876.2893275917</v>
      </c>
      <c r="Q279" s="2">
        <f t="shared" si="48"/>
        <v>700000</v>
      </c>
      <c r="R279" s="2">
        <f t="shared" si="46"/>
        <v>159772673.2046501</v>
      </c>
      <c r="S279" s="2">
        <f t="shared" si="17"/>
        <v>692960.42857143283</v>
      </c>
      <c r="T279" s="2">
        <f t="shared" si="18"/>
        <v>7039.571428571362</v>
      </c>
      <c r="U279" s="2">
        <f t="shared" si="19"/>
        <v>700000</v>
      </c>
      <c r="V279" s="2">
        <f t="shared" si="34"/>
        <v>99624578.433180273</v>
      </c>
      <c r="W279" s="2">
        <f t="shared" si="20"/>
        <v>692960.42857143283</v>
      </c>
      <c r="X279" s="2">
        <f t="shared" si="6"/>
        <v>7039.5714285671711</v>
      </c>
      <c r="Y279" s="2">
        <f t="shared" si="43"/>
        <v>60148094.771469817</v>
      </c>
      <c r="Z279" s="2" t="str">
        <f t="shared" si="8"/>
        <v>MEEP</v>
      </c>
      <c r="AA279" s="2">
        <f>IF(Z279="HERE",Y279,AA278+Graph!$G$1*1000)</f>
        <v>106139799.62861285</v>
      </c>
      <c r="AB279" s="2">
        <f t="shared" si="21"/>
        <v>800000</v>
      </c>
      <c r="AC279" s="2">
        <f t="shared" si="44"/>
        <v>58739913.147465825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212</v>
      </c>
      <c r="C280" s="7"/>
      <c r="D280" s="2" t="e">
        <f t="shared" si="12"/>
        <v>#N/A</v>
      </c>
      <c r="E280" s="2" t="e">
        <f t="shared" si="22"/>
        <v>#N/A</v>
      </c>
      <c r="F280" s="2">
        <v>1580660.977429837</v>
      </c>
      <c r="G280" s="2">
        <f t="shared" si="47"/>
        <v>692960.42857142852</v>
      </c>
      <c r="H280" s="2">
        <f t="shared" si="45"/>
        <v>158526214.86175206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2066113.1428571367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1589158.7814202011</v>
      </c>
      <c r="Q280" s="2">
        <f t="shared" si="48"/>
        <v>700000</v>
      </c>
      <c r="R280" s="2">
        <f t="shared" si="46"/>
        <v>160472673.2046501</v>
      </c>
      <c r="S280" s="2">
        <f t="shared" si="17"/>
        <v>692960.42857143283</v>
      </c>
      <c r="T280" s="2">
        <f t="shared" si="18"/>
        <v>7039.571428571362</v>
      </c>
      <c r="U280" s="2">
        <f t="shared" si="19"/>
        <v>700000</v>
      </c>
      <c r="V280" s="2">
        <f t="shared" si="34"/>
        <v>100317538.86175171</v>
      </c>
      <c r="W280" s="2">
        <f t="shared" si="20"/>
        <v>692960.42857143283</v>
      </c>
      <c r="X280" s="2">
        <f t="shared" si="6"/>
        <v>7039.5714285671711</v>
      </c>
      <c r="Y280" s="2">
        <f t="shared" si="43"/>
        <v>60155134.342898384</v>
      </c>
      <c r="Z280" s="2" t="str">
        <f t="shared" si="8"/>
        <v>MEEP</v>
      </c>
      <c r="AA280" s="2">
        <f>IF(Z280="HERE",Y280,AA279+Graph!$G$1*1000)</f>
        <v>106939799.62861285</v>
      </c>
      <c r="AB280" s="2">
        <f t="shared" si="21"/>
        <v>800000</v>
      </c>
      <c r="AC280" s="2">
        <f t="shared" si="44"/>
        <v>58739913.147465825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213</v>
      </c>
      <c r="C281" s="7"/>
      <c r="D281" s="2" t="e">
        <f t="shared" si="12"/>
        <v>#N/A</v>
      </c>
      <c r="E281" s="2" t="e">
        <f t="shared" si="22"/>
        <v>#N/A</v>
      </c>
      <c r="F281" s="2">
        <v>1585921.6277230978</v>
      </c>
      <c r="G281" s="2">
        <f t="shared" si="47"/>
        <v>692960.42857142852</v>
      </c>
      <c r="H281" s="2">
        <f t="shared" si="45"/>
        <v>159219175.2903235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2073152.714285708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1594441.2735127807</v>
      </c>
      <c r="Q281" s="2">
        <f t="shared" si="48"/>
        <v>700000</v>
      </c>
      <c r="R281" s="2">
        <f t="shared" si="46"/>
        <v>161172673.2046501</v>
      </c>
      <c r="S281" s="2">
        <f t="shared" si="17"/>
        <v>692960.42857143283</v>
      </c>
      <c r="T281" s="2">
        <f t="shared" si="18"/>
        <v>7039.571428571362</v>
      </c>
      <c r="U281" s="2">
        <f t="shared" si="19"/>
        <v>700000</v>
      </c>
      <c r="V281" s="2">
        <f t="shared" si="34"/>
        <v>101010499.29032314</v>
      </c>
      <c r="W281" s="2">
        <f t="shared" si="20"/>
        <v>692960.42857143283</v>
      </c>
      <c r="X281" s="2">
        <f t="shared" si="6"/>
        <v>7039.5714285671711</v>
      </c>
      <c r="Y281" s="2">
        <f t="shared" si="43"/>
        <v>60162173.914326951</v>
      </c>
      <c r="Z281" s="2" t="str">
        <f t="shared" si="8"/>
        <v>MEEP</v>
      </c>
      <c r="AA281" s="2">
        <f>IF(Z281="HERE",Y281,AA280+Graph!$G$1*1000)</f>
        <v>107739799.62861285</v>
      </c>
      <c r="AB281" s="2">
        <f t="shared" si="21"/>
        <v>800000</v>
      </c>
      <c r="AC281" s="2">
        <f t="shared" si="44"/>
        <v>58739913.147465825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214</v>
      </c>
      <c r="C282" s="7"/>
      <c r="D282" s="2" t="e">
        <f t="shared" si="12"/>
        <v>#N/A</v>
      </c>
      <c r="E282" s="2" t="e">
        <f t="shared" si="22"/>
        <v>#N/A</v>
      </c>
      <c r="F282" s="2">
        <v>1591182.2780163586</v>
      </c>
      <c r="G282" s="2">
        <f t="shared" si="47"/>
        <v>692960.42857142852</v>
      </c>
      <c r="H282" s="2">
        <f t="shared" si="45"/>
        <v>159912135.71889493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2080192.2857142794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1599723.7656053603</v>
      </c>
      <c r="Q282" s="2">
        <f t="shared" si="48"/>
        <v>700000</v>
      </c>
      <c r="R282" s="2">
        <f t="shared" si="46"/>
        <v>161872673.2046501</v>
      </c>
      <c r="S282" s="2">
        <f t="shared" si="17"/>
        <v>692960.42857143283</v>
      </c>
      <c r="T282" s="2">
        <f t="shared" si="18"/>
        <v>7039.571428571362</v>
      </c>
      <c r="U282" s="2">
        <f t="shared" si="19"/>
        <v>700000</v>
      </c>
      <c r="V282" s="2">
        <f t="shared" si="34"/>
        <v>101703459.71889457</v>
      </c>
      <c r="W282" s="2">
        <f t="shared" si="20"/>
        <v>692960.42857143283</v>
      </c>
      <c r="X282" s="2">
        <f t="shared" si="6"/>
        <v>7039.5714285671711</v>
      </c>
      <c r="Y282" s="2">
        <f t="shared" si="43"/>
        <v>60169213.485755518</v>
      </c>
      <c r="Z282" s="2" t="str">
        <f t="shared" si="8"/>
        <v>MEEP</v>
      </c>
      <c r="AA282" s="2">
        <f>IF(Z282="HERE",Y282,AA281+Graph!$G$1*1000)</f>
        <v>108539799.62861285</v>
      </c>
      <c r="AB282" s="2">
        <f t="shared" si="21"/>
        <v>800000</v>
      </c>
      <c r="AC282" s="2">
        <f t="shared" si="44"/>
        <v>58739913.147465825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215</v>
      </c>
      <c r="C283" s="7"/>
      <c r="D283" s="2" t="e">
        <f t="shared" si="12"/>
        <v>#N/A</v>
      </c>
      <c r="E283" s="2" t="e">
        <f t="shared" si="22"/>
        <v>#N/A</v>
      </c>
      <c r="F283" s="2">
        <v>1596442.9283095896</v>
      </c>
      <c r="G283" s="2">
        <f t="shared" si="47"/>
        <v>692960.42857142852</v>
      </c>
      <c r="H283" s="2">
        <f t="shared" si="45"/>
        <v>160605096.14746636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2087231.8571428508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1605006.2576979399</v>
      </c>
      <c r="Q283" s="2">
        <f t="shared" si="48"/>
        <v>700000</v>
      </c>
      <c r="R283" s="2">
        <f t="shared" si="46"/>
        <v>162572673.2046501</v>
      </c>
      <c r="S283" s="2">
        <f t="shared" si="17"/>
        <v>692960.42857143283</v>
      </c>
      <c r="T283" s="2">
        <f t="shared" si="18"/>
        <v>7039.571428571362</v>
      </c>
      <c r="U283" s="2">
        <f t="shared" si="19"/>
        <v>700000</v>
      </c>
      <c r="V283" s="2">
        <f t="shared" si="34"/>
        <v>102396420.147466</v>
      </c>
      <c r="W283" s="2">
        <f t="shared" si="20"/>
        <v>692960.42857143283</v>
      </c>
      <c r="X283" s="2">
        <f t="shared" si="6"/>
        <v>7039.5714285671711</v>
      </c>
      <c r="Y283" s="2">
        <f t="shared" si="43"/>
        <v>60176253.057184085</v>
      </c>
      <c r="Z283" s="2" t="str">
        <f t="shared" si="8"/>
        <v>MEEP</v>
      </c>
      <c r="AA283" s="2">
        <f>IF(Z283="HERE",Y283,AA282+Graph!$G$1*1000)</f>
        <v>109339799.62861285</v>
      </c>
      <c r="AB283" s="2">
        <f t="shared" si="21"/>
        <v>800000</v>
      </c>
      <c r="AC283" s="2">
        <f t="shared" si="44"/>
        <v>58739913.147465825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216</v>
      </c>
      <c r="C284" s="7"/>
      <c r="D284" s="2" t="e">
        <f t="shared" si="12"/>
        <v>#N/A</v>
      </c>
      <c r="E284" s="2" t="e">
        <f t="shared" si="22"/>
        <v>#N/A</v>
      </c>
      <c r="F284" s="2">
        <v>1601703.5786028504</v>
      </c>
      <c r="G284" s="2">
        <f t="shared" si="47"/>
        <v>692960.42857142852</v>
      </c>
      <c r="H284" s="2">
        <f t="shared" si="45"/>
        <v>161298056.57603779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2094271.4285714221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1610288.7497905195</v>
      </c>
      <c r="Q284" s="2">
        <f t="shared" si="48"/>
        <v>700000</v>
      </c>
      <c r="R284" s="2">
        <f t="shared" si="46"/>
        <v>163272673.2046501</v>
      </c>
      <c r="S284" s="2">
        <f t="shared" si="17"/>
        <v>692960.42857143283</v>
      </c>
      <c r="T284" s="2">
        <f t="shared" si="18"/>
        <v>7039.571428571362</v>
      </c>
      <c r="U284" s="2">
        <f t="shared" si="19"/>
        <v>700000</v>
      </c>
      <c r="V284" s="2">
        <f t="shared" si="34"/>
        <v>103089380.57603744</v>
      </c>
      <c r="W284" s="2">
        <f t="shared" si="20"/>
        <v>692960.42857143283</v>
      </c>
      <c r="X284" s="2">
        <f t="shared" si="6"/>
        <v>7039.5714285671711</v>
      </c>
      <c r="Y284" s="2">
        <f t="shared" si="43"/>
        <v>60183292.628612652</v>
      </c>
      <c r="Z284" s="2" t="str">
        <f t="shared" si="8"/>
        <v>MEEP</v>
      </c>
      <c r="AA284" s="2">
        <f>IF(Z284="HERE",Y284,AA283+Graph!$G$1*1000)</f>
        <v>110139799.62861285</v>
      </c>
      <c r="AB284" s="2">
        <f t="shared" si="21"/>
        <v>800000</v>
      </c>
      <c r="AC284" s="2">
        <f t="shared" si="44"/>
        <v>58739913.147465825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217</v>
      </c>
      <c r="C285" s="7"/>
      <c r="D285" s="2" t="e">
        <f t="shared" si="12"/>
        <v>#N/A</v>
      </c>
      <c r="E285" s="2" t="e">
        <f t="shared" si="22"/>
        <v>#N/A</v>
      </c>
      <c r="F285" s="2">
        <v>1606964.2288961112</v>
      </c>
      <c r="G285" s="2">
        <f t="shared" si="47"/>
        <v>692960.42857142852</v>
      </c>
      <c r="H285" s="2">
        <f t="shared" si="45"/>
        <v>161991017.00460923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2101310.9999999935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1615571.2418830991</v>
      </c>
      <c r="Q285" s="2">
        <f t="shared" si="48"/>
        <v>700000</v>
      </c>
      <c r="R285" s="2">
        <f t="shared" si="46"/>
        <v>163972673.2046501</v>
      </c>
      <c r="S285" s="2">
        <f t="shared" si="17"/>
        <v>692960.42857143283</v>
      </c>
      <c r="T285" s="2">
        <f t="shared" si="18"/>
        <v>7039.571428571362</v>
      </c>
      <c r="U285" s="2">
        <f t="shared" si="19"/>
        <v>700000</v>
      </c>
      <c r="V285" s="2">
        <f t="shared" si="34"/>
        <v>103782341.00460887</v>
      </c>
      <c r="W285" s="2">
        <f t="shared" si="20"/>
        <v>692960.42857143283</v>
      </c>
      <c r="X285" s="2">
        <f t="shared" si="6"/>
        <v>7039.5714285671711</v>
      </c>
      <c r="Y285" s="2">
        <f t="shared" si="43"/>
        <v>60190332.20004122</v>
      </c>
      <c r="Z285" s="2" t="str">
        <f t="shared" si="8"/>
        <v>MEEP</v>
      </c>
      <c r="AA285" s="2">
        <f>IF(Z285="HERE",Y285,AA284+Graph!$G$1*1000)</f>
        <v>110939799.62861285</v>
      </c>
      <c r="AB285" s="2">
        <f t="shared" si="21"/>
        <v>800000</v>
      </c>
      <c r="AC285" s="2">
        <f t="shared" si="44"/>
        <v>58739913.147465825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218</v>
      </c>
      <c r="C286" s="7"/>
      <c r="D286" s="2" t="e">
        <f t="shared" si="12"/>
        <v>#N/A</v>
      </c>
      <c r="E286" s="2" t="e">
        <f t="shared" si="22"/>
        <v>#N/A</v>
      </c>
      <c r="F286" s="2">
        <v>1612224.8791893721</v>
      </c>
      <c r="G286" s="2">
        <f t="shared" si="47"/>
        <v>692960.42857142852</v>
      </c>
      <c r="H286" s="2">
        <f t="shared" si="45"/>
        <v>162683977.43318066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2108350.5714285648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1620853.7339757085</v>
      </c>
      <c r="Q286" s="2">
        <f t="shared" si="48"/>
        <v>700000</v>
      </c>
      <c r="R286" s="2">
        <f t="shared" si="46"/>
        <v>164672673.2046501</v>
      </c>
      <c r="S286" s="2">
        <f t="shared" si="17"/>
        <v>692960.42857143283</v>
      </c>
      <c r="T286" s="2">
        <f t="shared" si="18"/>
        <v>7039.571428571362</v>
      </c>
      <c r="U286" s="2">
        <f t="shared" si="19"/>
        <v>700000</v>
      </c>
      <c r="V286" s="2">
        <f t="shared" si="34"/>
        <v>104475301.4331803</v>
      </c>
      <c r="W286" s="2">
        <f t="shared" si="20"/>
        <v>692960.42857143283</v>
      </c>
      <c r="X286" s="2">
        <f t="shared" ref="X286:X385" si="51">SUM(U286-W286)</f>
        <v>7039.5714285671711</v>
      </c>
      <c r="Y286" s="2">
        <f t="shared" si="43"/>
        <v>60197371.771469787</v>
      </c>
      <c r="Z286" s="2" t="str">
        <f t="shared" ref="Z286:Z385" si="52">IF(V286&lt;Y286,"HERE","MEEP")</f>
        <v>MEEP</v>
      </c>
      <c r="AA286" s="2">
        <f>IF(Z286="HERE",Y286,AA285+Graph!$G$1*1000)</f>
        <v>111739799.62861285</v>
      </c>
      <c r="AB286" s="2">
        <f t="shared" si="21"/>
        <v>800000</v>
      </c>
      <c r="AC286" s="2">
        <f t="shared" si="44"/>
        <v>58739913.147465825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219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1617485.5294826329</v>
      </c>
      <c r="G287" s="2">
        <f t="shared" si="47"/>
        <v>692960.42857142852</v>
      </c>
      <c r="H287" s="2">
        <f t="shared" si="45"/>
        <v>163376937.86175209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2115390.1428571362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1626136.2260682881</v>
      </c>
      <c r="Q287" s="2">
        <f t="shared" si="48"/>
        <v>700000</v>
      </c>
      <c r="R287" s="2">
        <f t="shared" si="46"/>
        <v>165372673.2046501</v>
      </c>
      <c r="S287" s="2">
        <f t="shared" ref="S287:S385" si="58">SUM(H287-H286)</f>
        <v>692960.42857143283</v>
      </c>
      <c r="T287" s="2">
        <f t="shared" ref="T287:T385" si="59">SUM(L287-L286)</f>
        <v>7039.571428571362</v>
      </c>
      <c r="U287" s="2">
        <f t="shared" ref="U287:U385" si="60">SUM(R287-R286)</f>
        <v>700000</v>
      </c>
      <c r="V287" s="2">
        <f t="shared" si="34"/>
        <v>105168261.86175174</v>
      </c>
      <c r="W287" s="2">
        <f t="shared" ref="W287:W385" si="61">SUM(V287-V286)</f>
        <v>692960.42857143283</v>
      </c>
      <c r="X287" s="2">
        <f t="shared" si="51"/>
        <v>7039.5714285671711</v>
      </c>
      <c r="Y287" s="2">
        <f t="shared" ref="Y287:Y350" si="62">IF(COUNT($C288)=0,IF(COUNT($C287)=1,C287,SUM(Y286+X287)),C287)</f>
        <v>60204411.342898354</v>
      </c>
      <c r="Z287" s="2" t="str">
        <f t="shared" si="52"/>
        <v>MEEP</v>
      </c>
      <c r="AA287" s="2">
        <f>IF(Z287="HERE",Y287,AA286+Graph!$G$1*1000)</f>
        <v>112539799.62861285</v>
      </c>
      <c r="AB287" s="2">
        <f t="shared" ref="AB287:AB385" si="63">SUM(AA287-AA286)</f>
        <v>800000</v>
      </c>
      <c r="AC287" s="2">
        <f t="shared" ref="AC287:AC350" si="64">IF(Z288="HERE",V287,AC286)</f>
        <v>58739913.147465825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220</v>
      </c>
      <c r="C288" s="7"/>
      <c r="D288" s="2" t="e">
        <f t="shared" si="55"/>
        <v>#N/A</v>
      </c>
      <c r="E288" s="2" t="e">
        <f t="shared" si="22"/>
        <v>#N/A</v>
      </c>
      <c r="F288" s="2">
        <v>1622746.1797758937</v>
      </c>
      <c r="G288" s="2">
        <f t="shared" si="47"/>
        <v>692960.42857142852</v>
      </c>
      <c r="H288" s="2">
        <f t="shared" ref="H288:H351" si="65">IF(COUNT($C289)=0,IF(COUNT($C288)=1,C288,SUM(H287+G288)),C288)</f>
        <v>164069898.29032353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2122429.7142857076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1631418.7181608677</v>
      </c>
      <c r="Q288" s="2">
        <f t="shared" si="48"/>
        <v>700000</v>
      </c>
      <c r="R288" s="2">
        <f t="shared" ref="R288:R351" si="66">IF(COUNT($C289)=0,IF(COUNT($C288)=1,M288,SUM(R287+Q288)),M288)</f>
        <v>166072673.2046501</v>
      </c>
      <c r="S288" s="2">
        <f t="shared" si="58"/>
        <v>692960.42857143283</v>
      </c>
      <c r="T288" s="2">
        <f t="shared" si="59"/>
        <v>7039.571428571362</v>
      </c>
      <c r="U288" s="2">
        <f t="shared" si="60"/>
        <v>700000</v>
      </c>
      <c r="V288" s="2">
        <f t="shared" si="34"/>
        <v>105861222.29032317</v>
      </c>
      <c r="W288" s="2">
        <f t="shared" si="61"/>
        <v>692960.42857143283</v>
      </c>
      <c r="X288" s="2">
        <f t="shared" si="51"/>
        <v>7039.5714285671711</v>
      </c>
      <c r="Y288" s="2">
        <f t="shared" si="62"/>
        <v>60211450.914326921</v>
      </c>
      <c r="Z288" s="2" t="str">
        <f t="shared" si="52"/>
        <v>MEEP</v>
      </c>
      <c r="AA288" s="2">
        <f>IF(Z288="HERE",Y288,AA287+Graph!$G$1*1000)</f>
        <v>113339799.62861285</v>
      </c>
      <c r="AB288" s="2">
        <f t="shared" si="63"/>
        <v>800000</v>
      </c>
      <c r="AC288" s="2">
        <f t="shared" si="64"/>
        <v>58739913.147465825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221</v>
      </c>
      <c r="C289" s="7"/>
      <c r="D289" s="2" t="e">
        <f t="shared" si="55"/>
        <v>#N/A</v>
      </c>
      <c r="E289" s="2" t="e">
        <f t="shared" si="22"/>
        <v>#N/A</v>
      </c>
      <c r="F289" s="2">
        <v>1628006.8300691247</v>
      </c>
      <c r="G289" s="2">
        <f t="shared" si="47"/>
        <v>692960.42857142852</v>
      </c>
      <c r="H289" s="2">
        <f t="shared" si="65"/>
        <v>164762858.71889496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2129469.2857142789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1636701.2102534473</v>
      </c>
      <c r="Q289" s="2">
        <f t="shared" si="48"/>
        <v>700000</v>
      </c>
      <c r="R289" s="2">
        <f t="shared" si="66"/>
        <v>166772673.2046501</v>
      </c>
      <c r="S289" s="2">
        <f t="shared" si="58"/>
        <v>692960.42857143283</v>
      </c>
      <c r="T289" s="2">
        <f t="shared" si="59"/>
        <v>7039.571428571362</v>
      </c>
      <c r="U289" s="2">
        <f t="shared" si="60"/>
        <v>700000</v>
      </c>
      <c r="V289" s="2">
        <f t="shared" si="34"/>
        <v>106554182.7188946</v>
      </c>
      <c r="W289" s="2">
        <f t="shared" si="61"/>
        <v>692960.42857143283</v>
      </c>
      <c r="X289" s="2">
        <f t="shared" si="51"/>
        <v>7039.5714285671711</v>
      </c>
      <c r="Y289" s="2">
        <f t="shared" si="62"/>
        <v>60218490.485755488</v>
      </c>
      <c r="Z289" s="2" t="str">
        <f t="shared" si="52"/>
        <v>MEEP</v>
      </c>
      <c r="AA289" s="2">
        <f>IF(Z289="HERE",Y289,AA288+Graph!$G$1*1000)</f>
        <v>114139799.62861285</v>
      </c>
      <c r="AB289" s="2">
        <f t="shared" si="63"/>
        <v>800000</v>
      </c>
      <c r="AC289" s="2">
        <f t="shared" si="64"/>
        <v>58739913.147465825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222</v>
      </c>
      <c r="C290" s="7"/>
      <c r="D290" s="2" t="e">
        <f t="shared" si="55"/>
        <v>#N/A</v>
      </c>
      <c r="E290" s="2" t="e">
        <f t="shared" si="22"/>
        <v>#N/A</v>
      </c>
      <c r="F290" s="2">
        <v>1633267.4803623855</v>
      </c>
      <c r="G290" s="2">
        <f t="shared" si="47"/>
        <v>692960.42857142852</v>
      </c>
      <c r="H290" s="2">
        <f t="shared" si="65"/>
        <v>165455819.14746639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2136508.8571428503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1641983.7023460269</v>
      </c>
      <c r="Q290" s="2">
        <f t="shared" si="48"/>
        <v>700000</v>
      </c>
      <c r="R290" s="2">
        <f t="shared" si="66"/>
        <v>167472673.2046501</v>
      </c>
      <c r="S290" s="2">
        <f t="shared" si="58"/>
        <v>692960.42857143283</v>
      </c>
      <c r="T290" s="2">
        <f t="shared" si="59"/>
        <v>7039.571428571362</v>
      </c>
      <c r="U290" s="2">
        <f t="shared" si="60"/>
        <v>700000</v>
      </c>
      <c r="V290" s="2">
        <f t="shared" si="34"/>
        <v>107247143.14746603</v>
      </c>
      <c r="W290" s="2">
        <f t="shared" si="61"/>
        <v>692960.42857143283</v>
      </c>
      <c r="X290" s="2">
        <f t="shared" si="51"/>
        <v>7039.5714285671711</v>
      </c>
      <c r="Y290" s="2">
        <f t="shared" si="62"/>
        <v>60225530.057184055</v>
      </c>
      <c r="Z290" s="2" t="str">
        <f t="shared" si="52"/>
        <v>MEEP</v>
      </c>
      <c r="AA290" s="2">
        <f>IF(Z290="HERE",Y290,AA289+Graph!$G$1*1000)</f>
        <v>114939799.62861285</v>
      </c>
      <c r="AB290" s="2">
        <f t="shared" si="63"/>
        <v>800000</v>
      </c>
      <c r="AC290" s="2">
        <f t="shared" si="64"/>
        <v>58739913.147465825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223</v>
      </c>
      <c r="C291" s="7"/>
      <c r="D291" s="2" t="e">
        <f t="shared" si="55"/>
        <v>#N/A</v>
      </c>
      <c r="E291" s="2" t="e">
        <f t="shared" si="22"/>
        <v>#N/A</v>
      </c>
      <c r="F291" s="2">
        <v>1638528.1306556463</v>
      </c>
      <c r="G291" s="2">
        <f t="shared" si="47"/>
        <v>692960.42857142852</v>
      </c>
      <c r="H291" s="2">
        <f t="shared" si="65"/>
        <v>166148779.57603782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2143548.4285714217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1647266.1944386363</v>
      </c>
      <c r="Q291" s="2">
        <f t="shared" si="48"/>
        <v>700000</v>
      </c>
      <c r="R291" s="2">
        <f t="shared" si="66"/>
        <v>168172673.2046501</v>
      </c>
      <c r="S291" s="2">
        <f t="shared" si="58"/>
        <v>692960.42857143283</v>
      </c>
      <c r="T291" s="2">
        <f t="shared" si="59"/>
        <v>7039.571428571362</v>
      </c>
      <c r="U291" s="2">
        <f t="shared" si="60"/>
        <v>700000</v>
      </c>
      <c r="V291" s="2">
        <f t="shared" si="34"/>
        <v>107940103.57603747</v>
      </c>
      <c r="W291" s="2">
        <f t="shared" si="61"/>
        <v>692960.42857143283</v>
      </c>
      <c r="X291" s="2">
        <f t="shared" si="51"/>
        <v>7039.5714285671711</v>
      </c>
      <c r="Y291" s="2">
        <f t="shared" si="62"/>
        <v>60232569.628612623</v>
      </c>
      <c r="Z291" s="2" t="str">
        <f t="shared" si="52"/>
        <v>MEEP</v>
      </c>
      <c r="AA291" s="2">
        <f>IF(Z291="HERE",Y291,AA290+Graph!$G$1*1000)</f>
        <v>115739799.62861285</v>
      </c>
      <c r="AB291" s="2">
        <f t="shared" si="63"/>
        <v>800000</v>
      </c>
      <c r="AC291" s="2">
        <f t="shared" si="64"/>
        <v>58739913.147465825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224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1643788.7809489071</v>
      </c>
      <c r="G292" s="2">
        <f t="shared" si="47"/>
        <v>692960.42857142852</v>
      </c>
      <c r="H292" s="2">
        <f t="shared" si="65"/>
        <v>166841740.00460926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2150587.999999993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1652548.6865312159</v>
      </c>
      <c r="Q292" s="2">
        <f t="shared" si="48"/>
        <v>700000</v>
      </c>
      <c r="R292" s="2">
        <f t="shared" si="66"/>
        <v>168872673.2046501</v>
      </c>
      <c r="S292" s="2">
        <f t="shared" si="58"/>
        <v>692960.42857143283</v>
      </c>
      <c r="T292" s="2">
        <f t="shared" si="59"/>
        <v>7039.571428571362</v>
      </c>
      <c r="U292" s="2">
        <f t="shared" si="60"/>
        <v>700000</v>
      </c>
      <c r="V292" s="2">
        <f t="shared" si="34"/>
        <v>108633064.0046089</v>
      </c>
      <c r="W292" s="2">
        <f t="shared" si="61"/>
        <v>692960.42857143283</v>
      </c>
      <c r="X292" s="2">
        <f t="shared" si="51"/>
        <v>7039.5714285671711</v>
      </c>
      <c r="Y292" s="2">
        <f t="shared" si="62"/>
        <v>60239609.20004119</v>
      </c>
      <c r="Z292" s="2" t="str">
        <f t="shared" si="52"/>
        <v>MEEP</v>
      </c>
      <c r="AA292" s="2">
        <f>IF(Z292="HERE",Y292,AA291+Graph!$G$1*1000)</f>
        <v>116539799.62861285</v>
      </c>
      <c r="AB292" s="2">
        <f t="shared" si="63"/>
        <v>800000</v>
      </c>
      <c r="AC292" s="2">
        <f t="shared" si="64"/>
        <v>58739913.147465825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225</v>
      </c>
      <c r="C293" s="7"/>
      <c r="D293" s="2" t="e">
        <f t="shared" si="55"/>
        <v>#N/A</v>
      </c>
      <c r="E293" s="2" t="e">
        <f t="shared" si="67"/>
        <v>#N/A</v>
      </c>
      <c r="F293" s="2">
        <v>1649049.4312421679</v>
      </c>
      <c r="G293" s="2">
        <f t="shared" si="47"/>
        <v>692960.42857142852</v>
      </c>
      <c r="H293" s="2">
        <f t="shared" si="65"/>
        <v>167534700.43318069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2157627.5714285644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1657831.1786237955</v>
      </c>
      <c r="Q293" s="2">
        <f t="shared" si="48"/>
        <v>700000</v>
      </c>
      <c r="R293" s="2">
        <f t="shared" si="66"/>
        <v>169572673.2046501</v>
      </c>
      <c r="S293" s="2">
        <f t="shared" si="58"/>
        <v>692960.42857143283</v>
      </c>
      <c r="T293" s="2">
        <f t="shared" si="59"/>
        <v>7039.571428571362</v>
      </c>
      <c r="U293" s="2">
        <f t="shared" si="60"/>
        <v>700000</v>
      </c>
      <c r="V293" s="2">
        <f t="shared" si="34"/>
        <v>109326024.43318033</v>
      </c>
      <c r="W293" s="2">
        <f t="shared" si="61"/>
        <v>692960.42857143283</v>
      </c>
      <c r="X293" s="2">
        <f t="shared" si="51"/>
        <v>7039.5714285671711</v>
      </c>
      <c r="Y293" s="2">
        <f t="shared" si="62"/>
        <v>60246648.771469757</v>
      </c>
      <c r="Z293" s="2" t="str">
        <f t="shared" si="52"/>
        <v>MEEP</v>
      </c>
      <c r="AA293" s="2">
        <f>IF(Z293="HERE",Y293,AA292+Graph!$G$1*1000)</f>
        <v>117339799.62861285</v>
      </c>
      <c r="AB293" s="2">
        <f t="shared" si="63"/>
        <v>800000</v>
      </c>
      <c r="AC293" s="2">
        <f t="shared" si="64"/>
        <v>58739913.147465825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226</v>
      </c>
      <c r="C294" s="7"/>
      <c r="D294" s="2" t="e">
        <f t="shared" si="55"/>
        <v>#N/A</v>
      </c>
      <c r="E294" s="2" t="e">
        <f t="shared" si="67"/>
        <v>#N/A</v>
      </c>
      <c r="F294" s="2">
        <v>1654310.081535399</v>
      </c>
      <c r="G294" s="2">
        <f t="shared" ref="G294:G357" si="70">IF(F294&gt;700000,$AK$31*1000,F294)</f>
        <v>692960.42857142852</v>
      </c>
      <c r="H294" s="2">
        <f t="shared" si="65"/>
        <v>168227660.86175212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2164667.1428571357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1663113.6707163751</v>
      </c>
      <c r="Q294" s="2">
        <f t="shared" ref="Q294:Q357" si="71">IF(P294&gt;700000,700000,P294)</f>
        <v>700000</v>
      </c>
      <c r="R294" s="2">
        <f t="shared" si="66"/>
        <v>170272673.2046501</v>
      </c>
      <c r="S294" s="2">
        <f t="shared" si="58"/>
        <v>692960.42857143283</v>
      </c>
      <c r="T294" s="2">
        <f t="shared" si="59"/>
        <v>7039.571428571362</v>
      </c>
      <c r="U294" s="2">
        <f t="shared" si="60"/>
        <v>700000</v>
      </c>
      <c r="V294" s="2">
        <f t="shared" si="34"/>
        <v>110018984.86175177</v>
      </c>
      <c r="W294" s="2">
        <f t="shared" si="61"/>
        <v>692960.42857143283</v>
      </c>
      <c r="X294" s="2">
        <f t="shared" si="51"/>
        <v>7039.5714285671711</v>
      </c>
      <c r="Y294" s="2">
        <f t="shared" si="62"/>
        <v>60253688.342898324</v>
      </c>
      <c r="Z294" s="2" t="str">
        <f t="shared" si="52"/>
        <v>MEEP</v>
      </c>
      <c r="AA294" s="2">
        <f>IF(Z294="HERE",Y294,AA293+Graph!$G$1*1000)</f>
        <v>118139799.62861285</v>
      </c>
      <c r="AB294" s="2">
        <f t="shared" si="63"/>
        <v>800000</v>
      </c>
      <c r="AC294" s="2">
        <f t="shared" si="64"/>
        <v>58739913.147465825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227</v>
      </c>
      <c r="C295" s="7"/>
      <c r="D295" s="2" t="e">
        <f t="shared" si="55"/>
        <v>#N/A</v>
      </c>
      <c r="E295" s="2" t="e">
        <f t="shared" si="67"/>
        <v>#N/A</v>
      </c>
      <c r="F295" s="2">
        <v>1659570.7318286598</v>
      </c>
      <c r="G295" s="2">
        <f t="shared" si="70"/>
        <v>692960.42857142852</v>
      </c>
      <c r="H295" s="2">
        <f t="shared" si="65"/>
        <v>168920621.29032356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2171706.7142857071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1668396.1628089547</v>
      </c>
      <c r="Q295" s="2">
        <f t="shared" si="71"/>
        <v>700000</v>
      </c>
      <c r="R295" s="2">
        <f t="shared" si="66"/>
        <v>170972673.2046501</v>
      </c>
      <c r="S295" s="2">
        <f t="shared" si="58"/>
        <v>692960.42857143283</v>
      </c>
      <c r="T295" s="2">
        <f t="shared" si="59"/>
        <v>7039.571428571362</v>
      </c>
      <c r="U295" s="2">
        <f t="shared" si="60"/>
        <v>700000</v>
      </c>
      <c r="V295" s="2">
        <f t="shared" si="34"/>
        <v>110711945.2903232</v>
      </c>
      <c r="W295" s="2">
        <f t="shared" si="61"/>
        <v>692960.42857143283</v>
      </c>
      <c r="X295" s="2">
        <f t="shared" si="51"/>
        <v>7039.5714285671711</v>
      </c>
      <c r="Y295" s="2">
        <f t="shared" si="62"/>
        <v>60260727.914326891</v>
      </c>
      <c r="Z295" s="2" t="str">
        <f t="shared" si="52"/>
        <v>MEEP</v>
      </c>
      <c r="AA295" s="2">
        <f>IF(Z295="HERE",Y295,AA294+Graph!$G$1*1000)</f>
        <v>118939799.62861285</v>
      </c>
      <c r="AB295" s="2">
        <f t="shared" si="63"/>
        <v>800000</v>
      </c>
      <c r="AC295" s="2">
        <f t="shared" si="64"/>
        <v>58739913.147465825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228</v>
      </c>
      <c r="C296" s="7"/>
      <c r="D296" s="2" t="e">
        <f t="shared" si="55"/>
        <v>#N/A</v>
      </c>
      <c r="E296" s="2" t="e">
        <f t="shared" si="67"/>
        <v>#N/A</v>
      </c>
      <c r="F296" s="2">
        <v>1664831.3821219206</v>
      </c>
      <c r="G296" s="2">
        <f t="shared" si="70"/>
        <v>692960.42857142852</v>
      </c>
      <c r="H296" s="2">
        <f t="shared" si="65"/>
        <v>169613581.71889499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2178746.2857142785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1673678.6549015343</v>
      </c>
      <c r="Q296" s="2">
        <f t="shared" si="71"/>
        <v>700000</v>
      </c>
      <c r="R296" s="2">
        <f t="shared" si="66"/>
        <v>171672673.2046501</v>
      </c>
      <c r="S296" s="2">
        <f t="shared" si="58"/>
        <v>692960.42857143283</v>
      </c>
      <c r="T296" s="2">
        <f t="shared" si="59"/>
        <v>7039.571428571362</v>
      </c>
      <c r="U296" s="2">
        <f t="shared" si="60"/>
        <v>700000</v>
      </c>
      <c r="V296" s="2">
        <f t="shared" si="34"/>
        <v>111404905.71889463</v>
      </c>
      <c r="W296" s="2">
        <f t="shared" si="61"/>
        <v>692960.42857143283</v>
      </c>
      <c r="X296" s="2">
        <f t="shared" si="51"/>
        <v>7039.5714285671711</v>
      </c>
      <c r="Y296" s="2">
        <f t="shared" si="62"/>
        <v>60267767.485755458</v>
      </c>
      <c r="Z296" s="2" t="str">
        <f t="shared" si="52"/>
        <v>MEEP</v>
      </c>
      <c r="AA296" s="2">
        <f>IF(Z296="HERE",Y296,AA295+Graph!$G$1*1000)</f>
        <v>119739799.62861285</v>
      </c>
      <c r="AB296" s="2">
        <f t="shared" si="63"/>
        <v>800000</v>
      </c>
      <c r="AC296" s="2">
        <f t="shared" si="64"/>
        <v>58739913.147465825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229</v>
      </c>
      <c r="C297" s="7"/>
      <c r="D297" s="2" t="e">
        <f t="shared" si="55"/>
        <v>#N/A</v>
      </c>
      <c r="E297" s="2" t="e">
        <f t="shared" si="67"/>
        <v>#N/A</v>
      </c>
      <c r="F297" s="2">
        <v>1670092.0324151814</v>
      </c>
      <c r="G297" s="2">
        <f t="shared" si="70"/>
        <v>692960.42857142852</v>
      </c>
      <c r="H297" s="2">
        <f t="shared" si="65"/>
        <v>170306542.14746642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2185785.8571428498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1678961.1469941437</v>
      </c>
      <c r="Q297" s="2">
        <f t="shared" si="71"/>
        <v>700000</v>
      </c>
      <c r="R297" s="2">
        <f t="shared" si="66"/>
        <v>172372673.2046501</v>
      </c>
      <c r="S297" s="2">
        <f t="shared" si="58"/>
        <v>692960.42857143283</v>
      </c>
      <c r="T297" s="2">
        <f t="shared" si="59"/>
        <v>7039.571428571362</v>
      </c>
      <c r="U297" s="2">
        <f t="shared" si="60"/>
        <v>700000</v>
      </c>
      <c r="V297" s="2">
        <f t="shared" si="34"/>
        <v>112097866.14746606</v>
      </c>
      <c r="W297" s="2">
        <f t="shared" si="61"/>
        <v>692960.42857143283</v>
      </c>
      <c r="X297" s="2">
        <f t="shared" si="51"/>
        <v>7039.5714285671711</v>
      </c>
      <c r="Y297" s="2">
        <f t="shared" si="62"/>
        <v>60274807.057184026</v>
      </c>
      <c r="Z297" s="2" t="str">
        <f t="shared" si="52"/>
        <v>MEEP</v>
      </c>
      <c r="AA297" s="2">
        <f>IF(Z297="HERE",Y297,AA296+Graph!$G$1*1000)</f>
        <v>120539799.62861285</v>
      </c>
      <c r="AB297" s="2">
        <f t="shared" si="63"/>
        <v>800000</v>
      </c>
      <c r="AC297" s="2">
        <f t="shared" si="64"/>
        <v>58739913.147465825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230</v>
      </c>
      <c r="C298" s="7"/>
      <c r="D298" s="2" t="e">
        <f t="shared" si="55"/>
        <v>#N/A</v>
      </c>
      <c r="E298" s="2" t="e">
        <f t="shared" si="67"/>
        <v>#N/A</v>
      </c>
      <c r="F298" s="2">
        <v>1675352.6827084422</v>
      </c>
      <c r="G298" s="2">
        <f t="shared" si="70"/>
        <v>692960.42857142852</v>
      </c>
      <c r="H298" s="2">
        <f t="shared" si="65"/>
        <v>170999502.57603785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2192825.4285714212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1684243.6390867233</v>
      </c>
      <c r="Q298" s="2">
        <f t="shared" si="71"/>
        <v>700000</v>
      </c>
      <c r="R298" s="2">
        <f t="shared" si="66"/>
        <v>173072673.2046501</v>
      </c>
      <c r="S298" s="2">
        <f t="shared" si="58"/>
        <v>692960.42857143283</v>
      </c>
      <c r="T298" s="2">
        <f t="shared" si="59"/>
        <v>7039.571428571362</v>
      </c>
      <c r="U298" s="2">
        <f t="shared" si="60"/>
        <v>700000</v>
      </c>
      <c r="V298" s="2">
        <f t="shared" si="34"/>
        <v>112790826.5760375</v>
      </c>
      <c r="W298" s="2">
        <f t="shared" si="61"/>
        <v>692960.42857143283</v>
      </c>
      <c r="X298" s="2">
        <f t="shared" si="51"/>
        <v>7039.5714285671711</v>
      </c>
      <c r="Y298" s="2">
        <f t="shared" si="62"/>
        <v>60281846.628612593</v>
      </c>
      <c r="Z298" s="2" t="str">
        <f t="shared" si="52"/>
        <v>MEEP</v>
      </c>
      <c r="AA298" s="2">
        <f>IF(Z298="HERE",Y298,AA297+Graph!$G$1*1000)</f>
        <v>121339799.62861285</v>
      </c>
      <c r="AB298" s="2">
        <f t="shared" si="63"/>
        <v>800000</v>
      </c>
      <c r="AC298" s="2">
        <f t="shared" si="64"/>
        <v>58739913.147465825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231</v>
      </c>
      <c r="C299" s="7"/>
      <c r="D299" s="2" t="e">
        <f t="shared" si="55"/>
        <v>#N/A</v>
      </c>
      <c r="E299" s="2" t="e">
        <f t="shared" si="67"/>
        <v>#N/A</v>
      </c>
      <c r="F299" s="2">
        <v>1680613.3330016732</v>
      </c>
      <c r="G299" s="2">
        <f t="shared" si="70"/>
        <v>692960.42857142852</v>
      </c>
      <c r="H299" s="2">
        <f t="shared" si="65"/>
        <v>171692463.00460929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2199864.9999999925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1689526.1311793029</v>
      </c>
      <c r="Q299" s="2">
        <f t="shared" si="71"/>
        <v>700000</v>
      </c>
      <c r="R299" s="2">
        <f t="shared" si="66"/>
        <v>173772673.2046501</v>
      </c>
      <c r="S299" s="2">
        <f t="shared" si="58"/>
        <v>692960.42857143283</v>
      </c>
      <c r="T299" s="2">
        <f t="shared" si="59"/>
        <v>7039.571428571362</v>
      </c>
      <c r="U299" s="2">
        <f t="shared" si="60"/>
        <v>700000</v>
      </c>
      <c r="V299" s="2">
        <f t="shared" si="34"/>
        <v>113483787.00460893</v>
      </c>
      <c r="W299" s="2">
        <f t="shared" si="61"/>
        <v>692960.42857143283</v>
      </c>
      <c r="X299" s="2">
        <f t="shared" si="51"/>
        <v>7039.5714285671711</v>
      </c>
      <c r="Y299" s="2">
        <f t="shared" si="62"/>
        <v>60288886.20004116</v>
      </c>
      <c r="Z299" s="2" t="str">
        <f t="shared" si="52"/>
        <v>MEEP</v>
      </c>
      <c r="AA299" s="2">
        <f>IF(Z299="HERE",Y299,AA298+Graph!$G$1*1000)</f>
        <v>122139799.62861285</v>
      </c>
      <c r="AB299" s="2">
        <f t="shared" si="63"/>
        <v>800000</v>
      </c>
      <c r="AC299" s="2">
        <f t="shared" si="64"/>
        <v>58739913.147465825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232</v>
      </c>
      <c r="C300" s="7"/>
      <c r="D300" s="2" t="e">
        <f t="shared" si="55"/>
        <v>#N/A</v>
      </c>
      <c r="E300" s="2" t="e">
        <f t="shared" si="67"/>
        <v>#N/A</v>
      </c>
      <c r="F300" s="2">
        <v>1685873.983294934</v>
      </c>
      <c r="G300" s="2">
        <f t="shared" si="70"/>
        <v>692960.42857142852</v>
      </c>
      <c r="H300" s="2">
        <f t="shared" si="65"/>
        <v>172385423.43318072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2206904.5714285639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1694808.6232718825</v>
      </c>
      <c r="Q300" s="2">
        <f t="shared" si="71"/>
        <v>700000</v>
      </c>
      <c r="R300" s="2">
        <f t="shared" si="66"/>
        <v>174472673.2046501</v>
      </c>
      <c r="S300" s="2">
        <f t="shared" si="58"/>
        <v>692960.42857143283</v>
      </c>
      <c r="T300" s="2">
        <f t="shared" si="59"/>
        <v>7039.571428571362</v>
      </c>
      <c r="U300" s="2">
        <f t="shared" si="60"/>
        <v>700000</v>
      </c>
      <c r="V300" s="2">
        <f t="shared" si="34"/>
        <v>114176747.43318036</v>
      </c>
      <c r="W300" s="2">
        <f t="shared" si="61"/>
        <v>692960.42857143283</v>
      </c>
      <c r="X300" s="2">
        <f t="shared" si="51"/>
        <v>7039.5714285671711</v>
      </c>
      <c r="Y300" s="2">
        <f t="shared" si="62"/>
        <v>60295925.771469727</v>
      </c>
      <c r="Z300" s="2" t="str">
        <f t="shared" si="52"/>
        <v>MEEP</v>
      </c>
      <c r="AA300" s="2">
        <f>IF(Z300="HERE",Y300,AA299+Graph!$G$1*1000)</f>
        <v>122939799.62861285</v>
      </c>
      <c r="AB300" s="2">
        <f t="shared" si="63"/>
        <v>800000</v>
      </c>
      <c r="AC300" s="2">
        <f t="shared" si="64"/>
        <v>58739913.147465825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233</v>
      </c>
      <c r="C301" s="7"/>
      <c r="D301" s="2" t="e">
        <f t="shared" si="55"/>
        <v>#N/A</v>
      </c>
      <c r="E301" s="2" t="e">
        <f t="shared" si="67"/>
        <v>#N/A</v>
      </c>
      <c r="F301" s="2">
        <v>1691134.6335881948</v>
      </c>
      <c r="G301" s="2">
        <f t="shared" si="70"/>
        <v>692960.42857142852</v>
      </c>
      <c r="H301" s="2">
        <f t="shared" si="65"/>
        <v>173078383.86175215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2213944.1428571353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1700091.1153644621</v>
      </c>
      <c r="Q301" s="2">
        <f t="shared" si="71"/>
        <v>700000</v>
      </c>
      <c r="R301" s="2">
        <f t="shared" si="66"/>
        <v>175172673.2046501</v>
      </c>
      <c r="S301" s="2">
        <f t="shared" si="58"/>
        <v>692960.42857143283</v>
      </c>
      <c r="T301" s="2">
        <f t="shared" si="59"/>
        <v>7039.571428571362</v>
      </c>
      <c r="U301" s="2">
        <f t="shared" si="60"/>
        <v>700000</v>
      </c>
      <c r="V301" s="2">
        <f t="shared" si="34"/>
        <v>114869707.86175179</v>
      </c>
      <c r="W301" s="2">
        <f t="shared" si="61"/>
        <v>692960.42857143283</v>
      </c>
      <c r="X301" s="2">
        <f t="shared" si="51"/>
        <v>7039.5714285671711</v>
      </c>
      <c r="Y301" s="2">
        <f t="shared" si="62"/>
        <v>60302965.342898294</v>
      </c>
      <c r="Z301" s="2" t="str">
        <f t="shared" si="52"/>
        <v>MEEP</v>
      </c>
      <c r="AA301" s="2">
        <f>IF(Z301="HERE",Y301,AA300+Graph!$G$1*1000)</f>
        <v>123739799.62861285</v>
      </c>
      <c r="AB301" s="2">
        <f t="shared" si="63"/>
        <v>800000</v>
      </c>
      <c r="AC301" s="2">
        <f t="shared" si="64"/>
        <v>58739913.147465825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234</v>
      </c>
      <c r="C302" s="7"/>
      <c r="D302" s="2" t="e">
        <f t="shared" si="55"/>
        <v>#N/A</v>
      </c>
      <c r="E302" s="2" t="e">
        <f t="shared" si="67"/>
        <v>#N/A</v>
      </c>
      <c r="F302" s="2">
        <v>1696395.2838814557</v>
      </c>
      <c r="G302" s="2">
        <f t="shared" si="70"/>
        <v>692960.42857142852</v>
      </c>
      <c r="H302" s="2">
        <f t="shared" si="65"/>
        <v>173771344.29032359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2220983.7142857066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1705373.6074570417</v>
      </c>
      <c r="Q302" s="2">
        <f t="shared" si="71"/>
        <v>700000</v>
      </c>
      <c r="R302" s="2">
        <f t="shared" si="66"/>
        <v>175872673.2046501</v>
      </c>
      <c r="S302" s="2">
        <f t="shared" si="58"/>
        <v>692960.42857143283</v>
      </c>
      <c r="T302" s="2">
        <f t="shared" si="59"/>
        <v>7039.571428571362</v>
      </c>
      <c r="U302" s="2">
        <f t="shared" si="60"/>
        <v>700000</v>
      </c>
      <c r="V302" s="2">
        <f t="shared" si="34"/>
        <v>115562668.29032323</v>
      </c>
      <c r="W302" s="2">
        <f t="shared" si="61"/>
        <v>692960.42857143283</v>
      </c>
      <c r="X302" s="2">
        <f t="shared" si="51"/>
        <v>7039.5714285671711</v>
      </c>
      <c r="Y302" s="2">
        <f t="shared" si="62"/>
        <v>60310004.914326862</v>
      </c>
      <c r="Z302" s="2" t="str">
        <f t="shared" si="52"/>
        <v>MEEP</v>
      </c>
      <c r="AA302" s="2">
        <f>IF(Z302="HERE",Y302,AA301+Graph!$G$1*1000)</f>
        <v>124539799.62861285</v>
      </c>
      <c r="AB302" s="2">
        <f t="shared" si="63"/>
        <v>800000</v>
      </c>
      <c r="AC302" s="2">
        <f t="shared" si="64"/>
        <v>58739913.147465825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235</v>
      </c>
      <c r="C303" s="7"/>
      <c r="D303" s="2" t="e">
        <f t="shared" si="55"/>
        <v>#N/A</v>
      </c>
      <c r="E303" s="2" t="e">
        <f t="shared" si="67"/>
        <v>#N/A</v>
      </c>
      <c r="F303" s="2">
        <v>1701655.9341747165</v>
      </c>
      <c r="G303" s="2">
        <f t="shared" si="70"/>
        <v>692960.42857142852</v>
      </c>
      <c r="H303" s="2">
        <f t="shared" si="65"/>
        <v>174464304.71889502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2228023.285714278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1710656.0995496511</v>
      </c>
      <c r="Q303" s="2">
        <f t="shared" si="71"/>
        <v>700000</v>
      </c>
      <c r="R303" s="2">
        <f t="shared" si="66"/>
        <v>176572673.2046501</v>
      </c>
      <c r="S303" s="2">
        <f t="shared" si="58"/>
        <v>692960.42857143283</v>
      </c>
      <c r="T303" s="2">
        <f t="shared" si="59"/>
        <v>7039.571428571362</v>
      </c>
      <c r="U303" s="2">
        <f t="shared" si="60"/>
        <v>700000</v>
      </c>
      <c r="V303" s="2">
        <f t="shared" si="34"/>
        <v>116255628.71889466</v>
      </c>
      <c r="W303" s="2">
        <f t="shared" si="61"/>
        <v>692960.42857143283</v>
      </c>
      <c r="X303" s="2">
        <f t="shared" si="51"/>
        <v>7039.5714285671711</v>
      </c>
      <c r="Y303" s="2">
        <f t="shared" si="62"/>
        <v>60317044.485755429</v>
      </c>
      <c r="Z303" s="2" t="str">
        <f t="shared" si="52"/>
        <v>MEEP</v>
      </c>
      <c r="AA303" s="2">
        <f>IF(Z303="HERE",Y303,AA302+Graph!$G$1*1000)</f>
        <v>125339799.62861285</v>
      </c>
      <c r="AB303" s="2">
        <f t="shared" si="63"/>
        <v>800000</v>
      </c>
      <c r="AC303" s="2">
        <f t="shared" si="64"/>
        <v>58739913.147465825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236</v>
      </c>
      <c r="C304" s="7"/>
      <c r="D304" s="2" t="e">
        <f t="shared" si="55"/>
        <v>#N/A</v>
      </c>
      <c r="E304" s="2" t="e">
        <f t="shared" si="67"/>
        <v>#N/A</v>
      </c>
      <c r="F304" s="2">
        <v>1706916.5844679475</v>
      </c>
      <c r="G304" s="2">
        <f t="shared" si="70"/>
        <v>692960.42857142852</v>
      </c>
      <c r="H304" s="2">
        <f t="shared" si="65"/>
        <v>175157265.14746645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2235062.8571428494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1715938.5916422307</v>
      </c>
      <c r="Q304" s="2">
        <f t="shared" si="71"/>
        <v>700000</v>
      </c>
      <c r="R304" s="2">
        <f t="shared" si="66"/>
        <v>177272673.2046501</v>
      </c>
      <c r="S304" s="2">
        <f t="shared" si="58"/>
        <v>692960.42857143283</v>
      </c>
      <c r="T304" s="2">
        <f t="shared" si="59"/>
        <v>7039.571428571362</v>
      </c>
      <c r="U304" s="2">
        <f t="shared" si="60"/>
        <v>700000</v>
      </c>
      <c r="V304" s="2">
        <f t="shared" si="34"/>
        <v>116948589.14746609</v>
      </c>
      <c r="W304" s="2">
        <f t="shared" si="61"/>
        <v>692960.42857143283</v>
      </c>
      <c r="X304" s="2">
        <f t="shared" si="51"/>
        <v>7039.5714285671711</v>
      </c>
      <c r="Y304" s="2">
        <f t="shared" si="62"/>
        <v>60324084.057183996</v>
      </c>
      <c r="Z304" s="2" t="str">
        <f t="shared" si="52"/>
        <v>MEEP</v>
      </c>
      <c r="AA304" s="2">
        <f>IF(Z304="HERE",Y304,AA303+Graph!$G$1*1000)</f>
        <v>126139799.62861285</v>
      </c>
      <c r="AB304" s="2">
        <f t="shared" si="63"/>
        <v>800000</v>
      </c>
      <c r="AC304" s="2">
        <f t="shared" si="64"/>
        <v>58739913.147465825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237</v>
      </c>
      <c r="C305" s="7"/>
      <c r="D305" s="2" t="e">
        <f t="shared" si="55"/>
        <v>#N/A</v>
      </c>
      <c r="E305" s="2" t="e">
        <f t="shared" si="67"/>
        <v>#N/A</v>
      </c>
      <c r="F305" s="2">
        <v>1712177.2347612083</v>
      </c>
      <c r="G305" s="2">
        <f t="shared" si="70"/>
        <v>692960.42857142852</v>
      </c>
      <c r="H305" s="2">
        <f t="shared" si="65"/>
        <v>175850225.57603788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2242102.4285714207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1721221.0837348104</v>
      </c>
      <c r="Q305" s="2">
        <f t="shared" si="71"/>
        <v>700000</v>
      </c>
      <c r="R305" s="2">
        <f t="shared" si="66"/>
        <v>177972673.2046501</v>
      </c>
      <c r="S305" s="2">
        <f t="shared" si="58"/>
        <v>692960.42857143283</v>
      </c>
      <c r="T305" s="2">
        <f t="shared" si="59"/>
        <v>7039.571428571362</v>
      </c>
      <c r="U305" s="2">
        <f t="shared" si="60"/>
        <v>700000</v>
      </c>
      <c r="V305" s="2">
        <f t="shared" si="34"/>
        <v>117641549.57603753</v>
      </c>
      <c r="W305" s="2">
        <f t="shared" si="61"/>
        <v>692960.42857143283</v>
      </c>
      <c r="X305" s="2">
        <f t="shared" si="51"/>
        <v>7039.5714285671711</v>
      </c>
      <c r="Y305" s="2">
        <f t="shared" si="62"/>
        <v>60331123.628612563</v>
      </c>
      <c r="Z305" s="2" t="str">
        <f t="shared" si="52"/>
        <v>MEEP</v>
      </c>
      <c r="AA305" s="2">
        <f>IF(Z305="HERE",Y305,AA304+Graph!$G$1*1000)</f>
        <v>126939799.62861285</v>
      </c>
      <c r="AB305" s="2">
        <f t="shared" si="63"/>
        <v>800000</v>
      </c>
      <c r="AC305" s="2">
        <f t="shared" si="64"/>
        <v>58739913.147465825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238</v>
      </c>
      <c r="C306" s="7"/>
      <c r="D306" s="2" t="e">
        <f t="shared" si="55"/>
        <v>#N/A</v>
      </c>
      <c r="E306" s="2" t="e">
        <f t="shared" si="67"/>
        <v>#N/A</v>
      </c>
      <c r="F306" s="2">
        <v>1717437.8850544691</v>
      </c>
      <c r="G306" s="2">
        <f t="shared" si="70"/>
        <v>692960.42857142852</v>
      </c>
      <c r="H306" s="2">
        <f t="shared" si="65"/>
        <v>176543186.00460932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2249141.9999999921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1726503.57582739</v>
      </c>
      <c r="Q306" s="2">
        <f t="shared" si="71"/>
        <v>700000</v>
      </c>
      <c r="R306" s="2">
        <f t="shared" si="66"/>
        <v>178672673.2046501</v>
      </c>
      <c r="S306" s="2">
        <f t="shared" si="58"/>
        <v>692960.42857143283</v>
      </c>
      <c r="T306" s="2">
        <f t="shared" si="59"/>
        <v>7039.571428571362</v>
      </c>
      <c r="U306" s="2">
        <f t="shared" si="60"/>
        <v>700000</v>
      </c>
      <c r="V306" s="2">
        <f t="shared" si="34"/>
        <v>118334510.00460896</v>
      </c>
      <c r="W306" s="2">
        <f t="shared" si="61"/>
        <v>692960.42857143283</v>
      </c>
      <c r="X306" s="2">
        <f t="shared" si="51"/>
        <v>7039.5714285671711</v>
      </c>
      <c r="Y306" s="2">
        <f t="shared" si="62"/>
        <v>60338163.20004113</v>
      </c>
      <c r="Z306" s="2" t="str">
        <f t="shared" si="52"/>
        <v>MEEP</v>
      </c>
      <c r="AA306" s="2">
        <f>IF(Z306="HERE",Y306,AA305+Graph!$G$1*1000)</f>
        <v>127739799.62861285</v>
      </c>
      <c r="AB306" s="2">
        <f t="shared" si="63"/>
        <v>800000</v>
      </c>
      <c r="AC306" s="2">
        <f t="shared" si="64"/>
        <v>58739913.147465825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239</v>
      </c>
      <c r="C307" s="7"/>
      <c r="D307" s="2" t="e">
        <f t="shared" si="55"/>
        <v>#N/A</v>
      </c>
      <c r="E307" s="2" t="e">
        <f t="shared" si="67"/>
        <v>#N/A</v>
      </c>
      <c r="F307" s="2">
        <v>1722698.5353477299</v>
      </c>
      <c r="G307" s="2">
        <f t="shared" si="70"/>
        <v>692960.42857142852</v>
      </c>
      <c r="H307" s="2">
        <f t="shared" si="65"/>
        <v>177236146.43318075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2256181.5714285634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1731786.0679199696</v>
      </c>
      <c r="Q307" s="2">
        <f t="shared" si="71"/>
        <v>700000</v>
      </c>
      <c r="R307" s="2">
        <f t="shared" si="66"/>
        <v>179372673.2046501</v>
      </c>
      <c r="S307" s="2">
        <f t="shared" si="58"/>
        <v>692960.42857143283</v>
      </c>
      <c r="T307" s="2">
        <f t="shared" si="59"/>
        <v>7039.571428571362</v>
      </c>
      <c r="U307" s="2">
        <f t="shared" si="60"/>
        <v>700000</v>
      </c>
      <c r="V307" s="2">
        <f t="shared" si="34"/>
        <v>119027470.43318039</v>
      </c>
      <c r="W307" s="2">
        <f t="shared" si="61"/>
        <v>692960.42857143283</v>
      </c>
      <c r="X307" s="2">
        <f t="shared" si="51"/>
        <v>7039.5714285671711</v>
      </c>
      <c r="Y307" s="2">
        <f t="shared" si="62"/>
        <v>60345202.771469697</v>
      </c>
      <c r="Z307" s="2" t="str">
        <f t="shared" si="52"/>
        <v>MEEP</v>
      </c>
      <c r="AA307" s="2">
        <f>IF(Z307="HERE",Y307,AA306+Graph!$G$1*1000)</f>
        <v>128539799.62861285</v>
      </c>
      <c r="AB307" s="2">
        <f t="shared" si="63"/>
        <v>800000</v>
      </c>
      <c r="AC307" s="2">
        <f t="shared" si="64"/>
        <v>58739913.147465825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240</v>
      </c>
      <c r="C308" s="7"/>
      <c r="D308" s="2" t="e">
        <f t="shared" si="55"/>
        <v>#N/A</v>
      </c>
      <c r="E308" s="2" t="e">
        <f t="shared" si="67"/>
        <v>#N/A</v>
      </c>
      <c r="F308" s="2">
        <v>1727959.1856409907</v>
      </c>
      <c r="G308" s="2">
        <f t="shared" si="70"/>
        <v>692960.42857142852</v>
      </c>
      <c r="H308" s="2">
        <f t="shared" si="65"/>
        <v>177929106.86175218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2263221.1428571348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1737068.560012579</v>
      </c>
      <c r="Q308" s="2">
        <f t="shared" si="71"/>
        <v>700000</v>
      </c>
      <c r="R308" s="2">
        <f t="shared" si="66"/>
        <v>180072673.2046501</v>
      </c>
      <c r="S308" s="2">
        <f t="shared" si="58"/>
        <v>692960.42857143283</v>
      </c>
      <c r="T308" s="2">
        <f t="shared" si="59"/>
        <v>7039.571428571362</v>
      </c>
      <c r="U308" s="2">
        <f t="shared" si="60"/>
        <v>700000</v>
      </c>
      <c r="V308" s="2">
        <f t="shared" si="34"/>
        <v>119720430.86175182</v>
      </c>
      <c r="W308" s="2">
        <f t="shared" si="61"/>
        <v>692960.42857143283</v>
      </c>
      <c r="X308" s="2">
        <f t="shared" si="51"/>
        <v>7039.5714285671711</v>
      </c>
      <c r="Y308" s="2">
        <f t="shared" si="62"/>
        <v>60352242.342898265</v>
      </c>
      <c r="Z308" s="2" t="str">
        <f t="shared" si="52"/>
        <v>MEEP</v>
      </c>
      <c r="AA308" s="2">
        <f>IF(Z308="HERE",Y308,AA307+Graph!$G$1*1000)</f>
        <v>129339799.62861285</v>
      </c>
      <c r="AB308" s="2">
        <f t="shared" si="63"/>
        <v>800000</v>
      </c>
      <c r="AC308" s="2">
        <f t="shared" si="64"/>
        <v>58739913.147465825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241</v>
      </c>
      <c r="C309" s="7"/>
      <c r="D309" s="2" t="e">
        <f t="shared" si="55"/>
        <v>#N/A</v>
      </c>
      <c r="E309" s="2" t="e">
        <f t="shared" si="67"/>
        <v>#N/A</v>
      </c>
      <c r="F309" s="2">
        <v>1733219.8359342515</v>
      </c>
      <c r="G309" s="2">
        <f t="shared" si="70"/>
        <v>692960.42857142852</v>
      </c>
      <c r="H309" s="2">
        <f t="shared" si="65"/>
        <v>178622067.29032362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2270260.7142857062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1742351.0521051586</v>
      </c>
      <c r="Q309" s="2">
        <f t="shared" si="71"/>
        <v>700000</v>
      </c>
      <c r="R309" s="2">
        <f t="shared" si="66"/>
        <v>180772673.2046501</v>
      </c>
      <c r="S309" s="2">
        <f t="shared" si="58"/>
        <v>692960.42857143283</v>
      </c>
      <c r="T309" s="2">
        <f t="shared" si="59"/>
        <v>7039.571428571362</v>
      </c>
      <c r="U309" s="2">
        <f t="shared" si="60"/>
        <v>700000</v>
      </c>
      <c r="V309" s="2">
        <f t="shared" si="34"/>
        <v>120413391.29032326</v>
      </c>
      <c r="W309" s="2">
        <f t="shared" si="61"/>
        <v>692960.42857143283</v>
      </c>
      <c r="X309" s="2">
        <f t="shared" si="51"/>
        <v>7039.5714285671711</v>
      </c>
      <c r="Y309" s="2">
        <f t="shared" si="62"/>
        <v>60359281.914326832</v>
      </c>
      <c r="Z309" s="2" t="str">
        <f t="shared" si="52"/>
        <v>MEEP</v>
      </c>
      <c r="AA309" s="2">
        <f>IF(Z309="HERE",Y309,AA308+Graph!$G$1*1000)</f>
        <v>130139799.62861285</v>
      </c>
      <c r="AB309" s="2">
        <f t="shared" si="63"/>
        <v>800000</v>
      </c>
      <c r="AC309" s="2">
        <f t="shared" si="64"/>
        <v>58739913.147465825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242</v>
      </c>
      <c r="C310" s="7"/>
      <c r="D310" s="2" t="e">
        <f t="shared" si="55"/>
        <v>#N/A</v>
      </c>
      <c r="E310" s="2" t="e">
        <f t="shared" si="67"/>
        <v>#N/A</v>
      </c>
      <c r="F310" s="2">
        <v>1738480.4862274826</v>
      </c>
      <c r="G310" s="2">
        <f t="shared" si="70"/>
        <v>692960.42857142852</v>
      </c>
      <c r="H310" s="2">
        <f t="shared" si="65"/>
        <v>179315027.71889505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2277300.2857142775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1747633.5441977382</v>
      </c>
      <c r="Q310" s="2">
        <f t="shared" si="71"/>
        <v>700000</v>
      </c>
      <c r="R310" s="2">
        <f t="shared" si="66"/>
        <v>181472673.2046501</v>
      </c>
      <c r="S310" s="2">
        <f t="shared" si="58"/>
        <v>692960.42857143283</v>
      </c>
      <c r="T310" s="2">
        <f t="shared" si="59"/>
        <v>7039.571428571362</v>
      </c>
      <c r="U310" s="2">
        <f t="shared" si="60"/>
        <v>700000</v>
      </c>
      <c r="V310" s="2">
        <f t="shared" si="34"/>
        <v>121106351.71889469</v>
      </c>
      <c r="W310" s="2">
        <f t="shared" si="61"/>
        <v>692960.42857143283</v>
      </c>
      <c r="X310" s="2">
        <f t="shared" si="51"/>
        <v>7039.5714285671711</v>
      </c>
      <c r="Y310" s="2">
        <f t="shared" si="62"/>
        <v>60366321.485755399</v>
      </c>
      <c r="Z310" s="2" t="str">
        <f t="shared" si="52"/>
        <v>MEEP</v>
      </c>
      <c r="AA310" s="2">
        <f>IF(Z310="HERE",Y310,AA309+Graph!$G$1*1000)</f>
        <v>130939799.62861285</v>
      </c>
      <c r="AB310" s="2">
        <f t="shared" si="63"/>
        <v>800000</v>
      </c>
      <c r="AC310" s="2">
        <f t="shared" si="64"/>
        <v>58739913.147465825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243</v>
      </c>
      <c r="C311" s="7"/>
      <c r="D311" s="2" t="e">
        <f t="shared" si="55"/>
        <v>#N/A</v>
      </c>
      <c r="E311" s="2" t="e">
        <f t="shared" si="67"/>
        <v>#N/A</v>
      </c>
      <c r="F311" s="2">
        <v>1743741.1365207434</v>
      </c>
      <c r="G311" s="2">
        <f t="shared" si="70"/>
        <v>692960.42857142852</v>
      </c>
      <c r="H311" s="2">
        <f t="shared" si="65"/>
        <v>180007988.14746648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2284339.8571428489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1752916.0362903178</v>
      </c>
      <c r="Q311" s="2">
        <f t="shared" si="71"/>
        <v>700000</v>
      </c>
      <c r="R311" s="2">
        <f t="shared" si="66"/>
        <v>182172673.2046501</v>
      </c>
      <c r="S311" s="2">
        <f t="shared" si="58"/>
        <v>692960.42857143283</v>
      </c>
      <c r="T311" s="2">
        <f t="shared" si="59"/>
        <v>7039.571428571362</v>
      </c>
      <c r="U311" s="2">
        <f t="shared" si="60"/>
        <v>700000</v>
      </c>
      <c r="V311" s="2">
        <f t="shared" si="34"/>
        <v>121799312.14746612</v>
      </c>
      <c r="W311" s="2">
        <f t="shared" si="61"/>
        <v>692960.42857143283</v>
      </c>
      <c r="X311" s="2">
        <f t="shared" si="51"/>
        <v>7039.5714285671711</v>
      </c>
      <c r="Y311" s="2">
        <f t="shared" si="62"/>
        <v>60373361.057183966</v>
      </c>
      <c r="Z311" s="2" t="str">
        <f t="shared" si="52"/>
        <v>MEEP</v>
      </c>
      <c r="AA311" s="2">
        <f>IF(Z311="HERE",Y311,AA310+Graph!$G$1*1000)</f>
        <v>131739799.62861285</v>
      </c>
      <c r="AB311" s="2">
        <f t="shared" si="63"/>
        <v>800000</v>
      </c>
      <c r="AC311" s="2">
        <f t="shared" si="64"/>
        <v>58739913.147465825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244</v>
      </c>
      <c r="C312" s="7"/>
      <c r="D312" s="2" t="e">
        <f t="shared" si="55"/>
        <v>#N/A</v>
      </c>
      <c r="E312" s="2" t="e">
        <f t="shared" si="67"/>
        <v>#N/A</v>
      </c>
      <c r="F312" s="2">
        <v>1749001.7868140042</v>
      </c>
      <c r="G312" s="2">
        <f t="shared" si="70"/>
        <v>692960.42857142852</v>
      </c>
      <c r="H312" s="2">
        <f t="shared" si="65"/>
        <v>180700948.57603791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2291379.4285714203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1758198.5283828974</v>
      </c>
      <c r="Q312" s="2">
        <f t="shared" si="71"/>
        <v>700000</v>
      </c>
      <c r="R312" s="2">
        <f t="shared" si="66"/>
        <v>182872673.2046501</v>
      </c>
      <c r="S312" s="2">
        <f t="shared" si="58"/>
        <v>692960.42857143283</v>
      </c>
      <c r="T312" s="2">
        <f t="shared" si="59"/>
        <v>7039.571428571362</v>
      </c>
      <c r="U312" s="2">
        <f t="shared" si="60"/>
        <v>700000</v>
      </c>
      <c r="V312" s="2">
        <f t="shared" si="34"/>
        <v>122492272.57603756</v>
      </c>
      <c r="W312" s="2">
        <f t="shared" si="61"/>
        <v>692960.42857143283</v>
      </c>
      <c r="X312" s="2">
        <f t="shared" si="51"/>
        <v>7039.5714285671711</v>
      </c>
      <c r="Y312" s="2">
        <f t="shared" si="62"/>
        <v>60380400.628612533</v>
      </c>
      <c r="Z312" s="2" t="str">
        <f t="shared" si="52"/>
        <v>MEEP</v>
      </c>
      <c r="AA312" s="2">
        <f>IF(Z312="HERE",Y312,AA311+Graph!$G$1*1000)</f>
        <v>132539799.62861285</v>
      </c>
      <c r="AB312" s="2">
        <f t="shared" si="63"/>
        <v>800000</v>
      </c>
      <c r="AC312" s="2">
        <f t="shared" si="64"/>
        <v>58739913.147465825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245</v>
      </c>
      <c r="C313" s="7"/>
      <c r="D313" s="2" t="e">
        <f t="shared" si="55"/>
        <v>#N/A</v>
      </c>
      <c r="E313" s="2" t="e">
        <f t="shared" si="67"/>
        <v>#N/A</v>
      </c>
      <c r="F313" s="2">
        <v>1754262.437107265</v>
      </c>
      <c r="G313" s="2">
        <f t="shared" si="70"/>
        <v>692960.42857142852</v>
      </c>
      <c r="H313" s="2">
        <f t="shared" si="65"/>
        <v>181393909.00460935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2298418.9999999916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1763481.020475477</v>
      </c>
      <c r="Q313" s="2">
        <f t="shared" si="71"/>
        <v>700000</v>
      </c>
      <c r="R313" s="2">
        <f t="shared" si="66"/>
        <v>183572673.2046501</v>
      </c>
      <c r="S313" s="2">
        <f t="shared" si="58"/>
        <v>692960.42857143283</v>
      </c>
      <c r="T313" s="2">
        <f t="shared" si="59"/>
        <v>7039.571428571362</v>
      </c>
      <c r="U313" s="2">
        <f t="shared" si="60"/>
        <v>700000</v>
      </c>
      <c r="V313" s="2">
        <f t="shared" si="34"/>
        <v>123185233.00460899</v>
      </c>
      <c r="W313" s="2">
        <f t="shared" si="61"/>
        <v>692960.42857143283</v>
      </c>
      <c r="X313" s="2">
        <f t="shared" si="51"/>
        <v>7039.5714285671711</v>
      </c>
      <c r="Y313" s="2">
        <f t="shared" si="62"/>
        <v>60387440.2000411</v>
      </c>
      <c r="Z313" s="2" t="str">
        <f t="shared" si="52"/>
        <v>MEEP</v>
      </c>
      <c r="AA313" s="2">
        <f>IF(Z313="HERE",Y313,AA312+Graph!$G$1*1000)</f>
        <v>133339799.62861285</v>
      </c>
      <c r="AB313" s="2">
        <f t="shared" si="63"/>
        <v>800000</v>
      </c>
      <c r="AC313" s="2">
        <f t="shared" si="64"/>
        <v>58739913.147465825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246</v>
      </c>
      <c r="C314" s="7"/>
      <c r="D314" s="2" t="e">
        <f t="shared" si="55"/>
        <v>#N/A</v>
      </c>
      <c r="E314" s="2" t="e">
        <f t="shared" si="67"/>
        <v>#N/A</v>
      </c>
      <c r="F314" s="2">
        <v>1759523.0874005258</v>
      </c>
      <c r="G314" s="2">
        <f t="shared" si="70"/>
        <v>692960.42857142852</v>
      </c>
      <c r="H314" s="2">
        <f t="shared" si="65"/>
        <v>182086869.43318078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2305458.571428563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1768763.5125680864</v>
      </c>
      <c r="Q314" s="2">
        <f t="shared" si="71"/>
        <v>700000</v>
      </c>
      <c r="R314" s="2">
        <f t="shared" si="66"/>
        <v>184272673.2046501</v>
      </c>
      <c r="S314" s="2">
        <f t="shared" si="58"/>
        <v>692960.42857143283</v>
      </c>
      <c r="T314" s="2">
        <f t="shared" si="59"/>
        <v>7039.571428571362</v>
      </c>
      <c r="U314" s="2">
        <f t="shared" si="60"/>
        <v>700000</v>
      </c>
      <c r="V314" s="2">
        <f t="shared" si="34"/>
        <v>123878193.43318042</v>
      </c>
      <c r="W314" s="2">
        <f t="shared" si="61"/>
        <v>692960.42857143283</v>
      </c>
      <c r="X314" s="2">
        <f t="shared" si="51"/>
        <v>7039.5714285671711</v>
      </c>
      <c r="Y314" s="2">
        <f t="shared" si="62"/>
        <v>60394479.771469668</v>
      </c>
      <c r="Z314" s="2" t="str">
        <f t="shared" si="52"/>
        <v>MEEP</v>
      </c>
      <c r="AA314" s="2">
        <f>IF(Z314="HERE",Y314,AA313+Graph!$G$1*1000)</f>
        <v>134139799.62861285</v>
      </c>
      <c r="AB314" s="2">
        <f t="shared" si="63"/>
        <v>800000</v>
      </c>
      <c r="AC314" s="2">
        <f t="shared" si="64"/>
        <v>58739913.147465825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247</v>
      </c>
      <c r="C315" s="7"/>
      <c r="D315" s="2" t="e">
        <f t="shared" si="55"/>
        <v>#N/A</v>
      </c>
      <c r="E315" s="2" t="e">
        <f t="shared" si="67"/>
        <v>#N/A</v>
      </c>
      <c r="F315" s="2">
        <v>1764783.7376937568</v>
      </c>
      <c r="G315" s="2">
        <f t="shared" si="70"/>
        <v>692960.42857142852</v>
      </c>
      <c r="H315" s="2">
        <f t="shared" si="65"/>
        <v>182779829.86175221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2312498.1428571343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1774046.004660666</v>
      </c>
      <c r="Q315" s="2">
        <f t="shared" si="71"/>
        <v>700000</v>
      </c>
      <c r="R315" s="2">
        <f t="shared" si="66"/>
        <v>184972673.2046501</v>
      </c>
      <c r="S315" s="2">
        <f t="shared" si="58"/>
        <v>692960.42857143283</v>
      </c>
      <c r="T315" s="2">
        <f t="shared" si="59"/>
        <v>7039.571428571362</v>
      </c>
      <c r="U315" s="2">
        <f t="shared" si="60"/>
        <v>700000</v>
      </c>
      <c r="V315" s="2">
        <f t="shared" si="34"/>
        <v>124571153.86175185</v>
      </c>
      <c r="W315" s="2">
        <f t="shared" si="61"/>
        <v>692960.42857143283</v>
      </c>
      <c r="X315" s="2">
        <f t="shared" si="51"/>
        <v>7039.5714285671711</v>
      </c>
      <c r="Y315" s="2">
        <f t="shared" si="62"/>
        <v>60401519.342898235</v>
      </c>
      <c r="Z315" s="2" t="str">
        <f t="shared" si="52"/>
        <v>MEEP</v>
      </c>
      <c r="AA315" s="2">
        <f>IF(Z315="HERE",Y315,AA314+Graph!$G$1*1000)</f>
        <v>134939799.62861285</v>
      </c>
      <c r="AB315" s="2">
        <f t="shared" si="63"/>
        <v>800000</v>
      </c>
      <c r="AC315" s="2">
        <f t="shared" si="64"/>
        <v>58739913.147465825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248</v>
      </c>
      <c r="C316" s="7"/>
      <c r="D316" s="2" t="e">
        <f t="shared" si="55"/>
        <v>#N/A</v>
      </c>
      <c r="E316" s="2" t="e">
        <f t="shared" si="67"/>
        <v>#N/A</v>
      </c>
      <c r="F316" s="2">
        <v>1770044.3879870176</v>
      </c>
      <c r="G316" s="2">
        <f t="shared" si="70"/>
        <v>692960.42857142852</v>
      </c>
      <c r="H316" s="2">
        <f t="shared" si="65"/>
        <v>183472790.29032364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2319537.7142857057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1779328.4967532456</v>
      </c>
      <c r="Q316" s="2">
        <f t="shared" si="71"/>
        <v>700000</v>
      </c>
      <c r="R316" s="2">
        <f t="shared" si="66"/>
        <v>185672673.2046501</v>
      </c>
      <c r="S316" s="2">
        <f t="shared" si="58"/>
        <v>692960.42857143283</v>
      </c>
      <c r="T316" s="2">
        <f t="shared" si="59"/>
        <v>7039.571428571362</v>
      </c>
      <c r="U316" s="2">
        <f t="shared" si="60"/>
        <v>700000</v>
      </c>
      <c r="V316" s="2">
        <f t="shared" si="34"/>
        <v>125264114.29032329</v>
      </c>
      <c r="W316" s="2">
        <f t="shared" si="61"/>
        <v>692960.42857143283</v>
      </c>
      <c r="X316" s="2">
        <f t="shared" si="51"/>
        <v>7039.5714285671711</v>
      </c>
      <c r="Y316" s="2">
        <f t="shared" si="62"/>
        <v>60408558.914326802</v>
      </c>
      <c r="Z316" s="2" t="str">
        <f t="shared" si="52"/>
        <v>MEEP</v>
      </c>
      <c r="AA316" s="2">
        <f>IF(Z316="HERE",Y316,AA315+Graph!$G$1*1000)</f>
        <v>135739799.62861285</v>
      </c>
      <c r="AB316" s="2">
        <f t="shared" si="63"/>
        <v>800000</v>
      </c>
      <c r="AC316" s="2">
        <f t="shared" si="64"/>
        <v>58739913.147465825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249</v>
      </c>
      <c r="C317" s="7"/>
      <c r="D317" s="2" t="e">
        <f t="shared" si="55"/>
        <v>#N/A</v>
      </c>
      <c r="E317" s="2" t="e">
        <f t="shared" si="67"/>
        <v>#N/A</v>
      </c>
      <c r="F317" s="2">
        <v>1775305.0382802784</v>
      </c>
      <c r="G317" s="2">
        <f t="shared" si="70"/>
        <v>692960.42857142852</v>
      </c>
      <c r="H317" s="2">
        <f t="shared" si="65"/>
        <v>184165750.71889508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2326577.2857142771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1784610.9888458252</v>
      </c>
      <c r="Q317" s="2">
        <f t="shared" si="71"/>
        <v>700000</v>
      </c>
      <c r="R317" s="2">
        <f t="shared" si="66"/>
        <v>186372673.2046501</v>
      </c>
      <c r="S317" s="2">
        <f t="shared" si="58"/>
        <v>692960.42857143283</v>
      </c>
      <c r="T317" s="2">
        <f t="shared" si="59"/>
        <v>7039.571428571362</v>
      </c>
      <c r="U317" s="2">
        <f t="shared" si="60"/>
        <v>700000</v>
      </c>
      <c r="V317" s="2">
        <f t="shared" si="34"/>
        <v>125957074.71889472</v>
      </c>
      <c r="W317" s="2">
        <f t="shared" si="61"/>
        <v>692960.42857143283</v>
      </c>
      <c r="X317" s="2">
        <f t="shared" si="51"/>
        <v>7039.5714285671711</v>
      </c>
      <c r="Y317" s="2">
        <f t="shared" si="62"/>
        <v>60415598.485755369</v>
      </c>
      <c r="Z317" s="2" t="str">
        <f t="shared" si="52"/>
        <v>MEEP</v>
      </c>
      <c r="AA317" s="2">
        <f>IF(Z317="HERE",Y317,AA316+Graph!$G$1*1000)</f>
        <v>136539799.62861285</v>
      </c>
      <c r="AB317" s="2">
        <f t="shared" si="63"/>
        <v>800000</v>
      </c>
      <c r="AC317" s="2">
        <f t="shared" si="64"/>
        <v>58739913.147465825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250</v>
      </c>
      <c r="C318" s="7"/>
      <c r="D318" s="2" t="e">
        <f t="shared" si="55"/>
        <v>#N/A</v>
      </c>
      <c r="E318" s="2" t="e">
        <f t="shared" si="67"/>
        <v>#N/A</v>
      </c>
      <c r="F318" s="2">
        <v>1780565.6885735393</v>
      </c>
      <c r="G318" s="2">
        <f t="shared" si="70"/>
        <v>692960.42857142852</v>
      </c>
      <c r="H318" s="2">
        <f t="shared" si="65"/>
        <v>184858711.14746651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2333616.8571428484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1789893.4809384048</v>
      </c>
      <c r="Q318" s="2">
        <f t="shared" si="71"/>
        <v>700000</v>
      </c>
      <c r="R318" s="2">
        <f t="shared" si="66"/>
        <v>187072673.2046501</v>
      </c>
      <c r="S318" s="2">
        <f t="shared" si="58"/>
        <v>692960.42857143283</v>
      </c>
      <c r="T318" s="2">
        <f t="shared" si="59"/>
        <v>7039.571428571362</v>
      </c>
      <c r="U318" s="2">
        <f t="shared" si="60"/>
        <v>700000</v>
      </c>
      <c r="V318" s="2">
        <f t="shared" si="34"/>
        <v>126650035.14746615</v>
      </c>
      <c r="W318" s="2">
        <f t="shared" si="61"/>
        <v>692960.42857143283</v>
      </c>
      <c r="X318" s="2">
        <f t="shared" si="51"/>
        <v>7039.5714285671711</v>
      </c>
      <c r="Y318" s="2">
        <f t="shared" si="62"/>
        <v>60422638.057183936</v>
      </c>
      <c r="Z318" s="2" t="str">
        <f t="shared" si="52"/>
        <v>MEEP</v>
      </c>
      <c r="AA318" s="2">
        <f>IF(Z318="HERE",Y318,AA317+Graph!$G$1*1000)</f>
        <v>137339799.62861285</v>
      </c>
      <c r="AB318" s="2">
        <f t="shared" si="63"/>
        <v>800000</v>
      </c>
      <c r="AC318" s="2">
        <f t="shared" si="64"/>
        <v>58739913.147465825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251</v>
      </c>
      <c r="C319" s="7"/>
      <c r="D319" s="2" t="e">
        <f t="shared" si="55"/>
        <v>#N/A</v>
      </c>
      <c r="E319" s="2" t="e">
        <f t="shared" si="67"/>
        <v>#N/A</v>
      </c>
      <c r="F319" s="2">
        <v>1785826.3388668001</v>
      </c>
      <c r="G319" s="2">
        <f t="shared" si="70"/>
        <v>692960.42857142852</v>
      </c>
      <c r="H319" s="2">
        <f t="shared" si="65"/>
        <v>185551671.57603794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2340656.4285714198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1795175.9730309844</v>
      </c>
      <c r="Q319" s="2">
        <f t="shared" si="71"/>
        <v>700000</v>
      </c>
      <c r="R319" s="2">
        <f t="shared" si="66"/>
        <v>187772673.2046501</v>
      </c>
      <c r="S319" s="2">
        <f t="shared" si="58"/>
        <v>692960.42857143283</v>
      </c>
      <c r="T319" s="2">
        <f t="shared" si="59"/>
        <v>7039.571428571362</v>
      </c>
      <c r="U319" s="2">
        <f t="shared" si="60"/>
        <v>700000</v>
      </c>
      <c r="V319" s="2">
        <f t="shared" si="34"/>
        <v>127342995.57603759</v>
      </c>
      <c r="W319" s="2">
        <f t="shared" si="61"/>
        <v>692960.42857143283</v>
      </c>
      <c r="X319" s="2">
        <f t="shared" si="51"/>
        <v>7039.5714285671711</v>
      </c>
      <c r="Y319" s="2">
        <f t="shared" si="62"/>
        <v>60429677.628612503</v>
      </c>
      <c r="Z319" s="2" t="str">
        <f t="shared" si="52"/>
        <v>MEEP</v>
      </c>
      <c r="AA319" s="2">
        <f>IF(Z319="HERE",Y319,AA318+Graph!$G$1*1000)</f>
        <v>138139799.62861285</v>
      </c>
      <c r="AB319" s="2">
        <f t="shared" si="63"/>
        <v>800000</v>
      </c>
      <c r="AC319" s="2">
        <f t="shared" si="64"/>
        <v>58739913.147465825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252</v>
      </c>
      <c r="C320" s="7"/>
      <c r="D320" s="2" t="e">
        <f t="shared" si="55"/>
        <v>#N/A</v>
      </c>
      <c r="E320" s="2" t="e">
        <f t="shared" si="67"/>
        <v>#N/A</v>
      </c>
      <c r="F320" s="2">
        <v>1791086.9891600311</v>
      </c>
      <c r="G320" s="2">
        <f t="shared" si="70"/>
        <v>692960.42857142852</v>
      </c>
      <c r="H320" s="2">
        <f t="shared" si="65"/>
        <v>186244632.00460938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2347695.9999999912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1800458.4651235938</v>
      </c>
      <c r="Q320" s="2">
        <f t="shared" si="71"/>
        <v>700000</v>
      </c>
      <c r="R320" s="2">
        <f t="shared" si="66"/>
        <v>188472673.2046501</v>
      </c>
      <c r="S320" s="2">
        <f t="shared" si="58"/>
        <v>692960.42857143283</v>
      </c>
      <c r="T320" s="2">
        <f t="shared" si="59"/>
        <v>7039.571428571362</v>
      </c>
      <c r="U320" s="2">
        <f t="shared" si="60"/>
        <v>700000</v>
      </c>
      <c r="V320" s="2">
        <f t="shared" si="34"/>
        <v>128035956.00460902</v>
      </c>
      <c r="W320" s="2">
        <f t="shared" si="61"/>
        <v>692960.42857143283</v>
      </c>
      <c r="X320" s="2">
        <f t="shared" si="51"/>
        <v>7039.5714285671711</v>
      </c>
      <c r="Y320" s="2">
        <f t="shared" si="62"/>
        <v>60436717.200041071</v>
      </c>
      <c r="Z320" s="2" t="str">
        <f t="shared" si="52"/>
        <v>MEEP</v>
      </c>
      <c r="AA320" s="2">
        <f>IF(Z320="HERE",Y320,AA319+Graph!$G$1*1000)</f>
        <v>138939799.62861285</v>
      </c>
      <c r="AB320" s="2">
        <f t="shared" si="63"/>
        <v>800000</v>
      </c>
      <c r="AC320" s="2">
        <f t="shared" si="64"/>
        <v>58739913.147465825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253</v>
      </c>
      <c r="C321" s="7"/>
      <c r="D321" s="2" t="e">
        <f t="shared" si="55"/>
        <v>#N/A</v>
      </c>
      <c r="E321" s="2" t="e">
        <f t="shared" si="67"/>
        <v>#N/A</v>
      </c>
      <c r="F321" s="2">
        <v>1796347.6394532919</v>
      </c>
      <c r="G321" s="2">
        <f t="shared" si="70"/>
        <v>692960.42857142852</v>
      </c>
      <c r="H321" s="2">
        <f t="shared" si="65"/>
        <v>186937592.43318081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2354735.5714285625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1805740.9572161734</v>
      </c>
      <c r="Q321" s="2">
        <f t="shared" si="71"/>
        <v>700000</v>
      </c>
      <c r="R321" s="2">
        <f t="shared" si="66"/>
        <v>189172673.2046501</v>
      </c>
      <c r="S321" s="2">
        <f t="shared" si="58"/>
        <v>692960.42857143283</v>
      </c>
      <c r="T321" s="2">
        <f t="shared" si="59"/>
        <v>7039.571428571362</v>
      </c>
      <c r="U321" s="2">
        <f t="shared" si="60"/>
        <v>700000</v>
      </c>
      <c r="V321" s="2">
        <f t="shared" si="34"/>
        <v>128728916.43318045</v>
      </c>
      <c r="W321" s="2">
        <f t="shared" si="61"/>
        <v>692960.42857143283</v>
      </c>
      <c r="X321" s="2">
        <f t="shared" si="51"/>
        <v>7039.5714285671711</v>
      </c>
      <c r="Y321" s="2">
        <f t="shared" si="62"/>
        <v>60443756.771469638</v>
      </c>
      <c r="Z321" s="2" t="str">
        <f t="shared" si="52"/>
        <v>MEEP</v>
      </c>
      <c r="AA321" s="2">
        <f>IF(Z321="HERE",Y321,AA320+Graph!$G$1*1000)</f>
        <v>139739799.62861285</v>
      </c>
      <c r="AB321" s="2">
        <f t="shared" si="63"/>
        <v>800000</v>
      </c>
      <c r="AC321" s="2">
        <f t="shared" si="64"/>
        <v>58739913.147465825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254</v>
      </c>
      <c r="C322" s="7"/>
      <c r="D322" s="2" t="e">
        <f t="shared" si="55"/>
        <v>#N/A</v>
      </c>
      <c r="E322" s="2" t="e">
        <f t="shared" si="67"/>
        <v>#N/A</v>
      </c>
      <c r="F322" s="2">
        <v>1801608.2897465527</v>
      </c>
      <c r="G322" s="2">
        <f t="shared" si="70"/>
        <v>692960.42857142852</v>
      </c>
      <c r="H322" s="2">
        <f t="shared" si="65"/>
        <v>187630552.86175224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2361775.1428571339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1811023.449308753</v>
      </c>
      <c r="Q322" s="2">
        <f t="shared" si="71"/>
        <v>700000</v>
      </c>
      <c r="R322" s="2">
        <f t="shared" si="66"/>
        <v>189872673.2046501</v>
      </c>
      <c r="S322" s="2">
        <f t="shared" si="58"/>
        <v>692960.42857143283</v>
      </c>
      <c r="T322" s="2">
        <f t="shared" si="59"/>
        <v>7039.571428571362</v>
      </c>
      <c r="U322" s="2">
        <f t="shared" si="60"/>
        <v>700000</v>
      </c>
      <c r="V322" s="2">
        <f t="shared" si="34"/>
        <v>129421876.86175188</v>
      </c>
      <c r="W322" s="2">
        <f t="shared" si="61"/>
        <v>692960.42857143283</v>
      </c>
      <c r="X322" s="2">
        <f t="shared" si="51"/>
        <v>7039.5714285671711</v>
      </c>
      <c r="Y322" s="2">
        <f t="shared" si="62"/>
        <v>60450796.342898205</v>
      </c>
      <c r="Z322" s="2" t="str">
        <f t="shared" si="52"/>
        <v>MEEP</v>
      </c>
      <c r="AA322" s="2">
        <f>IF(Z322="HERE",Y322,AA321+Graph!$G$1*1000)</f>
        <v>140539799.62861285</v>
      </c>
      <c r="AB322" s="2">
        <f t="shared" si="63"/>
        <v>800000</v>
      </c>
      <c r="AC322" s="2">
        <f t="shared" si="64"/>
        <v>58739913.147465825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255</v>
      </c>
      <c r="C323" s="7"/>
      <c r="D323" s="2" t="e">
        <f t="shared" si="55"/>
        <v>#N/A</v>
      </c>
      <c r="E323" s="2" t="e">
        <f t="shared" si="67"/>
        <v>#N/A</v>
      </c>
      <c r="F323" s="2">
        <v>1806868.9400398135</v>
      </c>
      <c r="G323" s="2">
        <f t="shared" si="70"/>
        <v>692960.42857142852</v>
      </c>
      <c r="H323" s="2">
        <f t="shared" si="65"/>
        <v>188323513.29032367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2368814.7142857052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1816305.9414013326</v>
      </c>
      <c r="Q323" s="2">
        <f t="shared" si="71"/>
        <v>700000</v>
      </c>
      <c r="R323" s="2">
        <f t="shared" si="66"/>
        <v>190572673.2046501</v>
      </c>
      <c r="S323" s="2">
        <f t="shared" si="58"/>
        <v>692960.42857143283</v>
      </c>
      <c r="T323" s="2">
        <f t="shared" si="59"/>
        <v>7039.571428571362</v>
      </c>
      <c r="U323" s="2">
        <f t="shared" si="60"/>
        <v>700000</v>
      </c>
      <c r="V323" s="2">
        <f t="shared" si="34"/>
        <v>130114837.29032332</v>
      </c>
      <c r="W323" s="2">
        <f t="shared" si="61"/>
        <v>692960.42857143283</v>
      </c>
      <c r="X323" s="2">
        <f t="shared" si="51"/>
        <v>7039.5714285671711</v>
      </c>
      <c r="Y323" s="2">
        <f t="shared" si="62"/>
        <v>60457835.914326772</v>
      </c>
      <c r="Z323" s="2" t="str">
        <f t="shared" si="52"/>
        <v>MEEP</v>
      </c>
      <c r="AA323" s="2">
        <f>IF(Z323="HERE",Y323,AA322+Graph!$G$1*1000)</f>
        <v>141339799.62861285</v>
      </c>
      <c r="AB323" s="2">
        <f t="shared" si="63"/>
        <v>800000</v>
      </c>
      <c r="AC323" s="2">
        <f t="shared" si="64"/>
        <v>58739913.147465825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256</v>
      </c>
      <c r="C324" s="7"/>
      <c r="D324" s="2" t="e">
        <f t="shared" si="55"/>
        <v>#N/A</v>
      </c>
      <c r="E324" s="2" t="e">
        <f t="shared" si="67"/>
        <v>#N/A</v>
      </c>
      <c r="F324" s="2">
        <v>1812129.5903330743</v>
      </c>
      <c r="G324" s="2">
        <f t="shared" si="70"/>
        <v>692960.42857142852</v>
      </c>
      <c r="H324" s="2">
        <f t="shared" si="65"/>
        <v>189016473.71889511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2375854.2857142766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1821588.4334939122</v>
      </c>
      <c r="Q324" s="2">
        <f t="shared" si="71"/>
        <v>700000</v>
      </c>
      <c r="R324" s="2">
        <f t="shared" si="66"/>
        <v>191272673.2046501</v>
      </c>
      <c r="S324" s="2">
        <f t="shared" si="58"/>
        <v>692960.42857143283</v>
      </c>
      <c r="T324" s="2">
        <f t="shared" si="59"/>
        <v>7039.571428571362</v>
      </c>
      <c r="U324" s="2">
        <f t="shared" si="60"/>
        <v>700000</v>
      </c>
      <c r="V324" s="2">
        <f t="shared" si="34"/>
        <v>130807797.71889475</v>
      </c>
      <c r="W324" s="2">
        <f t="shared" si="61"/>
        <v>692960.42857143283</v>
      </c>
      <c r="X324" s="2">
        <f t="shared" si="51"/>
        <v>7039.5714285671711</v>
      </c>
      <c r="Y324" s="2">
        <f t="shared" si="62"/>
        <v>60464875.485755339</v>
      </c>
      <c r="Z324" s="2" t="str">
        <f t="shared" si="52"/>
        <v>MEEP</v>
      </c>
      <c r="AA324" s="2">
        <f>IF(Z324="HERE",Y324,AA323+Graph!$G$1*1000)</f>
        <v>142139799.62861285</v>
      </c>
      <c r="AB324" s="2">
        <f t="shared" si="63"/>
        <v>800000</v>
      </c>
      <c r="AC324" s="2">
        <f t="shared" si="64"/>
        <v>58739913.147465825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257</v>
      </c>
      <c r="C325" s="7"/>
      <c r="D325" s="2" t="e">
        <f t="shared" si="55"/>
        <v>#N/A</v>
      </c>
      <c r="E325" s="2" t="e">
        <f t="shared" si="67"/>
        <v>#N/A</v>
      </c>
      <c r="F325" s="2">
        <v>1817390.2406263053</v>
      </c>
      <c r="G325" s="2">
        <f t="shared" si="70"/>
        <v>692960.42857142852</v>
      </c>
      <c r="H325" s="2">
        <f t="shared" si="65"/>
        <v>189709434.14746654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2382893.857142848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1826870.9255865216</v>
      </c>
      <c r="Q325" s="2">
        <f t="shared" si="71"/>
        <v>700000</v>
      </c>
      <c r="R325" s="2">
        <f t="shared" si="66"/>
        <v>191972673.2046501</v>
      </c>
      <c r="S325" s="2">
        <f t="shared" si="58"/>
        <v>692960.42857143283</v>
      </c>
      <c r="T325" s="2">
        <f t="shared" si="59"/>
        <v>7039.571428571362</v>
      </c>
      <c r="U325" s="2">
        <f t="shared" si="60"/>
        <v>700000</v>
      </c>
      <c r="V325" s="2">
        <f t="shared" si="34"/>
        <v>131500758.14746618</v>
      </c>
      <c r="W325" s="2">
        <f t="shared" si="61"/>
        <v>692960.42857143283</v>
      </c>
      <c r="X325" s="2">
        <f t="shared" si="51"/>
        <v>7039.5714285671711</v>
      </c>
      <c r="Y325" s="2">
        <f t="shared" si="62"/>
        <v>60471915.057183906</v>
      </c>
      <c r="Z325" s="2" t="str">
        <f t="shared" si="52"/>
        <v>MEEP</v>
      </c>
      <c r="AA325" s="2">
        <f>IF(Z325="HERE",Y325,AA324+Graph!$G$1*1000)</f>
        <v>142939799.62861285</v>
      </c>
      <c r="AB325" s="2">
        <f t="shared" si="63"/>
        <v>800000</v>
      </c>
      <c r="AC325" s="2">
        <f t="shared" si="64"/>
        <v>58739913.147465825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258</v>
      </c>
      <c r="C326" s="7"/>
      <c r="D326" s="2" t="e">
        <f t="shared" si="55"/>
        <v>#N/A</v>
      </c>
      <c r="E326" s="2" t="e">
        <f t="shared" si="67"/>
        <v>#N/A</v>
      </c>
      <c r="F326" s="2">
        <v>1822650.8909195662</v>
      </c>
      <c r="G326" s="2">
        <f t="shared" si="70"/>
        <v>692960.42857142852</v>
      </c>
      <c r="H326" s="2">
        <f t="shared" si="65"/>
        <v>190402394.57603797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2389933.4285714193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1832153.4176791012</v>
      </c>
      <c r="Q326" s="2">
        <f t="shared" si="71"/>
        <v>700000</v>
      </c>
      <c r="R326" s="2">
        <f t="shared" si="66"/>
        <v>192672673.2046501</v>
      </c>
      <c r="S326" s="2">
        <f t="shared" si="58"/>
        <v>692960.42857143283</v>
      </c>
      <c r="T326" s="2">
        <f t="shared" si="59"/>
        <v>7039.571428571362</v>
      </c>
      <c r="U326" s="2">
        <f t="shared" si="60"/>
        <v>700000</v>
      </c>
      <c r="V326" s="2">
        <f t="shared" si="34"/>
        <v>132193718.57603762</v>
      </c>
      <c r="W326" s="2">
        <f t="shared" si="61"/>
        <v>692960.42857143283</v>
      </c>
      <c r="X326" s="2">
        <f t="shared" si="51"/>
        <v>7039.5714285671711</v>
      </c>
      <c r="Y326" s="2">
        <f t="shared" si="62"/>
        <v>60478954.628612474</v>
      </c>
      <c r="Z326" s="2" t="str">
        <f t="shared" si="52"/>
        <v>MEEP</v>
      </c>
      <c r="AA326" s="2">
        <f>IF(Z326="HERE",Y326,AA325+Graph!$G$1*1000)</f>
        <v>143739799.62861285</v>
      </c>
      <c r="AB326" s="2">
        <f t="shared" si="63"/>
        <v>800000</v>
      </c>
      <c r="AC326" s="2">
        <f t="shared" si="64"/>
        <v>58739913.147465825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259</v>
      </c>
      <c r="C327" s="7"/>
      <c r="D327" s="2" t="e">
        <f t="shared" si="55"/>
        <v>#N/A</v>
      </c>
      <c r="E327" s="2" t="e">
        <f t="shared" si="67"/>
        <v>#N/A</v>
      </c>
      <c r="F327" s="2">
        <v>1827911.541212827</v>
      </c>
      <c r="G327" s="2">
        <f t="shared" si="70"/>
        <v>692960.42857142852</v>
      </c>
      <c r="H327" s="2">
        <f t="shared" si="65"/>
        <v>191095355.00460941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2396972.9999999907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1837435.9097716808</v>
      </c>
      <c r="Q327" s="2">
        <f t="shared" si="71"/>
        <v>700000</v>
      </c>
      <c r="R327" s="2">
        <f t="shared" si="66"/>
        <v>193372673.2046501</v>
      </c>
      <c r="S327" s="2">
        <f t="shared" si="58"/>
        <v>692960.42857143283</v>
      </c>
      <c r="T327" s="2">
        <f t="shared" si="59"/>
        <v>7039.571428571362</v>
      </c>
      <c r="U327" s="2">
        <f t="shared" si="60"/>
        <v>700000</v>
      </c>
      <c r="V327" s="2">
        <f t="shared" si="34"/>
        <v>132886679.00460905</v>
      </c>
      <c r="W327" s="2">
        <f t="shared" si="61"/>
        <v>692960.42857143283</v>
      </c>
      <c r="X327" s="2">
        <f t="shared" si="51"/>
        <v>7039.5714285671711</v>
      </c>
      <c r="Y327" s="2">
        <f t="shared" si="62"/>
        <v>60485994.200041041</v>
      </c>
      <c r="Z327" s="2" t="str">
        <f t="shared" si="52"/>
        <v>MEEP</v>
      </c>
      <c r="AA327" s="2">
        <f>IF(Z327="HERE",Y327,AA326+Graph!$G$1*1000)</f>
        <v>144539799.62861285</v>
      </c>
      <c r="AB327" s="2">
        <f t="shared" si="63"/>
        <v>800000</v>
      </c>
      <c r="AC327" s="2">
        <f t="shared" si="64"/>
        <v>58739913.147465825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260</v>
      </c>
      <c r="C328" s="7"/>
      <c r="D328" s="2" t="e">
        <f t="shared" si="55"/>
        <v>#N/A</v>
      </c>
      <c r="E328" s="2" t="e">
        <f t="shared" si="67"/>
        <v>#N/A</v>
      </c>
      <c r="F328" s="2">
        <v>1833172.1915060878</v>
      </c>
      <c r="G328" s="2">
        <f t="shared" si="70"/>
        <v>692960.42857142852</v>
      </c>
      <c r="H328" s="2">
        <f t="shared" si="65"/>
        <v>191788315.43318084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2404012.571428562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1842718.4018642604</v>
      </c>
      <c r="Q328" s="2">
        <f t="shared" si="71"/>
        <v>700000</v>
      </c>
      <c r="R328" s="2">
        <f t="shared" si="66"/>
        <v>194072673.2046501</v>
      </c>
      <c r="S328" s="2">
        <f t="shared" si="58"/>
        <v>692960.42857143283</v>
      </c>
      <c r="T328" s="2">
        <f t="shared" si="59"/>
        <v>7039.571428571362</v>
      </c>
      <c r="U328" s="2">
        <f t="shared" si="60"/>
        <v>700000</v>
      </c>
      <c r="V328" s="2">
        <f t="shared" si="34"/>
        <v>133579639.43318048</v>
      </c>
      <c r="W328" s="2">
        <f t="shared" si="61"/>
        <v>692960.42857143283</v>
      </c>
      <c r="X328" s="2">
        <f t="shared" si="51"/>
        <v>7039.5714285671711</v>
      </c>
      <c r="Y328" s="2">
        <f t="shared" si="62"/>
        <v>60493033.771469608</v>
      </c>
      <c r="Z328" s="2" t="str">
        <f t="shared" si="52"/>
        <v>MEEP</v>
      </c>
      <c r="AA328" s="2">
        <f>IF(Z328="HERE",Y328,AA327+Graph!$G$1*1000)</f>
        <v>145339799.62861285</v>
      </c>
      <c r="AB328" s="2">
        <f t="shared" si="63"/>
        <v>800000</v>
      </c>
      <c r="AC328" s="2">
        <f t="shared" si="64"/>
        <v>58739913.147465825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261</v>
      </c>
      <c r="C329" s="7"/>
      <c r="D329" s="2" t="e">
        <f t="shared" si="55"/>
        <v>#N/A</v>
      </c>
      <c r="E329" s="2" t="e">
        <f t="shared" si="67"/>
        <v>#N/A</v>
      </c>
      <c r="F329" s="2">
        <v>1838432.8417993486</v>
      </c>
      <c r="G329" s="2">
        <f t="shared" si="70"/>
        <v>692960.42857142852</v>
      </c>
      <c r="H329" s="2">
        <f t="shared" si="65"/>
        <v>192481275.86175227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2411052.1428571334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1848000.89395684</v>
      </c>
      <c r="Q329" s="2">
        <f t="shared" si="71"/>
        <v>700000</v>
      </c>
      <c r="R329" s="2">
        <f t="shared" si="66"/>
        <v>194772673.2046501</v>
      </c>
      <c r="S329" s="2">
        <f t="shared" si="58"/>
        <v>692960.42857143283</v>
      </c>
      <c r="T329" s="2">
        <f t="shared" si="59"/>
        <v>7039.571428571362</v>
      </c>
      <c r="U329" s="2">
        <f t="shared" si="60"/>
        <v>700000</v>
      </c>
      <c r="V329" s="2">
        <f t="shared" si="34"/>
        <v>134272599.86175191</v>
      </c>
      <c r="W329" s="2">
        <f t="shared" si="61"/>
        <v>692960.42857143283</v>
      </c>
      <c r="X329" s="2">
        <f t="shared" si="51"/>
        <v>7039.5714285671711</v>
      </c>
      <c r="Y329" s="2">
        <f t="shared" si="62"/>
        <v>60500073.342898175</v>
      </c>
      <c r="Z329" s="2" t="str">
        <f t="shared" si="52"/>
        <v>MEEP</v>
      </c>
      <c r="AA329" s="2">
        <f>IF(Z329="HERE",Y329,AA328+Graph!$G$1*1000)</f>
        <v>146139799.62861285</v>
      </c>
      <c r="AB329" s="2">
        <f t="shared" si="63"/>
        <v>800000</v>
      </c>
      <c r="AC329" s="2">
        <f t="shared" si="64"/>
        <v>58739913.147465825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262</v>
      </c>
      <c r="C330" s="7"/>
      <c r="D330" s="2" t="e">
        <f t="shared" si="55"/>
        <v>#N/A</v>
      </c>
      <c r="E330" s="2" t="e">
        <f t="shared" si="67"/>
        <v>#N/A</v>
      </c>
      <c r="F330" s="2">
        <v>1843693.4920926094</v>
      </c>
      <c r="G330" s="2">
        <f t="shared" si="70"/>
        <v>692960.42857142852</v>
      </c>
      <c r="H330" s="2">
        <f t="shared" si="65"/>
        <v>193174236.2903237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2418091.7142857048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1853283.3860494196</v>
      </c>
      <c r="Q330" s="2">
        <f t="shared" si="71"/>
        <v>700000</v>
      </c>
      <c r="R330" s="2">
        <f t="shared" si="66"/>
        <v>195472673.2046501</v>
      </c>
      <c r="S330" s="2">
        <f t="shared" si="58"/>
        <v>692960.42857143283</v>
      </c>
      <c r="T330" s="2">
        <f t="shared" si="59"/>
        <v>7039.571428571362</v>
      </c>
      <c r="U330" s="2">
        <f t="shared" si="60"/>
        <v>700000</v>
      </c>
      <c r="V330" s="2">
        <f t="shared" si="34"/>
        <v>134965560.29032335</v>
      </c>
      <c r="W330" s="2">
        <f t="shared" si="61"/>
        <v>692960.42857143283</v>
      </c>
      <c r="X330" s="2">
        <f t="shared" si="51"/>
        <v>7039.5714285671711</v>
      </c>
      <c r="Y330" s="2">
        <f t="shared" si="62"/>
        <v>60507112.914326742</v>
      </c>
      <c r="Z330" s="2" t="str">
        <f t="shared" si="52"/>
        <v>MEEP</v>
      </c>
      <c r="AA330" s="2">
        <f>IF(Z330="HERE",Y330,AA329+Graph!$G$1*1000)</f>
        <v>146939799.62861285</v>
      </c>
      <c r="AB330" s="2">
        <f t="shared" si="63"/>
        <v>800000</v>
      </c>
      <c r="AC330" s="2">
        <f t="shared" si="64"/>
        <v>58739913.147465825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263</v>
      </c>
      <c r="C331" s="7"/>
      <c r="D331" s="2" t="e">
        <f t="shared" si="55"/>
        <v>#N/A</v>
      </c>
      <c r="E331" s="2" t="e">
        <f t="shared" si="67"/>
        <v>#N/A</v>
      </c>
      <c r="F331" s="2">
        <v>1848954.1423858404</v>
      </c>
      <c r="G331" s="2">
        <f t="shared" si="70"/>
        <v>692960.42857142852</v>
      </c>
      <c r="H331" s="2">
        <f t="shared" si="65"/>
        <v>193867196.71889514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2425131.2857142761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1858565.878142029</v>
      </c>
      <c r="Q331" s="2">
        <f t="shared" si="71"/>
        <v>700000</v>
      </c>
      <c r="R331" s="2">
        <f t="shared" si="66"/>
        <v>196172673.2046501</v>
      </c>
      <c r="S331" s="2">
        <f t="shared" si="58"/>
        <v>692960.42857143283</v>
      </c>
      <c r="T331" s="2">
        <f t="shared" si="59"/>
        <v>7039.571428571362</v>
      </c>
      <c r="U331" s="2">
        <f t="shared" si="60"/>
        <v>700000</v>
      </c>
      <c r="V331" s="2">
        <f t="shared" si="34"/>
        <v>135658520.71889478</v>
      </c>
      <c r="W331" s="2">
        <f t="shared" si="61"/>
        <v>692960.42857143283</v>
      </c>
      <c r="X331" s="2">
        <f t="shared" si="51"/>
        <v>7039.5714285671711</v>
      </c>
      <c r="Y331" s="2">
        <f t="shared" si="62"/>
        <v>60514152.485755309</v>
      </c>
      <c r="Z331" s="2" t="str">
        <f t="shared" si="52"/>
        <v>MEEP</v>
      </c>
      <c r="AA331" s="2">
        <f>IF(Z331="HERE",Y331,AA330+Graph!$G$1*1000)</f>
        <v>147739799.62861285</v>
      </c>
      <c r="AB331" s="2">
        <f t="shared" si="63"/>
        <v>800000</v>
      </c>
      <c r="AC331" s="2">
        <f t="shared" si="64"/>
        <v>58739913.147465825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264</v>
      </c>
      <c r="C332" s="7"/>
      <c r="D332" s="2" t="e">
        <f t="shared" si="55"/>
        <v>#N/A</v>
      </c>
      <c r="E332" s="2" t="e">
        <f t="shared" si="67"/>
        <v>#N/A</v>
      </c>
      <c r="F332" s="2">
        <v>1854214.7926791012</v>
      </c>
      <c r="G332" s="2">
        <f t="shared" si="70"/>
        <v>692960.42857142852</v>
      </c>
      <c r="H332" s="2">
        <f t="shared" si="65"/>
        <v>194560157.14746657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2432170.8571428475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1863848.3702346087</v>
      </c>
      <c r="Q332" s="2">
        <f t="shared" si="71"/>
        <v>700000</v>
      </c>
      <c r="R332" s="2">
        <f t="shared" si="66"/>
        <v>196872673.2046501</v>
      </c>
      <c r="S332" s="2">
        <f t="shared" si="58"/>
        <v>692960.42857143283</v>
      </c>
      <c r="T332" s="2">
        <f t="shared" si="59"/>
        <v>7039.571428571362</v>
      </c>
      <c r="U332" s="2">
        <f t="shared" si="60"/>
        <v>700000</v>
      </c>
      <c r="V332" s="2">
        <f t="shared" si="34"/>
        <v>136351481.14746621</v>
      </c>
      <c r="W332" s="2">
        <f t="shared" si="61"/>
        <v>692960.42857143283</v>
      </c>
      <c r="X332" s="2">
        <f t="shared" si="51"/>
        <v>7039.5714285671711</v>
      </c>
      <c r="Y332" s="2">
        <f t="shared" si="62"/>
        <v>60521192.057183877</v>
      </c>
      <c r="Z332" s="2" t="str">
        <f t="shared" si="52"/>
        <v>MEEP</v>
      </c>
      <c r="AA332" s="2">
        <f>IF(Z332="HERE",Y332,AA331+Graph!$G$1*1000)</f>
        <v>148539799.62861285</v>
      </c>
      <c r="AB332" s="2">
        <f t="shared" si="63"/>
        <v>800000</v>
      </c>
      <c r="AC332" s="2">
        <f t="shared" si="64"/>
        <v>58739913.147465825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265</v>
      </c>
      <c r="C333" s="7"/>
      <c r="D333" s="2" t="e">
        <f t="shared" si="55"/>
        <v>#N/A</v>
      </c>
      <c r="E333" s="2" t="e">
        <f t="shared" si="67"/>
        <v>#N/A</v>
      </c>
      <c r="F333" s="2">
        <v>1859475.442972362</v>
      </c>
      <c r="G333" s="2">
        <f t="shared" si="70"/>
        <v>692960.42857142852</v>
      </c>
      <c r="H333" s="2">
        <f t="shared" si="65"/>
        <v>195253117.576038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2439210.4285714189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1869130.8623271883</v>
      </c>
      <c r="Q333" s="2">
        <f t="shared" si="71"/>
        <v>700000</v>
      </c>
      <c r="R333" s="2">
        <f t="shared" si="66"/>
        <v>197572673.2046501</v>
      </c>
      <c r="S333" s="2">
        <f t="shared" si="58"/>
        <v>692960.42857143283</v>
      </c>
      <c r="T333" s="2">
        <f t="shared" si="59"/>
        <v>7039.571428571362</v>
      </c>
      <c r="U333" s="2">
        <f t="shared" si="60"/>
        <v>700000</v>
      </c>
      <c r="V333" s="2">
        <f t="shared" si="34"/>
        <v>137044441.57603765</v>
      </c>
      <c r="W333" s="2">
        <f t="shared" si="61"/>
        <v>692960.42857143283</v>
      </c>
      <c r="X333" s="2">
        <f t="shared" si="51"/>
        <v>7039.5714285671711</v>
      </c>
      <c r="Y333" s="2">
        <f t="shared" si="62"/>
        <v>60528231.628612444</v>
      </c>
      <c r="Z333" s="2" t="str">
        <f t="shared" si="52"/>
        <v>MEEP</v>
      </c>
      <c r="AA333" s="2">
        <f>IF(Z333="HERE",Y333,AA332+Graph!$G$1*1000)</f>
        <v>149339799.62861285</v>
      </c>
      <c r="AB333" s="2">
        <f t="shared" si="63"/>
        <v>800000</v>
      </c>
      <c r="AC333" s="2">
        <f t="shared" si="64"/>
        <v>58739913.147465825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266</v>
      </c>
      <c r="C334" s="7"/>
      <c r="D334" s="2" t="e">
        <f t="shared" si="55"/>
        <v>#N/A</v>
      </c>
      <c r="E334" s="2" t="e">
        <f t="shared" si="67"/>
        <v>#N/A</v>
      </c>
      <c r="F334" s="2">
        <v>1864736.0932656229</v>
      </c>
      <c r="G334" s="2">
        <f t="shared" si="70"/>
        <v>692960.42857142852</v>
      </c>
      <c r="H334" s="2">
        <f t="shared" si="65"/>
        <v>195946078.00460944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2446249.9999999902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1874413.3544197679</v>
      </c>
      <c r="Q334" s="2">
        <f t="shared" si="71"/>
        <v>700000</v>
      </c>
      <c r="R334" s="2">
        <f t="shared" si="66"/>
        <v>198272673.2046501</v>
      </c>
      <c r="S334" s="2">
        <f t="shared" si="58"/>
        <v>692960.42857143283</v>
      </c>
      <c r="T334" s="2">
        <f t="shared" si="59"/>
        <v>7039.571428571362</v>
      </c>
      <c r="U334" s="2">
        <f t="shared" si="60"/>
        <v>700000</v>
      </c>
      <c r="V334" s="2">
        <f t="shared" si="34"/>
        <v>137737402.00460908</v>
      </c>
      <c r="W334" s="2">
        <f t="shared" si="61"/>
        <v>692960.42857143283</v>
      </c>
      <c r="X334" s="2">
        <f t="shared" si="51"/>
        <v>7039.5714285671711</v>
      </c>
      <c r="Y334" s="2">
        <f t="shared" si="62"/>
        <v>60535271.200041011</v>
      </c>
      <c r="Z334" s="2" t="str">
        <f t="shared" si="52"/>
        <v>MEEP</v>
      </c>
      <c r="AA334" s="2">
        <f>IF(Z334="HERE",Y334,AA333+Graph!$G$1*1000)</f>
        <v>150139799.62861285</v>
      </c>
      <c r="AB334" s="2">
        <f t="shared" si="63"/>
        <v>800000</v>
      </c>
      <c r="AC334" s="2">
        <f t="shared" si="64"/>
        <v>58739913.147465825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267</v>
      </c>
      <c r="C335" s="7"/>
      <c r="D335" s="2" t="e">
        <f t="shared" si="55"/>
        <v>#N/A</v>
      </c>
      <c r="E335" s="2" t="e">
        <f t="shared" si="67"/>
        <v>#N/A</v>
      </c>
      <c r="F335" s="2">
        <v>1869996.7435588837</v>
      </c>
      <c r="G335" s="2">
        <f t="shared" si="70"/>
        <v>692960.42857142852</v>
      </c>
      <c r="H335" s="2">
        <f t="shared" si="65"/>
        <v>196639038.43318087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2453289.5714285616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1879695.8465123475</v>
      </c>
      <c r="Q335" s="2">
        <f t="shared" si="71"/>
        <v>700000</v>
      </c>
      <c r="R335" s="2">
        <f t="shared" si="66"/>
        <v>198972673.2046501</v>
      </c>
      <c r="S335" s="2">
        <f t="shared" si="58"/>
        <v>692960.42857143283</v>
      </c>
      <c r="T335" s="2">
        <f t="shared" si="59"/>
        <v>7039.571428571362</v>
      </c>
      <c r="U335" s="2">
        <f t="shared" si="60"/>
        <v>700000</v>
      </c>
      <c r="V335" s="2">
        <f t="shared" si="34"/>
        <v>138430362.43318051</v>
      </c>
      <c r="W335" s="2">
        <f t="shared" si="61"/>
        <v>692960.42857143283</v>
      </c>
      <c r="X335" s="2">
        <f t="shared" si="51"/>
        <v>7039.5714285671711</v>
      </c>
      <c r="Y335" s="2">
        <f t="shared" si="62"/>
        <v>60542310.771469578</v>
      </c>
      <c r="Z335" s="2" t="str">
        <f t="shared" si="52"/>
        <v>MEEP</v>
      </c>
      <c r="AA335" s="2">
        <f>IF(Z335="HERE",Y335,AA334+Graph!$G$1*1000)</f>
        <v>150939799.62861285</v>
      </c>
      <c r="AB335" s="2">
        <f t="shared" si="63"/>
        <v>800000</v>
      </c>
      <c r="AC335" s="2">
        <f t="shared" si="64"/>
        <v>58739913.147465825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268</v>
      </c>
      <c r="C336" s="7"/>
      <c r="D336" s="2" t="e">
        <f t="shared" si="55"/>
        <v>#N/A</v>
      </c>
      <c r="E336" s="2" t="e">
        <f t="shared" si="67"/>
        <v>#N/A</v>
      </c>
      <c r="F336" s="2">
        <v>1875257.3938521147</v>
      </c>
      <c r="G336" s="2">
        <f t="shared" si="70"/>
        <v>692960.42857142852</v>
      </c>
      <c r="H336" s="2">
        <f t="shared" si="65"/>
        <v>197331998.8617523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2460329.1428571329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1884978.3386049271</v>
      </c>
      <c r="Q336" s="2">
        <f t="shared" si="71"/>
        <v>700000</v>
      </c>
      <c r="R336" s="2">
        <f t="shared" si="66"/>
        <v>199672673.2046501</v>
      </c>
      <c r="S336" s="2">
        <f t="shared" si="58"/>
        <v>692960.42857143283</v>
      </c>
      <c r="T336" s="2">
        <f t="shared" si="59"/>
        <v>7039.571428571362</v>
      </c>
      <c r="U336" s="2">
        <f t="shared" si="60"/>
        <v>700000</v>
      </c>
      <c r="V336" s="2">
        <f t="shared" si="34"/>
        <v>139123322.86175194</v>
      </c>
      <c r="W336" s="2">
        <f t="shared" si="61"/>
        <v>692960.42857143283</v>
      </c>
      <c r="X336" s="2">
        <f t="shared" si="51"/>
        <v>7039.5714285671711</v>
      </c>
      <c r="Y336" s="2">
        <f t="shared" si="62"/>
        <v>60549350.342898145</v>
      </c>
      <c r="Z336" s="2" t="str">
        <f t="shared" si="52"/>
        <v>MEEP</v>
      </c>
      <c r="AA336" s="2">
        <f>IF(Z336="HERE",Y336,AA335+Graph!$G$1*1000)</f>
        <v>151739799.62861285</v>
      </c>
      <c r="AB336" s="2">
        <f t="shared" si="63"/>
        <v>800000</v>
      </c>
      <c r="AC336" s="2">
        <f t="shared" si="64"/>
        <v>58739913.147465825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269</v>
      </c>
      <c r="C337" s="7"/>
      <c r="D337" s="2" t="e">
        <f t="shared" si="55"/>
        <v>#N/A</v>
      </c>
      <c r="E337" s="2" t="e">
        <f t="shared" si="67"/>
        <v>#N/A</v>
      </c>
      <c r="F337" s="2">
        <v>1880518.0441453755</v>
      </c>
      <c r="G337" s="2">
        <f t="shared" si="70"/>
        <v>692960.42857142852</v>
      </c>
      <c r="H337" s="2">
        <f t="shared" si="65"/>
        <v>198024959.29032373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2467368.7142857043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1890260.8306975365</v>
      </c>
      <c r="Q337" s="2">
        <f t="shared" si="71"/>
        <v>700000</v>
      </c>
      <c r="R337" s="2">
        <f t="shared" si="66"/>
        <v>200372673.2046501</v>
      </c>
      <c r="S337" s="2">
        <f t="shared" si="58"/>
        <v>692960.42857143283</v>
      </c>
      <c r="T337" s="2">
        <f t="shared" si="59"/>
        <v>7039.571428571362</v>
      </c>
      <c r="U337" s="2">
        <f t="shared" si="60"/>
        <v>700000</v>
      </c>
      <c r="V337" s="2">
        <f t="shared" si="34"/>
        <v>139816283.29032338</v>
      </c>
      <c r="W337" s="2">
        <f t="shared" si="61"/>
        <v>692960.42857143283</v>
      </c>
      <c r="X337" s="2">
        <f t="shared" si="51"/>
        <v>7039.5714285671711</v>
      </c>
      <c r="Y337" s="2">
        <f t="shared" si="62"/>
        <v>60556389.914326712</v>
      </c>
      <c r="Z337" s="2" t="str">
        <f t="shared" si="52"/>
        <v>MEEP</v>
      </c>
      <c r="AA337" s="2">
        <f>IF(Z337="HERE",Y337,AA336+Graph!$G$1*1000)</f>
        <v>152539799.62861285</v>
      </c>
      <c r="AB337" s="2">
        <f t="shared" si="63"/>
        <v>800000</v>
      </c>
      <c r="AC337" s="2">
        <f t="shared" si="64"/>
        <v>58739913.147465825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270</v>
      </c>
      <c r="C338" s="7"/>
      <c r="D338" s="2" t="e">
        <f t="shared" si="55"/>
        <v>#N/A</v>
      </c>
      <c r="E338" s="2" t="e">
        <f t="shared" si="67"/>
        <v>#N/A</v>
      </c>
      <c r="F338" s="2">
        <v>1885778.6944386363</v>
      </c>
      <c r="G338" s="2">
        <f t="shared" si="70"/>
        <v>692960.42857142852</v>
      </c>
      <c r="H338" s="2">
        <f t="shared" si="65"/>
        <v>198717919.71889517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2474408.2857142757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1895543.3227901161</v>
      </c>
      <c r="Q338" s="2">
        <f t="shared" si="71"/>
        <v>700000</v>
      </c>
      <c r="R338" s="2">
        <f t="shared" si="66"/>
        <v>201072673.2046501</v>
      </c>
      <c r="S338" s="2">
        <f t="shared" si="58"/>
        <v>692960.42857143283</v>
      </c>
      <c r="T338" s="2">
        <f t="shared" si="59"/>
        <v>7039.571428571362</v>
      </c>
      <c r="U338" s="2">
        <f t="shared" si="60"/>
        <v>700000</v>
      </c>
      <c r="V338" s="2">
        <f t="shared" si="34"/>
        <v>140509243.71889481</v>
      </c>
      <c r="W338" s="2">
        <f t="shared" si="61"/>
        <v>692960.42857143283</v>
      </c>
      <c r="X338" s="2">
        <f t="shared" si="51"/>
        <v>7039.5714285671711</v>
      </c>
      <c r="Y338" s="2">
        <f t="shared" si="62"/>
        <v>60563429.48575528</v>
      </c>
      <c r="Z338" s="2" t="str">
        <f t="shared" si="52"/>
        <v>MEEP</v>
      </c>
      <c r="AA338" s="2">
        <f>IF(Z338="HERE",Y338,AA337+Graph!$G$1*1000)</f>
        <v>153339799.62861285</v>
      </c>
      <c r="AB338" s="2">
        <f t="shared" si="63"/>
        <v>800000</v>
      </c>
      <c r="AC338" s="2">
        <f t="shared" si="64"/>
        <v>58739913.147465825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271</v>
      </c>
      <c r="C339" s="7"/>
      <c r="D339" s="2" t="e">
        <f t="shared" si="55"/>
        <v>#N/A</v>
      </c>
      <c r="E339" s="2" t="e">
        <f t="shared" si="67"/>
        <v>#N/A</v>
      </c>
      <c r="F339" s="2">
        <v>1891039.3447318971</v>
      </c>
      <c r="G339" s="2">
        <f t="shared" si="70"/>
        <v>692960.42857142852</v>
      </c>
      <c r="H339" s="2">
        <f t="shared" si="65"/>
        <v>199410880.1474666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2481447.857142847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1900825.8148826957</v>
      </c>
      <c r="Q339" s="2">
        <f t="shared" si="71"/>
        <v>700000</v>
      </c>
      <c r="R339" s="2">
        <f t="shared" si="66"/>
        <v>201772673.2046501</v>
      </c>
      <c r="S339" s="2">
        <f t="shared" si="58"/>
        <v>692960.42857143283</v>
      </c>
      <c r="T339" s="2">
        <f t="shared" si="59"/>
        <v>7039.571428571362</v>
      </c>
      <c r="U339" s="2">
        <f t="shared" si="60"/>
        <v>700000</v>
      </c>
      <c r="V339" s="2">
        <f t="shared" si="34"/>
        <v>141202204.14746624</v>
      </c>
      <c r="W339" s="2">
        <f t="shared" si="61"/>
        <v>692960.42857143283</v>
      </c>
      <c r="X339" s="2">
        <f t="shared" si="51"/>
        <v>7039.5714285671711</v>
      </c>
      <c r="Y339" s="2">
        <f t="shared" si="62"/>
        <v>60570469.057183847</v>
      </c>
      <c r="Z339" s="2" t="str">
        <f t="shared" si="52"/>
        <v>MEEP</v>
      </c>
      <c r="AA339" s="2">
        <f>IF(Z339="HERE",Y339,AA338+Graph!$G$1*1000)</f>
        <v>154139799.62861285</v>
      </c>
      <c r="AB339" s="2">
        <f t="shared" si="63"/>
        <v>800000</v>
      </c>
      <c r="AC339" s="2">
        <f t="shared" si="64"/>
        <v>58739913.147465825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272</v>
      </c>
      <c r="C340" s="7"/>
      <c r="D340" s="2" t="e">
        <f t="shared" si="55"/>
        <v>#N/A</v>
      </c>
      <c r="E340" s="2" t="e">
        <f t="shared" si="67"/>
        <v>#N/A</v>
      </c>
      <c r="F340" s="2">
        <v>1896299.9950251579</v>
      </c>
      <c r="G340" s="2">
        <f t="shared" si="70"/>
        <v>692960.42857142852</v>
      </c>
      <c r="H340" s="2">
        <f t="shared" si="65"/>
        <v>200103840.57603803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2488487.4285714184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1906108.3069752753</v>
      </c>
      <c r="Q340" s="2">
        <f t="shared" si="71"/>
        <v>700000</v>
      </c>
      <c r="R340" s="2">
        <f t="shared" si="66"/>
        <v>202472673.2046501</v>
      </c>
      <c r="S340" s="2">
        <f t="shared" si="58"/>
        <v>692960.42857143283</v>
      </c>
      <c r="T340" s="2">
        <f t="shared" si="59"/>
        <v>7039.571428571362</v>
      </c>
      <c r="U340" s="2">
        <f t="shared" si="60"/>
        <v>700000</v>
      </c>
      <c r="V340" s="2">
        <f t="shared" si="34"/>
        <v>141895164.57603768</v>
      </c>
      <c r="W340" s="2">
        <f t="shared" si="61"/>
        <v>692960.42857143283</v>
      </c>
      <c r="X340" s="2">
        <f t="shared" si="51"/>
        <v>7039.5714285671711</v>
      </c>
      <c r="Y340" s="2">
        <f t="shared" si="62"/>
        <v>60577508.628612414</v>
      </c>
      <c r="Z340" s="2" t="str">
        <f t="shared" si="52"/>
        <v>MEEP</v>
      </c>
      <c r="AA340" s="2">
        <f>IF(Z340="HERE",Y340,AA339+Graph!$G$1*1000)</f>
        <v>154939799.62861285</v>
      </c>
      <c r="AB340" s="2">
        <f t="shared" si="63"/>
        <v>800000</v>
      </c>
      <c r="AC340" s="2">
        <f t="shared" si="64"/>
        <v>58739913.147465825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273</v>
      </c>
      <c r="C341" s="7"/>
      <c r="D341" s="2" t="e">
        <f t="shared" si="55"/>
        <v>#N/A</v>
      </c>
      <c r="E341" s="2" t="e">
        <f t="shared" si="67"/>
        <v>#N/A</v>
      </c>
      <c r="F341" s="2">
        <v>1901560.6453183889</v>
      </c>
      <c r="G341" s="2">
        <f t="shared" si="70"/>
        <v>692960.42857142852</v>
      </c>
      <c r="H341" s="2">
        <f t="shared" si="65"/>
        <v>200796801.00460947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2495526.9999999898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1911390.7990678549</v>
      </c>
      <c r="Q341" s="2">
        <f t="shared" si="71"/>
        <v>700000</v>
      </c>
      <c r="R341" s="2">
        <f t="shared" si="66"/>
        <v>203172673.2046501</v>
      </c>
      <c r="S341" s="2">
        <f t="shared" si="58"/>
        <v>692960.42857143283</v>
      </c>
      <c r="T341" s="2">
        <f t="shared" si="59"/>
        <v>7039.571428571362</v>
      </c>
      <c r="U341" s="2">
        <f t="shared" si="60"/>
        <v>700000</v>
      </c>
      <c r="V341" s="2">
        <f t="shared" si="34"/>
        <v>142588125.00460911</v>
      </c>
      <c r="W341" s="2">
        <f t="shared" si="61"/>
        <v>692960.42857143283</v>
      </c>
      <c r="X341" s="2">
        <f t="shared" si="51"/>
        <v>7039.5714285671711</v>
      </c>
      <c r="Y341" s="2">
        <f t="shared" si="62"/>
        <v>60584548.200040981</v>
      </c>
      <c r="Z341" s="2" t="str">
        <f t="shared" si="52"/>
        <v>MEEP</v>
      </c>
      <c r="AA341" s="2">
        <f>IF(Z341="HERE",Y341,AA340+Graph!$G$1*1000)</f>
        <v>155739799.62861285</v>
      </c>
      <c r="AB341" s="2">
        <f t="shared" si="63"/>
        <v>800000</v>
      </c>
      <c r="AC341" s="2">
        <f t="shared" si="64"/>
        <v>58739913.147465825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274</v>
      </c>
      <c r="C342" s="7"/>
      <c r="D342" s="2" t="e">
        <f t="shared" si="55"/>
        <v>#N/A</v>
      </c>
      <c r="E342" s="2" t="e">
        <f t="shared" si="67"/>
        <v>#N/A</v>
      </c>
      <c r="F342" s="2">
        <v>1906821.2956116498</v>
      </c>
      <c r="G342" s="2">
        <f t="shared" si="70"/>
        <v>692960.42857142852</v>
      </c>
      <c r="H342" s="2">
        <f t="shared" si="65"/>
        <v>201489761.4331809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2502566.5714285611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1916673.2911604345</v>
      </c>
      <c r="Q342" s="2">
        <f t="shared" si="71"/>
        <v>700000</v>
      </c>
      <c r="R342" s="2">
        <f t="shared" si="66"/>
        <v>203872673.2046501</v>
      </c>
      <c r="S342" s="2">
        <f t="shared" si="58"/>
        <v>692960.42857143283</v>
      </c>
      <c r="T342" s="2">
        <f t="shared" si="59"/>
        <v>7039.571428571362</v>
      </c>
      <c r="U342" s="2">
        <f t="shared" si="60"/>
        <v>700000</v>
      </c>
      <c r="V342" s="2">
        <f t="shared" si="34"/>
        <v>143281085.43318054</v>
      </c>
      <c r="W342" s="2">
        <f t="shared" si="61"/>
        <v>692960.42857143283</v>
      </c>
      <c r="X342" s="2">
        <f t="shared" si="51"/>
        <v>7039.5714285671711</v>
      </c>
      <c r="Y342" s="2">
        <f t="shared" si="62"/>
        <v>60591587.771469548</v>
      </c>
      <c r="Z342" s="2" t="str">
        <f t="shared" si="52"/>
        <v>MEEP</v>
      </c>
      <c r="AA342" s="2">
        <f>IF(Z342="HERE",Y342,AA341+Graph!$G$1*1000)</f>
        <v>156539799.62861285</v>
      </c>
      <c r="AB342" s="2">
        <f t="shared" si="63"/>
        <v>800000</v>
      </c>
      <c r="AC342" s="2">
        <f t="shared" si="64"/>
        <v>58739913.147465825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275</v>
      </c>
      <c r="C343" s="7"/>
      <c r="D343" s="2" t="e">
        <f t="shared" si="55"/>
        <v>#N/A</v>
      </c>
      <c r="E343" s="2" t="e">
        <f t="shared" si="67"/>
        <v>#N/A</v>
      </c>
      <c r="F343" s="2">
        <v>1912081.9459049106</v>
      </c>
      <c r="G343" s="2">
        <f t="shared" si="70"/>
        <v>692960.42857142852</v>
      </c>
      <c r="H343" s="2">
        <f t="shared" si="65"/>
        <v>202182721.86175233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2509606.1428571325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1921955.7832530439</v>
      </c>
      <c r="Q343" s="2">
        <f t="shared" si="71"/>
        <v>700000</v>
      </c>
      <c r="R343" s="2">
        <f t="shared" si="66"/>
        <v>204572673.2046501</v>
      </c>
      <c r="S343" s="2">
        <f t="shared" si="58"/>
        <v>692960.42857143283</v>
      </c>
      <c r="T343" s="2">
        <f t="shared" si="59"/>
        <v>7039.571428571362</v>
      </c>
      <c r="U343" s="2">
        <f t="shared" si="60"/>
        <v>700000</v>
      </c>
      <c r="V343" s="2">
        <f t="shared" si="34"/>
        <v>143974045.86175197</v>
      </c>
      <c r="W343" s="2">
        <f t="shared" si="61"/>
        <v>692960.42857143283</v>
      </c>
      <c r="X343" s="2">
        <f t="shared" si="51"/>
        <v>7039.5714285671711</v>
      </c>
      <c r="Y343" s="2">
        <f t="shared" si="62"/>
        <v>60598627.342898116</v>
      </c>
      <c r="Z343" s="2" t="str">
        <f t="shared" si="52"/>
        <v>MEEP</v>
      </c>
      <c r="AA343" s="2">
        <f>IF(Z343="HERE",Y343,AA342+Graph!$G$1*1000)</f>
        <v>157339799.62861285</v>
      </c>
      <c r="AB343" s="2">
        <f t="shared" si="63"/>
        <v>800000</v>
      </c>
      <c r="AC343" s="2">
        <f t="shared" si="64"/>
        <v>58739913.147465825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276</v>
      </c>
      <c r="C344" s="7"/>
      <c r="D344" s="2" t="e">
        <f t="shared" si="55"/>
        <v>#N/A</v>
      </c>
      <c r="E344" s="2" t="e">
        <f t="shared" si="67"/>
        <v>#N/A</v>
      </c>
      <c r="F344" s="2">
        <v>1917342.5961981714</v>
      </c>
      <c r="G344" s="2">
        <f t="shared" si="70"/>
        <v>692960.42857142852</v>
      </c>
      <c r="H344" s="2">
        <f t="shared" si="65"/>
        <v>202875682.29032376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2516645.7142857038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1927238.2753456235</v>
      </c>
      <c r="Q344" s="2">
        <f t="shared" si="71"/>
        <v>700000</v>
      </c>
      <c r="R344" s="2">
        <f t="shared" si="66"/>
        <v>205272673.2046501</v>
      </c>
      <c r="S344" s="2">
        <f t="shared" si="58"/>
        <v>692960.42857143283</v>
      </c>
      <c r="T344" s="2">
        <f t="shared" si="59"/>
        <v>7039.571428571362</v>
      </c>
      <c r="U344" s="2">
        <f t="shared" si="60"/>
        <v>700000</v>
      </c>
      <c r="V344" s="2">
        <f t="shared" si="34"/>
        <v>144667006.29032341</v>
      </c>
      <c r="W344" s="2">
        <f t="shared" si="61"/>
        <v>692960.42857143283</v>
      </c>
      <c r="X344" s="2">
        <f t="shared" si="51"/>
        <v>7039.5714285671711</v>
      </c>
      <c r="Y344" s="2">
        <f t="shared" si="62"/>
        <v>60605666.914326683</v>
      </c>
      <c r="Z344" s="2" t="str">
        <f t="shared" si="52"/>
        <v>MEEP</v>
      </c>
      <c r="AA344" s="2">
        <f>IF(Z344="HERE",Y344,AA343+Graph!$G$1*1000)</f>
        <v>158139799.62861285</v>
      </c>
      <c r="AB344" s="2">
        <f t="shared" si="63"/>
        <v>800000</v>
      </c>
      <c r="AC344" s="2">
        <f t="shared" si="64"/>
        <v>58739913.147465825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277</v>
      </c>
      <c r="C345" s="7"/>
      <c r="D345" s="2" t="e">
        <f t="shared" si="55"/>
        <v>#N/A</v>
      </c>
      <c r="E345" s="2" t="e">
        <f t="shared" si="67"/>
        <v>#N/A</v>
      </c>
      <c r="F345" s="2">
        <v>1922603.2464914322</v>
      </c>
      <c r="G345" s="2">
        <f t="shared" si="70"/>
        <v>692960.42857142852</v>
      </c>
      <c r="H345" s="2">
        <f t="shared" si="65"/>
        <v>203568642.7188952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2523685.2857142752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1932520.7674382031</v>
      </c>
      <c r="Q345" s="2">
        <f t="shared" si="71"/>
        <v>700000</v>
      </c>
      <c r="R345" s="2">
        <f t="shared" si="66"/>
        <v>205972673.2046501</v>
      </c>
      <c r="S345" s="2">
        <f t="shared" si="58"/>
        <v>692960.42857143283</v>
      </c>
      <c r="T345" s="2">
        <f t="shared" si="59"/>
        <v>7039.571428571362</v>
      </c>
      <c r="U345" s="2">
        <f t="shared" si="60"/>
        <v>700000</v>
      </c>
      <c r="V345" s="2">
        <f t="shared" si="34"/>
        <v>145359966.71889484</v>
      </c>
      <c r="W345" s="2">
        <f t="shared" si="61"/>
        <v>692960.42857143283</v>
      </c>
      <c r="X345" s="2">
        <f t="shared" si="51"/>
        <v>7039.5714285671711</v>
      </c>
      <c r="Y345" s="2">
        <f t="shared" si="62"/>
        <v>60612706.48575525</v>
      </c>
      <c r="Z345" s="2" t="str">
        <f t="shared" si="52"/>
        <v>MEEP</v>
      </c>
      <c r="AA345" s="2">
        <f>IF(Z345="HERE",Y345,AA344+Graph!$G$1*1000)</f>
        <v>158939799.62861285</v>
      </c>
      <c r="AB345" s="2">
        <f t="shared" si="63"/>
        <v>800000</v>
      </c>
      <c r="AC345" s="2">
        <f t="shared" si="64"/>
        <v>58739913.147465825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278</v>
      </c>
      <c r="C346" s="7"/>
      <c r="D346" s="2" t="e">
        <f t="shared" si="55"/>
        <v>#N/A</v>
      </c>
      <c r="E346" s="2" t="e">
        <f t="shared" si="67"/>
        <v>#N/A</v>
      </c>
      <c r="F346" s="2">
        <v>1927863.8967846632</v>
      </c>
      <c r="G346" s="2">
        <f t="shared" si="70"/>
        <v>692960.42857142852</v>
      </c>
      <c r="H346" s="2">
        <f t="shared" si="65"/>
        <v>204261603.14746663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2530724.8571428466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1937803.2595307827</v>
      </c>
      <c r="Q346" s="2">
        <f t="shared" si="71"/>
        <v>700000</v>
      </c>
      <c r="R346" s="2">
        <f t="shared" si="66"/>
        <v>206672673.2046501</v>
      </c>
      <c r="S346" s="2">
        <f t="shared" si="58"/>
        <v>692960.42857143283</v>
      </c>
      <c r="T346" s="2">
        <f t="shared" si="59"/>
        <v>7039.571428571362</v>
      </c>
      <c r="U346" s="2">
        <f t="shared" si="60"/>
        <v>700000</v>
      </c>
      <c r="V346" s="2">
        <f t="shared" si="34"/>
        <v>146052927.14746627</v>
      </c>
      <c r="W346" s="2">
        <f t="shared" si="61"/>
        <v>692960.42857143283</v>
      </c>
      <c r="X346" s="2">
        <f t="shared" si="51"/>
        <v>7039.5714285671711</v>
      </c>
      <c r="Y346" s="2">
        <f t="shared" si="62"/>
        <v>60619746.057183817</v>
      </c>
      <c r="Z346" s="2" t="str">
        <f t="shared" si="52"/>
        <v>MEEP</v>
      </c>
      <c r="AA346" s="2">
        <f>IF(Z346="HERE",Y346,AA345+Graph!$G$1*1000)</f>
        <v>159739799.62861285</v>
      </c>
      <c r="AB346" s="2">
        <f t="shared" si="63"/>
        <v>800000</v>
      </c>
      <c r="AC346" s="2">
        <f t="shared" si="64"/>
        <v>58739913.147465825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279</v>
      </c>
      <c r="C347" s="7"/>
      <c r="D347" s="2" t="e">
        <f t="shared" si="55"/>
        <v>#N/A</v>
      </c>
      <c r="E347" s="2" t="e">
        <f t="shared" si="67"/>
        <v>#N/A</v>
      </c>
      <c r="F347" s="2">
        <v>1933124.547077924</v>
      </c>
      <c r="G347" s="2">
        <f t="shared" si="70"/>
        <v>692960.42857142852</v>
      </c>
      <c r="H347" s="2">
        <f t="shared" si="65"/>
        <v>204954563.57603806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2537764.4285714179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1943085.7516233623</v>
      </c>
      <c r="Q347" s="2">
        <f t="shared" si="71"/>
        <v>700000</v>
      </c>
      <c r="R347" s="2">
        <f t="shared" si="66"/>
        <v>207372673.2046501</v>
      </c>
      <c r="S347" s="2">
        <f t="shared" si="58"/>
        <v>692960.42857143283</v>
      </c>
      <c r="T347" s="2">
        <f t="shared" si="59"/>
        <v>7039.571428571362</v>
      </c>
      <c r="U347" s="2">
        <f t="shared" si="60"/>
        <v>700000</v>
      </c>
      <c r="V347" s="2">
        <f t="shared" si="34"/>
        <v>146745887.5760377</v>
      </c>
      <c r="W347" s="2">
        <f t="shared" si="61"/>
        <v>692960.42857143283</v>
      </c>
      <c r="X347" s="2">
        <f t="shared" si="51"/>
        <v>7039.5714285671711</v>
      </c>
      <c r="Y347" s="2">
        <f t="shared" si="62"/>
        <v>60626785.628612384</v>
      </c>
      <c r="Z347" s="2" t="str">
        <f t="shared" si="52"/>
        <v>MEEP</v>
      </c>
      <c r="AA347" s="2">
        <f>IF(Z347="HERE",Y347,AA346+Graph!$G$1*1000)</f>
        <v>160539799.62861285</v>
      </c>
      <c r="AB347" s="2">
        <f t="shared" si="63"/>
        <v>800000</v>
      </c>
      <c r="AC347" s="2">
        <f t="shared" si="64"/>
        <v>58739913.147465825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280</v>
      </c>
      <c r="C348" s="7"/>
      <c r="D348" s="2" t="e">
        <f t="shared" si="55"/>
        <v>#N/A</v>
      </c>
      <c r="E348" s="2" t="e">
        <f t="shared" si="67"/>
        <v>#N/A</v>
      </c>
      <c r="F348" s="2">
        <v>1938385.1973711848</v>
      </c>
      <c r="G348" s="2">
        <f t="shared" si="70"/>
        <v>692960.42857142852</v>
      </c>
      <c r="H348" s="2">
        <f t="shared" si="65"/>
        <v>205647524.0046095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2544803.9999999893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1948368.2437159717</v>
      </c>
      <c r="Q348" s="2">
        <f t="shared" si="71"/>
        <v>700000</v>
      </c>
      <c r="R348" s="2">
        <f t="shared" si="66"/>
        <v>208072673.2046501</v>
      </c>
      <c r="S348" s="2">
        <f t="shared" si="58"/>
        <v>692960.42857143283</v>
      </c>
      <c r="T348" s="2">
        <f t="shared" si="59"/>
        <v>7039.571428571362</v>
      </c>
      <c r="U348" s="2">
        <f t="shared" si="60"/>
        <v>700000</v>
      </c>
      <c r="V348" s="2">
        <f t="shared" si="34"/>
        <v>147438848.00460914</v>
      </c>
      <c r="W348" s="2">
        <f t="shared" si="61"/>
        <v>692960.42857143283</v>
      </c>
      <c r="X348" s="2">
        <f t="shared" si="51"/>
        <v>7039.5714285671711</v>
      </c>
      <c r="Y348" s="2">
        <f t="shared" si="62"/>
        <v>60633825.200040951</v>
      </c>
      <c r="Z348" s="2" t="str">
        <f t="shared" si="52"/>
        <v>MEEP</v>
      </c>
      <c r="AA348" s="2">
        <f>IF(Z348="HERE",Y348,AA347+Graph!$G$1*1000)</f>
        <v>161339799.62861285</v>
      </c>
      <c r="AB348" s="2">
        <f t="shared" si="63"/>
        <v>800000</v>
      </c>
      <c r="AC348" s="2">
        <f t="shared" si="64"/>
        <v>58739913.147465825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281</v>
      </c>
      <c r="C349" s="7"/>
      <c r="D349" s="2" t="e">
        <f t="shared" si="55"/>
        <v>#N/A</v>
      </c>
      <c r="E349" s="2" t="e">
        <f t="shared" si="67"/>
        <v>#N/A</v>
      </c>
      <c r="F349" s="2">
        <v>1943645.8476644456</v>
      </c>
      <c r="G349" s="2">
        <f t="shared" si="70"/>
        <v>692960.42857142852</v>
      </c>
      <c r="H349" s="2">
        <f t="shared" si="65"/>
        <v>206340484.43318093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2551843.5714285607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1953650.7358085513</v>
      </c>
      <c r="Q349" s="2">
        <f t="shared" si="71"/>
        <v>700000</v>
      </c>
      <c r="R349" s="2">
        <f t="shared" si="66"/>
        <v>208772673.2046501</v>
      </c>
      <c r="S349" s="2">
        <f t="shared" si="58"/>
        <v>692960.42857143283</v>
      </c>
      <c r="T349" s="2">
        <f t="shared" si="59"/>
        <v>7039.571428571362</v>
      </c>
      <c r="U349" s="2">
        <f t="shared" si="60"/>
        <v>700000</v>
      </c>
      <c r="V349" s="2">
        <f t="shared" si="34"/>
        <v>148131808.43318057</v>
      </c>
      <c r="W349" s="2">
        <f t="shared" si="61"/>
        <v>692960.42857143283</v>
      </c>
      <c r="X349" s="2">
        <f t="shared" si="51"/>
        <v>7039.5714285671711</v>
      </c>
      <c r="Y349" s="2">
        <f t="shared" si="62"/>
        <v>60640864.771469519</v>
      </c>
      <c r="Z349" s="2" t="str">
        <f t="shared" si="52"/>
        <v>MEEP</v>
      </c>
      <c r="AA349" s="2">
        <f>IF(Z349="HERE",Y349,AA348+Graph!$G$1*1000)</f>
        <v>162139799.62861285</v>
      </c>
      <c r="AB349" s="2">
        <f t="shared" si="63"/>
        <v>800000</v>
      </c>
      <c r="AC349" s="2">
        <f t="shared" si="64"/>
        <v>58739913.147465825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282</v>
      </c>
      <c r="C350" s="7"/>
      <c r="D350" s="2" t="e">
        <f t="shared" si="55"/>
        <v>#N/A</v>
      </c>
      <c r="E350" s="2" t="e">
        <f t="shared" si="67"/>
        <v>#N/A</v>
      </c>
      <c r="F350" s="2">
        <v>1948906.4979577065</v>
      </c>
      <c r="G350" s="2">
        <f t="shared" si="70"/>
        <v>692960.42857142852</v>
      </c>
      <c r="H350" s="2">
        <f t="shared" si="65"/>
        <v>207033444.86175236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2558883.142857132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1958933.2279011309</v>
      </c>
      <c r="Q350" s="2">
        <f t="shared" si="71"/>
        <v>700000</v>
      </c>
      <c r="R350" s="2">
        <f t="shared" si="66"/>
        <v>209472673.2046501</v>
      </c>
      <c r="S350" s="2">
        <f t="shared" si="58"/>
        <v>692960.42857143283</v>
      </c>
      <c r="T350" s="2">
        <f t="shared" si="59"/>
        <v>7039.571428571362</v>
      </c>
      <c r="U350" s="2">
        <f t="shared" si="60"/>
        <v>700000</v>
      </c>
      <c r="V350" s="2">
        <f t="shared" si="34"/>
        <v>148824768.861752</v>
      </c>
      <c r="W350" s="2">
        <f t="shared" si="61"/>
        <v>692960.42857143283</v>
      </c>
      <c r="X350" s="2">
        <f t="shared" si="51"/>
        <v>7039.5714285671711</v>
      </c>
      <c r="Y350" s="2">
        <f t="shared" si="62"/>
        <v>60647904.342898086</v>
      </c>
      <c r="Z350" s="2" t="str">
        <f t="shared" si="52"/>
        <v>MEEP</v>
      </c>
      <c r="AA350" s="2">
        <f>IF(Z350="HERE",Y350,AA349+Graph!$G$1*1000)</f>
        <v>162939799.62861285</v>
      </c>
      <c r="AB350" s="2">
        <f t="shared" si="63"/>
        <v>800000</v>
      </c>
      <c r="AC350" s="2">
        <f t="shared" si="64"/>
        <v>58739913.147465825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283</v>
      </c>
      <c r="C351" s="7"/>
      <c r="D351" s="2" t="e">
        <f t="shared" si="55"/>
        <v>#N/A</v>
      </c>
      <c r="E351" s="2" t="e">
        <f t="shared" si="67"/>
        <v>#N/A</v>
      </c>
      <c r="F351" s="2">
        <v>1954167.1482509673</v>
      </c>
      <c r="G351" s="2">
        <f t="shared" si="70"/>
        <v>692960.42857142852</v>
      </c>
      <c r="H351" s="2">
        <f t="shared" si="65"/>
        <v>207726405.29032379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2565922.7142857034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1964215.7199937105</v>
      </c>
      <c r="Q351" s="2">
        <f t="shared" si="71"/>
        <v>700000</v>
      </c>
      <c r="R351" s="2">
        <f t="shared" si="66"/>
        <v>210172673.2046501</v>
      </c>
      <c r="S351" s="2">
        <f t="shared" si="58"/>
        <v>692960.42857143283</v>
      </c>
      <c r="T351" s="2">
        <f t="shared" si="59"/>
        <v>7039.571428571362</v>
      </c>
      <c r="U351" s="2">
        <f t="shared" si="60"/>
        <v>700000</v>
      </c>
      <c r="V351" s="2">
        <f t="shared" si="34"/>
        <v>149517729.29032344</v>
      </c>
      <c r="W351" s="2">
        <f t="shared" si="61"/>
        <v>692960.42857143283</v>
      </c>
      <c r="X351" s="2">
        <f t="shared" si="51"/>
        <v>7039.5714285671711</v>
      </c>
      <c r="Y351" s="2">
        <f t="shared" ref="Y351:Y385" si="74">IF(COUNT($C352)=0,IF(COUNT($C351)=1,C351,SUM(Y350+X351)),C351)</f>
        <v>60654943.914326653</v>
      </c>
      <c r="Z351" s="2" t="str">
        <f t="shared" si="52"/>
        <v>MEEP</v>
      </c>
      <c r="AA351" s="2">
        <f>IF(Z351="HERE",Y351,AA350+Graph!$G$1*1000)</f>
        <v>163739799.62861285</v>
      </c>
      <c r="AB351" s="2">
        <f t="shared" si="63"/>
        <v>800000</v>
      </c>
      <c r="AC351" s="2">
        <f t="shared" ref="AC351:AC385" si="75">IF(Z352="HERE",V351,AC350)</f>
        <v>58739913.147465825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284</v>
      </c>
      <c r="C352" s="7"/>
      <c r="D352" s="2" t="e">
        <f t="shared" si="55"/>
        <v>#N/A</v>
      </c>
      <c r="E352" s="2" t="e">
        <f t="shared" si="67"/>
        <v>#N/A</v>
      </c>
      <c r="F352" s="2">
        <v>1959427.7985441983</v>
      </c>
      <c r="G352" s="2">
        <f t="shared" si="70"/>
        <v>692960.42857142852</v>
      </c>
      <c r="H352" s="2">
        <f t="shared" ref="H352:H385" si="76">IF(COUNT($C353)=0,IF(COUNT($C352)=1,C352,SUM(H351+G352)),C352)</f>
        <v>208419365.71889523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2572962.2857142747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1969498.2120862901</v>
      </c>
      <c r="Q352" s="2">
        <f t="shared" si="71"/>
        <v>700000</v>
      </c>
      <c r="R352" s="2">
        <f t="shared" ref="R352:R385" si="77">IF(COUNT($C353)=0,IF(COUNT($C352)=1,M352,SUM(R351+Q352)),M352)</f>
        <v>210872673.2046501</v>
      </c>
      <c r="S352" s="2">
        <f t="shared" si="58"/>
        <v>692960.42857143283</v>
      </c>
      <c r="T352" s="2">
        <f t="shared" si="59"/>
        <v>7039.571428571362</v>
      </c>
      <c r="U352" s="2">
        <f t="shared" si="60"/>
        <v>700000</v>
      </c>
      <c r="V352" s="2">
        <f t="shared" si="34"/>
        <v>150210689.71889487</v>
      </c>
      <c r="W352" s="2">
        <f t="shared" si="61"/>
        <v>692960.42857143283</v>
      </c>
      <c r="X352" s="2">
        <f t="shared" si="51"/>
        <v>7039.5714285671711</v>
      </c>
      <c r="Y352" s="2">
        <f t="shared" si="74"/>
        <v>60661983.48575522</v>
      </c>
      <c r="Z352" s="2" t="str">
        <f t="shared" si="52"/>
        <v>MEEP</v>
      </c>
      <c r="AA352" s="2">
        <f>IF(Z352="HERE",Y352,AA351+Graph!$G$1*1000)</f>
        <v>164539799.62861285</v>
      </c>
      <c r="AB352" s="2">
        <f t="shared" si="63"/>
        <v>800000</v>
      </c>
      <c r="AC352" s="2">
        <f t="shared" si="75"/>
        <v>58739913.147465825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285</v>
      </c>
      <c r="C353" s="7"/>
      <c r="D353" s="2" t="e">
        <f t="shared" si="55"/>
        <v>#N/A</v>
      </c>
      <c r="E353" s="2" t="e">
        <f t="shared" si="67"/>
        <v>#N/A</v>
      </c>
      <c r="F353" s="2">
        <v>1964688.4488374591</v>
      </c>
      <c r="G353" s="2">
        <f t="shared" si="70"/>
        <v>692960.42857142852</v>
      </c>
      <c r="H353" s="2">
        <f t="shared" si="76"/>
        <v>209112326.14746666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2580001.8571428461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1974780.7041788697</v>
      </c>
      <c r="Q353" s="2">
        <f t="shared" si="71"/>
        <v>700000</v>
      </c>
      <c r="R353" s="2">
        <f t="shared" si="77"/>
        <v>211572673.2046501</v>
      </c>
      <c r="S353" s="2">
        <f t="shared" si="58"/>
        <v>692960.42857143283</v>
      </c>
      <c r="T353" s="2">
        <f t="shared" si="59"/>
        <v>7039.571428571362</v>
      </c>
      <c r="U353" s="2">
        <f t="shared" si="60"/>
        <v>700000</v>
      </c>
      <c r="V353" s="2">
        <f t="shared" si="34"/>
        <v>150903650.1474663</v>
      </c>
      <c r="W353" s="2">
        <f t="shared" si="61"/>
        <v>692960.42857143283</v>
      </c>
      <c r="X353" s="2">
        <f t="shared" si="51"/>
        <v>7039.5714285671711</v>
      </c>
      <c r="Y353" s="2">
        <f t="shared" si="74"/>
        <v>60669023.057183787</v>
      </c>
      <c r="Z353" s="2" t="str">
        <f t="shared" si="52"/>
        <v>MEEP</v>
      </c>
      <c r="AA353" s="2">
        <f>IF(Z353="HERE",Y353,AA352+Graph!$G$1*1000)</f>
        <v>165339799.62861285</v>
      </c>
      <c r="AB353" s="2">
        <f t="shared" si="63"/>
        <v>800000</v>
      </c>
      <c r="AC353" s="2">
        <f t="shared" si="75"/>
        <v>58739913.147465825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286</v>
      </c>
      <c r="C354" s="7"/>
      <c r="D354" s="2" t="e">
        <f t="shared" si="55"/>
        <v>#N/A</v>
      </c>
      <c r="E354" s="2" t="e">
        <f t="shared" si="67"/>
        <v>#N/A</v>
      </c>
      <c r="F354" s="2">
        <v>1969949.0991307199</v>
      </c>
      <c r="G354" s="2">
        <f t="shared" si="70"/>
        <v>692960.42857142852</v>
      </c>
      <c r="H354" s="2">
        <f t="shared" si="76"/>
        <v>209805286.57603809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2587041.4285714175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1980063.1962714791</v>
      </c>
      <c r="Q354" s="2">
        <f t="shared" si="71"/>
        <v>700000</v>
      </c>
      <c r="R354" s="2">
        <f t="shared" si="77"/>
        <v>212272673.2046501</v>
      </c>
      <c r="S354" s="2">
        <f t="shared" si="58"/>
        <v>692960.42857143283</v>
      </c>
      <c r="T354" s="2">
        <f t="shared" si="59"/>
        <v>7039.571428571362</v>
      </c>
      <c r="U354" s="2">
        <f t="shared" si="60"/>
        <v>700000</v>
      </c>
      <c r="V354" s="2">
        <f t="shared" si="34"/>
        <v>151596610.57603773</v>
      </c>
      <c r="W354" s="2">
        <f t="shared" si="61"/>
        <v>692960.42857143283</v>
      </c>
      <c r="X354" s="2">
        <f t="shared" si="51"/>
        <v>7039.5714285671711</v>
      </c>
      <c r="Y354" s="2">
        <f t="shared" si="74"/>
        <v>60676062.628612354</v>
      </c>
      <c r="Z354" s="2" t="str">
        <f t="shared" si="52"/>
        <v>MEEP</v>
      </c>
      <c r="AA354" s="2">
        <f>IF(Z354="HERE",Y354,AA353+Graph!$G$1*1000)</f>
        <v>166139799.62861285</v>
      </c>
      <c r="AB354" s="2">
        <f t="shared" si="63"/>
        <v>800000</v>
      </c>
      <c r="AC354" s="2">
        <f t="shared" si="75"/>
        <v>58739913.147465825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287</v>
      </c>
      <c r="C355" s="7"/>
      <c r="D355" s="2" t="e">
        <f t="shared" si="55"/>
        <v>#N/A</v>
      </c>
      <c r="E355" s="2" t="e">
        <f t="shared" si="67"/>
        <v>#N/A</v>
      </c>
      <c r="F355" s="2">
        <v>1975209.7494239807</v>
      </c>
      <c r="G355" s="2">
        <f t="shared" si="70"/>
        <v>692960.42857142852</v>
      </c>
      <c r="H355" s="2">
        <f t="shared" si="76"/>
        <v>210498247.00460953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2594080.9999999888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1985345.6883640587</v>
      </c>
      <c r="Q355" s="2">
        <f t="shared" si="71"/>
        <v>700000</v>
      </c>
      <c r="R355" s="2">
        <f t="shared" si="77"/>
        <v>212972673.2046501</v>
      </c>
      <c r="S355" s="2">
        <f t="shared" si="58"/>
        <v>692960.42857143283</v>
      </c>
      <c r="T355" s="2">
        <f t="shared" si="59"/>
        <v>7039.571428571362</v>
      </c>
      <c r="U355" s="2">
        <f t="shared" si="60"/>
        <v>700000</v>
      </c>
      <c r="V355" s="2">
        <f t="shared" si="34"/>
        <v>152289571.00460917</v>
      </c>
      <c r="W355" s="2">
        <f t="shared" si="61"/>
        <v>692960.42857143283</v>
      </c>
      <c r="X355" s="2">
        <f t="shared" si="51"/>
        <v>7039.5714285671711</v>
      </c>
      <c r="Y355" s="2">
        <f t="shared" si="74"/>
        <v>60683102.200040922</v>
      </c>
      <c r="Z355" s="2" t="str">
        <f t="shared" si="52"/>
        <v>MEEP</v>
      </c>
      <c r="AA355" s="2">
        <f>IF(Z355="HERE",Y355,AA354+Graph!$G$1*1000)</f>
        <v>166939799.62861285</v>
      </c>
      <c r="AB355" s="2">
        <f t="shared" si="63"/>
        <v>800000</v>
      </c>
      <c r="AC355" s="2">
        <f t="shared" si="75"/>
        <v>58739913.147465825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288</v>
      </c>
      <c r="C356" s="7"/>
      <c r="D356" s="2" t="e">
        <f t="shared" si="55"/>
        <v>#N/A</v>
      </c>
      <c r="E356" s="2" t="e">
        <f t="shared" si="67"/>
        <v>#N/A</v>
      </c>
      <c r="F356" s="2">
        <v>1980470.3997172415</v>
      </c>
      <c r="G356" s="2">
        <f t="shared" si="70"/>
        <v>692960.42857142852</v>
      </c>
      <c r="H356" s="2">
        <f t="shared" si="76"/>
        <v>211191207.43318096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2601120.5714285602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1990628.1804566383</v>
      </c>
      <c r="Q356" s="2">
        <f t="shared" si="71"/>
        <v>700000</v>
      </c>
      <c r="R356" s="2">
        <f t="shared" si="77"/>
        <v>213672673.2046501</v>
      </c>
      <c r="S356" s="2">
        <f t="shared" si="58"/>
        <v>692960.42857143283</v>
      </c>
      <c r="T356" s="2">
        <f t="shared" si="59"/>
        <v>7039.571428571362</v>
      </c>
      <c r="U356" s="2">
        <f t="shared" si="60"/>
        <v>700000</v>
      </c>
      <c r="V356" s="2">
        <f t="shared" ref="V356:V385" si="78">H272</f>
        <v>152982531.4331806</v>
      </c>
      <c r="W356" s="2">
        <f t="shared" si="61"/>
        <v>692960.42857143283</v>
      </c>
      <c r="X356" s="2">
        <f t="shared" si="51"/>
        <v>7039.5714285671711</v>
      </c>
      <c r="Y356" s="2">
        <f t="shared" si="74"/>
        <v>60690141.771469489</v>
      </c>
      <c r="Z356" s="2" t="str">
        <f t="shared" si="52"/>
        <v>MEEP</v>
      </c>
      <c r="AA356" s="2">
        <f>IF(Z356="HERE",Y356,AA355+Graph!$G$1*1000)</f>
        <v>167739799.62861285</v>
      </c>
      <c r="AB356" s="2">
        <f t="shared" si="63"/>
        <v>800000</v>
      </c>
      <c r="AC356" s="2">
        <f t="shared" si="75"/>
        <v>58739913.147465825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289</v>
      </c>
      <c r="C357" s="7"/>
      <c r="D357" s="2" t="e">
        <f t="shared" si="55"/>
        <v>#N/A</v>
      </c>
      <c r="E357" s="2" t="e">
        <f t="shared" si="67"/>
        <v>#N/A</v>
      </c>
      <c r="F357" s="2">
        <v>1985731.0500104725</v>
      </c>
      <c r="G357" s="2">
        <f t="shared" si="70"/>
        <v>692960.42857142852</v>
      </c>
      <c r="H357" s="2">
        <f t="shared" si="76"/>
        <v>211884167.86175239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2608160.1428571315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1995910.6725492179</v>
      </c>
      <c r="Q357" s="2">
        <f t="shared" si="71"/>
        <v>700000</v>
      </c>
      <c r="R357" s="2">
        <f t="shared" si="77"/>
        <v>214372673.2046501</v>
      </c>
      <c r="S357" s="2">
        <f t="shared" si="58"/>
        <v>692960.42857143283</v>
      </c>
      <c r="T357" s="2">
        <f t="shared" si="59"/>
        <v>7039.571428571362</v>
      </c>
      <c r="U357" s="2">
        <f t="shared" si="60"/>
        <v>700000</v>
      </c>
      <c r="V357" s="2">
        <f t="shared" si="78"/>
        <v>153675491.86175203</v>
      </c>
      <c r="W357" s="2">
        <f t="shared" si="61"/>
        <v>692960.42857143283</v>
      </c>
      <c r="X357" s="2">
        <f t="shared" si="51"/>
        <v>7039.5714285671711</v>
      </c>
      <c r="Y357" s="2">
        <f t="shared" si="74"/>
        <v>60697181.342898056</v>
      </c>
      <c r="Z357" s="2" t="str">
        <f t="shared" si="52"/>
        <v>MEEP</v>
      </c>
      <c r="AA357" s="2">
        <f>IF(Z357="HERE",Y357,AA356+Graph!$G$1*1000)</f>
        <v>168539799.62861285</v>
      </c>
      <c r="AB357" s="2">
        <f t="shared" si="63"/>
        <v>800000</v>
      </c>
      <c r="AC357" s="2">
        <f t="shared" si="75"/>
        <v>58739913.147465825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290</v>
      </c>
      <c r="C358" s="7"/>
      <c r="D358" s="2" t="e">
        <f t="shared" si="55"/>
        <v>#N/A</v>
      </c>
      <c r="E358" s="2" t="e">
        <f t="shared" si="67"/>
        <v>#N/A</v>
      </c>
      <c r="F358" s="2">
        <v>1990991.7003037333</v>
      </c>
      <c r="G358" s="2">
        <f t="shared" ref="G358:G385" si="79">IF(F358&gt;700000,$AK$31*1000,F358)</f>
        <v>692960.42857142852</v>
      </c>
      <c r="H358" s="2">
        <f t="shared" si="76"/>
        <v>212577128.29032382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2615199.7142857029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2001193.1646417975</v>
      </c>
      <c r="Q358" s="2">
        <f t="shared" ref="Q358:Q385" si="80">IF(P358&gt;700000,700000,P358)</f>
        <v>700000</v>
      </c>
      <c r="R358" s="2">
        <f t="shared" si="77"/>
        <v>215072673.2046501</v>
      </c>
      <c r="S358" s="2">
        <f t="shared" si="58"/>
        <v>692960.42857143283</v>
      </c>
      <c r="T358" s="2">
        <f t="shared" si="59"/>
        <v>7039.571428571362</v>
      </c>
      <c r="U358" s="2">
        <f t="shared" si="60"/>
        <v>700000</v>
      </c>
      <c r="V358" s="2">
        <f t="shared" si="78"/>
        <v>154368452.29032347</v>
      </c>
      <c r="W358" s="2">
        <f t="shared" si="61"/>
        <v>692960.42857143283</v>
      </c>
      <c r="X358" s="2">
        <f t="shared" si="51"/>
        <v>7039.5714285671711</v>
      </c>
      <c r="Y358" s="2">
        <f t="shared" si="74"/>
        <v>60704220.914326623</v>
      </c>
      <c r="Z358" s="2" t="str">
        <f t="shared" si="52"/>
        <v>MEEP</v>
      </c>
      <c r="AA358" s="2">
        <f>IF(Z358="HERE",Y358,AA357+Graph!$G$1*1000)</f>
        <v>169339799.62861285</v>
      </c>
      <c r="AB358" s="2">
        <f t="shared" si="63"/>
        <v>800000</v>
      </c>
      <c r="AC358" s="2">
        <f t="shared" si="75"/>
        <v>58739913.147465825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291</v>
      </c>
      <c r="C359" s="7"/>
      <c r="D359" s="2" t="e">
        <f t="shared" si="55"/>
        <v>#N/A</v>
      </c>
      <c r="E359" s="2" t="e">
        <f t="shared" si="67"/>
        <v>#N/A</v>
      </c>
      <c r="F359" s="2">
        <v>1996252.3505969942</v>
      </c>
      <c r="G359" s="2">
        <f t="shared" si="79"/>
        <v>692960.42857142852</v>
      </c>
      <c r="H359" s="2">
        <f t="shared" si="76"/>
        <v>213270088.71889526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2622239.2857142743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2006475.6567343771</v>
      </c>
      <c r="Q359" s="2">
        <f t="shared" si="80"/>
        <v>700000</v>
      </c>
      <c r="R359" s="2">
        <f t="shared" si="77"/>
        <v>215772673.2046501</v>
      </c>
      <c r="S359" s="2">
        <f t="shared" si="58"/>
        <v>692960.42857143283</v>
      </c>
      <c r="T359" s="2">
        <f t="shared" si="59"/>
        <v>7039.571428571362</v>
      </c>
      <c r="U359" s="2">
        <f t="shared" si="60"/>
        <v>700000</v>
      </c>
      <c r="V359" s="2">
        <f t="shared" si="78"/>
        <v>155061412.7188949</v>
      </c>
      <c r="W359" s="2">
        <f t="shared" si="61"/>
        <v>692960.42857143283</v>
      </c>
      <c r="X359" s="2">
        <f t="shared" si="51"/>
        <v>7039.5714285671711</v>
      </c>
      <c r="Y359" s="2">
        <f t="shared" si="74"/>
        <v>60711260.48575519</v>
      </c>
      <c r="Z359" s="2" t="str">
        <f t="shared" si="52"/>
        <v>MEEP</v>
      </c>
      <c r="AA359" s="2">
        <f>IF(Z359="HERE",Y359,AA358+Graph!$G$1*1000)</f>
        <v>170139799.62861285</v>
      </c>
      <c r="AB359" s="2">
        <f t="shared" si="63"/>
        <v>800000</v>
      </c>
      <c r="AC359" s="2">
        <f t="shared" si="75"/>
        <v>58739913.147465825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292</v>
      </c>
      <c r="C360" s="7"/>
      <c r="D360" s="2" t="e">
        <f t="shared" si="55"/>
        <v>#N/A</v>
      </c>
      <c r="E360" s="2" t="e">
        <f t="shared" si="67"/>
        <v>#N/A</v>
      </c>
      <c r="F360" s="2">
        <v>2001513.000890255</v>
      </c>
      <c r="G360" s="2">
        <f t="shared" si="79"/>
        <v>692960.42857142852</v>
      </c>
      <c r="H360" s="2">
        <f t="shared" si="76"/>
        <v>213963049.14746669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2629278.8571428456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2011758.1488269866</v>
      </c>
      <c r="Q360" s="2">
        <f t="shared" si="80"/>
        <v>700000</v>
      </c>
      <c r="R360" s="2">
        <f t="shared" si="77"/>
        <v>216472673.2046501</v>
      </c>
      <c r="S360" s="2">
        <f t="shared" si="58"/>
        <v>692960.42857143283</v>
      </c>
      <c r="T360" s="2">
        <f t="shared" si="59"/>
        <v>7039.571428571362</v>
      </c>
      <c r="U360" s="2">
        <f t="shared" si="60"/>
        <v>700000</v>
      </c>
      <c r="V360" s="2">
        <f t="shared" si="78"/>
        <v>155754373.14746633</v>
      </c>
      <c r="W360" s="2">
        <f t="shared" si="61"/>
        <v>692960.42857143283</v>
      </c>
      <c r="X360" s="2">
        <f t="shared" si="51"/>
        <v>7039.5714285671711</v>
      </c>
      <c r="Y360" s="2">
        <f t="shared" si="74"/>
        <v>60718300.057183757</v>
      </c>
      <c r="Z360" s="2" t="str">
        <f t="shared" si="52"/>
        <v>MEEP</v>
      </c>
      <c r="AA360" s="2">
        <f>IF(Z360="HERE",Y360,AA359+Graph!$G$1*1000)</f>
        <v>170939799.62861285</v>
      </c>
      <c r="AB360" s="2">
        <f t="shared" si="63"/>
        <v>800000</v>
      </c>
      <c r="AC360" s="2">
        <f t="shared" si="75"/>
        <v>58739913.147465825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293</v>
      </c>
      <c r="C361" s="7"/>
      <c r="D361" s="2" t="e">
        <f t="shared" si="55"/>
        <v>#N/A</v>
      </c>
      <c r="E361" s="2" t="e">
        <f t="shared" si="67"/>
        <v>#N/A</v>
      </c>
      <c r="F361" s="2">
        <v>2006773.6511835158</v>
      </c>
      <c r="G361" s="2">
        <f t="shared" si="79"/>
        <v>692960.42857142852</v>
      </c>
      <c r="H361" s="2">
        <f t="shared" si="76"/>
        <v>214656009.57603812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2636318.428571417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2017040.6409195662</v>
      </c>
      <c r="Q361" s="2">
        <f t="shared" si="80"/>
        <v>700000</v>
      </c>
      <c r="R361" s="2">
        <f t="shared" si="77"/>
        <v>217172673.2046501</v>
      </c>
      <c r="S361" s="2">
        <f t="shared" si="58"/>
        <v>692960.42857143283</v>
      </c>
      <c r="T361" s="2">
        <f t="shared" si="59"/>
        <v>7039.571428571362</v>
      </c>
      <c r="U361" s="2">
        <f t="shared" si="60"/>
        <v>700000</v>
      </c>
      <c r="V361" s="2">
        <f t="shared" si="78"/>
        <v>156447333.57603776</v>
      </c>
      <c r="W361" s="2">
        <f t="shared" si="61"/>
        <v>692960.42857143283</v>
      </c>
      <c r="X361" s="2">
        <f t="shared" si="51"/>
        <v>7039.5714285671711</v>
      </c>
      <c r="Y361" s="2">
        <f t="shared" si="74"/>
        <v>60725339.628612325</v>
      </c>
      <c r="Z361" s="2" t="str">
        <f t="shared" si="52"/>
        <v>MEEP</v>
      </c>
      <c r="AA361" s="2">
        <f>IF(Z361="HERE",Y361,AA360+Graph!$G$1*1000)</f>
        <v>171739799.62861285</v>
      </c>
      <c r="AB361" s="2">
        <f t="shared" si="63"/>
        <v>800000</v>
      </c>
      <c r="AC361" s="2">
        <f t="shared" si="75"/>
        <v>58739913.147465825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294</v>
      </c>
      <c r="C362" s="7"/>
      <c r="D362" s="2" t="e">
        <f t="shared" si="55"/>
        <v>#N/A</v>
      </c>
      <c r="E362" s="2" t="e">
        <f t="shared" si="67"/>
        <v>#N/A</v>
      </c>
      <c r="F362" s="2">
        <v>2012034.3014767468</v>
      </c>
      <c r="G362" s="2">
        <f t="shared" si="79"/>
        <v>692960.42857142852</v>
      </c>
      <c r="H362" s="2">
        <f t="shared" si="76"/>
        <v>215348970.00460956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2643357.9999999884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2022323.1330121458</v>
      </c>
      <c r="Q362" s="2">
        <f t="shared" si="80"/>
        <v>700000</v>
      </c>
      <c r="R362" s="2">
        <f t="shared" si="77"/>
        <v>217872673.2046501</v>
      </c>
      <c r="S362" s="2">
        <f t="shared" si="58"/>
        <v>692960.42857143283</v>
      </c>
      <c r="T362" s="2">
        <f t="shared" si="59"/>
        <v>7039.571428571362</v>
      </c>
      <c r="U362" s="2">
        <f t="shared" si="60"/>
        <v>700000</v>
      </c>
      <c r="V362" s="2">
        <f t="shared" si="78"/>
        <v>157140294.0046092</v>
      </c>
      <c r="W362" s="2">
        <f t="shared" si="61"/>
        <v>692960.42857143283</v>
      </c>
      <c r="X362" s="2">
        <f t="shared" si="51"/>
        <v>7039.5714285671711</v>
      </c>
      <c r="Y362" s="2">
        <f t="shared" si="74"/>
        <v>60732379.200040892</v>
      </c>
      <c r="Z362" s="2" t="str">
        <f t="shared" si="52"/>
        <v>MEEP</v>
      </c>
      <c r="AA362" s="2">
        <f>IF(Z362="HERE",Y362,AA361+Graph!$G$1*1000)</f>
        <v>172539799.62861285</v>
      </c>
      <c r="AB362" s="2">
        <f t="shared" si="63"/>
        <v>800000</v>
      </c>
      <c r="AC362" s="2">
        <f t="shared" si="75"/>
        <v>58739913.147465825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295</v>
      </c>
      <c r="C363" s="7"/>
      <c r="D363" s="2" t="e">
        <f t="shared" si="55"/>
        <v>#N/A</v>
      </c>
      <c r="E363" s="2" t="e">
        <f t="shared" si="67"/>
        <v>#N/A</v>
      </c>
      <c r="F363" s="2">
        <v>2017294.9517700076</v>
      </c>
      <c r="G363" s="2">
        <f t="shared" si="79"/>
        <v>692960.42857142852</v>
      </c>
      <c r="H363" s="2">
        <f t="shared" si="76"/>
        <v>216041930.43318099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2650397.5714285597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2027605.6251047254</v>
      </c>
      <c r="Q363" s="2">
        <f t="shared" si="80"/>
        <v>700000</v>
      </c>
      <c r="R363" s="2">
        <f t="shared" si="77"/>
        <v>218572673.2046501</v>
      </c>
      <c r="S363" s="2">
        <f t="shared" si="58"/>
        <v>692960.42857143283</v>
      </c>
      <c r="T363" s="2">
        <f t="shared" si="59"/>
        <v>7039.571428571362</v>
      </c>
      <c r="U363" s="2">
        <f t="shared" si="60"/>
        <v>700000</v>
      </c>
      <c r="V363" s="2">
        <f t="shared" si="78"/>
        <v>157833254.43318063</v>
      </c>
      <c r="W363" s="2">
        <f t="shared" si="61"/>
        <v>692960.42857143283</v>
      </c>
      <c r="X363" s="2">
        <f t="shared" si="51"/>
        <v>7039.5714285671711</v>
      </c>
      <c r="Y363" s="2">
        <f t="shared" si="74"/>
        <v>60739418.771469459</v>
      </c>
      <c r="Z363" s="2" t="str">
        <f t="shared" si="52"/>
        <v>MEEP</v>
      </c>
      <c r="AA363" s="2">
        <f>IF(Z363="HERE",Y363,AA362+Graph!$G$1*1000)</f>
        <v>173339799.62861285</v>
      </c>
      <c r="AB363" s="2">
        <f t="shared" si="63"/>
        <v>800000</v>
      </c>
      <c r="AC363" s="2">
        <f t="shared" si="75"/>
        <v>58739913.147465825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296</v>
      </c>
      <c r="C364" s="7"/>
      <c r="D364" s="2" t="e">
        <f t="shared" si="55"/>
        <v>#N/A</v>
      </c>
      <c r="E364" s="2" t="e">
        <f t="shared" si="67"/>
        <v>#N/A</v>
      </c>
      <c r="F364" s="2">
        <v>2022555.6020632684</v>
      </c>
      <c r="G364" s="2">
        <f t="shared" si="79"/>
        <v>692960.42857142852</v>
      </c>
      <c r="H364" s="2">
        <f t="shared" si="76"/>
        <v>216734890.86175242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2657437.1428571311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2032888.117197305</v>
      </c>
      <c r="Q364" s="2">
        <f t="shared" si="80"/>
        <v>700000</v>
      </c>
      <c r="R364" s="2">
        <f t="shared" si="77"/>
        <v>219272673.2046501</v>
      </c>
      <c r="S364" s="2">
        <f t="shared" si="58"/>
        <v>692960.42857143283</v>
      </c>
      <c r="T364" s="2">
        <f t="shared" si="59"/>
        <v>7039.571428571362</v>
      </c>
      <c r="U364" s="2">
        <f t="shared" si="60"/>
        <v>700000</v>
      </c>
      <c r="V364" s="2">
        <f t="shared" si="78"/>
        <v>158526214.86175206</v>
      </c>
      <c r="W364" s="2">
        <f t="shared" si="61"/>
        <v>692960.42857143283</v>
      </c>
      <c r="X364" s="2">
        <f t="shared" si="51"/>
        <v>7039.5714285671711</v>
      </c>
      <c r="Y364" s="2">
        <f t="shared" si="74"/>
        <v>60746458.342898026</v>
      </c>
      <c r="Z364" s="2" t="str">
        <f t="shared" si="52"/>
        <v>MEEP</v>
      </c>
      <c r="AA364" s="2">
        <f>IF(Z364="HERE",Y364,AA363+Graph!$G$1*1000)</f>
        <v>174139799.62861285</v>
      </c>
      <c r="AB364" s="2">
        <f t="shared" si="63"/>
        <v>800000</v>
      </c>
      <c r="AC364" s="2">
        <f t="shared" si="75"/>
        <v>58739913.147465825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297</v>
      </c>
      <c r="C365" s="7"/>
      <c r="D365" s="2" t="e">
        <f t="shared" si="55"/>
        <v>#N/A</v>
      </c>
      <c r="E365" s="2" t="e">
        <f t="shared" si="67"/>
        <v>#N/A</v>
      </c>
      <c r="F365" s="2">
        <v>2027816.2523565292</v>
      </c>
      <c r="G365" s="2">
        <f t="shared" si="79"/>
        <v>692960.42857142852</v>
      </c>
      <c r="H365" s="2">
        <f t="shared" si="76"/>
        <v>217427851.29032385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2664476.7142857024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2038170.6092899144</v>
      </c>
      <c r="Q365" s="2">
        <f t="shared" si="80"/>
        <v>700000</v>
      </c>
      <c r="R365" s="2">
        <f t="shared" si="77"/>
        <v>219972673.2046501</v>
      </c>
      <c r="S365" s="2">
        <f t="shared" si="58"/>
        <v>692960.42857143283</v>
      </c>
      <c r="T365" s="2">
        <f t="shared" si="59"/>
        <v>7039.571428571362</v>
      </c>
      <c r="U365" s="2">
        <f t="shared" si="60"/>
        <v>700000</v>
      </c>
      <c r="V365" s="2">
        <f t="shared" si="78"/>
        <v>159219175.2903235</v>
      </c>
      <c r="W365" s="2">
        <f t="shared" si="61"/>
        <v>692960.42857143283</v>
      </c>
      <c r="X365" s="2">
        <f t="shared" si="51"/>
        <v>7039.5714285671711</v>
      </c>
      <c r="Y365" s="2">
        <f t="shared" si="74"/>
        <v>60753497.914326593</v>
      </c>
      <c r="Z365" s="2" t="str">
        <f t="shared" si="52"/>
        <v>MEEP</v>
      </c>
      <c r="AA365" s="2">
        <f>IF(Z365="HERE",Y365,AA364+Graph!$G$1*1000)</f>
        <v>174939799.62861285</v>
      </c>
      <c r="AB365" s="2">
        <f t="shared" si="63"/>
        <v>800000</v>
      </c>
      <c r="AC365" s="2">
        <f t="shared" si="75"/>
        <v>58739913.147465825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298</v>
      </c>
      <c r="C366" s="7"/>
      <c r="D366" s="2" t="e">
        <f t="shared" si="55"/>
        <v>#N/A</v>
      </c>
      <c r="E366" s="2" t="e">
        <f t="shared" si="67"/>
        <v>#N/A</v>
      </c>
      <c r="F366" s="2">
        <v>2033076.90264979</v>
      </c>
      <c r="G366" s="2">
        <f t="shared" si="79"/>
        <v>692960.42857142852</v>
      </c>
      <c r="H366" s="2">
        <f t="shared" si="76"/>
        <v>218120811.71889529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2671516.2857142738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2043453.101382494</v>
      </c>
      <c r="Q366" s="2">
        <f t="shared" si="80"/>
        <v>700000</v>
      </c>
      <c r="R366" s="2">
        <f t="shared" si="77"/>
        <v>220672673.2046501</v>
      </c>
      <c r="S366" s="2">
        <f t="shared" si="58"/>
        <v>692960.42857143283</v>
      </c>
      <c r="T366" s="2">
        <f t="shared" si="59"/>
        <v>7039.571428571362</v>
      </c>
      <c r="U366" s="2">
        <f t="shared" si="60"/>
        <v>700000</v>
      </c>
      <c r="V366" s="2">
        <f t="shared" si="78"/>
        <v>159912135.71889493</v>
      </c>
      <c r="W366" s="2">
        <f t="shared" si="61"/>
        <v>692960.42857143283</v>
      </c>
      <c r="X366" s="2">
        <f t="shared" si="51"/>
        <v>7039.5714285671711</v>
      </c>
      <c r="Y366" s="2">
        <f t="shared" si="74"/>
        <v>60760537.48575516</v>
      </c>
      <c r="Z366" s="2" t="str">
        <f t="shared" si="52"/>
        <v>MEEP</v>
      </c>
      <c r="AA366" s="2">
        <f>IF(Z366="HERE",Y366,AA365+Graph!$G$1*1000)</f>
        <v>175739799.62861285</v>
      </c>
      <c r="AB366" s="2">
        <f t="shared" si="63"/>
        <v>800000</v>
      </c>
      <c r="AC366" s="2">
        <f t="shared" si="75"/>
        <v>58739913.147465825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299</v>
      </c>
      <c r="C367" s="7"/>
      <c r="D367" s="2" t="e">
        <f t="shared" si="55"/>
        <v>#N/A</v>
      </c>
      <c r="E367" s="2" t="e">
        <f t="shared" si="67"/>
        <v>#N/A</v>
      </c>
      <c r="F367" s="2">
        <v>2038337.5529430211</v>
      </c>
      <c r="G367" s="2">
        <f t="shared" si="79"/>
        <v>692960.42857142852</v>
      </c>
      <c r="H367" s="2">
        <f t="shared" si="76"/>
        <v>218813772.14746672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2678555.8571428452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2048735.5934750736</v>
      </c>
      <c r="Q367" s="2">
        <f t="shared" si="80"/>
        <v>700000</v>
      </c>
      <c r="R367" s="2">
        <f t="shared" si="77"/>
        <v>221372673.2046501</v>
      </c>
      <c r="S367" s="2">
        <f t="shared" si="58"/>
        <v>692960.42857143283</v>
      </c>
      <c r="T367" s="2">
        <f t="shared" si="59"/>
        <v>7039.571428571362</v>
      </c>
      <c r="U367" s="2">
        <f t="shared" si="60"/>
        <v>700000</v>
      </c>
      <c r="V367" s="2">
        <f t="shared" si="78"/>
        <v>160605096.14746636</v>
      </c>
      <c r="W367" s="2">
        <f t="shared" si="61"/>
        <v>692960.42857143283</v>
      </c>
      <c r="X367" s="2">
        <f t="shared" si="51"/>
        <v>7039.5714285671711</v>
      </c>
      <c r="Y367" s="2">
        <f t="shared" si="74"/>
        <v>60767577.057183728</v>
      </c>
      <c r="Z367" s="2" t="str">
        <f t="shared" si="52"/>
        <v>MEEP</v>
      </c>
      <c r="AA367" s="2">
        <f>IF(Z367="HERE",Y367,AA366+Graph!$G$1*1000)</f>
        <v>176539799.62861285</v>
      </c>
      <c r="AB367" s="2">
        <f t="shared" si="63"/>
        <v>800000</v>
      </c>
      <c r="AC367" s="2">
        <f t="shared" si="75"/>
        <v>58739913.147465825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300</v>
      </c>
      <c r="C368" s="7"/>
      <c r="D368" s="2" t="e">
        <f t="shared" si="55"/>
        <v>#N/A</v>
      </c>
      <c r="E368" s="2" t="e">
        <f t="shared" si="67"/>
        <v>#N/A</v>
      </c>
      <c r="F368" s="2">
        <v>2043598.2032362819</v>
      </c>
      <c r="G368" s="2">
        <f t="shared" si="79"/>
        <v>692960.42857142852</v>
      </c>
      <c r="H368" s="2">
        <f t="shared" si="76"/>
        <v>219506732.57603815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2685595.4285714165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2054018.0855676532</v>
      </c>
      <c r="Q368" s="2">
        <f t="shared" si="80"/>
        <v>700000</v>
      </c>
      <c r="R368" s="2">
        <f t="shared" si="77"/>
        <v>222072673.2046501</v>
      </c>
      <c r="S368" s="2">
        <f t="shared" si="58"/>
        <v>692960.42857143283</v>
      </c>
      <c r="T368" s="2">
        <f t="shared" si="59"/>
        <v>7039.571428571362</v>
      </c>
      <c r="U368" s="2">
        <f t="shared" si="60"/>
        <v>700000</v>
      </c>
      <c r="V368" s="2">
        <f t="shared" si="78"/>
        <v>161298056.57603779</v>
      </c>
      <c r="W368" s="2">
        <f t="shared" si="61"/>
        <v>692960.42857143283</v>
      </c>
      <c r="X368" s="2">
        <f t="shared" si="51"/>
        <v>7039.5714285671711</v>
      </c>
      <c r="Y368" s="2">
        <f t="shared" si="74"/>
        <v>60774616.628612295</v>
      </c>
      <c r="Z368" s="2" t="str">
        <f t="shared" si="52"/>
        <v>MEEP</v>
      </c>
      <c r="AA368" s="2">
        <f>IF(Z368="HERE",Y368,AA367+Graph!$G$1*1000)</f>
        <v>177339799.62861285</v>
      </c>
      <c r="AB368" s="2">
        <f t="shared" si="63"/>
        <v>800000</v>
      </c>
      <c r="AC368" s="2">
        <f t="shared" si="75"/>
        <v>58739913.147465825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301</v>
      </c>
      <c r="C369" s="7"/>
      <c r="D369" s="2" t="e">
        <f t="shared" si="55"/>
        <v>#N/A</v>
      </c>
      <c r="E369" s="2" t="e">
        <f t="shared" si="67"/>
        <v>#N/A</v>
      </c>
      <c r="F369" s="2">
        <v>2048858.8535295427</v>
      </c>
      <c r="G369" s="2">
        <f t="shared" si="79"/>
        <v>692960.42857142852</v>
      </c>
      <c r="H369" s="2">
        <f t="shared" si="76"/>
        <v>220199693.00460958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2692634.9999999879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2059300.5776602328</v>
      </c>
      <c r="Q369" s="2">
        <f t="shared" si="80"/>
        <v>700000</v>
      </c>
      <c r="R369" s="2">
        <f t="shared" si="77"/>
        <v>222772673.2046501</v>
      </c>
      <c r="S369" s="2">
        <f t="shared" si="58"/>
        <v>692960.42857143283</v>
      </c>
      <c r="T369" s="2">
        <f t="shared" si="59"/>
        <v>7039.571428571362</v>
      </c>
      <c r="U369" s="2">
        <f t="shared" si="60"/>
        <v>700000</v>
      </c>
      <c r="V369" s="2">
        <f t="shared" si="78"/>
        <v>161991017.00460923</v>
      </c>
      <c r="W369" s="2">
        <f t="shared" si="61"/>
        <v>692960.42857143283</v>
      </c>
      <c r="X369" s="2">
        <f t="shared" si="51"/>
        <v>7039.5714285671711</v>
      </c>
      <c r="Y369" s="2">
        <f t="shared" si="74"/>
        <v>60781656.200040862</v>
      </c>
      <c r="Z369" s="2" t="str">
        <f t="shared" si="52"/>
        <v>MEEP</v>
      </c>
      <c r="AA369" s="2">
        <f>IF(Z369="HERE",Y369,AA368+Graph!$G$1*1000)</f>
        <v>178139799.62861285</v>
      </c>
      <c r="AB369" s="2">
        <f t="shared" si="63"/>
        <v>800000</v>
      </c>
      <c r="AC369" s="2">
        <f t="shared" si="75"/>
        <v>58739913.147465825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302</v>
      </c>
      <c r="C370" s="7"/>
      <c r="D370" s="2" t="e">
        <f t="shared" si="55"/>
        <v>#N/A</v>
      </c>
      <c r="E370" s="2" t="e">
        <f t="shared" si="67"/>
        <v>#N/A</v>
      </c>
      <c r="F370" s="2">
        <v>2054119.5038228035</v>
      </c>
      <c r="G370" s="2">
        <f t="shared" si="79"/>
        <v>692960.42857142852</v>
      </c>
      <c r="H370" s="2">
        <f t="shared" si="76"/>
        <v>220892653.43318102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2699674.5714285593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2064583.0697528124</v>
      </c>
      <c r="Q370" s="2">
        <f t="shared" si="80"/>
        <v>700000</v>
      </c>
      <c r="R370" s="2">
        <f t="shared" si="77"/>
        <v>223472673.2046501</v>
      </c>
      <c r="S370" s="2">
        <f t="shared" si="58"/>
        <v>692960.42857143283</v>
      </c>
      <c r="T370" s="2">
        <f t="shared" si="59"/>
        <v>7039.571428571362</v>
      </c>
      <c r="U370" s="2">
        <f t="shared" si="60"/>
        <v>700000</v>
      </c>
      <c r="V370" s="2">
        <f t="shared" si="78"/>
        <v>162683977.43318066</v>
      </c>
      <c r="W370" s="2">
        <f t="shared" si="61"/>
        <v>692960.42857143283</v>
      </c>
      <c r="X370" s="2">
        <f t="shared" si="51"/>
        <v>7039.5714285671711</v>
      </c>
      <c r="Y370" s="2">
        <f t="shared" si="74"/>
        <v>60788695.771469429</v>
      </c>
      <c r="Z370" s="2" t="str">
        <f t="shared" si="52"/>
        <v>MEEP</v>
      </c>
      <c r="AA370" s="2">
        <f>IF(Z370="HERE",Y370,AA369+Graph!$G$1*1000)</f>
        <v>178939799.62861285</v>
      </c>
      <c r="AB370" s="2">
        <f t="shared" si="63"/>
        <v>800000</v>
      </c>
      <c r="AC370" s="2">
        <f t="shared" si="75"/>
        <v>58739913.147465825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303</v>
      </c>
      <c r="C371" s="7"/>
      <c r="D371" s="2" t="e">
        <f t="shared" si="55"/>
        <v>#N/A</v>
      </c>
      <c r="E371" s="2" t="e">
        <f t="shared" si="67"/>
        <v>#N/A</v>
      </c>
      <c r="F371" s="2">
        <v>2059380.1541160643</v>
      </c>
      <c r="G371" s="2">
        <f t="shared" si="79"/>
        <v>692960.42857142852</v>
      </c>
      <c r="H371" s="2">
        <f t="shared" si="76"/>
        <v>221585613.86175245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2706714.1428571306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2069865.5618454218</v>
      </c>
      <c r="Q371" s="2">
        <f t="shared" si="80"/>
        <v>700000</v>
      </c>
      <c r="R371" s="2">
        <f t="shared" si="77"/>
        <v>224172673.2046501</v>
      </c>
      <c r="S371" s="2">
        <f t="shared" si="58"/>
        <v>692960.42857143283</v>
      </c>
      <c r="T371" s="2">
        <f t="shared" si="59"/>
        <v>7039.571428571362</v>
      </c>
      <c r="U371" s="2">
        <f t="shared" si="60"/>
        <v>700000</v>
      </c>
      <c r="V371" s="2">
        <f t="shared" si="78"/>
        <v>163376937.86175209</v>
      </c>
      <c r="W371" s="2">
        <f t="shared" si="61"/>
        <v>692960.42857143283</v>
      </c>
      <c r="X371" s="2">
        <f t="shared" si="51"/>
        <v>7039.5714285671711</v>
      </c>
      <c r="Y371" s="2">
        <f t="shared" si="74"/>
        <v>60795735.342897996</v>
      </c>
      <c r="Z371" s="2" t="str">
        <f t="shared" si="52"/>
        <v>MEEP</v>
      </c>
      <c r="AA371" s="2">
        <f>IF(Z371="HERE",Y371,AA370+Graph!$G$1*1000)</f>
        <v>179739799.62861285</v>
      </c>
      <c r="AB371" s="2">
        <f t="shared" si="63"/>
        <v>800000</v>
      </c>
      <c r="AC371" s="2">
        <f t="shared" si="75"/>
        <v>58739913.147465825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304</v>
      </c>
      <c r="C372" s="7"/>
      <c r="D372" s="2" t="e">
        <f t="shared" si="55"/>
        <v>#N/A</v>
      </c>
      <c r="E372" s="2" t="e">
        <f t="shared" si="67"/>
        <v>#N/A</v>
      </c>
      <c r="F372" s="2">
        <v>2064640.8044093251</v>
      </c>
      <c r="G372" s="2">
        <f t="shared" si="79"/>
        <v>692960.42857142852</v>
      </c>
      <c r="H372" s="2">
        <f t="shared" si="76"/>
        <v>222278574.29032388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2713753.714285702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2075148.0539380014</v>
      </c>
      <c r="Q372" s="2">
        <f t="shared" si="80"/>
        <v>700000</v>
      </c>
      <c r="R372" s="2">
        <f t="shared" si="77"/>
        <v>224872673.2046501</v>
      </c>
      <c r="S372" s="2">
        <f t="shared" si="58"/>
        <v>692960.42857143283</v>
      </c>
      <c r="T372" s="2">
        <f t="shared" si="59"/>
        <v>7039.571428571362</v>
      </c>
      <c r="U372" s="2">
        <f t="shared" si="60"/>
        <v>700000</v>
      </c>
      <c r="V372" s="2">
        <f t="shared" si="78"/>
        <v>164069898.29032353</v>
      </c>
      <c r="W372" s="2">
        <f t="shared" si="61"/>
        <v>692960.42857143283</v>
      </c>
      <c r="X372" s="2">
        <f t="shared" si="51"/>
        <v>7039.5714285671711</v>
      </c>
      <c r="Y372" s="2">
        <f t="shared" si="74"/>
        <v>60802774.914326563</v>
      </c>
      <c r="Z372" s="2" t="str">
        <f t="shared" si="52"/>
        <v>MEEP</v>
      </c>
      <c r="AA372" s="2">
        <f>IF(Z372="HERE",Y372,AA371+Graph!$G$1*1000)</f>
        <v>180539799.62861285</v>
      </c>
      <c r="AB372" s="2">
        <f t="shared" si="63"/>
        <v>800000</v>
      </c>
      <c r="AC372" s="2">
        <f t="shared" si="75"/>
        <v>58739913.147465825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305</v>
      </c>
      <c r="C373" s="7"/>
      <c r="D373" s="2" t="e">
        <f t="shared" si="55"/>
        <v>#N/A</v>
      </c>
      <c r="E373" s="2" t="e">
        <f t="shared" si="67"/>
        <v>#N/A</v>
      </c>
      <c r="F373" s="2">
        <v>2069901.4547025561</v>
      </c>
      <c r="G373" s="2">
        <f t="shared" si="79"/>
        <v>692960.42857142852</v>
      </c>
      <c r="H373" s="2">
        <f t="shared" si="76"/>
        <v>222971534.71889532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2720793.2857142733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2080430.546030581</v>
      </c>
      <c r="Q373" s="2">
        <f t="shared" si="80"/>
        <v>700000</v>
      </c>
      <c r="R373" s="2">
        <f t="shared" si="77"/>
        <v>225572673.2046501</v>
      </c>
      <c r="S373" s="2">
        <f t="shared" si="58"/>
        <v>692960.42857143283</v>
      </c>
      <c r="T373" s="2">
        <f t="shared" si="59"/>
        <v>7039.571428571362</v>
      </c>
      <c r="U373" s="2">
        <f t="shared" si="60"/>
        <v>700000</v>
      </c>
      <c r="V373" s="2">
        <f t="shared" si="78"/>
        <v>164762858.71889496</v>
      </c>
      <c r="W373" s="2">
        <f t="shared" si="61"/>
        <v>692960.42857143283</v>
      </c>
      <c r="X373" s="2">
        <f t="shared" si="51"/>
        <v>7039.5714285671711</v>
      </c>
      <c r="Y373" s="2">
        <f t="shared" si="74"/>
        <v>60809814.485755131</v>
      </c>
      <c r="Z373" s="2" t="str">
        <f t="shared" si="52"/>
        <v>MEEP</v>
      </c>
      <c r="AA373" s="2">
        <f>IF(Z373="HERE",Y373,AA372+Graph!$G$1*1000)</f>
        <v>181339799.62861285</v>
      </c>
      <c r="AB373" s="2">
        <f t="shared" si="63"/>
        <v>800000</v>
      </c>
      <c r="AC373" s="2">
        <f t="shared" si="75"/>
        <v>58739913.147465825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306</v>
      </c>
      <c r="C374" s="7"/>
      <c r="D374" s="2" t="e">
        <f t="shared" si="55"/>
        <v>#N/A</v>
      </c>
      <c r="E374" s="2" t="e">
        <f t="shared" si="67"/>
        <v>#N/A</v>
      </c>
      <c r="F374" s="2">
        <v>2075162.1049958169</v>
      </c>
      <c r="G374" s="2">
        <f t="shared" si="79"/>
        <v>692960.42857142852</v>
      </c>
      <c r="H374" s="2">
        <f t="shared" si="76"/>
        <v>223664495.14746675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2727832.8571428447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2085713.0381231606</v>
      </c>
      <c r="Q374" s="2">
        <f t="shared" si="80"/>
        <v>700000</v>
      </c>
      <c r="R374" s="2">
        <f t="shared" si="77"/>
        <v>226272673.2046501</v>
      </c>
      <c r="S374" s="2">
        <f t="shared" si="58"/>
        <v>692960.42857143283</v>
      </c>
      <c r="T374" s="2">
        <f t="shared" si="59"/>
        <v>7039.571428571362</v>
      </c>
      <c r="U374" s="2">
        <f t="shared" si="60"/>
        <v>700000</v>
      </c>
      <c r="V374" s="2">
        <f t="shared" si="78"/>
        <v>165455819.14746639</v>
      </c>
      <c r="W374" s="2">
        <f t="shared" si="61"/>
        <v>692960.42857143283</v>
      </c>
      <c r="X374" s="2">
        <f t="shared" si="51"/>
        <v>7039.5714285671711</v>
      </c>
      <c r="Y374" s="2">
        <f t="shared" si="74"/>
        <v>60816854.057183698</v>
      </c>
      <c r="Z374" s="2" t="str">
        <f t="shared" si="52"/>
        <v>MEEP</v>
      </c>
      <c r="AA374" s="2">
        <f>IF(Z374="HERE",Y374,AA373+Graph!$G$1*1000)</f>
        <v>182139799.62861285</v>
      </c>
      <c r="AB374" s="2">
        <f t="shared" si="63"/>
        <v>800000</v>
      </c>
      <c r="AC374" s="2">
        <f t="shared" si="75"/>
        <v>58739913.147465825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307</v>
      </c>
      <c r="C375" s="7"/>
      <c r="D375" s="2" t="e">
        <f t="shared" si="55"/>
        <v>#N/A</v>
      </c>
      <c r="E375" s="2" t="e">
        <f t="shared" si="67"/>
        <v>#N/A</v>
      </c>
      <c r="F375" s="2">
        <v>2080422.7552890778</v>
      </c>
      <c r="G375" s="2">
        <f t="shared" si="79"/>
        <v>692960.42857142852</v>
      </c>
      <c r="H375" s="2">
        <f t="shared" si="76"/>
        <v>224357455.57603818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2734872.4285714161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2090995.5302157402</v>
      </c>
      <c r="Q375" s="2">
        <f t="shared" si="80"/>
        <v>700000</v>
      </c>
      <c r="R375" s="2">
        <f t="shared" si="77"/>
        <v>226972673.2046501</v>
      </c>
      <c r="S375" s="2">
        <f t="shared" si="58"/>
        <v>692960.42857143283</v>
      </c>
      <c r="T375" s="2">
        <f t="shared" si="59"/>
        <v>7039.571428571362</v>
      </c>
      <c r="U375" s="2">
        <f t="shared" si="60"/>
        <v>700000</v>
      </c>
      <c r="V375" s="2">
        <f t="shared" si="78"/>
        <v>166148779.57603782</v>
      </c>
      <c r="W375" s="2">
        <f t="shared" si="61"/>
        <v>692960.42857143283</v>
      </c>
      <c r="X375" s="2">
        <f t="shared" si="51"/>
        <v>7039.5714285671711</v>
      </c>
      <c r="Y375" s="2">
        <f t="shared" si="74"/>
        <v>60823893.628612265</v>
      </c>
      <c r="Z375" s="2" t="str">
        <f t="shared" si="52"/>
        <v>MEEP</v>
      </c>
      <c r="AA375" s="2">
        <f>IF(Z375="HERE",Y375,AA374+Graph!$G$1*1000)</f>
        <v>182939799.62861285</v>
      </c>
      <c r="AB375" s="2">
        <f t="shared" si="63"/>
        <v>800000</v>
      </c>
      <c r="AC375" s="2">
        <f t="shared" si="75"/>
        <v>58739913.147465825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308</v>
      </c>
      <c r="C376" s="7"/>
      <c r="D376" s="2" t="e">
        <f t="shared" si="55"/>
        <v>#N/A</v>
      </c>
      <c r="E376" s="2" t="e">
        <f t="shared" si="67"/>
        <v>#N/A</v>
      </c>
      <c r="F376" s="2">
        <v>2085683.4055823386</v>
      </c>
      <c r="G376" s="2">
        <f t="shared" si="79"/>
        <v>692960.42857142852</v>
      </c>
      <c r="H376" s="2">
        <f t="shared" si="76"/>
        <v>225050416.00460961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2741911.9999999874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2096278.0223083198</v>
      </c>
      <c r="Q376" s="2">
        <f t="shared" si="80"/>
        <v>700000</v>
      </c>
      <c r="R376" s="2">
        <f t="shared" si="77"/>
        <v>227672673.2046501</v>
      </c>
      <c r="S376" s="2">
        <f t="shared" si="58"/>
        <v>692960.42857143283</v>
      </c>
      <c r="T376" s="2">
        <f t="shared" si="59"/>
        <v>7039.571428571362</v>
      </c>
      <c r="U376" s="2">
        <f t="shared" si="60"/>
        <v>700000</v>
      </c>
      <c r="V376" s="2">
        <f t="shared" si="78"/>
        <v>166841740.00460926</v>
      </c>
      <c r="W376" s="2">
        <f t="shared" si="61"/>
        <v>692960.42857143283</v>
      </c>
      <c r="X376" s="2">
        <f t="shared" si="51"/>
        <v>7039.5714285671711</v>
      </c>
      <c r="Y376" s="2">
        <f t="shared" si="74"/>
        <v>60830933.200040832</v>
      </c>
      <c r="Z376" s="2" t="str">
        <f t="shared" si="52"/>
        <v>MEEP</v>
      </c>
      <c r="AA376" s="2">
        <f>IF(Z376="HERE",Y376,AA375+Graph!$G$1*1000)</f>
        <v>183739799.62861285</v>
      </c>
      <c r="AB376" s="2">
        <f t="shared" si="63"/>
        <v>800000</v>
      </c>
      <c r="AC376" s="2">
        <f t="shared" si="75"/>
        <v>58739913.147465825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309</v>
      </c>
      <c r="C377" s="7"/>
      <c r="D377" s="2" t="e">
        <f t="shared" si="55"/>
        <v>#N/A</v>
      </c>
      <c r="E377" s="2" t="e">
        <f t="shared" si="67"/>
        <v>#N/A</v>
      </c>
      <c r="F377" s="2">
        <v>2090944.0558755994</v>
      </c>
      <c r="G377" s="2">
        <f t="shared" si="79"/>
        <v>692960.42857142852</v>
      </c>
      <c r="H377" s="2">
        <f t="shared" si="76"/>
        <v>225743376.43318105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2748951.5714285588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2101560.5144009292</v>
      </c>
      <c r="Q377" s="2">
        <f t="shared" si="80"/>
        <v>700000</v>
      </c>
      <c r="R377" s="2">
        <f t="shared" si="77"/>
        <v>228372673.2046501</v>
      </c>
      <c r="S377" s="2">
        <f t="shared" si="58"/>
        <v>692960.42857143283</v>
      </c>
      <c r="T377" s="2">
        <f t="shared" si="59"/>
        <v>7039.571428571362</v>
      </c>
      <c r="U377" s="2">
        <f t="shared" si="60"/>
        <v>700000</v>
      </c>
      <c r="V377" s="2">
        <f t="shared" si="78"/>
        <v>167534700.43318069</v>
      </c>
      <c r="W377" s="2">
        <f t="shared" si="61"/>
        <v>692960.42857143283</v>
      </c>
      <c r="X377" s="2">
        <f t="shared" si="51"/>
        <v>7039.5714285671711</v>
      </c>
      <c r="Y377" s="2">
        <f t="shared" si="74"/>
        <v>60837972.771469399</v>
      </c>
      <c r="Z377" s="2" t="str">
        <f t="shared" si="52"/>
        <v>MEEP</v>
      </c>
      <c r="AA377" s="2">
        <f>IF(Z377="HERE",Y377,AA376+Graph!$G$1*1000)</f>
        <v>184539799.62861285</v>
      </c>
      <c r="AB377" s="2">
        <f t="shared" si="63"/>
        <v>800000</v>
      </c>
      <c r="AC377" s="2">
        <f t="shared" si="75"/>
        <v>58739913.147465825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310</v>
      </c>
      <c r="C378" s="7"/>
      <c r="D378" s="2" t="e">
        <f t="shared" si="55"/>
        <v>#N/A</v>
      </c>
      <c r="E378" s="2" t="e">
        <f t="shared" si="67"/>
        <v>#N/A</v>
      </c>
      <c r="F378" s="2">
        <v>2096204.7061688304</v>
      </c>
      <c r="G378" s="2">
        <f t="shared" si="79"/>
        <v>692960.42857142852</v>
      </c>
      <c r="H378" s="2">
        <f t="shared" si="76"/>
        <v>226436336.86175248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2755991.1428571302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2106843.0064935088</v>
      </c>
      <c r="Q378" s="2">
        <f t="shared" si="80"/>
        <v>700000</v>
      </c>
      <c r="R378" s="2">
        <f t="shared" si="77"/>
        <v>229072673.2046501</v>
      </c>
      <c r="S378" s="2">
        <f t="shared" si="58"/>
        <v>692960.42857143283</v>
      </c>
      <c r="T378" s="2">
        <f t="shared" si="59"/>
        <v>7039.571428571362</v>
      </c>
      <c r="U378" s="2">
        <f t="shared" si="60"/>
        <v>700000</v>
      </c>
      <c r="V378" s="2">
        <f t="shared" si="78"/>
        <v>168227660.86175212</v>
      </c>
      <c r="W378" s="2">
        <f t="shared" si="61"/>
        <v>692960.42857143283</v>
      </c>
      <c r="X378" s="2">
        <f t="shared" si="51"/>
        <v>7039.5714285671711</v>
      </c>
      <c r="Y378" s="2">
        <f t="shared" si="74"/>
        <v>60845012.342897967</v>
      </c>
      <c r="Z378" s="2" t="str">
        <f t="shared" si="52"/>
        <v>MEEP</v>
      </c>
      <c r="AA378" s="2">
        <f>IF(Z378="HERE",Y378,AA377+Graph!$G$1*1000)</f>
        <v>185339799.62861285</v>
      </c>
      <c r="AB378" s="2">
        <f t="shared" si="63"/>
        <v>800000</v>
      </c>
      <c r="AC378" s="2">
        <f t="shared" si="75"/>
        <v>58739913.147465825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311</v>
      </c>
      <c r="C379" s="7"/>
      <c r="D379" s="2" t="e">
        <f t="shared" si="55"/>
        <v>#N/A</v>
      </c>
      <c r="E379" s="2" t="e">
        <f t="shared" si="67"/>
        <v>#N/A</v>
      </c>
      <c r="F379" s="2">
        <v>2101465.3564620912</v>
      </c>
      <c r="G379" s="2">
        <f t="shared" si="79"/>
        <v>692960.42857142852</v>
      </c>
      <c r="H379" s="2">
        <f t="shared" si="76"/>
        <v>227129297.29032391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2763030.7142857015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2112125.4985860884</v>
      </c>
      <c r="Q379" s="2">
        <f t="shared" si="80"/>
        <v>700000</v>
      </c>
      <c r="R379" s="2">
        <f t="shared" si="77"/>
        <v>229772673.2046501</v>
      </c>
      <c r="S379" s="2">
        <f t="shared" si="58"/>
        <v>692960.42857143283</v>
      </c>
      <c r="T379" s="2">
        <f t="shared" si="59"/>
        <v>7039.571428571362</v>
      </c>
      <c r="U379" s="2">
        <f t="shared" si="60"/>
        <v>700000</v>
      </c>
      <c r="V379" s="2">
        <f t="shared" si="78"/>
        <v>168920621.29032356</v>
      </c>
      <c r="W379" s="2">
        <f t="shared" si="61"/>
        <v>692960.42857143283</v>
      </c>
      <c r="X379" s="2">
        <f t="shared" si="51"/>
        <v>7039.5714285671711</v>
      </c>
      <c r="Y379" s="2">
        <f t="shared" si="74"/>
        <v>60852051.914326534</v>
      </c>
      <c r="Z379" s="2" t="str">
        <f t="shared" si="52"/>
        <v>MEEP</v>
      </c>
      <c r="AA379" s="2">
        <f>IF(Z379="HERE",Y379,AA378+Graph!$G$1*1000)</f>
        <v>186139799.62861285</v>
      </c>
      <c r="AB379" s="2">
        <f t="shared" si="63"/>
        <v>800000</v>
      </c>
      <c r="AC379" s="2">
        <f t="shared" si="75"/>
        <v>58739913.147465825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312</v>
      </c>
      <c r="C380" s="7"/>
      <c r="D380" s="2" t="e">
        <f t="shared" si="55"/>
        <v>#N/A</v>
      </c>
      <c r="E380" s="2" t="e">
        <f t="shared" si="67"/>
        <v>#N/A</v>
      </c>
      <c r="F380" s="2">
        <v>2106726.006755352</v>
      </c>
      <c r="G380" s="2">
        <f t="shared" si="79"/>
        <v>692960.42857142852</v>
      </c>
      <c r="H380" s="2">
        <f t="shared" si="76"/>
        <v>227822257.71889535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2770070.2857142729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2117407.990678668</v>
      </c>
      <c r="Q380" s="2">
        <f t="shared" si="80"/>
        <v>700000</v>
      </c>
      <c r="R380" s="2">
        <f t="shared" si="77"/>
        <v>230472673.2046501</v>
      </c>
      <c r="S380" s="2">
        <f t="shared" si="58"/>
        <v>692960.42857143283</v>
      </c>
      <c r="T380" s="2">
        <f t="shared" si="59"/>
        <v>7039.571428571362</v>
      </c>
      <c r="U380" s="2">
        <f t="shared" si="60"/>
        <v>700000</v>
      </c>
      <c r="V380" s="2">
        <f t="shared" si="78"/>
        <v>169613581.71889499</v>
      </c>
      <c r="W380" s="2">
        <f t="shared" si="61"/>
        <v>692960.42857143283</v>
      </c>
      <c r="X380" s="2">
        <f t="shared" si="51"/>
        <v>7039.5714285671711</v>
      </c>
      <c r="Y380" s="2">
        <f t="shared" si="74"/>
        <v>60859091.485755101</v>
      </c>
      <c r="Z380" s="2" t="str">
        <f t="shared" si="52"/>
        <v>MEEP</v>
      </c>
      <c r="AA380" s="2">
        <f>IF(Z380="HERE",Y380,AA379+Graph!$G$1*1000)</f>
        <v>186939799.62861285</v>
      </c>
      <c r="AB380" s="2">
        <f t="shared" si="63"/>
        <v>800000</v>
      </c>
      <c r="AC380" s="2">
        <f t="shared" si="75"/>
        <v>58739913.147465825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313</v>
      </c>
      <c r="C381" s="7"/>
      <c r="D381" s="2" t="e">
        <f t="shared" si="55"/>
        <v>#N/A</v>
      </c>
      <c r="E381" s="2" t="e">
        <f t="shared" si="67"/>
        <v>#N/A</v>
      </c>
      <c r="F381" s="2">
        <v>2111986.6570486128</v>
      </c>
      <c r="G381" s="2">
        <f t="shared" si="79"/>
        <v>692960.42857142852</v>
      </c>
      <c r="H381" s="2">
        <f t="shared" si="76"/>
        <v>228515218.14746678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2777109.8571428442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2122690.4827712476</v>
      </c>
      <c r="Q381" s="2">
        <f t="shared" si="80"/>
        <v>700000</v>
      </c>
      <c r="R381" s="2">
        <f t="shared" si="77"/>
        <v>231172673.2046501</v>
      </c>
      <c r="S381" s="2">
        <f t="shared" si="58"/>
        <v>692960.42857143283</v>
      </c>
      <c r="T381" s="2">
        <f t="shared" si="59"/>
        <v>7039.571428571362</v>
      </c>
      <c r="U381" s="2">
        <f t="shared" si="60"/>
        <v>700000</v>
      </c>
      <c r="V381" s="2">
        <f t="shared" si="78"/>
        <v>170306542.14746642</v>
      </c>
      <c r="W381" s="2">
        <f t="shared" si="61"/>
        <v>692960.42857143283</v>
      </c>
      <c r="X381" s="2">
        <f t="shared" si="51"/>
        <v>7039.5714285671711</v>
      </c>
      <c r="Y381" s="2">
        <f t="shared" si="74"/>
        <v>60866131.057183668</v>
      </c>
      <c r="Z381" s="2" t="str">
        <f t="shared" si="52"/>
        <v>MEEP</v>
      </c>
      <c r="AA381" s="2">
        <f>IF(Z381="HERE",Y381,AA380+Graph!$G$1*1000)</f>
        <v>187739799.62861285</v>
      </c>
      <c r="AB381" s="2">
        <f t="shared" si="63"/>
        <v>800000</v>
      </c>
      <c r="AC381" s="2">
        <f t="shared" si="75"/>
        <v>58739913.147465825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314</v>
      </c>
      <c r="C382" s="7"/>
      <c r="D382" s="2" t="e">
        <f t="shared" si="55"/>
        <v>#N/A</v>
      </c>
      <c r="E382" s="2" t="e">
        <f t="shared" si="67"/>
        <v>#N/A</v>
      </c>
      <c r="F382" s="2">
        <v>2117247.3073418736</v>
      </c>
      <c r="G382" s="2">
        <f t="shared" si="79"/>
        <v>692960.42857142852</v>
      </c>
      <c r="H382" s="2">
        <f t="shared" si="76"/>
        <v>229208178.57603821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2784149.4285714156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2127972.974863857</v>
      </c>
      <c r="Q382" s="2">
        <f t="shared" si="80"/>
        <v>700000</v>
      </c>
      <c r="R382" s="2">
        <f t="shared" si="77"/>
        <v>231872673.2046501</v>
      </c>
      <c r="S382" s="2">
        <f t="shared" si="58"/>
        <v>692960.42857143283</v>
      </c>
      <c r="T382" s="2">
        <f t="shared" si="59"/>
        <v>7039.571428571362</v>
      </c>
      <c r="U382" s="2">
        <f t="shared" si="60"/>
        <v>700000</v>
      </c>
      <c r="V382" s="2">
        <f t="shared" si="78"/>
        <v>170999502.57603785</v>
      </c>
      <c r="W382" s="2">
        <f t="shared" si="61"/>
        <v>692960.42857143283</v>
      </c>
      <c r="X382" s="2">
        <f t="shared" si="51"/>
        <v>7039.5714285671711</v>
      </c>
      <c r="Y382" s="2">
        <f t="shared" si="74"/>
        <v>60873170.628612235</v>
      </c>
      <c r="Z382" s="2" t="str">
        <f t="shared" si="52"/>
        <v>MEEP</v>
      </c>
      <c r="AA382" s="2">
        <f>IF(Z382="HERE",Y382,AA381+Graph!$G$1*1000)</f>
        <v>188539799.62861285</v>
      </c>
      <c r="AB382" s="2">
        <f t="shared" si="63"/>
        <v>800000</v>
      </c>
      <c r="AC382" s="2">
        <f t="shared" si="75"/>
        <v>58739913.147465825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315</v>
      </c>
      <c r="C383" s="7"/>
      <c r="D383" s="2" t="e">
        <f t="shared" si="55"/>
        <v>#N/A</v>
      </c>
      <c r="E383" s="2" t="e">
        <f t="shared" si="67"/>
        <v>#N/A</v>
      </c>
      <c r="F383" s="2">
        <v>2122507.9576351047</v>
      </c>
      <c r="G383" s="2">
        <f t="shared" si="79"/>
        <v>692960.42857142852</v>
      </c>
      <c r="H383" s="2">
        <f t="shared" si="76"/>
        <v>229901139.00460964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2791188.999999987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2133255.4669564366</v>
      </c>
      <c r="Q383" s="2">
        <f t="shared" si="80"/>
        <v>700000</v>
      </c>
      <c r="R383" s="2">
        <f t="shared" si="77"/>
        <v>232572673.2046501</v>
      </c>
      <c r="S383" s="2">
        <f t="shared" si="58"/>
        <v>692960.42857143283</v>
      </c>
      <c r="T383" s="2">
        <f t="shared" si="59"/>
        <v>7039.571428571362</v>
      </c>
      <c r="U383" s="2">
        <f t="shared" si="60"/>
        <v>700000</v>
      </c>
      <c r="V383" s="2">
        <f t="shared" si="78"/>
        <v>171692463.00460929</v>
      </c>
      <c r="W383" s="2">
        <f t="shared" si="61"/>
        <v>692960.42857143283</v>
      </c>
      <c r="X383" s="2">
        <f t="shared" si="51"/>
        <v>7039.5714285671711</v>
      </c>
      <c r="Y383" s="2">
        <f t="shared" si="74"/>
        <v>60880210.200040802</v>
      </c>
      <c r="Z383" s="2" t="str">
        <f t="shared" si="52"/>
        <v>MEEP</v>
      </c>
      <c r="AA383" s="2">
        <f>IF(Z383="HERE",Y383,AA382+Graph!$G$1*1000)</f>
        <v>189339799.62861285</v>
      </c>
      <c r="AB383" s="2">
        <f t="shared" si="63"/>
        <v>800000</v>
      </c>
      <c r="AC383" s="2">
        <f t="shared" si="75"/>
        <v>58739913.147465825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316</v>
      </c>
      <c r="C384" s="7"/>
      <c r="D384" s="2" t="e">
        <f t="shared" si="55"/>
        <v>#N/A</v>
      </c>
      <c r="E384" s="2" t="e">
        <f t="shared" si="67"/>
        <v>#N/A</v>
      </c>
      <c r="F384" s="2">
        <v>2127768.6079283655</v>
      </c>
      <c r="G384" s="2">
        <f t="shared" si="79"/>
        <v>692960.42857142852</v>
      </c>
      <c r="H384" s="2">
        <f t="shared" si="76"/>
        <v>230594099.43318108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2798228.5714285583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2138537.9590490162</v>
      </c>
      <c r="Q384" s="2">
        <f t="shared" si="80"/>
        <v>700000</v>
      </c>
      <c r="R384" s="2">
        <f t="shared" si="77"/>
        <v>233272673.2046501</v>
      </c>
      <c r="S384" s="2">
        <f t="shared" si="58"/>
        <v>692960.42857143283</v>
      </c>
      <c r="T384" s="2">
        <f t="shared" si="59"/>
        <v>7039.571428571362</v>
      </c>
      <c r="U384" s="2">
        <f t="shared" si="60"/>
        <v>700000</v>
      </c>
      <c r="V384" s="2">
        <f t="shared" si="78"/>
        <v>172385423.43318072</v>
      </c>
      <c r="W384" s="2">
        <f t="shared" si="61"/>
        <v>692960.42857143283</v>
      </c>
      <c r="X384" s="2">
        <f t="shared" si="51"/>
        <v>7039.5714285671711</v>
      </c>
      <c r="Y384" s="2">
        <f t="shared" si="74"/>
        <v>60887249.77146937</v>
      </c>
      <c r="Z384" s="2" t="str">
        <f t="shared" si="52"/>
        <v>MEEP</v>
      </c>
      <c r="AA384" s="2">
        <f>IF(Z384="HERE",Y384,AA383+Graph!$G$1*1000)</f>
        <v>190139799.62861285</v>
      </c>
      <c r="AB384" s="2">
        <f t="shared" si="63"/>
        <v>800000</v>
      </c>
      <c r="AC384" s="2">
        <f t="shared" si="75"/>
        <v>58739913.147465825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317</v>
      </c>
      <c r="C385" s="7"/>
      <c r="D385" s="2" t="e">
        <f t="shared" si="55"/>
        <v>#N/A</v>
      </c>
      <c r="E385" s="2" t="e">
        <f t="shared" si="67"/>
        <v>#N/A</v>
      </c>
      <c r="F385" s="2">
        <v>2133029.2582216263</v>
      </c>
      <c r="G385" s="2">
        <f t="shared" si="79"/>
        <v>692960.42857142852</v>
      </c>
      <c r="H385" s="2">
        <f t="shared" si="76"/>
        <v>231287059.86175251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2805268.1428571297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2143820.4511415958</v>
      </c>
      <c r="Q385" s="2">
        <f t="shared" si="80"/>
        <v>700000</v>
      </c>
      <c r="R385" s="2">
        <f t="shared" si="77"/>
        <v>233972673.2046501</v>
      </c>
      <c r="S385" s="2">
        <f t="shared" si="58"/>
        <v>692960.42857143283</v>
      </c>
      <c r="T385" s="2">
        <f t="shared" si="59"/>
        <v>7039.571428571362</v>
      </c>
      <c r="U385" s="2">
        <f t="shared" si="60"/>
        <v>700000</v>
      </c>
      <c r="V385" s="2">
        <f t="shared" si="78"/>
        <v>173078383.86175215</v>
      </c>
      <c r="W385" s="2">
        <f t="shared" si="61"/>
        <v>692960.42857143283</v>
      </c>
      <c r="X385" s="2">
        <f t="shared" si="51"/>
        <v>7039.5714285671711</v>
      </c>
      <c r="Y385" s="2">
        <f t="shared" si="74"/>
        <v>60894289.342897937</v>
      </c>
      <c r="Z385" s="2" t="str">
        <f t="shared" si="52"/>
        <v>MEEP</v>
      </c>
      <c r="AA385" s="2">
        <f>IF(Z385="HERE",Y385,AA384+Graph!$G$1*1000)</f>
        <v>190939799.62861285</v>
      </c>
      <c r="AB385" s="2">
        <f t="shared" si="63"/>
        <v>800000</v>
      </c>
      <c r="AC385" s="2">
        <f t="shared" si="75"/>
        <v>58739913.147465825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69:I385">
    <cfRule type="cellIs" dxfId="45" priority="13" operator="greaterThan">
      <formula>0</formula>
    </cfRule>
  </conditionalFormatting>
  <conditionalFormatting sqref="C31:C64 C117:C385 C69:C114">
    <cfRule type="cellIs" dxfId="44" priority="14" operator="greaterThan">
      <formula>0</formula>
    </cfRule>
  </conditionalFormatting>
  <conditionalFormatting sqref="C31:C64 C117:C385 C69:C114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43" priority="16" operator="greaterThan">
      <formula>0</formula>
    </cfRule>
  </conditionalFormatting>
  <conditionalFormatting sqref="C115">
    <cfRule type="cellIs" dxfId="42" priority="17" operator="greaterThan">
      <formula>0</formula>
    </cfRule>
  </conditionalFormatting>
  <conditionalFormatting sqref="C65">
    <cfRule type="cellIs" dxfId="41" priority="11" operator="greaterThan">
      <formula>0</formula>
    </cfRule>
  </conditionalFormatting>
  <conditionalFormatting sqref="C65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40" priority="10" operator="greaterThan">
      <formula>0</formula>
    </cfRule>
  </conditionalFormatting>
  <conditionalFormatting sqref="C66">
    <cfRule type="cellIs" dxfId="39" priority="8" operator="greaterThan">
      <formula>0</formula>
    </cfRule>
  </conditionalFormatting>
  <conditionalFormatting sqref="C66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38" priority="7" operator="greaterThan">
      <formula>0</formula>
    </cfRule>
  </conditionalFormatting>
  <conditionalFormatting sqref="C67">
    <cfRule type="cellIs" dxfId="37" priority="5" operator="greaterThan">
      <formula>0</formula>
    </cfRule>
  </conditionalFormatting>
  <conditionalFormatting sqref="C6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36" priority="4" operator="greaterThan">
      <formula>0</formula>
    </cfRule>
  </conditionalFormatting>
  <conditionalFormatting sqref="C68">
    <cfRule type="cellIs" dxfId="10" priority="2" operator="greaterThan">
      <formula>0</formula>
    </cfRule>
  </conditionalFormatting>
  <conditionalFormatting sqref="C6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2" priority="1" operator="greater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85506-112B-4E9A-A223-F7764909E31B}">
  <dimension ref="A1:AK385"/>
  <sheetViews>
    <sheetView topLeftCell="A43" workbookViewId="0">
      <selection activeCell="I68" sqref="I68"/>
    </sheetView>
  </sheetViews>
  <sheetFormatPr defaultRowHeight="14.25" x14ac:dyDescent="0.2"/>
  <cols>
    <col min="1" max="29" width="9" customWidth="1"/>
    <col min="30" max="30" width="10.75" bestFit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1" t="s">
        <v>60</v>
      </c>
      <c r="AE1" s="2" t="s">
        <v>24</v>
      </c>
      <c r="AF1" s="21" t="s">
        <v>61</v>
      </c>
      <c r="AG1" s="21" t="s">
        <v>62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-66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-65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-64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-63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-62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-61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-60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-59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-58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-57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-56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-55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-54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-53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-52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-51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-50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-49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-48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-47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-46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-45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-44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-43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-42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-41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-40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-39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-38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-37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SUM((750000-LOOKUP(2,1/(ISNUMBER($K$1:$K$194)),$K$1:$K$194))/1000)</f>
        <v>742.96042857142857</v>
      </c>
    </row>
    <row r="32" spans="1:37" ht="15" x14ac:dyDescent="0.25">
      <c r="A32" s="1">
        <v>44208</v>
      </c>
      <c r="B32" s="2">
        <f t="shared" si="0"/>
        <v>-36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-35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-34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-33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-32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-31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TREND(E37:INDEX(firstdoses750,1-$B37),$A37:INDEX(dates750,1-$B37),$A37:$A385)</f>
        <v>302322.95616883039</v>
      </c>
      <c r="G37" s="2">
        <f>IF(F37&gt;750000,$AK$31*1000,F37)</f>
        <v>302322.95616883039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TREND(O37:INDEX(bothdoses750,1-$B37),$A37:INDEX(dates750,1-$B37),$A37:$A385)</f>
        <v>305513.20292207599</v>
      </c>
      <c r="Q37" s="2">
        <f>IF(P37&gt;750000,750000,P37)</f>
        <v>305513.20292207599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-30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307583.60646209121</v>
      </c>
      <c r="G38" s="2">
        <f t="shared" ref="G38:G101" si="25">IF(F38&gt;750000,$AK$31*1000,F38)</f>
        <v>307583.60646209121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310795.69501465559</v>
      </c>
      <c r="Q38" s="2">
        <f t="shared" ref="Q38:Q101" si="26">IF(P38&gt;750000,750000,P38)</f>
        <v>310795.69501465559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-29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312844.25675535202</v>
      </c>
      <c r="G39" s="2">
        <f t="shared" si="25"/>
        <v>312844.25675535202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316078.18710723519</v>
      </c>
      <c r="Q39" s="2">
        <f t="shared" si="26"/>
        <v>316078.18710723519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-28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318104.90704861283</v>
      </c>
      <c r="G40" s="2">
        <f t="shared" si="25"/>
        <v>318104.90704861283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321360.6791998446</v>
      </c>
      <c r="Q40" s="2">
        <f t="shared" si="26"/>
        <v>321360.6791998446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-27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323365.55734187365</v>
      </c>
      <c r="G41" s="2">
        <f t="shared" si="25"/>
        <v>323365.55734187365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326643.1712924242</v>
      </c>
      <c r="Q41" s="2">
        <f t="shared" si="26"/>
        <v>326643.1712924242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-26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328626.20763510466</v>
      </c>
      <c r="G42" s="2">
        <f t="shared" si="25"/>
        <v>328626.20763510466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331925.66338500381</v>
      </c>
      <c r="Q42" s="2">
        <f t="shared" si="26"/>
        <v>331925.66338500381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-25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333886.85792836547</v>
      </c>
      <c r="G43" s="2">
        <f t="shared" si="25"/>
        <v>333886.85792836547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337208.15547758341</v>
      </c>
      <c r="Q43" s="2">
        <f t="shared" si="26"/>
        <v>337208.15547758341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-24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339147.50822162628</v>
      </c>
      <c r="G44" s="2">
        <f t="shared" si="25"/>
        <v>339147.50822162628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342490.64757016301</v>
      </c>
      <c r="Q44" s="2">
        <f t="shared" si="26"/>
        <v>342490.64757016301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-23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344408.15851488709</v>
      </c>
      <c r="G45" s="2">
        <f t="shared" si="25"/>
        <v>344408.15851488709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347773.13966274261</v>
      </c>
      <c r="Q45" s="2">
        <f t="shared" si="26"/>
        <v>347773.13966274261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-22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349668.80880814791</v>
      </c>
      <c r="G46" s="2">
        <f t="shared" si="25"/>
        <v>349668.80880814791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353055.63175535202</v>
      </c>
      <c r="Q46" s="2">
        <f t="shared" si="26"/>
        <v>353055.63175535202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-21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354929.45910137892</v>
      </c>
      <c r="G47" s="2">
        <f t="shared" si="25"/>
        <v>354929.45910137892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358338.12384793162</v>
      </c>
      <c r="Q47" s="2">
        <f t="shared" si="26"/>
        <v>358338.12384793162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-20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360190.10939463973</v>
      </c>
      <c r="G48" s="2">
        <f t="shared" si="25"/>
        <v>360190.10939463973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363620.61594051123</v>
      </c>
      <c r="Q48" s="2">
        <f t="shared" si="26"/>
        <v>363620.61594051123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-19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365450.75968790054</v>
      </c>
      <c r="G49" s="2">
        <f t="shared" si="25"/>
        <v>365450.75968790054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368903.10803309083</v>
      </c>
      <c r="Q49" s="2">
        <f t="shared" si="26"/>
        <v>368903.10803309083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-18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370711.40998116136</v>
      </c>
      <c r="G50" s="2">
        <f t="shared" si="25"/>
        <v>370711.40998116136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374185.60012567043</v>
      </c>
      <c r="Q50" s="2">
        <f t="shared" si="26"/>
        <v>374185.60012567043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-17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375972.06027442217</v>
      </c>
      <c r="G51" s="2">
        <f t="shared" si="25"/>
        <v>375972.06027442217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379468.09221825004</v>
      </c>
      <c r="Q51" s="2">
        <f t="shared" si="26"/>
        <v>379468.09221825004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-16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381232.71056768298</v>
      </c>
      <c r="G52" s="2">
        <f t="shared" si="25"/>
        <v>381232.71056768298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384750.58431085944</v>
      </c>
      <c r="Q52" s="2">
        <f t="shared" si="26"/>
        <v>384750.58431085944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-15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386493.36086091399</v>
      </c>
      <c r="G53" s="2">
        <f t="shared" si="25"/>
        <v>386493.36086091399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390033.07640343904</v>
      </c>
      <c r="Q53" s="2">
        <f t="shared" si="26"/>
        <v>390033.07640343904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-14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391754.0111541748</v>
      </c>
      <c r="G54" s="2">
        <f t="shared" si="25"/>
        <v>391754.0111541748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395315.56849601865</v>
      </c>
      <c r="Q54" s="2">
        <f t="shared" si="26"/>
        <v>395315.56849601865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-13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397014.66144743562</v>
      </c>
      <c r="G55" s="2">
        <f t="shared" si="25"/>
        <v>397014.66144743562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400598.06058859825</v>
      </c>
      <c r="Q55" s="2">
        <f t="shared" si="26"/>
        <v>400598.06058859825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-12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402275.31174069643</v>
      </c>
      <c r="G56" s="2">
        <f t="shared" si="25"/>
        <v>402275.31174069643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405880.55268117785</v>
      </c>
      <c r="Q56" s="2">
        <f t="shared" si="26"/>
        <v>405880.55268117785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-11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407535.96203395724</v>
      </c>
      <c r="G57" s="2">
        <f t="shared" si="25"/>
        <v>407535.96203395724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411163.04477375746</v>
      </c>
      <c r="Q57" s="2">
        <f t="shared" si="26"/>
        <v>411163.04477375746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-10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412796.61232718825</v>
      </c>
      <c r="G58" s="2">
        <f t="shared" si="25"/>
        <v>412796.61232718825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416445.53686636686</v>
      </c>
      <c r="Q58" s="2">
        <f t="shared" si="26"/>
        <v>416445.53686636686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-9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418057.26262044907</v>
      </c>
      <c r="G59" s="2">
        <f t="shared" si="25"/>
        <v>418057.26262044907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421728.02895894647</v>
      </c>
      <c r="Q59" s="2">
        <f t="shared" si="26"/>
        <v>421728.02895894647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-8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423317.91291370988</v>
      </c>
      <c r="G60" s="2">
        <f t="shared" si="25"/>
        <v>423317.91291370988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427010.52105152607</v>
      </c>
      <c r="Q60" s="2">
        <f t="shared" si="26"/>
        <v>427010.52105152607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-7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428578.56320697069</v>
      </c>
      <c r="G61" s="2">
        <f t="shared" si="25"/>
        <v>428578.56320697069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432293.01314410567</v>
      </c>
      <c r="Q61" s="2">
        <f t="shared" si="26"/>
        <v>432293.01314410567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-6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433839.2135002315</v>
      </c>
      <c r="G62" s="2">
        <f t="shared" si="25"/>
        <v>433839.2135002315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437575.50523668528</v>
      </c>
      <c r="Q62" s="2">
        <f t="shared" si="26"/>
        <v>437575.50523668528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-5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439099.86379346251</v>
      </c>
      <c r="G63" s="2">
        <f t="shared" si="25"/>
        <v>439099.86379346251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442857.99732929468</v>
      </c>
      <c r="Q63" s="2">
        <f t="shared" si="26"/>
        <v>442857.99732929468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-4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444360.51408672333</v>
      </c>
      <c r="G64" s="2">
        <f t="shared" si="25"/>
        <v>444360.51408672333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448140.48942187428</v>
      </c>
      <c r="Q64" s="2">
        <f t="shared" si="26"/>
        <v>448140.48942187428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-3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449621.16437998414</v>
      </c>
      <c r="G65" s="2">
        <f t="shared" si="25"/>
        <v>449621.16437998414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453422.98151445389</v>
      </c>
      <c r="Q65" s="2">
        <f t="shared" si="26"/>
        <v>453422.98151445389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-2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454881.81467324495</v>
      </c>
      <c r="G66" s="2">
        <f t="shared" si="25"/>
        <v>454881.81467324495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458705.47360703349</v>
      </c>
      <c r="Q66" s="2">
        <f t="shared" si="26"/>
        <v>458705.47360703349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-1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460142.46496650577</v>
      </c>
      <c r="G67" s="2">
        <f t="shared" si="25"/>
        <v>460142.46496650577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463987.96569961309</v>
      </c>
      <c r="Q67" s="2">
        <f t="shared" si="26"/>
        <v>463987.96569961309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0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465403.11525973678</v>
      </c>
      <c r="G68" s="2">
        <f t="shared" si="25"/>
        <v>465403.11525973678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469270.4577921927</v>
      </c>
      <c r="Q68" s="2">
        <f t="shared" si="26"/>
        <v>469270.4577921927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1</v>
      </c>
      <c r="C69" s="7"/>
      <c r="D69" s="2" t="e">
        <f t="shared" si="12"/>
        <v>#N/A</v>
      </c>
      <c r="E69" s="2" t="e">
        <f t="shared" si="22"/>
        <v>#N/A</v>
      </c>
      <c r="F69" s="2">
        <v>470663.76555299759</v>
      </c>
      <c r="G69" s="2">
        <f t="shared" si="25"/>
        <v>470663.76555299759</v>
      </c>
      <c r="H69" s="2">
        <f t="shared" si="13"/>
        <v>16893745.765552998</v>
      </c>
      <c r="I69" s="7"/>
      <c r="J69" s="2" t="e">
        <f t="shared" si="14"/>
        <v>#N/A</v>
      </c>
      <c r="K69" s="2" t="e">
        <f t="shared" si="23"/>
        <v>#N/A</v>
      </c>
      <c r="L69" s="2">
        <f t="array" ref="L69">IF(COUNT($C70)=0,IF(COUNT($C69)=1,I69,SUM(L68+LOOKUP(2,1/(ISNUMBER($K$1:$K$194)),$K$1:$K$194))),I69)</f>
        <v>580763.57142857148</v>
      </c>
      <c r="M69" s="8" t="e">
        <f t="shared" si="28"/>
        <v>#N/A</v>
      </c>
      <c r="N69" s="2" t="e">
        <f t="shared" si="15"/>
        <v>#N/A</v>
      </c>
      <c r="O69" s="2" t="e">
        <f t="shared" si="24"/>
        <v>#N/A</v>
      </c>
      <c r="P69" s="2">
        <v>474552.9498848021</v>
      </c>
      <c r="Q69" s="2">
        <f t="shared" si="26"/>
        <v>474552.9498848021</v>
      </c>
      <c r="R69" s="2">
        <f t="shared" si="16"/>
        <v>17471358.949884802</v>
      </c>
      <c r="S69" s="2">
        <f t="shared" si="17"/>
        <v>470663.76555299759</v>
      </c>
      <c r="T69" s="2">
        <f t="shared" si="18"/>
        <v>7039.5714285714785</v>
      </c>
      <c r="U69" s="2">
        <f t="shared" si="19"/>
        <v>474552.9498848021</v>
      </c>
      <c r="V69" s="2">
        <f t="shared" si="5"/>
        <v>587136.6875</v>
      </c>
      <c r="W69" s="2">
        <f t="shared" si="20"/>
        <v>13412.6875</v>
      </c>
      <c r="X69" s="2">
        <f t="shared" si="6"/>
        <v>461140.2623848021</v>
      </c>
      <c r="Y69" s="2">
        <f t="shared" si="7"/>
        <v>16884222.262384802</v>
      </c>
      <c r="Z69" s="2" t="str">
        <f t="shared" si="8"/>
        <v>HERE</v>
      </c>
      <c r="AA69" s="2">
        <f>IF(Z69="HERE",Y69,AA68+Graph!$G$1*1000)</f>
        <v>16884222.262384802</v>
      </c>
      <c r="AB69" s="2">
        <f t="shared" si="21"/>
        <v>461140.2623848021</v>
      </c>
      <c r="AC69" s="2">
        <f t="shared" si="9"/>
        <v>587136.6875</v>
      </c>
      <c r="AD69" s="3">
        <f t="shared" si="10"/>
        <v>16884222.262384802</v>
      </c>
      <c r="AE69" s="2">
        <f>IF(AE67&gt;=52800000,52800000,IF(AB48=Graph!G$1*1000,AE68+Graph!G$1*1000,AC69))</f>
        <v>587136.6875</v>
      </c>
      <c r="AF69" s="3">
        <f t="shared" si="11"/>
        <v>587136.6875</v>
      </c>
      <c r="AG69" s="3">
        <f t="shared" si="29"/>
        <v>7125978.3000000007</v>
      </c>
      <c r="AH69" s="3" t="e">
        <f t="shared" si="3"/>
        <v>#N/A</v>
      </c>
    </row>
    <row r="70" spans="1:34" ht="15" x14ac:dyDescent="0.25">
      <c r="A70" s="1">
        <v>44246</v>
      </c>
      <c r="B70" s="2">
        <f t="shared" si="0"/>
        <v>2</v>
      </c>
      <c r="C70" s="7"/>
      <c r="D70" s="2" t="e">
        <f t="shared" si="12"/>
        <v>#N/A</v>
      </c>
      <c r="E70" s="2" t="e">
        <f t="shared" si="22"/>
        <v>#N/A</v>
      </c>
      <c r="F70" s="2">
        <v>475924.4158462584</v>
      </c>
      <c r="G70" s="2">
        <f t="shared" si="25"/>
        <v>475924.4158462584</v>
      </c>
      <c r="H70" s="2">
        <f t="shared" si="13"/>
        <v>17369670.181399256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587803.14285714296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479835.44197738171</v>
      </c>
      <c r="Q70" s="2">
        <f t="shared" si="26"/>
        <v>479835.44197738171</v>
      </c>
      <c r="R70" s="2">
        <f t="shared" si="16"/>
        <v>17951194.391862184</v>
      </c>
      <c r="S70" s="2">
        <f t="shared" si="17"/>
        <v>475924.4158462584</v>
      </c>
      <c r="T70" s="2">
        <f t="shared" si="18"/>
        <v>7039.5714285714785</v>
      </c>
      <c r="U70" s="2">
        <f t="shared" si="19"/>
        <v>479835.44197738171</v>
      </c>
      <c r="V70" s="2">
        <f t="shared" si="5"/>
        <v>600549.375</v>
      </c>
      <c r="W70" s="2">
        <f t="shared" si="20"/>
        <v>13412.6875</v>
      </c>
      <c r="X70" s="2">
        <f t="shared" si="6"/>
        <v>466422.75447738171</v>
      </c>
      <c r="Y70" s="2">
        <f t="shared" si="7"/>
        <v>17350645.016862184</v>
      </c>
      <c r="Z70" s="2" t="str">
        <f t="shared" si="8"/>
        <v>HERE</v>
      </c>
      <c r="AA70" s="2">
        <f>IF(Z70="HERE",Y70,AA69+Graph!$G$1*1000)</f>
        <v>17350645.016862184</v>
      </c>
      <c r="AB70" s="2">
        <f t="shared" si="21"/>
        <v>466422.75447738171</v>
      </c>
      <c r="AC70" s="2">
        <f t="shared" si="9"/>
        <v>600549.375</v>
      </c>
      <c r="AD70" s="3">
        <f t="shared" si="10"/>
        <v>17350645.016862184</v>
      </c>
      <c r="AE70" s="2">
        <f>IF(AE68&gt;=52800000,52800000,IF(AB49=Graph!G$1*1000,AE69+Graph!G$1*1000,AC70))</f>
        <v>600549.375</v>
      </c>
      <c r="AF70" s="3">
        <f t="shared" si="11"/>
        <v>600549.375</v>
      </c>
      <c r="AG70" s="3">
        <f t="shared" si="29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3</v>
      </c>
      <c r="C71" s="7"/>
      <c r="D71" s="2" t="e">
        <f t="shared" si="12"/>
        <v>#N/A</v>
      </c>
      <c r="E71" s="2" t="e">
        <f t="shared" si="22"/>
        <v>#N/A</v>
      </c>
      <c r="F71" s="2">
        <v>481185.06613951921</v>
      </c>
      <c r="G71" s="2">
        <f t="shared" si="25"/>
        <v>481185.06613951921</v>
      </c>
      <c r="H71" s="2">
        <f t="shared" si="13"/>
        <v>17850855.247538775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594842.71428571444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485117.93406996131</v>
      </c>
      <c r="Q71" s="2">
        <f t="shared" si="26"/>
        <v>485117.93406996131</v>
      </c>
      <c r="R71" s="2">
        <f t="shared" si="16"/>
        <v>18436312.325932145</v>
      </c>
      <c r="S71" s="2">
        <f t="shared" si="17"/>
        <v>481185.06613951921</v>
      </c>
      <c r="T71" s="2">
        <f t="shared" si="18"/>
        <v>7039.5714285714785</v>
      </c>
      <c r="U71" s="2">
        <f t="shared" si="19"/>
        <v>485117.93406996131</v>
      </c>
      <c r="V71" s="2">
        <f t="shared" si="5"/>
        <v>613962.0625</v>
      </c>
      <c r="W71" s="2">
        <f t="shared" si="20"/>
        <v>13412.6875</v>
      </c>
      <c r="X71" s="2">
        <f t="shared" si="6"/>
        <v>471705.24656996131</v>
      </c>
      <c r="Y71" s="2">
        <f t="shared" si="7"/>
        <v>17822350.263432145</v>
      </c>
      <c r="Z71" s="2" t="str">
        <f t="shared" si="8"/>
        <v>HERE</v>
      </c>
      <c r="AA71" s="2">
        <f>IF(Z71="HERE",Y71,AA70+Graph!$G$1*1000)</f>
        <v>17822350.263432145</v>
      </c>
      <c r="AB71" s="2">
        <f t="shared" si="21"/>
        <v>471705.24656996131</v>
      </c>
      <c r="AC71" s="2">
        <f t="shared" si="9"/>
        <v>613962.0625</v>
      </c>
      <c r="AD71" s="3">
        <f t="shared" si="10"/>
        <v>17822350.263432145</v>
      </c>
      <c r="AE71" s="2">
        <f>IF(AE69&gt;=52800000,52800000,IF(AB50=Graph!G$1*1000,AE70+Graph!G$1*1000,AC71))</f>
        <v>613962.0625</v>
      </c>
      <c r="AF71" s="3">
        <f t="shared" si="11"/>
        <v>613962.0625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4</v>
      </c>
      <c r="C72" s="7"/>
      <c r="D72" s="2" t="e">
        <f t="shared" si="12"/>
        <v>#N/A</v>
      </c>
      <c r="E72" s="2" t="e">
        <f t="shared" si="22"/>
        <v>#N/A</v>
      </c>
      <c r="F72" s="2">
        <v>486445.71643278003</v>
      </c>
      <c r="G72" s="2">
        <f t="shared" si="25"/>
        <v>486445.71643278003</v>
      </c>
      <c r="H72" s="2">
        <f t="shared" si="13"/>
        <v>18337300.963971555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601882.28571428591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490400.42616254091</v>
      </c>
      <c r="Q72" s="2">
        <f t="shared" si="26"/>
        <v>490400.42616254091</v>
      </c>
      <c r="R72" s="2">
        <f t="shared" si="16"/>
        <v>18926712.752094686</v>
      </c>
      <c r="S72" s="2">
        <f t="shared" si="17"/>
        <v>486445.71643278003</v>
      </c>
      <c r="T72" s="2">
        <f t="shared" si="18"/>
        <v>7039.5714285714785</v>
      </c>
      <c r="U72" s="2">
        <f t="shared" si="19"/>
        <v>490400.42616254091</v>
      </c>
      <c r="V72" s="2">
        <f t="shared" si="5"/>
        <v>627374.75</v>
      </c>
      <c r="W72" s="2">
        <f t="shared" si="20"/>
        <v>13412.6875</v>
      </c>
      <c r="X72" s="2">
        <f t="shared" si="6"/>
        <v>476987.73866254091</v>
      </c>
      <c r="Y72" s="2">
        <f t="shared" si="7"/>
        <v>18299338.002094686</v>
      </c>
      <c r="Z72" s="2" t="str">
        <f t="shared" si="8"/>
        <v>HERE</v>
      </c>
      <c r="AA72" s="2">
        <f>IF(Z72="HERE",Y72,AA71+Graph!$G$1*1000)</f>
        <v>18299338.002094686</v>
      </c>
      <c r="AB72" s="2">
        <f t="shared" si="21"/>
        <v>476987.73866254091</v>
      </c>
      <c r="AC72" s="2">
        <f t="shared" si="9"/>
        <v>627374.75</v>
      </c>
      <c r="AD72" s="3">
        <f t="shared" si="10"/>
        <v>18299338.002094686</v>
      </c>
      <c r="AE72" s="2">
        <f>IF(AE70&gt;=52800000,52800000,IF(AB51=Graph!G$1*1000,AE71+Graph!G$1*1000,AC72))</f>
        <v>627374.75</v>
      </c>
      <c r="AF72" s="3">
        <f t="shared" si="11"/>
        <v>627374.75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5</v>
      </c>
      <c r="C73" s="7"/>
      <c r="D73" s="2" t="e">
        <f t="shared" si="12"/>
        <v>#N/A</v>
      </c>
      <c r="E73" s="2" t="e">
        <f t="shared" si="22"/>
        <v>#N/A</v>
      </c>
      <c r="F73" s="2">
        <v>491706.36672604084</v>
      </c>
      <c r="G73" s="2">
        <f t="shared" si="25"/>
        <v>491706.36672604084</v>
      </c>
      <c r="H73" s="2">
        <f t="shared" si="13"/>
        <v>18829007.330697596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608921.85714285739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495682.91825512052</v>
      </c>
      <c r="Q73" s="2">
        <f t="shared" si="26"/>
        <v>495682.91825512052</v>
      </c>
      <c r="R73" s="2">
        <f t="shared" si="16"/>
        <v>19422395.670349807</v>
      </c>
      <c r="S73" s="2">
        <f t="shared" si="17"/>
        <v>491706.36672604084</v>
      </c>
      <c r="T73" s="2">
        <f t="shared" si="18"/>
        <v>7039.5714285714785</v>
      </c>
      <c r="U73" s="2">
        <f t="shared" si="19"/>
        <v>495682.91825512052</v>
      </c>
      <c r="V73" s="2">
        <f t="shared" si="5"/>
        <v>640787.4375</v>
      </c>
      <c r="W73" s="2">
        <f t="shared" si="20"/>
        <v>13412.6875</v>
      </c>
      <c r="X73" s="2">
        <f t="shared" si="6"/>
        <v>482270.23075512052</v>
      </c>
      <c r="Y73" s="2">
        <f t="shared" si="7"/>
        <v>18781608.232849807</v>
      </c>
      <c r="Z73" s="2" t="str">
        <f t="shared" si="8"/>
        <v>HERE</v>
      </c>
      <c r="AA73" s="2">
        <f>IF(Z73="HERE",Y73,AA72+Graph!$G$1*1000)</f>
        <v>18781608.232849807</v>
      </c>
      <c r="AB73" s="2">
        <f t="shared" si="21"/>
        <v>482270.23075512052</v>
      </c>
      <c r="AC73" s="2">
        <f t="shared" si="9"/>
        <v>640787.4375</v>
      </c>
      <c r="AD73" s="3">
        <f t="shared" si="10"/>
        <v>18781608.232849807</v>
      </c>
      <c r="AE73" s="2">
        <f>IF(AE71&gt;=52800000,52800000,IF(AB52=Graph!G$1*1000,AE72+Graph!G$1*1000,AC73))</f>
        <v>640787.4375</v>
      </c>
      <c r="AF73" s="3">
        <f t="shared" si="11"/>
        <v>640787.4375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6</v>
      </c>
      <c r="C74" s="7"/>
      <c r="D74" s="2" t="e">
        <f t="shared" si="12"/>
        <v>#N/A</v>
      </c>
      <c r="E74" s="2" t="e">
        <f t="shared" si="22"/>
        <v>#N/A</v>
      </c>
      <c r="F74" s="2">
        <v>496967.01701927185</v>
      </c>
      <c r="G74" s="2">
        <f t="shared" si="25"/>
        <v>496967.01701927185</v>
      </c>
      <c r="H74" s="2">
        <f t="shared" si="13"/>
        <v>19325974.347716868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615961.42857142887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500965.41034770012</v>
      </c>
      <c r="Q74" s="2">
        <f t="shared" si="26"/>
        <v>500965.41034770012</v>
      </c>
      <c r="R74" s="2">
        <f t="shared" si="16"/>
        <v>19923361.080697507</v>
      </c>
      <c r="S74" s="2">
        <f t="shared" si="17"/>
        <v>496967.01701927185</v>
      </c>
      <c r="T74" s="2">
        <f t="shared" si="18"/>
        <v>7039.5714285714785</v>
      </c>
      <c r="U74" s="2">
        <f t="shared" si="19"/>
        <v>500965.41034770012</v>
      </c>
      <c r="V74" s="2">
        <f t="shared" si="5"/>
        <v>654200.125</v>
      </c>
      <c r="W74" s="2">
        <f t="shared" si="20"/>
        <v>13412.6875</v>
      </c>
      <c r="X74" s="2">
        <f t="shared" si="6"/>
        <v>487552.72284770012</v>
      </c>
      <c r="Y74" s="2">
        <f t="shared" si="7"/>
        <v>19269160.955697507</v>
      </c>
      <c r="Z74" s="2" t="str">
        <f t="shared" si="8"/>
        <v>HERE</v>
      </c>
      <c r="AA74" s="2">
        <f>IF(Z74="HERE",Y74,AA73+Graph!$G$1*1000)</f>
        <v>19269160.955697507</v>
      </c>
      <c r="AB74" s="2">
        <f t="shared" si="21"/>
        <v>487552.72284770012</v>
      </c>
      <c r="AC74" s="2">
        <f t="shared" si="9"/>
        <v>654200.125</v>
      </c>
      <c r="AD74" s="3">
        <f t="shared" si="10"/>
        <v>19269160.955697507</v>
      </c>
      <c r="AE74" s="2">
        <f>IF(AE72&gt;=52800000,52800000,IF(AB53=Graph!G$1*1000,AE73+Graph!G$1*1000,AC74))</f>
        <v>654200.125</v>
      </c>
      <c r="AF74" s="3">
        <f t="shared" si="11"/>
        <v>654200.125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7</v>
      </c>
      <c r="C75" s="7"/>
      <c r="D75" s="2" t="e">
        <f t="shared" si="12"/>
        <v>#N/A</v>
      </c>
      <c r="E75" s="2" t="e">
        <f t="shared" si="22"/>
        <v>#N/A</v>
      </c>
      <c r="F75" s="2">
        <v>502227.66731253266</v>
      </c>
      <c r="G75" s="2">
        <f t="shared" si="25"/>
        <v>502227.66731253266</v>
      </c>
      <c r="H75" s="2">
        <f t="shared" si="13"/>
        <v>19828202.015029401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623001.00000000035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506247.90244030952</v>
      </c>
      <c r="Q75" s="2">
        <f t="shared" si="26"/>
        <v>506247.90244030952</v>
      </c>
      <c r="R75" s="2">
        <f t="shared" si="16"/>
        <v>20429608.983137816</v>
      </c>
      <c r="S75" s="2">
        <f t="shared" si="17"/>
        <v>502227.66731253266</v>
      </c>
      <c r="T75" s="2">
        <f t="shared" si="18"/>
        <v>7039.5714285714785</v>
      </c>
      <c r="U75" s="2">
        <f t="shared" si="19"/>
        <v>506247.90244030952</v>
      </c>
      <c r="V75" s="2">
        <f t="shared" si="5"/>
        <v>667612.8125</v>
      </c>
      <c r="W75" s="2">
        <f t="shared" si="20"/>
        <v>13412.6875</v>
      </c>
      <c r="X75" s="2">
        <f t="shared" si="6"/>
        <v>492835.21494030952</v>
      </c>
      <c r="Y75" s="2">
        <f t="shared" si="7"/>
        <v>19761996.170637816</v>
      </c>
      <c r="Z75" s="2" t="str">
        <f t="shared" si="8"/>
        <v>HERE</v>
      </c>
      <c r="AA75" s="2">
        <f>IF(Z75="HERE",Y75,AA74+Graph!$G$1*1000)</f>
        <v>19761996.170637816</v>
      </c>
      <c r="AB75" s="2">
        <f t="shared" si="21"/>
        <v>492835.21494030952</v>
      </c>
      <c r="AC75" s="2">
        <f t="shared" si="9"/>
        <v>667612.8125</v>
      </c>
      <c r="AD75" s="3">
        <f t="shared" si="10"/>
        <v>19761996.170637816</v>
      </c>
      <c r="AE75" s="2">
        <f>IF(AE73&gt;=52800000,52800000,IF(AB54=Graph!G$1*1000,AE74+Graph!G$1*1000,AC75))</f>
        <v>667612.8125</v>
      </c>
      <c r="AF75" s="3">
        <f t="shared" si="11"/>
        <v>667612.8125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8</v>
      </c>
      <c r="C76" s="7"/>
      <c r="D76" s="2" t="e">
        <f t="shared" si="12"/>
        <v>#N/A</v>
      </c>
      <c r="E76" s="2" t="e">
        <f t="shared" si="22"/>
        <v>#N/A</v>
      </c>
      <c r="F76" s="2">
        <v>507488.31760579348</v>
      </c>
      <c r="G76" s="2">
        <f t="shared" si="25"/>
        <v>507488.31760579348</v>
      </c>
      <c r="H76" s="2">
        <f t="shared" si="13"/>
        <v>20335690.332635194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630040.57142857183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511530.39453288913</v>
      </c>
      <c r="Q76" s="2">
        <f t="shared" si="26"/>
        <v>511530.39453288913</v>
      </c>
      <c r="R76" s="2">
        <f t="shared" si="16"/>
        <v>20941139.377670705</v>
      </c>
      <c r="S76" s="2">
        <f t="shared" si="17"/>
        <v>507488.31760579348</v>
      </c>
      <c r="T76" s="2">
        <f t="shared" si="18"/>
        <v>7039.5714285714785</v>
      </c>
      <c r="U76" s="2">
        <f t="shared" si="19"/>
        <v>511530.39453288913</v>
      </c>
      <c r="V76" s="2">
        <f t="shared" si="5"/>
        <v>681025.5</v>
      </c>
      <c r="W76" s="2">
        <f t="shared" si="20"/>
        <v>13412.6875</v>
      </c>
      <c r="X76" s="2">
        <f t="shared" si="6"/>
        <v>498117.70703288913</v>
      </c>
      <c r="Y76" s="2">
        <f t="shared" si="7"/>
        <v>20260113.877670705</v>
      </c>
      <c r="Z76" s="2" t="str">
        <f t="shared" si="8"/>
        <v>HERE</v>
      </c>
      <c r="AA76" s="2">
        <f>IF(Z76="HERE",Y76,AA75+Graph!$G$1*1000)</f>
        <v>20260113.877670705</v>
      </c>
      <c r="AB76" s="2">
        <f t="shared" si="21"/>
        <v>498117.70703288913</v>
      </c>
      <c r="AC76" s="2">
        <f t="shared" si="9"/>
        <v>681025.5</v>
      </c>
      <c r="AD76" s="3">
        <f t="shared" si="10"/>
        <v>20260113.877670705</v>
      </c>
      <c r="AE76" s="2">
        <f>IF(AE74&gt;=52800000,52800000,IF(AB55=Graph!G$1*1000,AE75+Graph!G$1*1000,AC76))</f>
        <v>681025.5</v>
      </c>
      <c r="AF76" s="3">
        <f t="shared" si="11"/>
        <v>681025.5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9</v>
      </c>
      <c r="C77" s="7"/>
      <c r="D77" s="2" t="e">
        <f t="shared" si="12"/>
        <v>#N/A</v>
      </c>
      <c r="E77" s="2" t="e">
        <f t="shared" si="22"/>
        <v>#N/A</v>
      </c>
      <c r="F77" s="2">
        <v>512748.96789905429</v>
      </c>
      <c r="G77" s="2">
        <f t="shared" si="25"/>
        <v>512748.96789905429</v>
      </c>
      <c r="H77" s="2">
        <f t="shared" si="13"/>
        <v>20848439.300534248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637080.14285714331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516812.88662546873</v>
      </c>
      <c r="Q77" s="2">
        <f t="shared" si="26"/>
        <v>516812.88662546873</v>
      </c>
      <c r="R77" s="2">
        <f t="shared" si="16"/>
        <v>21457952.264296174</v>
      </c>
      <c r="S77" s="2">
        <f t="shared" si="17"/>
        <v>512748.96789905429</v>
      </c>
      <c r="T77" s="2">
        <f t="shared" si="18"/>
        <v>7039.5714285714785</v>
      </c>
      <c r="U77" s="2">
        <f t="shared" si="19"/>
        <v>516812.88662546873</v>
      </c>
      <c r="V77" s="2">
        <f t="shared" si="5"/>
        <v>694438.1875</v>
      </c>
      <c r="W77" s="2">
        <f t="shared" si="20"/>
        <v>13412.6875</v>
      </c>
      <c r="X77" s="2">
        <f t="shared" si="6"/>
        <v>503400.19912546873</v>
      </c>
      <c r="Y77" s="2">
        <f t="shared" si="7"/>
        <v>20763514.076796174</v>
      </c>
      <c r="Z77" s="2" t="str">
        <f t="shared" si="8"/>
        <v>HERE</v>
      </c>
      <c r="AA77" s="2">
        <f>IF(Z77="HERE",Y77,AA76+Graph!$G$1*1000)</f>
        <v>20763514.076796174</v>
      </c>
      <c r="AB77" s="2">
        <f t="shared" si="21"/>
        <v>503400.19912546873</v>
      </c>
      <c r="AC77" s="2">
        <f t="shared" si="9"/>
        <v>694438.1875</v>
      </c>
      <c r="AD77" s="3">
        <f t="shared" si="10"/>
        <v>20763514.076796174</v>
      </c>
      <c r="AE77" s="2">
        <f>IF(AE75&gt;=52800000,52800000,IF(AB56=Graph!G$1*1000,AE76+Graph!G$1*1000,AC77))</f>
        <v>694438.1875</v>
      </c>
      <c r="AF77" s="3">
        <f t="shared" si="11"/>
        <v>694438.1875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10</v>
      </c>
      <c r="C78" s="7"/>
      <c r="D78" s="2" t="e">
        <f t="shared" si="12"/>
        <v>#N/A</v>
      </c>
      <c r="E78" s="2" t="e">
        <f t="shared" si="22"/>
        <v>#N/A</v>
      </c>
      <c r="F78" s="2">
        <v>518009.6181923151</v>
      </c>
      <c r="G78" s="2">
        <f t="shared" si="25"/>
        <v>518009.6181923151</v>
      </c>
      <c r="H78" s="2">
        <f t="shared" si="13"/>
        <v>21366448.918726563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644119.71428571478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522095.37871804833</v>
      </c>
      <c r="Q78" s="2">
        <f t="shared" si="26"/>
        <v>522095.37871804833</v>
      </c>
      <c r="R78" s="2">
        <f t="shared" si="16"/>
        <v>21980047.643014222</v>
      </c>
      <c r="S78" s="2">
        <f t="shared" si="17"/>
        <v>518009.6181923151</v>
      </c>
      <c r="T78" s="2">
        <f t="shared" si="18"/>
        <v>7039.5714285714785</v>
      </c>
      <c r="U78" s="2">
        <f t="shared" si="19"/>
        <v>522095.37871804833</v>
      </c>
      <c r="V78" s="2">
        <f t="shared" si="5"/>
        <v>707850.875</v>
      </c>
      <c r="W78" s="2">
        <f t="shared" si="20"/>
        <v>13412.6875</v>
      </c>
      <c r="X78" s="2">
        <f t="shared" si="6"/>
        <v>508682.69121804833</v>
      </c>
      <c r="Y78" s="2">
        <f t="shared" si="7"/>
        <v>21272196.768014222</v>
      </c>
      <c r="Z78" s="2" t="str">
        <f t="shared" si="8"/>
        <v>HERE</v>
      </c>
      <c r="AA78" s="2">
        <f>IF(Z78="HERE",Y78,AA77+Graph!$G$1*1000)</f>
        <v>21272196.768014222</v>
      </c>
      <c r="AB78" s="2">
        <f t="shared" si="21"/>
        <v>508682.69121804833</v>
      </c>
      <c r="AC78" s="2">
        <f t="shared" si="9"/>
        <v>707850.875</v>
      </c>
      <c r="AD78" s="3">
        <f t="shared" si="10"/>
        <v>21272196.768014222</v>
      </c>
      <c r="AE78" s="2">
        <f>IF(AE76&gt;=52800000,52800000,IF(AB57=Graph!G$1*1000,AE77+Graph!G$1*1000,AC78))</f>
        <v>707850.875</v>
      </c>
      <c r="AF78" s="3">
        <f t="shared" si="11"/>
        <v>707850.875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11</v>
      </c>
      <c r="C79" s="7"/>
      <c r="D79" s="2" t="e">
        <f t="shared" si="12"/>
        <v>#N/A</v>
      </c>
      <c r="E79" s="2" t="e">
        <f t="shared" si="22"/>
        <v>#N/A</v>
      </c>
      <c r="F79" s="2">
        <v>523270.26848554611</v>
      </c>
      <c r="G79" s="2">
        <f t="shared" si="25"/>
        <v>523270.26848554611</v>
      </c>
      <c r="H79" s="2">
        <f t="shared" si="13"/>
        <v>21889719.18721211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651159.28571428626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527377.87081062794</v>
      </c>
      <c r="Q79" s="2">
        <f t="shared" si="26"/>
        <v>527377.87081062794</v>
      </c>
      <c r="R79" s="2">
        <f t="shared" si="16"/>
        <v>22507425.51382485</v>
      </c>
      <c r="S79" s="2">
        <f t="shared" si="17"/>
        <v>523270.26848554611</v>
      </c>
      <c r="T79" s="2">
        <f t="shared" si="18"/>
        <v>7039.5714285714785</v>
      </c>
      <c r="U79" s="2">
        <f t="shared" si="19"/>
        <v>527377.87081062794</v>
      </c>
      <c r="V79" s="2">
        <f t="shared" si="5"/>
        <v>721263.5625</v>
      </c>
      <c r="W79" s="2">
        <f t="shared" si="20"/>
        <v>13412.6875</v>
      </c>
      <c r="X79" s="2">
        <f t="shared" si="6"/>
        <v>513965.18331062794</v>
      </c>
      <c r="Y79" s="2">
        <f t="shared" si="7"/>
        <v>21786161.95132485</v>
      </c>
      <c r="Z79" s="2" t="str">
        <f t="shared" si="8"/>
        <v>HERE</v>
      </c>
      <c r="AA79" s="2">
        <f>IF(Z79="HERE",Y79,AA78+Graph!$G$1*1000)</f>
        <v>21786161.95132485</v>
      </c>
      <c r="AB79" s="2">
        <f t="shared" si="21"/>
        <v>513965.18331062794</v>
      </c>
      <c r="AC79" s="2">
        <f t="shared" si="9"/>
        <v>721263.5625</v>
      </c>
      <c r="AD79" s="3">
        <f t="shared" si="10"/>
        <v>21786161.95132485</v>
      </c>
      <c r="AE79" s="2">
        <f>IF(AE77&gt;=52800000,52800000,IF(AB58=Graph!G$1*1000,AE78+Graph!G$1*1000,AC79))</f>
        <v>721263.5625</v>
      </c>
      <c r="AF79" s="3">
        <f t="shared" si="11"/>
        <v>721263.5625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12</v>
      </c>
      <c r="C80" s="7"/>
      <c r="D80" s="2" t="e">
        <f t="shared" si="12"/>
        <v>#N/A</v>
      </c>
      <c r="E80" s="2" t="e">
        <f t="shared" si="22"/>
        <v>#N/A</v>
      </c>
      <c r="F80" s="2">
        <v>528530.91877880692</v>
      </c>
      <c r="G80" s="2">
        <f t="shared" si="25"/>
        <v>528530.91877880692</v>
      </c>
      <c r="H80" s="2">
        <f t="shared" si="13"/>
        <v>22418250.105990916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658198.85714285774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532660.36290323734</v>
      </c>
      <c r="Q80" s="2">
        <f t="shared" si="26"/>
        <v>532660.36290323734</v>
      </c>
      <c r="R80" s="2">
        <f t="shared" si="16"/>
        <v>23040085.876728088</v>
      </c>
      <c r="S80" s="2">
        <f t="shared" si="17"/>
        <v>528530.91877880692</v>
      </c>
      <c r="T80" s="2">
        <f t="shared" si="18"/>
        <v>7039.5714285714785</v>
      </c>
      <c r="U80" s="2">
        <f t="shared" si="19"/>
        <v>532660.36290323734</v>
      </c>
      <c r="V80" s="2">
        <f t="shared" si="5"/>
        <v>734676.25</v>
      </c>
      <c r="W80" s="2">
        <f t="shared" si="20"/>
        <v>13412.6875</v>
      </c>
      <c r="X80" s="2">
        <f t="shared" si="6"/>
        <v>519247.67540323734</v>
      </c>
      <c r="Y80" s="2">
        <f t="shared" si="7"/>
        <v>22305409.626728088</v>
      </c>
      <c r="Z80" s="2" t="str">
        <f t="shared" si="8"/>
        <v>HERE</v>
      </c>
      <c r="AA80" s="2">
        <f>IF(Z80="HERE",Y80,AA79+Graph!$G$1*1000)</f>
        <v>22305409.626728088</v>
      </c>
      <c r="AB80" s="2">
        <f t="shared" si="21"/>
        <v>519247.67540323734</v>
      </c>
      <c r="AC80" s="2">
        <f t="shared" si="9"/>
        <v>734676.25</v>
      </c>
      <c r="AD80" s="3">
        <f t="shared" si="10"/>
        <v>22305409.626728088</v>
      </c>
      <c r="AE80" s="2">
        <f>IF(AE78&gt;=52800000,52800000,IF(AB59=Graph!G$1*1000,AE79+Graph!G$1*1000,AC80))</f>
        <v>734676.25</v>
      </c>
      <c r="AF80" s="3">
        <f t="shared" si="11"/>
        <v>734676.25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13</v>
      </c>
      <c r="C81" s="7"/>
      <c r="D81" s="2" t="e">
        <f t="shared" si="12"/>
        <v>#N/A</v>
      </c>
      <c r="E81" s="2" t="e">
        <f t="shared" si="22"/>
        <v>#N/A</v>
      </c>
      <c r="F81" s="2">
        <v>533791.56907206774</v>
      </c>
      <c r="G81" s="2">
        <f t="shared" si="25"/>
        <v>533791.56907206774</v>
      </c>
      <c r="H81" s="2">
        <f t="shared" si="13"/>
        <v>22952041.675062984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665238.42857142922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537942.85499581695</v>
      </c>
      <c r="Q81" s="2">
        <f t="shared" si="26"/>
        <v>537942.85499581695</v>
      </c>
      <c r="R81" s="2">
        <f t="shared" si="16"/>
        <v>23578028.731723905</v>
      </c>
      <c r="S81" s="2">
        <f t="shared" si="17"/>
        <v>533791.56907206774</v>
      </c>
      <c r="T81" s="2">
        <f t="shared" si="18"/>
        <v>7039.5714285714785</v>
      </c>
      <c r="U81" s="2">
        <f t="shared" si="19"/>
        <v>537942.85499581695</v>
      </c>
      <c r="V81" s="2">
        <f t="shared" si="5"/>
        <v>748088.9375</v>
      </c>
      <c r="W81" s="2">
        <f t="shared" si="20"/>
        <v>13412.6875</v>
      </c>
      <c r="X81" s="2">
        <f t="shared" si="6"/>
        <v>524530.16749581695</v>
      </c>
      <c r="Y81" s="2">
        <f t="shared" si="7"/>
        <v>22829939.794223905</v>
      </c>
      <c r="Z81" s="2" t="str">
        <f t="shared" si="8"/>
        <v>HERE</v>
      </c>
      <c r="AA81" s="2">
        <f>IF(Z81="HERE",Y81,AA80+Graph!$G$1*1000)</f>
        <v>22829939.794223905</v>
      </c>
      <c r="AB81" s="2">
        <f t="shared" si="21"/>
        <v>524530.16749581695</v>
      </c>
      <c r="AC81" s="2">
        <f t="shared" si="9"/>
        <v>748088.9375</v>
      </c>
      <c r="AD81" s="3">
        <f t="shared" si="10"/>
        <v>22829939.794223905</v>
      </c>
      <c r="AE81" s="2">
        <f>IF(AE79&gt;=52800000,52800000,IF(AB60=Graph!G$1*1000,AE80+Graph!G$1*1000,AC81))</f>
        <v>748088.9375</v>
      </c>
      <c r="AF81" s="3">
        <f t="shared" si="11"/>
        <v>748088.9375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14</v>
      </c>
      <c r="C82" s="7"/>
      <c r="D82" s="2" t="e">
        <f t="shared" si="12"/>
        <v>#N/A</v>
      </c>
      <c r="E82" s="2" t="e">
        <f t="shared" si="22"/>
        <v>#N/A</v>
      </c>
      <c r="F82" s="2">
        <v>539052.21936532855</v>
      </c>
      <c r="G82" s="2">
        <f t="shared" si="25"/>
        <v>539052.21936532855</v>
      </c>
      <c r="H82" s="2">
        <f t="shared" si="13"/>
        <v>23491093.894428313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672278.0000000007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543225.34708839655</v>
      </c>
      <c r="Q82" s="2">
        <f t="shared" si="26"/>
        <v>543225.34708839655</v>
      </c>
      <c r="R82" s="2">
        <f t="shared" si="16"/>
        <v>24121254.078812301</v>
      </c>
      <c r="S82" s="2">
        <f t="shared" si="17"/>
        <v>539052.21936532855</v>
      </c>
      <c r="T82" s="2">
        <f t="shared" si="18"/>
        <v>7039.5714285714785</v>
      </c>
      <c r="U82" s="2">
        <f t="shared" si="19"/>
        <v>543225.34708839655</v>
      </c>
      <c r="V82" s="2">
        <f t="shared" si="5"/>
        <v>761501.625</v>
      </c>
      <c r="W82" s="2">
        <f t="shared" si="20"/>
        <v>13412.6875</v>
      </c>
      <c r="X82" s="2">
        <f t="shared" si="6"/>
        <v>529812.65958839655</v>
      </c>
      <c r="Y82" s="2">
        <f t="shared" si="7"/>
        <v>23359752.453812301</v>
      </c>
      <c r="Z82" s="2" t="str">
        <f t="shared" si="8"/>
        <v>HERE</v>
      </c>
      <c r="AA82" s="2">
        <f>IF(Z82="HERE",Y82,AA81+Graph!$G$1*1000)</f>
        <v>23359752.453812301</v>
      </c>
      <c r="AB82" s="2">
        <f t="shared" si="21"/>
        <v>529812.65958839655</v>
      </c>
      <c r="AC82" s="2">
        <f t="shared" si="9"/>
        <v>761501.625</v>
      </c>
      <c r="AD82" s="3">
        <f t="shared" si="10"/>
        <v>23359752.453812301</v>
      </c>
      <c r="AE82" s="2">
        <f>IF(AE80&gt;=52800000,52800000,IF(AB61=Graph!G$1*1000,AE81+Graph!G$1*1000,AC82))</f>
        <v>761501.625</v>
      </c>
      <c r="AF82" s="3">
        <f t="shared" si="11"/>
        <v>761501.625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15</v>
      </c>
      <c r="C83" s="7"/>
      <c r="D83" s="2" t="e">
        <f t="shared" si="12"/>
        <v>#N/A</v>
      </c>
      <c r="E83" s="2" t="e">
        <f t="shared" si="22"/>
        <v>#N/A</v>
      </c>
      <c r="F83" s="2">
        <v>544312.86965858936</v>
      </c>
      <c r="G83" s="2">
        <f t="shared" si="25"/>
        <v>544312.86965858936</v>
      </c>
      <c r="H83" s="2">
        <f t="shared" si="13"/>
        <v>24035406.764086902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679317.57142857218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548507.83918097615</v>
      </c>
      <c r="Q83" s="2">
        <f t="shared" si="26"/>
        <v>548507.83918097615</v>
      </c>
      <c r="R83" s="2">
        <f t="shared" si="16"/>
        <v>24669761.917993277</v>
      </c>
      <c r="S83" s="2">
        <f t="shared" si="17"/>
        <v>544312.86965858936</v>
      </c>
      <c r="T83" s="2">
        <f t="shared" si="18"/>
        <v>7039.5714285714785</v>
      </c>
      <c r="U83" s="2">
        <f t="shared" si="19"/>
        <v>548507.83918097615</v>
      </c>
      <c r="V83" s="2">
        <f t="shared" si="5"/>
        <v>774914.3125</v>
      </c>
      <c r="W83" s="2">
        <f t="shared" si="20"/>
        <v>13412.6875</v>
      </c>
      <c r="X83" s="2">
        <f t="shared" si="6"/>
        <v>535095.15168097615</v>
      </c>
      <c r="Y83" s="2">
        <f t="shared" si="7"/>
        <v>23894847.605493277</v>
      </c>
      <c r="Z83" s="2" t="str">
        <f t="shared" si="8"/>
        <v>HERE</v>
      </c>
      <c r="AA83" s="2">
        <f>IF(Z83="HERE",Y83,AA82+Graph!$G$1*1000)</f>
        <v>23894847.605493277</v>
      </c>
      <c r="AB83" s="2">
        <f t="shared" si="21"/>
        <v>535095.15168097615</v>
      </c>
      <c r="AC83" s="2">
        <f t="shared" si="9"/>
        <v>774914.3125</v>
      </c>
      <c r="AD83" s="3">
        <f t="shared" si="10"/>
        <v>23894847.605493277</v>
      </c>
      <c r="AE83" s="2">
        <f>IF(AE81&gt;=52800000,52800000,IF(AB62=Graph!G$1*1000,AE82+Graph!G$1*1000,AC83))</f>
        <v>774914.3125</v>
      </c>
      <c r="AF83" s="3">
        <f t="shared" si="11"/>
        <v>774914.3125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16</v>
      </c>
      <c r="C84" s="7"/>
      <c r="D84" s="2" t="e">
        <f t="shared" si="12"/>
        <v>#N/A</v>
      </c>
      <c r="E84" s="2" t="e">
        <f t="shared" si="22"/>
        <v>#N/A</v>
      </c>
      <c r="F84" s="2">
        <v>549573.51995182037</v>
      </c>
      <c r="G84" s="2">
        <f t="shared" si="25"/>
        <v>549573.51995182037</v>
      </c>
      <c r="H84" s="2">
        <f t="shared" si="13"/>
        <v>24584980.284038723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686357.14285714366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553790.33127355576</v>
      </c>
      <c r="Q84" s="2">
        <f t="shared" si="26"/>
        <v>553790.33127355576</v>
      </c>
      <c r="R84" s="2">
        <f t="shared" si="16"/>
        <v>25223552.249266833</v>
      </c>
      <c r="S84" s="2">
        <f t="shared" si="17"/>
        <v>549573.51995182037</v>
      </c>
      <c r="T84" s="2">
        <f t="shared" si="18"/>
        <v>7039.5714285714785</v>
      </c>
      <c r="U84" s="2">
        <f t="shared" si="19"/>
        <v>553790.33127355576</v>
      </c>
      <c r="V84" s="2">
        <f t="shared" si="5"/>
        <v>788327</v>
      </c>
      <c r="W84" s="2">
        <f t="shared" si="20"/>
        <v>13412.6875</v>
      </c>
      <c r="X84" s="2">
        <f t="shared" si="6"/>
        <v>540377.64377355576</v>
      </c>
      <c r="Y84" s="2">
        <f t="shared" si="7"/>
        <v>24435225.249266833</v>
      </c>
      <c r="Z84" s="2" t="str">
        <f t="shared" si="8"/>
        <v>HERE</v>
      </c>
      <c r="AA84" s="2">
        <f>IF(Z84="HERE",Y84,AA83+Graph!$G$1*1000)</f>
        <v>24435225.249266833</v>
      </c>
      <c r="AB84" s="2">
        <f t="shared" si="21"/>
        <v>540377.64377355576</v>
      </c>
      <c r="AC84" s="2">
        <f t="shared" si="9"/>
        <v>788327</v>
      </c>
      <c r="AD84" s="3">
        <f t="shared" si="10"/>
        <v>24435225.249266833</v>
      </c>
      <c r="AE84" s="2">
        <f>IF(AE82&gt;=52800000,52800000,IF(AB63=Graph!G$1*1000,AE83+Graph!G$1*1000,AC84))</f>
        <v>788327</v>
      </c>
      <c r="AF84" s="3">
        <f t="shared" si="11"/>
        <v>788327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17</v>
      </c>
      <c r="C85" s="7"/>
      <c r="D85" s="2" t="e">
        <f t="shared" si="12"/>
        <v>#N/A</v>
      </c>
      <c r="E85" s="2" t="e">
        <f t="shared" si="22"/>
        <v>#N/A</v>
      </c>
      <c r="F85" s="2">
        <v>554834.17024508119</v>
      </c>
      <c r="G85" s="2">
        <f t="shared" si="25"/>
        <v>554834.17024508119</v>
      </c>
      <c r="H85" s="2">
        <f t="shared" si="13"/>
        <v>25139814.454283804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693396.71428571513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559072.82336613536</v>
      </c>
      <c r="Q85" s="2">
        <f t="shared" si="26"/>
        <v>559072.82336613536</v>
      </c>
      <c r="R85" s="2">
        <f t="shared" si="16"/>
        <v>25782625.072632968</v>
      </c>
      <c r="S85" s="2">
        <f t="shared" si="17"/>
        <v>554834.17024508119</v>
      </c>
      <c r="T85" s="2">
        <f t="shared" si="18"/>
        <v>7039.5714285714785</v>
      </c>
      <c r="U85" s="2">
        <f t="shared" si="19"/>
        <v>559072.82336613536</v>
      </c>
      <c r="V85" s="2">
        <f t="shared" si="5"/>
        <v>801739.6875</v>
      </c>
      <c r="W85" s="2">
        <f t="shared" si="20"/>
        <v>13412.6875</v>
      </c>
      <c r="X85" s="2">
        <f t="shared" si="6"/>
        <v>545660.13586613536</v>
      </c>
      <c r="Y85" s="2">
        <f t="shared" si="7"/>
        <v>24980885.385132968</v>
      </c>
      <c r="Z85" s="2" t="str">
        <f t="shared" si="8"/>
        <v>HERE</v>
      </c>
      <c r="AA85" s="2">
        <f>IF(Z85="HERE",Y85,AA84+Graph!$G$1*1000)</f>
        <v>24980885.385132968</v>
      </c>
      <c r="AB85" s="2">
        <f t="shared" si="21"/>
        <v>545660.13586613536</v>
      </c>
      <c r="AC85" s="2">
        <f t="shared" si="9"/>
        <v>801739.6875</v>
      </c>
      <c r="AD85" s="3">
        <f t="shared" si="10"/>
        <v>24980885.385132968</v>
      </c>
      <c r="AE85" s="2">
        <f>IF(AE83&gt;=52800000,52800000,IF(AB64=Graph!G$1*1000,AE84+Graph!G$1*1000,AC85))</f>
        <v>801739.6875</v>
      </c>
      <c r="AF85" s="3">
        <f t="shared" si="11"/>
        <v>801739.6875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18</v>
      </c>
      <c r="C86" s="7"/>
      <c r="D86" s="2" t="e">
        <f t="shared" si="12"/>
        <v>#N/A</v>
      </c>
      <c r="E86" s="2" t="e">
        <f t="shared" si="22"/>
        <v>#N/A</v>
      </c>
      <c r="F86" s="2">
        <v>560094.820538342</v>
      </c>
      <c r="G86" s="2">
        <f t="shared" si="25"/>
        <v>560094.820538342</v>
      </c>
      <c r="H86" s="2">
        <f t="shared" si="13"/>
        <v>25699909.274822146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700436.28571428661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564355.31545874476</v>
      </c>
      <c r="Q86" s="2">
        <f t="shared" si="26"/>
        <v>564355.31545874476</v>
      </c>
      <c r="R86" s="2">
        <f t="shared" si="16"/>
        <v>26346980.388091713</v>
      </c>
      <c r="S86" s="2">
        <f t="shared" si="17"/>
        <v>560094.820538342</v>
      </c>
      <c r="T86" s="2">
        <f t="shared" si="18"/>
        <v>7039.5714285714785</v>
      </c>
      <c r="U86" s="2">
        <f t="shared" si="19"/>
        <v>564355.31545874476</v>
      </c>
      <c r="V86" s="2">
        <f t="shared" si="5"/>
        <v>815152.375</v>
      </c>
      <c r="W86" s="2">
        <f t="shared" si="20"/>
        <v>13412.6875</v>
      </c>
      <c r="X86" s="2">
        <f t="shared" si="6"/>
        <v>550942.62795874476</v>
      </c>
      <c r="Y86" s="2">
        <f t="shared" si="7"/>
        <v>25531828.013091713</v>
      </c>
      <c r="Z86" s="2" t="str">
        <f t="shared" si="8"/>
        <v>HERE</v>
      </c>
      <c r="AA86" s="2">
        <f>IF(Z86="HERE",Y86,AA85+Graph!$G$1*1000)</f>
        <v>25531828.013091713</v>
      </c>
      <c r="AB86" s="2">
        <f t="shared" si="21"/>
        <v>550942.62795874476</v>
      </c>
      <c r="AC86" s="2">
        <f t="shared" si="9"/>
        <v>815152.375</v>
      </c>
      <c r="AD86" s="3">
        <f t="shared" si="10"/>
        <v>25531828.013091713</v>
      </c>
      <c r="AE86" s="2">
        <f>IF(AE84&gt;=52800000,52800000,IF(AB65=Graph!G$1*1000,AE85+Graph!G$1*1000,AC86))</f>
        <v>815152.375</v>
      </c>
      <c r="AF86" s="3">
        <f t="shared" si="11"/>
        <v>815152.375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19</v>
      </c>
      <c r="C87" s="7"/>
      <c r="D87" s="2" t="e">
        <f t="shared" si="12"/>
        <v>#N/A</v>
      </c>
      <c r="E87" s="2" t="e">
        <f t="shared" si="22"/>
        <v>#N/A</v>
      </c>
      <c r="F87" s="2">
        <v>565355.47083160281</v>
      </c>
      <c r="G87" s="2">
        <f t="shared" si="25"/>
        <v>565355.47083160281</v>
      </c>
      <c r="H87" s="2">
        <f t="shared" si="13"/>
        <v>26265264.745653749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707475.85714285809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569637.80755132437</v>
      </c>
      <c r="Q87" s="2">
        <f t="shared" si="26"/>
        <v>569637.80755132437</v>
      </c>
      <c r="R87" s="2">
        <f t="shared" si="16"/>
        <v>26916618.195643038</v>
      </c>
      <c r="S87" s="2">
        <f t="shared" si="17"/>
        <v>565355.47083160281</v>
      </c>
      <c r="T87" s="2">
        <f t="shared" si="18"/>
        <v>7039.5714285714785</v>
      </c>
      <c r="U87" s="2">
        <f t="shared" si="19"/>
        <v>569637.80755132437</v>
      </c>
      <c r="V87" s="2">
        <f t="shared" si="5"/>
        <v>828565.0625</v>
      </c>
      <c r="W87" s="2">
        <f t="shared" si="20"/>
        <v>13412.6875</v>
      </c>
      <c r="X87" s="2">
        <f t="shared" si="6"/>
        <v>556225.12005132437</v>
      </c>
      <c r="Y87" s="2">
        <f t="shared" si="7"/>
        <v>26088053.133143038</v>
      </c>
      <c r="Z87" s="2" t="str">
        <f t="shared" si="8"/>
        <v>HERE</v>
      </c>
      <c r="AA87" s="2">
        <f>IF(Z87="HERE",Y87,AA86+Graph!$G$1*1000)</f>
        <v>26088053.133143038</v>
      </c>
      <c r="AB87" s="2">
        <f t="shared" si="21"/>
        <v>556225.12005132437</v>
      </c>
      <c r="AC87" s="2">
        <f t="shared" si="9"/>
        <v>828565.0625</v>
      </c>
      <c r="AD87" s="3">
        <f t="shared" si="10"/>
        <v>26088053.133143038</v>
      </c>
      <c r="AE87" s="2">
        <f>IF(AE85&gt;=52800000,52800000,IF(AB66=Graph!G$1*1000,AE86+Graph!G$1*1000,AC87))</f>
        <v>828565.0625</v>
      </c>
      <c r="AF87" s="3">
        <f t="shared" si="11"/>
        <v>828565.0625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20</v>
      </c>
      <c r="C88" s="7"/>
      <c r="D88" s="2" t="e">
        <f t="shared" si="12"/>
        <v>#N/A</v>
      </c>
      <c r="E88" s="2" t="e">
        <f t="shared" si="22"/>
        <v>#N/A</v>
      </c>
      <c r="F88" s="2">
        <v>570616.12112486362</v>
      </c>
      <c r="G88" s="2">
        <f t="shared" si="25"/>
        <v>570616.12112486362</v>
      </c>
      <c r="H88" s="2">
        <f t="shared" si="13"/>
        <v>26835880.866778612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714515.42857142957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574920.29964390397</v>
      </c>
      <c r="Q88" s="2">
        <f t="shared" si="26"/>
        <v>574920.29964390397</v>
      </c>
      <c r="R88" s="2">
        <f t="shared" si="16"/>
        <v>27491538.495286942</v>
      </c>
      <c r="S88" s="2">
        <f t="shared" si="17"/>
        <v>570616.12112486362</v>
      </c>
      <c r="T88" s="2">
        <f t="shared" si="18"/>
        <v>7039.5714285714785</v>
      </c>
      <c r="U88" s="2">
        <f t="shared" si="19"/>
        <v>574920.29964390397</v>
      </c>
      <c r="V88" s="2">
        <f t="shared" si="5"/>
        <v>841977.75</v>
      </c>
      <c r="W88" s="2">
        <f t="shared" si="20"/>
        <v>13412.6875</v>
      </c>
      <c r="X88" s="2">
        <f t="shared" si="6"/>
        <v>561507.61214390397</v>
      </c>
      <c r="Y88" s="2">
        <f t="shared" si="7"/>
        <v>26649560.745286942</v>
      </c>
      <c r="Z88" s="2" t="str">
        <f t="shared" si="8"/>
        <v>HERE</v>
      </c>
      <c r="AA88" s="2">
        <f>IF(Z88="HERE",Y88,AA87+Graph!$G$1*1000)</f>
        <v>26649560.745286942</v>
      </c>
      <c r="AB88" s="2">
        <f t="shared" si="21"/>
        <v>561507.61214390397</v>
      </c>
      <c r="AC88" s="2">
        <f t="shared" si="9"/>
        <v>841977.75</v>
      </c>
      <c r="AD88" s="3">
        <f t="shared" si="10"/>
        <v>26649560.745286942</v>
      </c>
      <c r="AE88" s="2">
        <f>IF(AE86&gt;=52800000,52800000,IF(AB67=Graph!G$1*1000,AE87+Graph!G$1*1000,AC88))</f>
        <v>841977.75</v>
      </c>
      <c r="AF88" s="3">
        <f t="shared" si="11"/>
        <v>841977.75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21</v>
      </c>
      <c r="C89" s="7"/>
      <c r="D89" s="2" t="e">
        <f t="shared" si="12"/>
        <v>#N/A</v>
      </c>
      <c r="E89" s="2" t="e">
        <f t="shared" si="22"/>
        <v>#N/A</v>
      </c>
      <c r="F89" s="2">
        <v>575876.77141809464</v>
      </c>
      <c r="G89" s="2">
        <f t="shared" si="25"/>
        <v>575876.77141809464</v>
      </c>
      <c r="H89" s="2">
        <f t="shared" si="13"/>
        <v>27411757.638196707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721555.00000000105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580202.79173648357</v>
      </c>
      <c r="Q89" s="2">
        <f t="shared" si="26"/>
        <v>580202.79173648357</v>
      </c>
      <c r="R89" s="2">
        <f t="shared" si="16"/>
        <v>28071741.287023425</v>
      </c>
      <c r="S89" s="2">
        <f t="shared" si="17"/>
        <v>575876.77141809464</v>
      </c>
      <c r="T89" s="2">
        <f t="shared" si="18"/>
        <v>7039.5714285714785</v>
      </c>
      <c r="U89" s="2">
        <f t="shared" si="19"/>
        <v>580202.79173648357</v>
      </c>
      <c r="V89" s="2">
        <f t="shared" si="5"/>
        <v>855390.4375</v>
      </c>
      <c r="W89" s="2">
        <f t="shared" si="20"/>
        <v>13412.6875</v>
      </c>
      <c r="X89" s="2">
        <f t="shared" si="6"/>
        <v>566790.10423648357</v>
      </c>
      <c r="Y89" s="2">
        <f t="shared" si="7"/>
        <v>27216350.849523425</v>
      </c>
      <c r="Z89" s="2" t="str">
        <f t="shared" si="8"/>
        <v>HERE</v>
      </c>
      <c r="AA89" s="2">
        <f>IF(Z89="HERE",Y89,AA88+Graph!$G$1*1000)</f>
        <v>27216350.849523425</v>
      </c>
      <c r="AB89" s="2">
        <f t="shared" si="21"/>
        <v>566790.10423648357</v>
      </c>
      <c r="AC89" s="2">
        <f t="shared" si="9"/>
        <v>855390.4375</v>
      </c>
      <c r="AD89" s="3">
        <f t="shared" si="10"/>
        <v>27216350.849523425</v>
      </c>
      <c r="AE89" s="2">
        <f>IF(AE87&gt;=52800000,52800000,IF(AB68=Graph!G$1*1000,AE88+Graph!G$1*1000,AC89))</f>
        <v>855390.4375</v>
      </c>
      <c r="AF89" s="3">
        <f t="shared" si="11"/>
        <v>855390.4375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22</v>
      </c>
      <c r="C90" s="7"/>
      <c r="D90" s="2" t="e">
        <f t="shared" si="12"/>
        <v>#N/A</v>
      </c>
      <c r="E90" s="2" t="e">
        <f t="shared" si="22"/>
        <v>#N/A</v>
      </c>
      <c r="F90" s="2">
        <v>581137.42171135545</v>
      </c>
      <c r="G90" s="2">
        <f t="shared" si="25"/>
        <v>581137.42171135545</v>
      </c>
      <c r="H90" s="2">
        <f t="shared" si="13"/>
        <v>27992895.059908062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728594.57142857253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585485.28382906318</v>
      </c>
      <c r="Q90" s="2">
        <f t="shared" si="26"/>
        <v>585485.28382906318</v>
      </c>
      <c r="R90" s="2">
        <f t="shared" si="16"/>
        <v>28657226.570852488</v>
      </c>
      <c r="S90" s="2">
        <f t="shared" si="17"/>
        <v>581137.42171135545</v>
      </c>
      <c r="T90" s="2">
        <f t="shared" si="18"/>
        <v>7039.5714285714785</v>
      </c>
      <c r="U90" s="2">
        <f t="shared" si="19"/>
        <v>585485.28382906318</v>
      </c>
      <c r="V90" s="2">
        <f t="shared" si="5"/>
        <v>868803.125</v>
      </c>
      <c r="W90" s="2">
        <f t="shared" si="20"/>
        <v>13412.6875</v>
      </c>
      <c r="X90" s="2">
        <f t="shared" si="6"/>
        <v>572072.59632906318</v>
      </c>
      <c r="Y90" s="2">
        <f t="shared" si="7"/>
        <v>27788423.445852488</v>
      </c>
      <c r="Z90" s="2" t="str">
        <f t="shared" si="8"/>
        <v>HERE</v>
      </c>
      <c r="AA90" s="2">
        <f>IF(Z90="HERE",Y90,AA89+Graph!$G$1*1000)</f>
        <v>27788423.445852488</v>
      </c>
      <c r="AB90" s="2">
        <f t="shared" si="21"/>
        <v>572072.59632906318</v>
      </c>
      <c r="AC90" s="2">
        <f t="shared" si="9"/>
        <v>868803.125</v>
      </c>
      <c r="AD90" s="3">
        <f t="shared" si="10"/>
        <v>27788423.445852488</v>
      </c>
      <c r="AE90" s="2">
        <f>IF(AE88&gt;=52800000,52800000,IF(AB69=Graph!G$1*1000,AE89+Graph!G$1*1000,AC90))</f>
        <v>868803.125</v>
      </c>
      <c r="AF90" s="3">
        <f t="shared" si="11"/>
        <v>868803.125</v>
      </c>
      <c r="AG90" s="3">
        <f t="shared" si="29"/>
        <v>15225156.870521322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23</v>
      </c>
      <c r="C91" s="7"/>
      <c r="D91" s="2" t="e">
        <f t="shared" si="12"/>
        <v>#N/A</v>
      </c>
      <c r="E91" s="2" t="e">
        <f t="shared" si="22"/>
        <v>#N/A</v>
      </c>
      <c r="F91" s="2">
        <v>586398.07200461626</v>
      </c>
      <c r="G91" s="2">
        <f t="shared" si="25"/>
        <v>586398.07200461626</v>
      </c>
      <c r="H91" s="2">
        <f t="shared" si="13"/>
        <v>28579293.131912678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735634.142857144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590767.77592164278</v>
      </c>
      <c r="Q91" s="2">
        <f t="shared" si="26"/>
        <v>590767.77592164278</v>
      </c>
      <c r="R91" s="2">
        <f t="shared" si="16"/>
        <v>29247994.346774131</v>
      </c>
      <c r="S91" s="2">
        <f t="shared" si="17"/>
        <v>586398.07200461626</v>
      </c>
      <c r="T91" s="2">
        <f t="shared" si="18"/>
        <v>7039.5714285714785</v>
      </c>
      <c r="U91" s="2">
        <f t="shared" si="19"/>
        <v>590767.77592164278</v>
      </c>
      <c r="V91" s="2">
        <f t="shared" si="5"/>
        <v>882215.8125</v>
      </c>
      <c r="W91" s="2">
        <f t="shared" si="20"/>
        <v>13412.6875</v>
      </c>
      <c r="X91" s="2">
        <f t="shared" si="6"/>
        <v>577355.08842164278</v>
      </c>
      <c r="Y91" s="2">
        <f t="shared" si="7"/>
        <v>28365778.534274131</v>
      </c>
      <c r="Z91" s="2" t="str">
        <f t="shared" si="8"/>
        <v>HERE</v>
      </c>
      <c r="AA91" s="2">
        <f>IF(Z91="HERE",Y91,AA90+Graph!$G$1*1000)</f>
        <v>28365778.534274131</v>
      </c>
      <c r="AB91" s="2">
        <f t="shared" si="21"/>
        <v>577355.08842164278</v>
      </c>
      <c r="AC91" s="2">
        <f t="shared" si="9"/>
        <v>882215.8125</v>
      </c>
      <c r="AD91" s="3">
        <f t="shared" si="10"/>
        <v>28365778.534274131</v>
      </c>
      <c r="AE91" s="2">
        <f>IF(AE89&gt;=52800000,52800000,IF(AB70=Graph!G$1*1000,AE90+Graph!G$1*1000,AC91))</f>
        <v>882215.8125</v>
      </c>
      <c r="AF91" s="3">
        <f t="shared" si="11"/>
        <v>882215.8125</v>
      </c>
      <c r="AG91" s="3">
        <f t="shared" si="29"/>
        <v>15645607.983925967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24</v>
      </c>
      <c r="C92" s="7"/>
      <c r="D92" s="2" t="e">
        <f t="shared" si="12"/>
        <v>#N/A</v>
      </c>
      <c r="E92" s="2" t="e">
        <f t="shared" si="22"/>
        <v>#N/A</v>
      </c>
      <c r="F92" s="2">
        <v>591658.72229787707</v>
      </c>
      <c r="G92" s="2">
        <f t="shared" si="25"/>
        <v>591658.72229787707</v>
      </c>
      <c r="H92" s="2">
        <f t="shared" si="13"/>
        <v>29170951.854210556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742673.71428571548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596050.26801425219</v>
      </c>
      <c r="Q92" s="2">
        <f t="shared" si="26"/>
        <v>596050.26801425219</v>
      </c>
      <c r="R92" s="2">
        <f t="shared" si="16"/>
        <v>29844044.614788383</v>
      </c>
      <c r="S92" s="2">
        <f t="shared" si="17"/>
        <v>591658.72229787707</v>
      </c>
      <c r="T92" s="2">
        <f t="shared" si="18"/>
        <v>7039.5714285714785</v>
      </c>
      <c r="U92" s="2">
        <f t="shared" si="19"/>
        <v>596050.26801425219</v>
      </c>
      <c r="V92" s="2">
        <f t="shared" si="5"/>
        <v>895628.5</v>
      </c>
      <c r="W92" s="2">
        <f t="shared" si="20"/>
        <v>13412.6875</v>
      </c>
      <c r="X92" s="2">
        <f t="shared" si="6"/>
        <v>582637.58051425219</v>
      </c>
      <c r="Y92" s="2">
        <f t="shared" si="7"/>
        <v>28948416.114788383</v>
      </c>
      <c r="Z92" s="2" t="str">
        <f t="shared" si="8"/>
        <v>HERE</v>
      </c>
      <c r="AA92" s="2">
        <f>IF(Z92="HERE",Y92,AA91+Graph!$G$1*1000)</f>
        <v>28948416.114788383</v>
      </c>
      <c r="AB92" s="2">
        <f t="shared" si="21"/>
        <v>582637.58051425219</v>
      </c>
      <c r="AC92" s="2">
        <f t="shared" si="9"/>
        <v>895628.5</v>
      </c>
      <c r="AD92" s="3">
        <f t="shared" si="10"/>
        <v>28948416.114788383</v>
      </c>
      <c r="AE92" s="2">
        <f>IF(AE90&gt;=52800000,52800000,IF(AB71=Graph!G$1*1000,AE91+Graph!G$1*1000,AC92))</f>
        <v>895628.5</v>
      </c>
      <c r="AF92" s="3">
        <f t="shared" si="11"/>
        <v>895628.5</v>
      </c>
      <c r="AG92" s="3">
        <f t="shared" si="29"/>
        <v>16070813.340213932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25</v>
      </c>
      <c r="C93" s="7"/>
      <c r="D93" s="2" t="e">
        <f t="shared" si="12"/>
        <v>#N/A</v>
      </c>
      <c r="E93" s="2" t="e">
        <f t="shared" si="22"/>
        <v>#N/A</v>
      </c>
      <c r="F93" s="2">
        <v>596919.37259113789</v>
      </c>
      <c r="G93" s="2">
        <f t="shared" si="25"/>
        <v>596919.37259113789</v>
      </c>
      <c r="H93" s="2">
        <f t="shared" si="13"/>
        <v>29767871.226801693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749713.28571428696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601332.76010683179</v>
      </c>
      <c r="Q93" s="2">
        <f t="shared" si="26"/>
        <v>601332.76010683179</v>
      </c>
      <c r="R93" s="2">
        <f t="shared" si="16"/>
        <v>30445377.374895215</v>
      </c>
      <c r="S93" s="2">
        <f t="shared" si="17"/>
        <v>596919.37259113789</v>
      </c>
      <c r="T93" s="2">
        <f t="shared" si="18"/>
        <v>7039.5714285714785</v>
      </c>
      <c r="U93" s="2">
        <f t="shared" si="19"/>
        <v>601332.76010683179</v>
      </c>
      <c r="V93" s="2">
        <f t="shared" si="5"/>
        <v>909041.1875</v>
      </c>
      <c r="W93" s="2">
        <f t="shared" si="20"/>
        <v>13412.6875</v>
      </c>
      <c r="X93" s="2">
        <f t="shared" si="6"/>
        <v>587920.07260683179</v>
      </c>
      <c r="Y93" s="2">
        <f t="shared" si="7"/>
        <v>29536336.187395215</v>
      </c>
      <c r="Z93" s="2" t="str">
        <f t="shared" si="8"/>
        <v>HERE</v>
      </c>
      <c r="AA93" s="2">
        <f>IF(Z93="HERE",Y93,AA92+Graph!$G$1*1000)</f>
        <v>29536336.187395215</v>
      </c>
      <c r="AB93" s="2">
        <f t="shared" si="21"/>
        <v>587920.07260683179</v>
      </c>
      <c r="AC93" s="2">
        <f t="shared" si="9"/>
        <v>909041.1875</v>
      </c>
      <c r="AD93" s="3">
        <f t="shared" si="10"/>
        <v>29536336.187395215</v>
      </c>
      <c r="AE93" s="2">
        <f>IF(AE91&gt;=52800000,52800000,IF(AB72=Graph!G$1*1000,AE92+Graph!G$1*1000,AC93))</f>
        <v>909041.1875</v>
      </c>
      <c r="AF93" s="3">
        <f t="shared" si="11"/>
        <v>909041.1875</v>
      </c>
      <c r="AG93" s="3">
        <f t="shared" si="29"/>
        <v>16500772.939385219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26</v>
      </c>
      <c r="C94" s="7"/>
      <c r="D94" s="2" t="e">
        <f t="shared" si="12"/>
        <v>#N/A</v>
      </c>
      <c r="E94" s="2" t="e">
        <f t="shared" si="22"/>
        <v>#N/A</v>
      </c>
      <c r="F94" s="2">
        <v>602180.0228843987</v>
      </c>
      <c r="G94" s="2">
        <f t="shared" si="25"/>
        <v>602180.0228843987</v>
      </c>
      <c r="H94" s="2">
        <f t="shared" si="13"/>
        <v>30370051.249686092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756752.85714285844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606615.25219941139</v>
      </c>
      <c r="Q94" s="2">
        <f t="shared" si="26"/>
        <v>606615.25219941139</v>
      </c>
      <c r="R94" s="2">
        <f t="shared" si="16"/>
        <v>31051992.627094626</v>
      </c>
      <c r="S94" s="2">
        <f t="shared" si="17"/>
        <v>602180.0228843987</v>
      </c>
      <c r="T94" s="2">
        <f t="shared" si="18"/>
        <v>7039.5714285714785</v>
      </c>
      <c r="U94" s="2">
        <f t="shared" si="19"/>
        <v>606615.25219941139</v>
      </c>
      <c r="V94" s="2">
        <f t="shared" si="5"/>
        <v>922453.875</v>
      </c>
      <c r="W94" s="2">
        <f t="shared" si="20"/>
        <v>13412.6875</v>
      </c>
      <c r="X94" s="2">
        <f t="shared" si="6"/>
        <v>593202.56469941139</v>
      </c>
      <c r="Y94" s="2">
        <f t="shared" si="7"/>
        <v>30129538.752094626</v>
      </c>
      <c r="Z94" s="2" t="str">
        <f t="shared" si="8"/>
        <v>HERE</v>
      </c>
      <c r="AA94" s="2">
        <f>IF(Z94="HERE",Y94,AA93+Graph!$G$1*1000)</f>
        <v>30129538.752094626</v>
      </c>
      <c r="AB94" s="2">
        <f t="shared" si="21"/>
        <v>593202.56469941139</v>
      </c>
      <c r="AC94" s="2">
        <f t="shared" si="9"/>
        <v>922453.875</v>
      </c>
      <c r="AD94" s="3">
        <f t="shared" si="10"/>
        <v>30129538.752094626</v>
      </c>
      <c r="AE94" s="2">
        <f>IF(AE92&gt;=52800000,52800000,IF(AB73=Graph!G$1*1000,AE93+Graph!G$1*1000,AC94))</f>
        <v>922453.875</v>
      </c>
      <c r="AF94" s="3">
        <f t="shared" si="11"/>
        <v>922453.875</v>
      </c>
      <c r="AG94" s="3">
        <f t="shared" si="29"/>
        <v>16935486.781439826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27</v>
      </c>
      <c r="C95" s="7"/>
      <c r="D95" s="2" t="e">
        <f t="shared" si="12"/>
        <v>#N/A</v>
      </c>
      <c r="E95" s="2" t="e">
        <f t="shared" si="22"/>
        <v>#N/A</v>
      </c>
      <c r="F95" s="2">
        <v>607440.67317762971</v>
      </c>
      <c r="G95" s="2">
        <f t="shared" si="25"/>
        <v>607440.67317762971</v>
      </c>
      <c r="H95" s="2">
        <f t="shared" si="13"/>
        <v>30977491.922863722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763792.42857142992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611897.744291991</v>
      </c>
      <c r="Q95" s="2">
        <f t="shared" si="26"/>
        <v>611897.744291991</v>
      </c>
      <c r="R95" s="2">
        <f t="shared" si="16"/>
        <v>31663890.371386617</v>
      </c>
      <c r="S95" s="2">
        <f t="shared" si="17"/>
        <v>607440.67317762971</v>
      </c>
      <c r="T95" s="2">
        <f t="shared" si="18"/>
        <v>7039.5714285714785</v>
      </c>
      <c r="U95" s="2">
        <f t="shared" si="19"/>
        <v>611897.744291991</v>
      </c>
      <c r="V95" s="2">
        <f t="shared" si="5"/>
        <v>935866.5625</v>
      </c>
      <c r="W95" s="2">
        <f t="shared" si="20"/>
        <v>13412.6875</v>
      </c>
      <c r="X95" s="2">
        <f t="shared" si="6"/>
        <v>598485.056791991</v>
      </c>
      <c r="Y95" s="2">
        <f t="shared" ref="Y95:Y158" si="30">IF(COUNT($C96)=0,IF(COUNT($C95)=1,C95,SUM(Y94+X95)),C95)</f>
        <v>30728023.808886617</v>
      </c>
      <c r="Z95" s="2" t="str">
        <f t="shared" si="8"/>
        <v>HERE</v>
      </c>
      <c r="AA95" s="2">
        <f>IF(Z95="HERE",Y95,AA94+Graph!$G$1*1000)</f>
        <v>30728023.808886617</v>
      </c>
      <c r="AB95" s="2">
        <f t="shared" si="21"/>
        <v>598485.056791991</v>
      </c>
      <c r="AC95" s="2">
        <f t="shared" ref="AC95:AC158" si="31">IF(Z96="HERE",V95,AC94)</f>
        <v>935866.5625</v>
      </c>
      <c r="AD95" s="3">
        <f t="shared" si="10"/>
        <v>30728023.808886617</v>
      </c>
      <c r="AE95" s="2">
        <f>IF(AE93&gt;=52800000,52800000,IF(AB74=Graph!G$1*1000,AE94+Graph!G$1*1000,AC95))</f>
        <v>935866.5625</v>
      </c>
      <c r="AF95" s="3">
        <f t="shared" si="11"/>
        <v>935866.5625</v>
      </c>
      <c r="AG95" s="3">
        <f t="shared" si="29"/>
        <v>17374954.86637776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28</v>
      </c>
      <c r="C96" s="7"/>
      <c r="D96" s="2" t="e">
        <f t="shared" si="12"/>
        <v>#N/A</v>
      </c>
      <c r="E96" s="2" t="e">
        <f t="shared" si="22"/>
        <v>#N/A</v>
      </c>
      <c r="F96" s="2">
        <v>612701.32347089052</v>
      </c>
      <c r="G96" s="2">
        <f t="shared" si="25"/>
        <v>612701.32347089052</v>
      </c>
      <c r="H96" s="2">
        <f t="shared" ref="H96:H159" si="32">IF(COUNT($C97)=0,IF(COUNT($C96)=1,C96,SUM(H95+G96)),C96)</f>
        <v>31590193.246334612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770832.0000000014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617180.2363845706</v>
      </c>
      <c r="Q96" s="2">
        <f t="shared" si="26"/>
        <v>617180.2363845706</v>
      </c>
      <c r="R96" s="2">
        <f t="shared" ref="R96:R159" si="33">IF(COUNT($C97)=0,IF(COUNT($C96)=1,M96,SUM(R95+Q96)),M96)</f>
        <v>32281070.607771188</v>
      </c>
      <c r="S96" s="2">
        <f t="shared" si="17"/>
        <v>612701.32347089052</v>
      </c>
      <c r="T96" s="2">
        <f t="shared" si="18"/>
        <v>7039.5714285714785</v>
      </c>
      <c r="U96" s="2">
        <f t="shared" si="19"/>
        <v>617180.2363845706</v>
      </c>
      <c r="V96" s="2">
        <f t="shared" si="5"/>
        <v>949279.25</v>
      </c>
      <c r="W96" s="2">
        <f t="shared" si="20"/>
        <v>13412.6875</v>
      </c>
      <c r="X96" s="2">
        <f t="shared" si="6"/>
        <v>603767.5488845706</v>
      </c>
      <c r="Y96" s="2">
        <f t="shared" si="30"/>
        <v>31331791.357771188</v>
      </c>
      <c r="Z96" s="2" t="str">
        <f t="shared" si="8"/>
        <v>HERE</v>
      </c>
      <c r="AA96" s="2">
        <f>IF(Z96="HERE",Y96,AA95+Graph!$G$1*1000)</f>
        <v>31331791.357771188</v>
      </c>
      <c r="AB96" s="2">
        <f t="shared" si="21"/>
        <v>603767.5488845706</v>
      </c>
      <c r="AC96" s="2">
        <f t="shared" si="31"/>
        <v>949279.25</v>
      </c>
      <c r="AD96" s="3">
        <f t="shared" si="10"/>
        <v>31331791.357771188</v>
      </c>
      <c r="AE96" s="2">
        <f>IF(AE94&gt;=52800000,52800000,IF(AB75=Graph!G$1*1000,AE95+Graph!G$1*1000,AC96))</f>
        <v>949279.25</v>
      </c>
      <c r="AF96" s="3">
        <f t="shared" si="11"/>
        <v>949279.25</v>
      </c>
      <c r="AG96" s="3">
        <f t="shared" si="29"/>
        <v>17819177.194199037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29</v>
      </c>
      <c r="C97" s="7"/>
      <c r="D97" s="2" t="e">
        <f t="shared" si="12"/>
        <v>#N/A</v>
      </c>
      <c r="E97" s="2" t="e">
        <f t="shared" si="22"/>
        <v>#N/A</v>
      </c>
      <c r="F97" s="2">
        <v>617961.97376415133</v>
      </c>
      <c r="G97" s="2">
        <f t="shared" si="25"/>
        <v>617961.97376415133</v>
      </c>
      <c r="H97" s="2">
        <f t="shared" si="32"/>
        <v>32208155.220098764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777871.57142857288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622462.72847718</v>
      </c>
      <c r="Q97" s="2">
        <f t="shared" si="26"/>
        <v>622462.72847718</v>
      </c>
      <c r="R97" s="2">
        <f t="shared" si="33"/>
        <v>32903533.336248368</v>
      </c>
      <c r="S97" s="2">
        <f t="shared" si="17"/>
        <v>617961.97376415133</v>
      </c>
      <c r="T97" s="2">
        <f t="shared" si="18"/>
        <v>7039.5714285714785</v>
      </c>
      <c r="U97" s="2">
        <f t="shared" si="19"/>
        <v>622462.72847718</v>
      </c>
      <c r="V97" s="2">
        <f t="shared" si="5"/>
        <v>962691.9375</v>
      </c>
      <c r="W97" s="2">
        <f t="shared" si="20"/>
        <v>13412.6875</v>
      </c>
      <c r="X97" s="2">
        <f t="shared" si="6"/>
        <v>609050.04097718</v>
      </c>
      <c r="Y97" s="2">
        <f t="shared" si="30"/>
        <v>31940841.398748368</v>
      </c>
      <c r="Z97" s="2" t="str">
        <f t="shared" si="8"/>
        <v>HERE</v>
      </c>
      <c r="AA97" s="2">
        <f>IF(Z97="HERE",Y97,AA96+Graph!$G$1*1000)</f>
        <v>31940841.398748368</v>
      </c>
      <c r="AB97" s="2">
        <f t="shared" si="21"/>
        <v>609050.04097718</v>
      </c>
      <c r="AC97" s="2">
        <f t="shared" si="31"/>
        <v>962691.9375</v>
      </c>
      <c r="AD97" s="3">
        <f t="shared" si="10"/>
        <v>31940841.398748368</v>
      </c>
      <c r="AE97" s="2">
        <f>IF(AE95&gt;=52800000,52800000,IF(AB76=Graph!G$1*1000,AE96+Graph!G$1*1000,AC97))</f>
        <v>962691.9375</v>
      </c>
      <c r="AF97" s="3">
        <f t="shared" si="11"/>
        <v>962691.9375</v>
      </c>
      <c r="AG97" s="3">
        <f t="shared" si="29"/>
        <v>18268153.764903635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30</v>
      </c>
      <c r="C98" s="7"/>
      <c r="D98" s="2" t="e">
        <f t="shared" si="12"/>
        <v>#N/A</v>
      </c>
      <c r="E98" s="2" t="e">
        <f t="shared" si="22"/>
        <v>#N/A</v>
      </c>
      <c r="F98" s="2">
        <v>623222.62405741215</v>
      </c>
      <c r="G98" s="2">
        <f t="shared" si="25"/>
        <v>623222.62405741215</v>
      </c>
      <c r="H98" s="2">
        <f t="shared" si="32"/>
        <v>32831377.844156176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784911.14285714435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627745.22056975961</v>
      </c>
      <c r="Q98" s="2">
        <f t="shared" si="26"/>
        <v>627745.22056975961</v>
      </c>
      <c r="R98" s="2">
        <f t="shared" si="33"/>
        <v>33531278.556818128</v>
      </c>
      <c r="S98" s="2">
        <f t="shared" si="17"/>
        <v>623222.62405741215</v>
      </c>
      <c r="T98" s="2">
        <f t="shared" si="18"/>
        <v>7039.5714285714785</v>
      </c>
      <c r="U98" s="2">
        <f t="shared" si="19"/>
        <v>627745.22056975961</v>
      </c>
      <c r="V98" s="2">
        <f t="shared" si="5"/>
        <v>976104.625</v>
      </c>
      <c r="W98" s="2">
        <f t="shared" si="20"/>
        <v>13412.6875</v>
      </c>
      <c r="X98" s="2">
        <f t="shared" si="6"/>
        <v>614332.53306975961</v>
      </c>
      <c r="Y98" s="2">
        <f t="shared" si="30"/>
        <v>32555173.931818128</v>
      </c>
      <c r="Z98" s="2" t="str">
        <f t="shared" si="8"/>
        <v>HERE</v>
      </c>
      <c r="AA98" s="2">
        <f>IF(Z98="HERE",Y98,AA97+Graph!$G$1*1000)</f>
        <v>32555173.931818128</v>
      </c>
      <c r="AB98" s="2">
        <f t="shared" si="21"/>
        <v>614332.53306975961</v>
      </c>
      <c r="AC98" s="2">
        <f t="shared" si="31"/>
        <v>976104.625</v>
      </c>
      <c r="AD98" s="3">
        <f t="shared" si="10"/>
        <v>32555173.931818128</v>
      </c>
      <c r="AE98" s="2">
        <f>IF(AE96&gt;=52800000,52800000,IF(AB77=Graph!G$1*1000,AE97+Graph!G$1*1000,AC98))</f>
        <v>976104.625</v>
      </c>
      <c r="AF98" s="3">
        <f t="shared" si="11"/>
        <v>976104.625</v>
      </c>
      <c r="AG98" s="3">
        <f t="shared" si="29"/>
        <v>18721884.578491557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31</v>
      </c>
      <c r="C99" s="7"/>
      <c r="D99" s="2" t="e">
        <f t="shared" si="12"/>
        <v>#N/A</v>
      </c>
      <c r="E99" s="2" t="e">
        <f t="shared" si="22"/>
        <v>#N/A</v>
      </c>
      <c r="F99" s="2">
        <v>628483.27435067296</v>
      </c>
      <c r="G99" s="2">
        <f t="shared" si="25"/>
        <v>628483.27435067296</v>
      </c>
      <c r="H99" s="2">
        <f t="shared" si="32"/>
        <v>33459861.118506849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791950.71428571583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633027.71266233921</v>
      </c>
      <c r="Q99" s="2">
        <f t="shared" si="26"/>
        <v>633027.71266233921</v>
      </c>
      <c r="R99" s="2">
        <f t="shared" si="33"/>
        <v>34164306.269480467</v>
      </c>
      <c r="S99" s="2">
        <f t="shared" si="17"/>
        <v>628483.27435067296</v>
      </c>
      <c r="T99" s="2">
        <f t="shared" si="18"/>
        <v>7039.5714285714785</v>
      </c>
      <c r="U99" s="2">
        <f t="shared" si="19"/>
        <v>633027.71266233921</v>
      </c>
      <c r="V99" s="2">
        <f t="shared" si="5"/>
        <v>989517.3125</v>
      </c>
      <c r="W99" s="2">
        <f t="shared" si="20"/>
        <v>13412.6875</v>
      </c>
      <c r="X99" s="2">
        <f t="shared" si="6"/>
        <v>619615.02516233921</v>
      </c>
      <c r="Y99" s="2">
        <f t="shared" si="30"/>
        <v>33174788.956980467</v>
      </c>
      <c r="Z99" s="2" t="str">
        <f t="shared" si="8"/>
        <v>HERE</v>
      </c>
      <c r="AA99" s="2">
        <f>IF(Z99="HERE",Y99,AA98+Graph!$G$1*1000)</f>
        <v>33174788.956980467</v>
      </c>
      <c r="AB99" s="2">
        <f t="shared" si="21"/>
        <v>619615.02516233921</v>
      </c>
      <c r="AC99" s="2">
        <f t="shared" si="31"/>
        <v>989517.3125</v>
      </c>
      <c r="AD99" s="3">
        <f t="shared" si="10"/>
        <v>33174788.956980467</v>
      </c>
      <c r="AE99" s="2">
        <f>IF(AE97&gt;=52800000,52800000,IF(AB78=Graph!G$1*1000,AE98+Graph!G$1*1000,AC99))</f>
        <v>989517.3125</v>
      </c>
      <c r="AF99" s="3">
        <f t="shared" si="11"/>
        <v>989517.3125</v>
      </c>
      <c r="AG99" s="3">
        <f t="shared" si="29"/>
        <v>19180369.634962801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32</v>
      </c>
      <c r="C100" s="14"/>
      <c r="D100" s="13" t="e">
        <f t="shared" si="12"/>
        <v>#N/A</v>
      </c>
      <c r="E100" s="13" t="e">
        <f t="shared" si="22"/>
        <v>#N/A</v>
      </c>
      <c r="F100" s="13">
        <v>633743.92464390397</v>
      </c>
      <c r="G100" s="2">
        <f t="shared" si="25"/>
        <v>633743.92464390397</v>
      </c>
      <c r="H100" s="13">
        <f t="shared" si="32"/>
        <v>34093605.043150753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798990.28571428731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638310.20475491881</v>
      </c>
      <c r="Q100" s="2">
        <f t="shared" si="26"/>
        <v>638310.20475491881</v>
      </c>
      <c r="R100" s="13">
        <f t="shared" si="33"/>
        <v>34802616.474235386</v>
      </c>
      <c r="S100" s="13">
        <f t="shared" si="17"/>
        <v>633743.92464390397</v>
      </c>
      <c r="T100" s="13">
        <f t="shared" si="18"/>
        <v>7039.5714285714785</v>
      </c>
      <c r="U100" s="13">
        <f t="shared" si="19"/>
        <v>638310.20475491881</v>
      </c>
      <c r="V100" s="13">
        <f t="shared" si="5"/>
        <v>1002930</v>
      </c>
      <c r="W100" s="13">
        <f t="shared" si="20"/>
        <v>13412.6875</v>
      </c>
      <c r="X100" s="13">
        <f t="shared" si="6"/>
        <v>624897.51725491881</v>
      </c>
      <c r="Y100" s="2">
        <f t="shared" si="30"/>
        <v>33799686.474235386</v>
      </c>
      <c r="Z100" s="2" t="str">
        <f t="shared" si="8"/>
        <v>HERE</v>
      </c>
      <c r="AA100" s="2">
        <f>IF(Z100="HERE",Y100,AA99+Graph!$G$1*1000)</f>
        <v>33799686.474235386</v>
      </c>
      <c r="AB100" s="2">
        <f t="shared" si="21"/>
        <v>624897.51725491881</v>
      </c>
      <c r="AC100" s="2">
        <f t="shared" si="31"/>
        <v>1002930</v>
      </c>
      <c r="AD100" s="3">
        <f t="shared" si="10"/>
        <v>33799686.474235386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19643608.934317369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33</v>
      </c>
      <c r="C101" s="7"/>
      <c r="D101" s="2" t="e">
        <f t="shared" si="12"/>
        <v>#N/A</v>
      </c>
      <c r="E101" s="2" t="e">
        <f t="shared" si="22"/>
        <v>#N/A</v>
      </c>
      <c r="F101" s="2">
        <v>639004.57493716478</v>
      </c>
      <c r="G101" s="2">
        <f t="shared" si="25"/>
        <v>639004.57493716478</v>
      </c>
      <c r="H101" s="2">
        <f t="shared" si="32"/>
        <v>34732609.618087918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806029.85714285879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643592.69684749842</v>
      </c>
      <c r="Q101" s="2">
        <f t="shared" si="26"/>
        <v>643592.69684749842</v>
      </c>
      <c r="R101" s="2">
        <f t="shared" si="33"/>
        <v>35446209.171082884</v>
      </c>
      <c r="S101" s="2">
        <f t="shared" si="17"/>
        <v>639004.57493716478</v>
      </c>
      <c r="T101" s="2">
        <f t="shared" si="18"/>
        <v>7039.5714285714785</v>
      </c>
      <c r="U101" s="2">
        <f t="shared" si="19"/>
        <v>643592.69684749842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590154.9825617841</v>
      </c>
      <c r="Y101" s="2">
        <f t="shared" si="30"/>
        <v>34389841.456797168</v>
      </c>
      <c r="Z101" s="2" t="str">
        <f t="shared" si="8"/>
        <v>HERE</v>
      </c>
      <c r="AA101" s="2">
        <f>IF(Z101="HERE",Y101,AA100+Graph!$G$1*1000)</f>
        <v>34389841.456797168</v>
      </c>
      <c r="AB101" s="2">
        <f t="shared" si="21"/>
        <v>590154.982561782</v>
      </c>
      <c r="AC101" s="2">
        <f t="shared" si="31"/>
        <v>1056367.7142857143</v>
      </c>
      <c r="AD101" s="3">
        <f t="shared" si="10"/>
        <v>34389841.456797168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20111602.47655528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34</v>
      </c>
      <c r="C102" s="7"/>
      <c r="D102" s="2" t="e">
        <f t="shared" si="12"/>
        <v>#N/A</v>
      </c>
      <c r="E102" s="2" t="e">
        <f t="shared" si="22"/>
        <v>#N/A</v>
      </c>
      <c r="F102" s="2">
        <v>644265.2252304256</v>
      </c>
      <c r="G102" s="2">
        <f t="shared" ref="G102:G165" si="35">IF(F102&gt;750000,$AK$31*1000,F102)</f>
        <v>644265.2252304256</v>
      </c>
      <c r="H102" s="2">
        <f t="shared" si="32"/>
        <v>35376874.843318343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813069.42857143027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648875.18894007802</v>
      </c>
      <c r="Q102" s="2">
        <f t="shared" ref="Q102:Q165" si="36">IF(P102&gt;750000,750000,P102)</f>
        <v>648875.18894007802</v>
      </c>
      <c r="R102" s="2">
        <f t="shared" si="33"/>
        <v>36095084.360022962</v>
      </c>
      <c r="S102" s="2">
        <f t="shared" si="17"/>
        <v>644265.2252304256</v>
      </c>
      <c r="T102" s="2">
        <f t="shared" si="18"/>
        <v>7039.5714285714785</v>
      </c>
      <c r="U102" s="2">
        <f t="shared" si="19"/>
        <v>648875.18894007802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595437.4746543637</v>
      </c>
      <c r="Y102" s="2">
        <f t="shared" si="30"/>
        <v>34985278.931451529</v>
      </c>
      <c r="Z102" s="2" t="str">
        <f t="shared" si="8"/>
        <v>HERE</v>
      </c>
      <c r="AA102" s="2">
        <f>IF(Z102="HERE",Y102,AA101+Graph!$G$1*1000)</f>
        <v>34985278.931451529</v>
      </c>
      <c r="AB102" s="2">
        <f t="shared" si="21"/>
        <v>595437.47465436161</v>
      </c>
      <c r="AC102" s="2">
        <f t="shared" si="31"/>
        <v>1109805.4285714286</v>
      </c>
      <c r="AD102" s="3">
        <f t="shared" si="10"/>
        <v>34985278.931451529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20584350.261676513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35</v>
      </c>
      <c r="C103" s="7"/>
      <c r="D103" s="2" t="e">
        <f t="shared" si="12"/>
        <v>#N/A</v>
      </c>
      <c r="E103" s="2" t="e">
        <f t="shared" si="22"/>
        <v>#N/A</v>
      </c>
      <c r="F103" s="2">
        <v>649525.87552368641</v>
      </c>
      <c r="G103" s="2">
        <f t="shared" si="35"/>
        <v>649525.87552368641</v>
      </c>
      <c r="H103" s="2">
        <f t="shared" si="32"/>
        <v>36026400.71884203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820109.00000000175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654157.68103268743</v>
      </c>
      <c r="Q103" s="2">
        <f t="shared" si="36"/>
        <v>654157.68103268743</v>
      </c>
      <c r="R103" s="2">
        <f t="shared" si="33"/>
        <v>36749242.04105565</v>
      </c>
      <c r="S103" s="2">
        <f t="shared" si="17"/>
        <v>649525.87552368641</v>
      </c>
      <c r="T103" s="2">
        <f t="shared" si="18"/>
        <v>7039.5714285714785</v>
      </c>
      <c r="U103" s="2">
        <f t="shared" si="19"/>
        <v>654157.68103268743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600719.96674697334</v>
      </c>
      <c r="Y103" s="2">
        <f t="shared" si="30"/>
        <v>35585998.8981985</v>
      </c>
      <c r="Z103" s="2" t="str">
        <f t="shared" si="8"/>
        <v>HERE</v>
      </c>
      <c r="AA103" s="2">
        <f>IF(Z103="HERE",Y103,AA102+Graph!$G$1*1000)</f>
        <v>35585998.8981985</v>
      </c>
      <c r="AB103" s="2">
        <f t="shared" si="21"/>
        <v>600719.96674697101</v>
      </c>
      <c r="AC103" s="2">
        <f t="shared" si="31"/>
        <v>1163243.1428571427</v>
      </c>
      <c r="AD103" s="3">
        <f t="shared" si="10"/>
        <v>35585998.8981985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21061852.289681073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36</v>
      </c>
      <c r="C104" s="7"/>
      <c r="D104" s="2" t="e">
        <f t="shared" si="12"/>
        <v>#N/A</v>
      </c>
      <c r="E104" s="2" t="e">
        <f t="shared" si="22"/>
        <v>#N/A</v>
      </c>
      <c r="F104" s="2">
        <v>654786.52581694722</v>
      </c>
      <c r="G104" s="2">
        <f t="shared" si="35"/>
        <v>654786.52581694722</v>
      </c>
      <c r="H104" s="2">
        <f t="shared" si="32"/>
        <v>36681187.244658977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827148.57142857322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659440.17312526703</v>
      </c>
      <c r="Q104" s="2">
        <f t="shared" si="36"/>
        <v>659440.17312526703</v>
      </c>
      <c r="R104" s="2">
        <f t="shared" si="33"/>
        <v>37408682.214180917</v>
      </c>
      <c r="S104" s="2">
        <f t="shared" si="17"/>
        <v>654786.52581694722</v>
      </c>
      <c r="T104" s="2">
        <f t="shared" si="18"/>
        <v>7039.5714285714785</v>
      </c>
      <c r="U104" s="2">
        <f t="shared" si="19"/>
        <v>659440.17312526703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606002.45883955271</v>
      </c>
      <c r="Y104" s="2">
        <f t="shared" si="30"/>
        <v>36192001.357038051</v>
      </c>
      <c r="Z104" s="2" t="str">
        <f t="shared" si="8"/>
        <v>HERE</v>
      </c>
      <c r="AA104" s="2">
        <f>IF(Z104="HERE",Y104,AA103+Graph!$G$1*1000)</f>
        <v>36192001.357038051</v>
      </c>
      <c r="AB104" s="2">
        <f t="shared" si="21"/>
        <v>606002.45883955061</v>
      </c>
      <c r="AC104" s="2">
        <f t="shared" si="31"/>
        <v>1216680.857142857</v>
      </c>
      <c r="AD104" s="3">
        <f t="shared" si="10"/>
        <v>36192001.357038051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21544108.560568951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37</v>
      </c>
      <c r="C105" s="7"/>
      <c r="D105" s="2" t="e">
        <f t="shared" si="12"/>
        <v>#N/A</v>
      </c>
      <c r="E105" s="2" t="e">
        <f t="shared" si="22"/>
        <v>#N/A</v>
      </c>
      <c r="F105" s="2">
        <v>660047.17611017823</v>
      </c>
      <c r="G105" s="2">
        <f t="shared" si="35"/>
        <v>660047.17611017823</v>
      </c>
      <c r="H105" s="2">
        <f t="shared" si="32"/>
        <v>37341234.420769155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834188.1428571447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664722.66521784663</v>
      </c>
      <c r="Q105" s="2">
        <f t="shared" si="36"/>
        <v>664722.66521784663</v>
      </c>
      <c r="R105" s="2">
        <f t="shared" si="33"/>
        <v>38073404.879398763</v>
      </c>
      <c r="S105" s="2">
        <f t="shared" si="17"/>
        <v>660047.17611017823</v>
      </c>
      <c r="T105" s="2">
        <f t="shared" si="18"/>
        <v>7039.5714285714785</v>
      </c>
      <c r="U105" s="2">
        <f t="shared" si="19"/>
        <v>664722.66521784663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611284.95093213231</v>
      </c>
      <c r="Y105" s="2">
        <f t="shared" si="30"/>
        <v>36803286.307970181</v>
      </c>
      <c r="Z105" s="2" t="str">
        <f t="shared" si="8"/>
        <v>HERE</v>
      </c>
      <c r="AA105" s="2">
        <f>IF(Z105="HERE",Y105,AA104+Graph!$G$1*1000)</f>
        <v>36803286.307970181</v>
      </c>
      <c r="AB105" s="2">
        <f t="shared" si="21"/>
        <v>611284.95093213022</v>
      </c>
      <c r="AC105" s="2">
        <f t="shared" si="31"/>
        <v>1270118.5714285714</v>
      </c>
      <c r="AD105" s="3">
        <f t="shared" si="10"/>
        <v>36803286.307970181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22031119.074340153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38</v>
      </c>
      <c r="C106" s="7"/>
      <c r="D106" s="2" t="e">
        <f t="shared" si="12"/>
        <v>#N/A</v>
      </c>
      <c r="E106" s="2" t="e">
        <f t="shared" si="22"/>
        <v>#N/A</v>
      </c>
      <c r="F106" s="2">
        <v>665307.82640343904</v>
      </c>
      <c r="G106" s="2">
        <f t="shared" si="35"/>
        <v>665307.82640343904</v>
      </c>
      <c r="H106" s="2">
        <f t="shared" si="32"/>
        <v>38006542.247172594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841227.71428571618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670005.15731042624</v>
      </c>
      <c r="Q106" s="2">
        <f t="shared" si="36"/>
        <v>670005.15731042624</v>
      </c>
      <c r="R106" s="2">
        <f t="shared" si="33"/>
        <v>38743410.036709189</v>
      </c>
      <c r="S106" s="2">
        <f t="shared" si="17"/>
        <v>665307.82640343904</v>
      </c>
      <c r="T106" s="2">
        <f t="shared" si="18"/>
        <v>7039.5714285714785</v>
      </c>
      <c r="U106" s="2">
        <f t="shared" si="19"/>
        <v>670005.15731042624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616567.44302471192</v>
      </c>
      <c r="Y106" s="2">
        <f t="shared" si="30"/>
        <v>37419853.750994891</v>
      </c>
      <c r="Z106" s="2" t="str">
        <f t="shared" si="8"/>
        <v>HERE</v>
      </c>
      <c r="AA106" s="2">
        <f>IF(Z106="HERE",Y106,AA105+Graph!$G$1*1000)</f>
        <v>37419853.750994891</v>
      </c>
      <c r="AB106" s="2">
        <f t="shared" si="21"/>
        <v>616567.44302470982</v>
      </c>
      <c r="AC106" s="2">
        <f t="shared" si="31"/>
        <v>1323556.2857142857</v>
      </c>
      <c r="AD106" s="3">
        <f t="shared" si="10"/>
        <v>37419853.750994891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22522883.830994673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39</v>
      </c>
      <c r="C107" s="7"/>
      <c r="D107" s="2" t="e">
        <f t="shared" si="12"/>
        <v>#N/A</v>
      </c>
      <c r="E107" s="2" t="e">
        <f t="shared" si="22"/>
        <v>#N/A</v>
      </c>
      <c r="F107" s="2">
        <v>670568.47669669986</v>
      </c>
      <c r="G107" s="2">
        <f t="shared" si="35"/>
        <v>670568.47669669986</v>
      </c>
      <c r="H107" s="2">
        <f t="shared" si="32"/>
        <v>38677110.723869294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848267.28571428766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675287.64940300584</v>
      </c>
      <c r="Q107" s="2">
        <f t="shared" si="36"/>
        <v>675287.64940300584</v>
      </c>
      <c r="R107" s="2">
        <f t="shared" si="33"/>
        <v>39418697.686112195</v>
      </c>
      <c r="S107" s="2">
        <f t="shared" si="17"/>
        <v>670568.47669669986</v>
      </c>
      <c r="T107" s="2">
        <f t="shared" si="18"/>
        <v>7039.5714285714785</v>
      </c>
      <c r="U107" s="2">
        <f t="shared" si="19"/>
        <v>675287.64940300584</v>
      </c>
      <c r="V107" s="2">
        <f t="shared" si="34"/>
        <v>1376994</v>
      </c>
      <c r="W107" s="2">
        <f t="shared" si="20"/>
        <v>53437.714285714319</v>
      </c>
      <c r="X107" s="2">
        <f t="shared" si="6"/>
        <v>621849.93511729152</v>
      </c>
      <c r="Y107" s="2">
        <f t="shared" si="30"/>
        <v>38041703.68611218</v>
      </c>
      <c r="Z107" s="2" t="str">
        <f t="shared" si="8"/>
        <v>HERE</v>
      </c>
      <c r="AA107" s="2">
        <f>IF(Z107="HERE",Y107,AA106+Graph!$G$1*1000)</f>
        <v>38041703.68611218</v>
      </c>
      <c r="AB107" s="2">
        <f t="shared" si="21"/>
        <v>621849.93511728942</v>
      </c>
      <c r="AC107" s="2">
        <f t="shared" si="31"/>
        <v>1376994</v>
      </c>
      <c r="AD107" s="3">
        <f t="shared" si="10"/>
        <v>38041703.68611218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23019402.83053254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40</v>
      </c>
      <c r="C108" s="7"/>
      <c r="D108" s="2" t="e">
        <f t="shared" si="12"/>
        <v>#N/A</v>
      </c>
      <c r="E108" s="2" t="e">
        <f t="shared" si="22"/>
        <v>#N/A</v>
      </c>
      <c r="F108" s="2">
        <v>675829.12698996067</v>
      </c>
      <c r="G108" s="2">
        <f t="shared" si="35"/>
        <v>675829.12698996067</v>
      </c>
      <c r="H108" s="2">
        <f t="shared" si="32"/>
        <v>39352939.850859255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855306.85714285914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680570.14149558544</v>
      </c>
      <c r="Q108" s="2">
        <f t="shared" si="36"/>
        <v>680570.14149558544</v>
      </c>
      <c r="R108" s="2">
        <f t="shared" si="33"/>
        <v>40099267.827607781</v>
      </c>
      <c r="S108" s="2">
        <f t="shared" si="17"/>
        <v>675829.12698996067</v>
      </c>
      <c r="T108" s="2">
        <f t="shared" si="18"/>
        <v>7039.5714285714785</v>
      </c>
      <c r="U108" s="2">
        <f t="shared" si="19"/>
        <v>680570.14149558544</v>
      </c>
      <c r="V108" s="2">
        <f t="shared" si="34"/>
        <v>1508825.75</v>
      </c>
      <c r="W108" s="2">
        <f t="shared" si="20"/>
        <v>131831.75</v>
      </c>
      <c r="X108" s="2">
        <f t="shared" si="6"/>
        <v>548738.39149558544</v>
      </c>
      <c r="Y108" s="2">
        <f t="shared" si="30"/>
        <v>38590442.077607766</v>
      </c>
      <c r="Z108" s="2" t="str">
        <f t="shared" si="8"/>
        <v>HERE</v>
      </c>
      <c r="AA108" s="2">
        <f>IF(Z108="HERE",Y108,AA107+Graph!$G$1*1000)</f>
        <v>38590442.077607766</v>
      </c>
      <c r="AB108" s="2">
        <f t="shared" si="21"/>
        <v>548738.39149558544</v>
      </c>
      <c r="AC108" s="2">
        <f t="shared" si="31"/>
        <v>1508825.75</v>
      </c>
      <c r="AD108" s="3">
        <f t="shared" si="10"/>
        <v>38590442.077607766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23520676.072953735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41</v>
      </c>
      <c r="C109" s="7"/>
      <c r="D109" s="2" t="e">
        <f t="shared" si="12"/>
        <v>#N/A</v>
      </c>
      <c r="E109" s="2" t="e">
        <f t="shared" si="22"/>
        <v>#N/A</v>
      </c>
      <c r="F109" s="2">
        <v>681089.77728322148</v>
      </c>
      <c r="G109" s="2">
        <f t="shared" si="35"/>
        <v>681089.77728322148</v>
      </c>
      <c r="H109" s="2">
        <f t="shared" si="32"/>
        <v>40034029.628142476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862346.42857143062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685852.63358819485</v>
      </c>
      <c r="Q109" s="2">
        <f t="shared" si="36"/>
        <v>685852.63358819485</v>
      </c>
      <c r="R109" s="2">
        <f t="shared" si="33"/>
        <v>40785120.461195976</v>
      </c>
      <c r="S109" s="2">
        <f t="shared" si="17"/>
        <v>681089.77728322148</v>
      </c>
      <c r="T109" s="2">
        <f t="shared" si="18"/>
        <v>7039.5714285714785</v>
      </c>
      <c r="U109" s="2">
        <f t="shared" si="19"/>
        <v>685852.63358819485</v>
      </c>
      <c r="V109" s="2">
        <f t="shared" si="34"/>
        <v>1640657.5</v>
      </c>
      <c r="W109" s="2">
        <f t="shared" si="20"/>
        <v>131831.75</v>
      </c>
      <c r="X109" s="2">
        <f t="shared" si="6"/>
        <v>554020.88358819485</v>
      </c>
      <c r="Y109" s="2">
        <f t="shared" si="30"/>
        <v>39144462.961195961</v>
      </c>
      <c r="Z109" s="2" t="str">
        <f t="shared" si="8"/>
        <v>HERE</v>
      </c>
      <c r="AA109" s="2">
        <f>IF(Z109="HERE",Y109,AA108+Graph!$G$1*1000)</f>
        <v>39144462.961195961</v>
      </c>
      <c r="AB109" s="2">
        <f t="shared" si="21"/>
        <v>554020.88358819485</v>
      </c>
      <c r="AC109" s="2">
        <f t="shared" si="31"/>
        <v>1640657.5</v>
      </c>
      <c r="AD109" s="3">
        <f t="shared" si="10"/>
        <v>39144462.961195961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24026703.558258247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42</v>
      </c>
      <c r="C110" s="7"/>
      <c r="D110" s="2" t="e">
        <f t="shared" si="12"/>
        <v>#N/A</v>
      </c>
      <c r="E110" s="2" t="e">
        <f t="shared" si="22"/>
        <v>#N/A</v>
      </c>
      <c r="F110" s="2">
        <v>686350.42757645249</v>
      </c>
      <c r="G110" s="2">
        <f t="shared" si="35"/>
        <v>686350.42757645249</v>
      </c>
      <c r="H110" s="2">
        <f t="shared" si="32"/>
        <v>40720380.055718929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869386.0000000021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691135.12568077445</v>
      </c>
      <c r="Q110" s="2">
        <f t="shared" si="36"/>
        <v>691135.12568077445</v>
      </c>
      <c r="R110" s="2">
        <f t="shared" si="33"/>
        <v>41476255.58687675</v>
      </c>
      <c r="S110" s="2">
        <f t="shared" si="17"/>
        <v>686350.42757645249</v>
      </c>
      <c r="T110" s="2">
        <f t="shared" si="18"/>
        <v>7039.5714285714785</v>
      </c>
      <c r="U110" s="2">
        <f t="shared" si="19"/>
        <v>691135.12568077445</v>
      </c>
      <c r="V110" s="2">
        <f t="shared" si="34"/>
        <v>1772489.25</v>
      </c>
      <c r="W110" s="2">
        <f t="shared" si="20"/>
        <v>131831.75</v>
      </c>
      <c r="X110" s="2">
        <f t="shared" si="6"/>
        <v>559303.37568077445</v>
      </c>
      <c r="Y110" s="2">
        <f t="shared" si="30"/>
        <v>39703766.336876735</v>
      </c>
      <c r="Z110" s="2" t="str">
        <f t="shared" si="8"/>
        <v>HERE</v>
      </c>
      <c r="AA110" s="2">
        <f>IF(Z110="HERE",Y110,AA109+Graph!$G$1*1000)</f>
        <v>39703766.336876735</v>
      </c>
      <c r="AB110" s="2">
        <f t="shared" si="21"/>
        <v>559303.37568077445</v>
      </c>
      <c r="AC110" s="2">
        <f t="shared" si="31"/>
        <v>1772489.25</v>
      </c>
      <c r="AD110" s="3">
        <f t="shared" si="10"/>
        <v>39703766.336876735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24537485.286446083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43</v>
      </c>
      <c r="C111" s="7"/>
      <c r="D111" s="2" t="e">
        <f t="shared" si="12"/>
        <v>#N/A</v>
      </c>
      <c r="E111" s="2" t="e">
        <f t="shared" si="22"/>
        <v>#N/A</v>
      </c>
      <c r="F111" s="2">
        <v>691611.07786971331</v>
      </c>
      <c r="G111" s="2">
        <f t="shared" si="35"/>
        <v>691611.07786971331</v>
      </c>
      <c r="H111" s="2">
        <f t="shared" si="32"/>
        <v>41411991.133588642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876425.57142857357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696417.61777335405</v>
      </c>
      <c r="Q111" s="2">
        <f t="shared" si="36"/>
        <v>696417.61777335405</v>
      </c>
      <c r="R111" s="2">
        <f t="shared" si="33"/>
        <v>42172673.204650104</v>
      </c>
      <c r="S111" s="2">
        <f t="shared" si="17"/>
        <v>691611.07786971331</v>
      </c>
      <c r="T111" s="2">
        <f t="shared" si="18"/>
        <v>7039.5714285714785</v>
      </c>
      <c r="U111" s="2">
        <f t="shared" si="19"/>
        <v>696417.61777335405</v>
      </c>
      <c r="V111" s="2">
        <f t="shared" si="34"/>
        <v>1904321</v>
      </c>
      <c r="W111" s="2">
        <f t="shared" si="20"/>
        <v>131831.75</v>
      </c>
      <c r="X111" s="2">
        <f t="shared" si="6"/>
        <v>564585.86777335405</v>
      </c>
      <c r="Y111" s="2">
        <f t="shared" si="30"/>
        <v>40268352.204650089</v>
      </c>
      <c r="Z111" s="2" t="str">
        <f t="shared" si="8"/>
        <v>HERE</v>
      </c>
      <c r="AA111" s="2">
        <f>IF(Z111="HERE",Y111,AA110+Graph!$G$1*1000)</f>
        <v>40268352.204650089</v>
      </c>
      <c r="AB111" s="2">
        <f t="shared" si="21"/>
        <v>564585.86777335405</v>
      </c>
      <c r="AC111" s="2">
        <f t="shared" si="31"/>
        <v>1904321</v>
      </c>
      <c r="AD111" s="3">
        <f t="shared" si="10"/>
        <v>40268352.204650089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25053021.257517241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44</v>
      </c>
      <c r="C112" s="7"/>
      <c r="D112" s="2" t="e">
        <f t="shared" si="12"/>
        <v>#N/A</v>
      </c>
      <c r="E112" s="2" t="e">
        <f t="shared" si="22"/>
        <v>#N/A</v>
      </c>
      <c r="F112" s="2">
        <v>696871.72816297412</v>
      </c>
      <c r="G112" s="2">
        <f t="shared" si="35"/>
        <v>696871.72816297412</v>
      </c>
      <c r="H112" s="2">
        <f t="shared" si="32"/>
        <v>42108862.861751616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883465.14285714505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701700.10986593366</v>
      </c>
      <c r="Q112" s="2">
        <f t="shared" si="36"/>
        <v>701700.10986593366</v>
      </c>
      <c r="R112" s="2">
        <f t="shared" si="33"/>
        <v>42874373.314516038</v>
      </c>
      <c r="S112" s="2">
        <f t="shared" si="17"/>
        <v>696871.72816297412</v>
      </c>
      <c r="T112" s="2">
        <f t="shared" si="18"/>
        <v>7039.5714285714785</v>
      </c>
      <c r="U112" s="2">
        <f t="shared" si="19"/>
        <v>701700.10986593366</v>
      </c>
      <c r="V112" s="2">
        <f t="shared" si="34"/>
        <v>2036152.75</v>
      </c>
      <c r="W112" s="2">
        <f t="shared" si="20"/>
        <v>131831.75</v>
      </c>
      <c r="X112" s="2">
        <f t="shared" si="6"/>
        <v>569868.35986593366</v>
      </c>
      <c r="Y112" s="2">
        <f t="shared" si="30"/>
        <v>40838220.564516023</v>
      </c>
      <c r="Z112" s="2" t="str">
        <f t="shared" si="8"/>
        <v>HERE</v>
      </c>
      <c r="AA112" s="2">
        <f>IF(Z112="HERE",Y112,AA111+Graph!$G$1*1000)</f>
        <v>40838220.564516023</v>
      </c>
      <c r="AB112" s="2">
        <f t="shared" si="21"/>
        <v>569868.35986593366</v>
      </c>
      <c r="AC112" s="2">
        <f t="shared" si="31"/>
        <v>2036152.75</v>
      </c>
      <c r="AD112" s="3">
        <f t="shared" si="10"/>
        <v>40838220.564516023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25573311.471471716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45</v>
      </c>
      <c r="C113" s="7"/>
      <c r="D113" s="2" t="e">
        <f t="shared" si="12"/>
        <v>#N/A</v>
      </c>
      <c r="E113" s="2" t="e">
        <f t="shared" si="22"/>
        <v>#N/A</v>
      </c>
      <c r="F113" s="2">
        <v>702132.37845623493</v>
      </c>
      <c r="G113" s="2">
        <f t="shared" si="35"/>
        <v>702132.37845623493</v>
      </c>
      <c r="H113" s="2">
        <f t="shared" si="32"/>
        <v>42810995.240207851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890504.71428571653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706982.60195851326</v>
      </c>
      <c r="Q113" s="2">
        <f t="shared" si="36"/>
        <v>706982.60195851326</v>
      </c>
      <c r="R113" s="2">
        <f t="shared" si="33"/>
        <v>43581355.916474551</v>
      </c>
      <c r="S113" s="2">
        <f t="shared" si="17"/>
        <v>702132.37845623493</v>
      </c>
      <c r="T113" s="2">
        <f t="shared" si="18"/>
        <v>7039.5714285714785</v>
      </c>
      <c r="U113" s="2">
        <f t="shared" si="19"/>
        <v>706982.60195851326</v>
      </c>
      <c r="V113" s="2">
        <f t="shared" si="34"/>
        <v>2167984.5</v>
      </c>
      <c r="W113" s="2">
        <f t="shared" si="20"/>
        <v>131831.75</v>
      </c>
      <c r="X113" s="2">
        <f t="shared" si="6"/>
        <v>575150.85195851326</v>
      </c>
      <c r="Y113" s="2">
        <f t="shared" si="30"/>
        <v>41413371.416474536</v>
      </c>
      <c r="Z113" s="2" t="str">
        <f t="shared" si="8"/>
        <v>HERE</v>
      </c>
      <c r="AA113" s="2">
        <f>IF(Z113="HERE",Y113,AA112+Graph!$G$1*1000)</f>
        <v>41413371.416474536</v>
      </c>
      <c r="AB113" s="2">
        <f t="shared" si="21"/>
        <v>575150.85195851326</v>
      </c>
      <c r="AC113" s="2">
        <f t="shared" si="31"/>
        <v>2167984.5</v>
      </c>
      <c r="AD113" s="3">
        <f t="shared" si="10"/>
        <v>41413371.416474536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26098355.928309545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46</v>
      </c>
      <c r="C114" s="7"/>
      <c r="D114" s="2" t="e">
        <f t="shared" si="12"/>
        <v>#N/A</v>
      </c>
      <c r="E114" s="2" t="e">
        <f t="shared" si="22"/>
        <v>#N/A</v>
      </c>
      <c r="F114" s="2">
        <v>707393.02874949574</v>
      </c>
      <c r="G114" s="2">
        <f t="shared" si="35"/>
        <v>707393.02874949574</v>
      </c>
      <c r="H114" s="2">
        <f t="shared" si="32"/>
        <v>43518388.268957347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897544.28571428801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712265.09405109286</v>
      </c>
      <c r="Q114" s="2">
        <f t="shared" si="36"/>
        <v>712265.09405109286</v>
      </c>
      <c r="R114" s="2">
        <f t="shared" si="33"/>
        <v>44293621.010525644</v>
      </c>
      <c r="S114" s="2">
        <f t="shared" si="17"/>
        <v>707393.02874949574</v>
      </c>
      <c r="T114" s="2">
        <f t="shared" si="18"/>
        <v>7039.5714285714785</v>
      </c>
      <c r="U114" s="2">
        <f t="shared" si="19"/>
        <v>712265.09405109286</v>
      </c>
      <c r="V114" s="2">
        <f t="shared" si="34"/>
        <v>2299816.25</v>
      </c>
      <c r="W114" s="2">
        <f t="shared" si="20"/>
        <v>131831.75</v>
      </c>
      <c r="X114" s="2">
        <f t="shared" si="6"/>
        <v>580433.34405109286</v>
      </c>
      <c r="Y114" s="2">
        <f t="shared" si="30"/>
        <v>41993804.760525629</v>
      </c>
      <c r="Z114" s="2" t="str">
        <f t="shared" si="8"/>
        <v>HERE</v>
      </c>
      <c r="AA114" s="2">
        <f>IF(Z114="HERE",Y114,AA113+Graph!$G$1*1000)</f>
        <v>41993804.760525629</v>
      </c>
      <c r="AB114" s="2">
        <f t="shared" si="21"/>
        <v>580433.34405109286</v>
      </c>
      <c r="AC114" s="2">
        <f t="shared" si="31"/>
        <v>2299816.25</v>
      </c>
      <c r="AD114" s="3">
        <f t="shared" si="10"/>
        <v>41993804.760525629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26628154.628030695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47</v>
      </c>
      <c r="C115" s="7"/>
      <c r="D115" s="2" t="e">
        <f t="shared" si="12"/>
        <v>#N/A</v>
      </c>
      <c r="E115" s="2" t="e">
        <f t="shared" si="22"/>
        <v>#N/A</v>
      </c>
      <c r="F115" s="2">
        <v>712653.67904275656</v>
      </c>
      <c r="G115" s="2">
        <f t="shared" si="35"/>
        <v>712653.67904275656</v>
      </c>
      <c r="H115" s="2">
        <f t="shared" si="32"/>
        <v>44231041.948000103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904583.85714285949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717547.58614370227</v>
      </c>
      <c r="Q115" s="2">
        <f t="shared" si="36"/>
        <v>717547.58614370227</v>
      </c>
      <c r="R115" s="2">
        <f t="shared" si="33"/>
        <v>45011168.596669346</v>
      </c>
      <c r="S115" s="2">
        <f t="shared" si="17"/>
        <v>712653.67904275656</v>
      </c>
      <c r="T115" s="2">
        <f t="shared" si="18"/>
        <v>7039.5714285714785</v>
      </c>
      <c r="U115" s="2">
        <f t="shared" si="19"/>
        <v>717547.58614370227</v>
      </c>
      <c r="V115" s="2">
        <f t="shared" si="34"/>
        <v>2431648</v>
      </c>
      <c r="W115" s="2">
        <f t="shared" si="20"/>
        <v>131831.75</v>
      </c>
      <c r="X115" s="2">
        <f t="shared" si="6"/>
        <v>585715.83614370227</v>
      </c>
      <c r="Y115" s="2">
        <f t="shared" si="30"/>
        <v>42579520.596669331</v>
      </c>
      <c r="Z115" s="2" t="str">
        <f t="shared" si="8"/>
        <v>HERE</v>
      </c>
      <c r="AA115" s="2">
        <f>IF(Z115="HERE",Y115,AA114+Graph!$G$1*1000)</f>
        <v>42579520.596669331</v>
      </c>
      <c r="AB115" s="2">
        <f t="shared" si="21"/>
        <v>585715.83614370227</v>
      </c>
      <c r="AC115" s="2">
        <f t="shared" si="31"/>
        <v>2431648</v>
      </c>
      <c r="AD115" s="3">
        <f t="shared" si="10"/>
        <v>42579520.596669331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27162707.570635166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48</v>
      </c>
      <c r="C116" s="7"/>
      <c r="D116" s="2" t="e">
        <f t="shared" si="12"/>
        <v>#N/A</v>
      </c>
      <c r="E116" s="2" t="e">
        <f t="shared" si="22"/>
        <v>#N/A</v>
      </c>
      <c r="F116" s="2">
        <v>717914.32933598757</v>
      </c>
      <c r="G116" s="2">
        <f t="shared" si="35"/>
        <v>717914.32933598757</v>
      </c>
      <c r="H116" s="2">
        <f t="shared" si="32"/>
        <v>44948956.277336091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911623.42857143097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722830.07823628187</v>
      </c>
      <c r="Q116" s="2">
        <f t="shared" si="36"/>
        <v>722830.07823628187</v>
      </c>
      <c r="R116" s="2">
        <f t="shared" si="33"/>
        <v>45733998.674905628</v>
      </c>
      <c r="S116" s="2">
        <f t="shared" si="17"/>
        <v>717914.32933598757</v>
      </c>
      <c r="T116" s="2">
        <f t="shared" si="18"/>
        <v>7039.5714285714785</v>
      </c>
      <c r="U116" s="2">
        <f t="shared" si="19"/>
        <v>722830.07823628187</v>
      </c>
      <c r="V116" s="2">
        <f t="shared" si="34"/>
        <v>2639309</v>
      </c>
      <c r="W116" s="2">
        <f t="shared" si="20"/>
        <v>207661</v>
      </c>
      <c r="X116" s="2">
        <f t="shared" si="6"/>
        <v>515169.07823628187</v>
      </c>
      <c r="Y116" s="2">
        <f t="shared" si="30"/>
        <v>43094689.674905613</v>
      </c>
      <c r="Z116" s="2" t="str">
        <f t="shared" si="8"/>
        <v>HERE</v>
      </c>
      <c r="AA116" s="2">
        <f>IF(Z116="HERE",Y116,AA115+Graph!$G$1*1000)</f>
        <v>43094689.674905613</v>
      </c>
      <c r="AB116" s="2">
        <f t="shared" si="21"/>
        <v>515169.07823628187</v>
      </c>
      <c r="AC116" s="2">
        <f t="shared" si="31"/>
        <v>2639309</v>
      </c>
      <c r="AD116" s="3">
        <f t="shared" si="10"/>
        <v>43094689.674905613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27702014.756122958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49</v>
      </c>
      <c r="C117" s="7"/>
      <c r="D117" s="2" t="e">
        <f t="shared" si="12"/>
        <v>#N/A</v>
      </c>
      <c r="E117" s="2" t="e">
        <f t="shared" si="22"/>
        <v>#N/A</v>
      </c>
      <c r="F117" s="2">
        <v>723174.97962924838</v>
      </c>
      <c r="G117" s="2">
        <f t="shared" si="35"/>
        <v>723174.97962924838</v>
      </c>
      <c r="H117" s="2">
        <f t="shared" si="32"/>
        <v>45672131.256965339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918663.00000000244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728112.57032886147</v>
      </c>
      <c r="Q117" s="2">
        <f t="shared" si="36"/>
        <v>728112.57032886147</v>
      </c>
      <c r="R117" s="2">
        <f t="shared" si="33"/>
        <v>46462111.245234489</v>
      </c>
      <c r="S117" s="2">
        <f t="shared" si="17"/>
        <v>723174.97962924838</v>
      </c>
      <c r="T117" s="2">
        <f t="shared" si="18"/>
        <v>7039.5714285714785</v>
      </c>
      <c r="U117" s="2">
        <f t="shared" si="19"/>
        <v>728112.57032886147</v>
      </c>
      <c r="V117" s="2">
        <f t="shared" si="34"/>
        <v>2918252</v>
      </c>
      <c r="W117" s="2">
        <f t="shared" si="20"/>
        <v>278943</v>
      </c>
      <c r="X117" s="2">
        <f t="shared" si="6"/>
        <v>449169.57032886147</v>
      </c>
      <c r="Y117" s="2">
        <f t="shared" si="30"/>
        <v>43543859.245234475</v>
      </c>
      <c r="Z117" s="2" t="str">
        <f t="shared" si="8"/>
        <v>HERE</v>
      </c>
      <c r="AA117" s="2">
        <f>IF(Z117="HERE",Y117,AA116+Graph!$G$1*1000)</f>
        <v>43543859.245234475</v>
      </c>
      <c r="AB117" s="2">
        <f t="shared" si="21"/>
        <v>449169.57032886147</v>
      </c>
      <c r="AC117" s="2">
        <f t="shared" si="31"/>
        <v>2918252</v>
      </c>
      <c r="AD117" s="3">
        <f t="shared" si="10"/>
        <v>43543859.245234475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28246076.184494067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50</v>
      </c>
      <c r="C118" s="7"/>
      <c r="D118" s="2" t="e">
        <f t="shared" si="12"/>
        <v>#N/A</v>
      </c>
      <c r="E118" s="2" t="e">
        <f t="shared" si="22"/>
        <v>#N/A</v>
      </c>
      <c r="F118" s="2">
        <v>728435.62992250919</v>
      </c>
      <c r="G118" s="2">
        <f t="shared" si="35"/>
        <v>728435.62992250919</v>
      </c>
      <c r="H118" s="2">
        <f t="shared" si="32"/>
        <v>46400566.886887848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925702.57142857392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733395.06242144108</v>
      </c>
      <c r="Q118" s="2">
        <f t="shared" si="36"/>
        <v>733395.06242144108</v>
      </c>
      <c r="R118" s="2">
        <f t="shared" si="33"/>
        <v>47195506.307655931</v>
      </c>
      <c r="S118" s="2">
        <f t="shared" si="17"/>
        <v>728435.62992250919</v>
      </c>
      <c r="T118" s="2">
        <f t="shared" si="18"/>
        <v>7039.5714285714785</v>
      </c>
      <c r="U118" s="2">
        <f t="shared" si="19"/>
        <v>733395.06242144108</v>
      </c>
      <c r="V118" s="2">
        <f t="shared" si="34"/>
        <v>3234946</v>
      </c>
      <c r="W118" s="2">
        <f t="shared" si="20"/>
        <v>316694</v>
      </c>
      <c r="X118" s="2">
        <f t="shared" si="6"/>
        <v>416701.06242144108</v>
      </c>
      <c r="Y118" s="2">
        <f t="shared" si="30"/>
        <v>43960560.307655916</v>
      </c>
      <c r="Z118" s="2" t="str">
        <f t="shared" si="8"/>
        <v>HERE</v>
      </c>
      <c r="AA118" s="2">
        <f>IF(Z118="HERE",Y118,AA117+Graph!$G$1*1000)</f>
        <v>43960560.307655916</v>
      </c>
      <c r="AB118" s="2">
        <f t="shared" si="21"/>
        <v>416701.06242144108</v>
      </c>
      <c r="AC118" s="2">
        <f t="shared" si="31"/>
        <v>3234946</v>
      </c>
      <c r="AD118" s="3">
        <f t="shared" si="10"/>
        <v>43960560.307655916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28794891.855748534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51</v>
      </c>
      <c r="C119" s="7"/>
      <c r="D119" s="2" t="e">
        <f t="shared" si="12"/>
        <v>#N/A</v>
      </c>
      <c r="E119" s="2" t="e">
        <f t="shared" si="22"/>
        <v>#N/A</v>
      </c>
      <c r="F119" s="2">
        <v>733696.28021577001</v>
      </c>
      <c r="G119" s="2">
        <f t="shared" si="35"/>
        <v>733696.28021577001</v>
      </c>
      <c r="H119" s="2">
        <f t="shared" si="32"/>
        <v>47134263.167103618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932742.1428571454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738677.55451402068</v>
      </c>
      <c r="Q119" s="2">
        <f t="shared" si="36"/>
        <v>738677.55451402068</v>
      </c>
      <c r="R119" s="2">
        <f t="shared" si="33"/>
        <v>47934183.862169951</v>
      </c>
      <c r="S119" s="2">
        <f t="shared" si="17"/>
        <v>733696.28021577001</v>
      </c>
      <c r="T119" s="2">
        <f t="shared" si="18"/>
        <v>7039.5714285714785</v>
      </c>
      <c r="U119" s="2">
        <f t="shared" si="19"/>
        <v>738677.55451402068</v>
      </c>
      <c r="V119" s="2">
        <f t="shared" si="34"/>
        <v>3559179</v>
      </c>
      <c r="W119" s="2">
        <f t="shared" si="20"/>
        <v>324233</v>
      </c>
      <c r="X119" s="2">
        <f t="shared" si="6"/>
        <v>414444.55451402068</v>
      </c>
      <c r="Y119" s="2">
        <f t="shared" si="30"/>
        <v>44375004.862169936</v>
      </c>
      <c r="Z119" s="2" t="str">
        <f t="shared" si="8"/>
        <v>HERE</v>
      </c>
      <c r="AA119" s="2">
        <f>IF(Z119="HERE",Y119,AA118+Graph!$G$1*1000)</f>
        <v>44375004.862169936</v>
      </c>
      <c r="AB119" s="2">
        <f t="shared" si="21"/>
        <v>414444.55451402068</v>
      </c>
      <c r="AC119" s="2">
        <f t="shared" si="31"/>
        <v>3559179</v>
      </c>
      <c r="AD119" s="3">
        <f t="shared" si="10"/>
        <v>44375004.862169936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29348461.769886315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52</v>
      </c>
      <c r="C120" s="7"/>
      <c r="D120" s="2" t="e">
        <f t="shared" si="12"/>
        <v>#N/A</v>
      </c>
      <c r="E120" s="2" t="e">
        <f t="shared" si="22"/>
        <v>#N/A</v>
      </c>
      <c r="F120" s="2">
        <v>738956.93050903082</v>
      </c>
      <c r="G120" s="2">
        <f t="shared" si="35"/>
        <v>738956.93050903082</v>
      </c>
      <c r="H120" s="2">
        <f t="shared" si="32"/>
        <v>47873220.097612649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939781.71428571688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743960.04660663009</v>
      </c>
      <c r="Q120" s="2">
        <f t="shared" si="36"/>
        <v>743960.04660663009</v>
      </c>
      <c r="R120" s="2">
        <f t="shared" si="33"/>
        <v>48678143.908776581</v>
      </c>
      <c r="S120" s="2">
        <f t="shared" si="17"/>
        <v>738956.93050903082</v>
      </c>
      <c r="T120" s="2">
        <f t="shared" si="18"/>
        <v>7039.5714285714785</v>
      </c>
      <c r="U120" s="2">
        <f t="shared" si="19"/>
        <v>743960.04660663009</v>
      </c>
      <c r="V120" s="2">
        <f t="shared" si="34"/>
        <v>3837094</v>
      </c>
      <c r="W120" s="2">
        <f t="shared" si="20"/>
        <v>277915</v>
      </c>
      <c r="X120" s="2">
        <f t="shared" si="6"/>
        <v>466045.04660663009</v>
      </c>
      <c r="Y120" s="2">
        <f t="shared" si="30"/>
        <v>44841049.908776566</v>
      </c>
      <c r="Z120" s="2" t="str">
        <f t="shared" si="8"/>
        <v>HERE</v>
      </c>
      <c r="AA120" s="2">
        <f>IF(Z120="HERE",Y120,AA119+Graph!$G$1*1000)</f>
        <v>44841049.908776566</v>
      </c>
      <c r="AB120" s="2">
        <f t="shared" si="21"/>
        <v>466045.04660663009</v>
      </c>
      <c r="AC120" s="2">
        <f t="shared" si="31"/>
        <v>3837094</v>
      </c>
      <c r="AD120" s="3">
        <f t="shared" si="10"/>
        <v>44841049.908776566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29906785.926907424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53</v>
      </c>
      <c r="C121" s="7"/>
      <c r="D121" s="2" t="e">
        <f t="shared" si="12"/>
        <v>#N/A</v>
      </c>
      <c r="E121" s="2" t="e">
        <f t="shared" si="22"/>
        <v>#N/A</v>
      </c>
      <c r="F121" s="2">
        <v>744217.58080226183</v>
      </c>
      <c r="G121" s="2">
        <f t="shared" si="35"/>
        <v>744217.58080226183</v>
      </c>
      <c r="H121" s="2">
        <f t="shared" si="32"/>
        <v>48617437.678414911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946821.28571428836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749242.53869920969</v>
      </c>
      <c r="Q121" s="2">
        <f t="shared" si="36"/>
        <v>749242.53869920969</v>
      </c>
      <c r="R121" s="2">
        <f t="shared" si="33"/>
        <v>49427386.447475791</v>
      </c>
      <c r="S121" s="2">
        <f t="shared" si="17"/>
        <v>744217.58080226183</v>
      </c>
      <c r="T121" s="2">
        <f t="shared" si="18"/>
        <v>7039.5714285714785</v>
      </c>
      <c r="U121" s="2">
        <f t="shared" si="19"/>
        <v>749242.53869920969</v>
      </c>
      <c r="V121" s="2">
        <f t="shared" si="34"/>
        <v>4062501</v>
      </c>
      <c r="W121" s="2">
        <f t="shared" si="20"/>
        <v>225407</v>
      </c>
      <c r="X121" s="2">
        <f t="shared" si="6"/>
        <v>523835.53869920969</v>
      </c>
      <c r="Y121" s="2">
        <f t="shared" si="30"/>
        <v>45364885.447475776</v>
      </c>
      <c r="Z121" s="2" t="str">
        <f t="shared" si="8"/>
        <v>HERE</v>
      </c>
      <c r="AA121" s="2">
        <f>IF(Z121="HERE",Y121,AA120+Graph!$G$1*1000)</f>
        <v>45364885.447475776</v>
      </c>
      <c r="AB121" s="2">
        <f t="shared" si="21"/>
        <v>523835.53869920969</v>
      </c>
      <c r="AC121" s="2">
        <f t="shared" si="31"/>
        <v>4062501</v>
      </c>
      <c r="AD121" s="3">
        <f t="shared" si="10"/>
        <v>45364885.447475776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30469864.326811846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54</v>
      </c>
      <c r="C122" s="7"/>
      <c r="D122" s="2" t="e">
        <f t="shared" si="12"/>
        <v>#N/A</v>
      </c>
      <c r="E122" s="2" t="e">
        <f t="shared" si="22"/>
        <v>#N/A</v>
      </c>
      <c r="F122" s="2">
        <v>749478.23109552264</v>
      </c>
      <c r="G122" s="2">
        <f t="shared" si="35"/>
        <v>749478.23109552264</v>
      </c>
      <c r="H122" s="2">
        <f t="shared" si="32"/>
        <v>49366915.909510434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953860.85714285984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754525.03079178929</v>
      </c>
      <c r="Q122" s="2">
        <f t="shared" si="36"/>
        <v>750000</v>
      </c>
      <c r="R122" s="2">
        <f t="shared" si="33"/>
        <v>50177386.447475791</v>
      </c>
      <c r="S122" s="2">
        <f t="shared" si="17"/>
        <v>749478.23109552264</v>
      </c>
      <c r="T122" s="2">
        <f t="shared" si="18"/>
        <v>7039.5714285714785</v>
      </c>
      <c r="U122" s="2">
        <f t="shared" si="19"/>
        <v>750000</v>
      </c>
      <c r="V122" s="2">
        <f t="shared" si="34"/>
        <v>4266577</v>
      </c>
      <c r="W122" s="2">
        <f t="shared" si="20"/>
        <v>204076</v>
      </c>
      <c r="X122" s="2">
        <f t="shared" si="6"/>
        <v>545924</v>
      </c>
      <c r="Y122" s="2">
        <f t="shared" si="30"/>
        <v>45910809.447475776</v>
      </c>
      <c r="Z122" s="2" t="str">
        <f t="shared" si="8"/>
        <v>HERE</v>
      </c>
      <c r="AA122" s="2">
        <f>IF(Z122="HERE",Y122,AA121+Graph!$G$1*1000)</f>
        <v>45910809.447475776</v>
      </c>
      <c r="AB122" s="2">
        <f t="shared" si="21"/>
        <v>545924</v>
      </c>
      <c r="AC122" s="2">
        <f t="shared" si="31"/>
        <v>4266577</v>
      </c>
      <c r="AD122" s="3">
        <f t="shared" si="10"/>
        <v>45910809.447475776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31003675.696831737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55</v>
      </c>
      <c r="C123" s="7"/>
      <c r="D123" s="2" t="e">
        <f t="shared" si="12"/>
        <v>#N/A</v>
      </c>
      <c r="E123" s="2" t="e">
        <f t="shared" si="22"/>
        <v>#N/A</v>
      </c>
      <c r="F123" s="2">
        <v>754738.88138878345</v>
      </c>
      <c r="G123" s="2">
        <f t="shared" si="35"/>
        <v>742960.42857142852</v>
      </c>
      <c r="H123" s="2">
        <f t="shared" si="32"/>
        <v>50109876.338081859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960900.42857143132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759807.5228843689</v>
      </c>
      <c r="Q123" s="2">
        <f t="shared" si="36"/>
        <v>750000</v>
      </c>
      <c r="R123" s="2">
        <f t="shared" si="33"/>
        <v>50927386.447475791</v>
      </c>
      <c r="S123" s="2">
        <f t="shared" si="17"/>
        <v>742960.42857142538</v>
      </c>
      <c r="T123" s="2">
        <f t="shared" si="18"/>
        <v>7039.5714285714785</v>
      </c>
      <c r="U123" s="2">
        <f t="shared" si="19"/>
        <v>750000</v>
      </c>
      <c r="V123" s="2">
        <f t="shared" si="34"/>
        <v>4609740</v>
      </c>
      <c r="W123" s="2">
        <f t="shared" si="20"/>
        <v>343163</v>
      </c>
      <c r="X123" s="2">
        <f t="shared" si="6"/>
        <v>406837</v>
      </c>
      <c r="Y123" s="2">
        <f t="shared" si="30"/>
        <v>46317646.447475776</v>
      </c>
      <c r="Z123" s="2" t="str">
        <f t="shared" si="8"/>
        <v>HERE</v>
      </c>
      <c r="AA123" s="2">
        <f>IF(Z123="HERE",Y123,AA122+Graph!$G$1*1000)</f>
        <v>46317646.447475776</v>
      </c>
      <c r="AB123" s="2">
        <f t="shared" si="21"/>
        <v>406837</v>
      </c>
      <c r="AC123" s="2">
        <f t="shared" si="31"/>
        <v>4609740</v>
      </c>
      <c r="AD123" s="3">
        <f t="shared" si="10"/>
        <v>46317646.447475776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31542241.309734948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56</v>
      </c>
      <c r="C124" s="7"/>
      <c r="D124" s="2" t="e">
        <f t="shared" si="12"/>
        <v>#N/A</v>
      </c>
      <c r="E124" s="2" t="e">
        <f t="shared" si="22"/>
        <v>#N/A</v>
      </c>
      <c r="F124" s="2">
        <v>759999.53168204427</v>
      </c>
      <c r="G124" s="2">
        <f t="shared" si="35"/>
        <v>742960.42857142852</v>
      </c>
      <c r="H124" s="2">
        <f t="shared" si="32"/>
        <v>50852836.766653284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967940.00000000279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765090.0149769485</v>
      </c>
      <c r="Q124" s="2">
        <f t="shared" si="36"/>
        <v>750000</v>
      </c>
      <c r="R124" s="2">
        <f t="shared" si="33"/>
        <v>51677386.447475791</v>
      </c>
      <c r="S124" s="2">
        <f t="shared" si="17"/>
        <v>742960.42857142538</v>
      </c>
      <c r="T124" s="2">
        <f t="shared" si="18"/>
        <v>7039.5714285714785</v>
      </c>
      <c r="U124" s="2">
        <f t="shared" si="19"/>
        <v>750000</v>
      </c>
      <c r="V124" s="2">
        <f t="shared" si="34"/>
        <v>4973248</v>
      </c>
      <c r="W124" s="2">
        <f t="shared" si="20"/>
        <v>363508</v>
      </c>
      <c r="X124" s="2">
        <f t="shared" si="6"/>
        <v>386492</v>
      </c>
      <c r="Y124" s="2">
        <f t="shared" si="30"/>
        <v>46704138.447475776</v>
      </c>
      <c r="Z124" s="2" t="str">
        <f t="shared" si="8"/>
        <v>HERE</v>
      </c>
      <c r="AA124" s="2">
        <f>IF(Z124="HERE",Y124,AA123+Graph!$G$1*1000)</f>
        <v>46704138.447475776</v>
      </c>
      <c r="AB124" s="2">
        <f t="shared" si="21"/>
        <v>386492</v>
      </c>
      <c r="AC124" s="2">
        <f t="shared" si="31"/>
        <v>4973248</v>
      </c>
      <c r="AD124" s="3">
        <f t="shared" si="10"/>
        <v>46704138.447475776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32085561.16552151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57</v>
      </c>
      <c r="C125" s="7"/>
      <c r="D125" s="2" t="e">
        <f t="shared" si="12"/>
        <v>#N/A</v>
      </c>
      <c r="E125" s="2" t="e">
        <f t="shared" si="22"/>
        <v>#N/A</v>
      </c>
      <c r="F125" s="2">
        <v>765260.18197530508</v>
      </c>
      <c r="G125" s="2">
        <f t="shared" si="35"/>
        <v>742960.42857142852</v>
      </c>
      <c r="H125" s="2">
        <f t="shared" si="32"/>
        <v>51595797.19522471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974979.57142857427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770372.5070695281</v>
      </c>
      <c r="Q125" s="2">
        <f t="shared" si="36"/>
        <v>750000</v>
      </c>
      <c r="R125" s="2">
        <f t="shared" si="33"/>
        <v>52427386.447475791</v>
      </c>
      <c r="S125" s="2">
        <f t="shared" si="17"/>
        <v>742960.42857142538</v>
      </c>
      <c r="T125" s="2">
        <f t="shared" si="18"/>
        <v>7039.5714285714785</v>
      </c>
      <c r="U125" s="2">
        <f t="shared" si="19"/>
        <v>750000</v>
      </c>
      <c r="V125" s="2">
        <f t="shared" si="34"/>
        <v>5383103</v>
      </c>
      <c r="W125" s="2">
        <f t="shared" si="20"/>
        <v>409855</v>
      </c>
      <c r="X125" s="2">
        <f t="shared" si="6"/>
        <v>340145</v>
      </c>
      <c r="Y125" s="2">
        <f t="shared" si="30"/>
        <v>47044283.447475776</v>
      </c>
      <c r="Z125" s="2" t="str">
        <f t="shared" si="8"/>
        <v>HERE</v>
      </c>
      <c r="AA125" s="2">
        <f>IF(Z125="HERE",Y125,AA124+Graph!$G$1*1000)</f>
        <v>47044283.447475776</v>
      </c>
      <c r="AB125" s="2">
        <f t="shared" si="21"/>
        <v>340145</v>
      </c>
      <c r="AC125" s="2">
        <f t="shared" si="31"/>
        <v>5383103</v>
      </c>
      <c r="AD125" s="3">
        <f t="shared" si="10"/>
        <v>47044283.447475776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32633635.264191389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58</v>
      </c>
      <c r="C126" s="7"/>
      <c r="D126" s="2" t="e">
        <f t="shared" si="12"/>
        <v>#N/A</v>
      </c>
      <c r="E126" s="2" t="e">
        <f t="shared" si="22"/>
        <v>#N/A</v>
      </c>
      <c r="F126" s="2">
        <v>770520.83226853609</v>
      </c>
      <c r="G126" s="2">
        <f t="shared" si="35"/>
        <v>742960.42857142852</v>
      </c>
      <c r="H126" s="2">
        <f t="shared" si="32"/>
        <v>52338757.623796135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982019.14285714575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775654.99916213751</v>
      </c>
      <c r="Q126" s="2">
        <f t="shared" si="36"/>
        <v>750000</v>
      </c>
      <c r="R126" s="2">
        <f t="shared" si="33"/>
        <v>53177386.447475791</v>
      </c>
      <c r="S126" s="2">
        <f t="shared" si="17"/>
        <v>742960.42857142538</v>
      </c>
      <c r="T126" s="2">
        <f t="shared" si="18"/>
        <v>7039.5714285714785</v>
      </c>
      <c r="U126" s="2">
        <f t="shared" si="19"/>
        <v>750000</v>
      </c>
      <c r="V126" s="2">
        <f t="shared" si="34"/>
        <v>5861351</v>
      </c>
      <c r="W126" s="2">
        <f t="shared" si="20"/>
        <v>478248</v>
      </c>
      <c r="X126" s="2">
        <f t="shared" si="6"/>
        <v>271752</v>
      </c>
      <c r="Y126" s="2">
        <f t="shared" si="30"/>
        <v>47316035.447475776</v>
      </c>
      <c r="Z126" s="2" t="str">
        <f t="shared" si="8"/>
        <v>HERE</v>
      </c>
      <c r="AA126" s="2">
        <f>IF(Z126="HERE",Y126,AA125+Graph!$G$1*1000)</f>
        <v>47316035.447475776</v>
      </c>
      <c r="AB126" s="2">
        <f t="shared" si="21"/>
        <v>271752</v>
      </c>
      <c r="AC126" s="2">
        <f t="shared" si="31"/>
        <v>5861351</v>
      </c>
      <c r="AD126" s="3">
        <f t="shared" si="10"/>
        <v>47316035.447475776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33186463.605744593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59</v>
      </c>
      <c r="C127" s="7"/>
      <c r="D127" s="2" t="e">
        <f t="shared" si="12"/>
        <v>#N/A</v>
      </c>
      <c r="E127" s="2" t="e">
        <f t="shared" si="22"/>
        <v>#N/A</v>
      </c>
      <c r="F127" s="2">
        <v>775781.4825617969</v>
      </c>
      <c r="G127" s="2">
        <f t="shared" si="35"/>
        <v>742960.42857142852</v>
      </c>
      <c r="H127" s="2">
        <f t="shared" si="32"/>
        <v>53081718.052367561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989058.71428571723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780937.49125471711</v>
      </c>
      <c r="Q127" s="2">
        <f t="shared" si="36"/>
        <v>750000</v>
      </c>
      <c r="R127" s="2">
        <f t="shared" si="33"/>
        <v>53927386.447475791</v>
      </c>
      <c r="S127" s="2">
        <f t="shared" si="17"/>
        <v>742960.42857142538</v>
      </c>
      <c r="T127" s="2">
        <f t="shared" si="18"/>
        <v>7039.5714285714785</v>
      </c>
      <c r="U127" s="2">
        <f t="shared" si="19"/>
        <v>750000</v>
      </c>
      <c r="V127" s="2">
        <f t="shared" si="34"/>
        <v>6353321</v>
      </c>
      <c r="W127" s="2">
        <f t="shared" si="20"/>
        <v>491970</v>
      </c>
      <c r="X127" s="2">
        <f t="shared" si="6"/>
        <v>258030</v>
      </c>
      <c r="Y127" s="2">
        <f t="shared" si="30"/>
        <v>47574065.447475776</v>
      </c>
      <c r="Z127" s="2" t="str">
        <f t="shared" si="8"/>
        <v>HERE</v>
      </c>
      <c r="AA127" s="2">
        <f>IF(Z127="HERE",Y127,AA126+Graph!$G$1*1000)</f>
        <v>47574065.447475776</v>
      </c>
      <c r="AB127" s="2">
        <f t="shared" si="21"/>
        <v>258030</v>
      </c>
      <c r="AC127" s="2">
        <f t="shared" si="31"/>
        <v>6353321</v>
      </c>
      <c r="AD127" s="3">
        <f t="shared" si="10"/>
        <v>47574065.447475776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33744046.190181121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60</v>
      </c>
      <c r="C128" s="7"/>
      <c r="D128" s="2" t="e">
        <f t="shared" si="12"/>
        <v>#N/A</v>
      </c>
      <c r="E128" s="2" t="e">
        <f t="shared" si="22"/>
        <v>#N/A</v>
      </c>
      <c r="F128" s="2">
        <v>781042.13285505772</v>
      </c>
      <c r="G128" s="2">
        <f t="shared" si="35"/>
        <v>742960.42857142852</v>
      </c>
      <c r="H128" s="2">
        <f t="shared" si="32"/>
        <v>53824678.480938986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996098.28571428871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786219.98334729671</v>
      </c>
      <c r="Q128" s="2">
        <f t="shared" si="36"/>
        <v>750000</v>
      </c>
      <c r="R128" s="2">
        <f t="shared" si="33"/>
        <v>54677386.447475791</v>
      </c>
      <c r="S128" s="2">
        <f t="shared" si="17"/>
        <v>742960.42857142538</v>
      </c>
      <c r="T128" s="2">
        <f t="shared" si="18"/>
        <v>7039.5714285714785</v>
      </c>
      <c r="U128" s="2">
        <f t="shared" si="19"/>
        <v>750000</v>
      </c>
      <c r="V128" s="2">
        <f t="shared" si="34"/>
        <v>6573570</v>
      </c>
      <c r="W128" s="2">
        <f t="shared" si="20"/>
        <v>220249</v>
      </c>
      <c r="X128" s="2">
        <f t="shared" si="6"/>
        <v>529751</v>
      </c>
      <c r="Y128" s="2">
        <f t="shared" si="30"/>
        <v>48103816.447475776</v>
      </c>
      <c r="Z128" s="2" t="str">
        <f t="shared" si="8"/>
        <v>HERE</v>
      </c>
      <c r="AA128" s="2">
        <f>IF(Z128="HERE",Y128,AA127+Graph!$G$1*1000)</f>
        <v>48103816.447475776</v>
      </c>
      <c r="AB128" s="2">
        <f t="shared" si="21"/>
        <v>529751</v>
      </c>
      <c r="AC128" s="2">
        <f t="shared" si="31"/>
        <v>6573570</v>
      </c>
      <c r="AD128" s="3">
        <f t="shared" si="10"/>
        <v>48103816.447475776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34306383.017500967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61</v>
      </c>
      <c r="C129" s="7"/>
      <c r="D129" s="2" t="e">
        <f t="shared" si="12"/>
        <v>#N/A</v>
      </c>
      <c r="E129" s="2" t="e">
        <f t="shared" si="22"/>
        <v>#N/A</v>
      </c>
      <c r="F129" s="2">
        <v>786302.78314831853</v>
      </c>
      <c r="G129" s="2">
        <f t="shared" si="35"/>
        <v>742960.42857142852</v>
      </c>
      <c r="H129" s="2">
        <f t="shared" si="32"/>
        <v>54567638.909510411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1003137.8571428602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791502.47543987632</v>
      </c>
      <c r="Q129" s="2">
        <f t="shared" si="36"/>
        <v>750000</v>
      </c>
      <c r="R129" s="2">
        <f t="shared" si="33"/>
        <v>55427386.447475791</v>
      </c>
      <c r="S129" s="2">
        <f t="shared" si="17"/>
        <v>742960.42857142538</v>
      </c>
      <c r="T129" s="2">
        <f t="shared" si="18"/>
        <v>7039.5714285714785</v>
      </c>
      <c r="U129" s="2">
        <f t="shared" si="19"/>
        <v>750000</v>
      </c>
      <c r="V129" s="2">
        <f t="shared" si="34"/>
        <v>6853372</v>
      </c>
      <c r="W129" s="2">
        <f t="shared" si="20"/>
        <v>279802</v>
      </c>
      <c r="X129" s="2">
        <f t="shared" si="6"/>
        <v>470198</v>
      </c>
      <c r="Y129" s="2">
        <f t="shared" si="30"/>
        <v>48574014.447475776</v>
      </c>
      <c r="Z129" s="2" t="str">
        <f t="shared" si="8"/>
        <v>HERE</v>
      </c>
      <c r="AA129" s="2">
        <f>IF(Z129="HERE",Y129,AA128+Graph!$G$1*1000)</f>
        <v>48574014.447475776</v>
      </c>
      <c r="AB129" s="2">
        <f t="shared" si="21"/>
        <v>470198</v>
      </c>
      <c r="AC129" s="2">
        <f t="shared" si="31"/>
        <v>6853372</v>
      </c>
      <c r="AD129" s="3">
        <f t="shared" si="10"/>
        <v>48574014.447475776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34806839.157346994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62</v>
      </c>
      <c r="C130" s="7"/>
      <c r="D130" s="2" t="e">
        <f t="shared" si="12"/>
        <v>#N/A</v>
      </c>
      <c r="E130" s="2" t="e">
        <f t="shared" si="22"/>
        <v>#N/A</v>
      </c>
      <c r="F130" s="2">
        <v>791563.43344157934</v>
      </c>
      <c r="G130" s="2">
        <f t="shared" si="35"/>
        <v>742960.42857142852</v>
      </c>
      <c r="H130" s="2">
        <f t="shared" si="32"/>
        <v>55310599.338081837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1010177.4285714317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796784.96753245592</v>
      </c>
      <c r="Q130" s="2">
        <f t="shared" si="36"/>
        <v>750000</v>
      </c>
      <c r="R130" s="2">
        <f t="shared" si="33"/>
        <v>56177386.447475791</v>
      </c>
      <c r="S130" s="2">
        <f t="shared" si="17"/>
        <v>742960.42857142538</v>
      </c>
      <c r="T130" s="2">
        <f t="shared" si="18"/>
        <v>7039.5714285714785</v>
      </c>
      <c r="U130" s="2">
        <f t="shared" si="19"/>
        <v>750000</v>
      </c>
      <c r="V130" s="2">
        <f t="shared" si="34"/>
        <v>7164387</v>
      </c>
      <c r="W130" s="2">
        <f t="shared" si="20"/>
        <v>311015</v>
      </c>
      <c r="X130" s="2">
        <f t="shared" si="6"/>
        <v>438985</v>
      </c>
      <c r="Y130" s="2">
        <f t="shared" si="30"/>
        <v>49012999.447475776</v>
      </c>
      <c r="Z130" s="2" t="str">
        <f t="shared" si="8"/>
        <v>HERE</v>
      </c>
      <c r="AA130" s="2">
        <f>IF(Z130="HERE",Y130,AA129+Graph!$G$1*1000)</f>
        <v>49012999.447475776</v>
      </c>
      <c r="AB130" s="2">
        <f t="shared" si="21"/>
        <v>438985</v>
      </c>
      <c r="AC130" s="2">
        <f t="shared" si="31"/>
        <v>7164387</v>
      </c>
      <c r="AD130" s="3">
        <f t="shared" si="10"/>
        <v>49012999.447475776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35312049.540076368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63</v>
      </c>
      <c r="C131" s="7"/>
      <c r="D131" s="2" t="e">
        <f t="shared" si="12"/>
        <v>#N/A</v>
      </c>
      <c r="E131" s="2" t="e">
        <f t="shared" si="22"/>
        <v>#N/A</v>
      </c>
      <c r="F131" s="2">
        <v>796824.08373481035</v>
      </c>
      <c r="G131" s="2">
        <f t="shared" si="35"/>
        <v>742960.42857142852</v>
      </c>
      <c r="H131" s="2">
        <f t="shared" si="32"/>
        <v>56053559.766653262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1017217.0000000031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802067.45962503552</v>
      </c>
      <c r="Q131" s="2">
        <f t="shared" si="36"/>
        <v>750000</v>
      </c>
      <c r="R131" s="2">
        <f t="shared" si="33"/>
        <v>56927386.447475791</v>
      </c>
      <c r="S131" s="2">
        <f t="shared" si="17"/>
        <v>742960.42857142538</v>
      </c>
      <c r="T131" s="2">
        <f t="shared" si="18"/>
        <v>7039.5714285714785</v>
      </c>
      <c r="U131" s="2">
        <f t="shared" si="19"/>
        <v>750000</v>
      </c>
      <c r="V131" s="2">
        <f t="shared" si="34"/>
        <v>7447199</v>
      </c>
      <c r="W131" s="2">
        <f t="shared" si="20"/>
        <v>282812</v>
      </c>
      <c r="X131" s="2">
        <f t="shared" si="6"/>
        <v>467188</v>
      </c>
      <c r="Y131" s="2">
        <f t="shared" si="30"/>
        <v>49480187.447475776</v>
      </c>
      <c r="Z131" s="2" t="str">
        <f t="shared" si="8"/>
        <v>HERE</v>
      </c>
      <c r="AA131" s="2">
        <f>IF(Z131="HERE",Y131,AA130+Graph!$G$1*1000)</f>
        <v>49480187.447475776</v>
      </c>
      <c r="AB131" s="2">
        <f t="shared" si="21"/>
        <v>467188</v>
      </c>
      <c r="AC131" s="2">
        <f t="shared" si="31"/>
        <v>7447199</v>
      </c>
      <c r="AD131" s="3">
        <f t="shared" si="10"/>
        <v>49480187.447475776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35822014.165689059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64</v>
      </c>
      <c r="C132" s="7"/>
      <c r="D132" s="2" t="e">
        <f t="shared" si="12"/>
        <v>#N/A</v>
      </c>
      <c r="E132" s="2" t="e">
        <f t="shared" si="22"/>
        <v>#N/A</v>
      </c>
      <c r="F132" s="2">
        <v>802084.73402807117</v>
      </c>
      <c r="G132" s="2">
        <f t="shared" si="35"/>
        <v>742960.42857142852</v>
      </c>
      <c r="H132" s="2">
        <f t="shared" si="32"/>
        <v>56796520.195224687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1024256.5714285746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807349.95171764493</v>
      </c>
      <c r="Q132" s="2">
        <f t="shared" si="36"/>
        <v>750000</v>
      </c>
      <c r="R132" s="2">
        <f t="shared" si="33"/>
        <v>57677386.447475791</v>
      </c>
      <c r="S132" s="2">
        <f t="shared" si="17"/>
        <v>742960.42857142538</v>
      </c>
      <c r="T132" s="2">
        <f t="shared" si="18"/>
        <v>7039.5714285714785</v>
      </c>
      <c r="U132" s="2">
        <f t="shared" si="19"/>
        <v>750000</v>
      </c>
      <c r="V132" s="2">
        <f t="shared" si="34"/>
        <v>7891184</v>
      </c>
      <c r="W132" s="2">
        <f t="shared" si="20"/>
        <v>443985</v>
      </c>
      <c r="X132" s="2">
        <f t="shared" si="6"/>
        <v>306015</v>
      </c>
      <c r="Y132" s="2">
        <f t="shared" si="30"/>
        <v>49786202.447475776</v>
      </c>
      <c r="Z132" s="2" t="str">
        <f t="shared" si="8"/>
        <v>HERE</v>
      </c>
      <c r="AA132" s="2">
        <f>IF(Z132="HERE",Y132,AA131+Graph!$G$1*1000)</f>
        <v>49786202.447475776</v>
      </c>
      <c r="AB132" s="2">
        <f t="shared" si="21"/>
        <v>306015</v>
      </c>
      <c r="AC132" s="2">
        <f t="shared" si="31"/>
        <v>7891184</v>
      </c>
      <c r="AD132" s="3">
        <f t="shared" si="10"/>
        <v>49786202.447475776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36336733.034185082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65</v>
      </c>
      <c r="C133" s="7"/>
      <c r="D133" s="2" t="e">
        <f t="shared" si="12"/>
        <v>#N/A</v>
      </c>
      <c r="E133" s="2" t="e">
        <f t="shared" si="22"/>
        <v>#N/A</v>
      </c>
      <c r="F133" s="2">
        <v>807345.38432133198</v>
      </c>
      <c r="G133" s="2">
        <f t="shared" si="35"/>
        <v>742960.42857142852</v>
      </c>
      <c r="H133" s="2">
        <f t="shared" si="32"/>
        <v>57539480.623796113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1031296.1428571461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812632.44381022453</v>
      </c>
      <c r="Q133" s="2">
        <f t="shared" si="36"/>
        <v>750000</v>
      </c>
      <c r="R133" s="2">
        <f t="shared" si="33"/>
        <v>58427386.447475791</v>
      </c>
      <c r="S133" s="2">
        <f t="shared" si="17"/>
        <v>742960.42857142538</v>
      </c>
      <c r="T133" s="2">
        <f t="shared" si="18"/>
        <v>7039.5714285714785</v>
      </c>
      <c r="U133" s="2">
        <f t="shared" si="19"/>
        <v>750000</v>
      </c>
      <c r="V133" s="2">
        <f t="shared" si="34"/>
        <v>8378940</v>
      </c>
      <c r="W133" s="2">
        <f t="shared" si="20"/>
        <v>487756</v>
      </c>
      <c r="X133" s="2">
        <f t="shared" si="6"/>
        <v>262244</v>
      </c>
      <c r="Y133" s="2">
        <f t="shared" si="30"/>
        <v>50048446.447475776</v>
      </c>
      <c r="Z133" s="2" t="str">
        <f t="shared" si="8"/>
        <v>HERE</v>
      </c>
      <c r="AA133" s="2">
        <f>IF(Z133="HERE",Y133,AA132+Graph!$G$1*1000)</f>
        <v>50048446.447475776</v>
      </c>
      <c r="AB133" s="2">
        <f t="shared" si="21"/>
        <v>262244</v>
      </c>
      <c r="AC133" s="2">
        <f t="shared" si="31"/>
        <v>8378940</v>
      </c>
      <c r="AD133" s="3">
        <f t="shared" si="10"/>
        <v>50048446.447475776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36856206.145564422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66</v>
      </c>
      <c r="C134" s="7"/>
      <c r="D134" s="2" t="e">
        <f t="shared" si="12"/>
        <v>#N/A</v>
      </c>
      <c r="E134" s="2" t="e">
        <f t="shared" si="22"/>
        <v>#N/A</v>
      </c>
      <c r="F134" s="2">
        <v>812606.03461459279</v>
      </c>
      <c r="G134" s="2">
        <f t="shared" si="35"/>
        <v>742960.42857142852</v>
      </c>
      <c r="H134" s="2">
        <f t="shared" si="32"/>
        <v>58282441.052367538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1038335.7142857176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817914.93590280414</v>
      </c>
      <c r="Q134" s="2">
        <f t="shared" si="36"/>
        <v>750000</v>
      </c>
      <c r="R134" s="2">
        <f t="shared" si="33"/>
        <v>59177386.447475791</v>
      </c>
      <c r="S134" s="2">
        <f t="shared" si="17"/>
        <v>742960.42857142538</v>
      </c>
      <c r="T134" s="2">
        <f t="shared" si="18"/>
        <v>7039.5714285714785</v>
      </c>
      <c r="U134" s="2">
        <f t="shared" si="19"/>
        <v>750000</v>
      </c>
      <c r="V134" s="2">
        <f t="shared" si="34"/>
        <v>8977329</v>
      </c>
      <c r="W134" s="2">
        <f t="shared" si="20"/>
        <v>598389</v>
      </c>
      <c r="X134" s="2">
        <f t="shared" si="6"/>
        <v>151611</v>
      </c>
      <c r="Y134" s="2">
        <f t="shared" si="30"/>
        <v>50200057.447475776</v>
      </c>
      <c r="Z134" s="2" t="str">
        <f t="shared" si="8"/>
        <v>HERE</v>
      </c>
      <c r="AA134" s="2">
        <f>IF(Z134="HERE",Y134,AA133+Graph!$G$1*1000)</f>
        <v>50200057.447475776</v>
      </c>
      <c r="AB134" s="2">
        <f t="shared" si="21"/>
        <v>151611</v>
      </c>
      <c r="AC134" s="2">
        <f t="shared" si="31"/>
        <v>8977329</v>
      </c>
      <c r="AD134" s="3">
        <f t="shared" si="10"/>
        <v>50200057.447475776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37380433.499827087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67</v>
      </c>
      <c r="C135" s="7"/>
      <c r="D135" s="2" t="e">
        <f t="shared" si="12"/>
        <v>#N/A</v>
      </c>
      <c r="E135" s="2" t="e">
        <f t="shared" si="22"/>
        <v>#N/A</v>
      </c>
      <c r="F135" s="2">
        <v>817866.6849078536</v>
      </c>
      <c r="G135" s="2">
        <f t="shared" si="35"/>
        <v>742960.42857142852</v>
      </c>
      <c r="H135" s="2">
        <f t="shared" si="32"/>
        <v>59025401.480938964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1045375.2857142891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823197.42799538374</v>
      </c>
      <c r="Q135" s="2">
        <f t="shared" si="36"/>
        <v>750000</v>
      </c>
      <c r="R135" s="2">
        <f t="shared" si="33"/>
        <v>59927386.447475791</v>
      </c>
      <c r="S135" s="2">
        <f t="shared" si="17"/>
        <v>742960.42857142538</v>
      </c>
      <c r="T135" s="2">
        <f t="shared" si="18"/>
        <v>7039.5714285714785</v>
      </c>
      <c r="U135" s="2">
        <f t="shared" si="19"/>
        <v>750000</v>
      </c>
      <c r="V135" s="2">
        <f t="shared" si="34"/>
        <v>9296367</v>
      </c>
      <c r="W135" s="2">
        <f t="shared" si="20"/>
        <v>319038</v>
      </c>
      <c r="X135" s="2">
        <f t="shared" si="6"/>
        <v>430962</v>
      </c>
      <c r="Y135" s="2">
        <f t="shared" si="30"/>
        <v>50631019.447475776</v>
      </c>
      <c r="Z135" s="2" t="str">
        <f t="shared" si="8"/>
        <v>HERE</v>
      </c>
      <c r="AA135" s="2">
        <f>IF(Z135="HERE",Y135,AA134+Graph!$G$1*1000)</f>
        <v>50631019.447475776</v>
      </c>
      <c r="AB135" s="2">
        <f t="shared" si="21"/>
        <v>430962</v>
      </c>
      <c r="AC135" s="2">
        <f t="shared" si="31"/>
        <v>9296367</v>
      </c>
      <c r="AD135" s="3">
        <f t="shared" si="10"/>
        <v>50631019.447475776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37909415.096973069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68</v>
      </c>
      <c r="C136" s="7"/>
      <c r="D136" s="2" t="e">
        <f t="shared" si="12"/>
        <v>#N/A</v>
      </c>
      <c r="E136" s="2" t="e">
        <f t="shared" si="22"/>
        <v>#N/A</v>
      </c>
      <c r="F136" s="2">
        <v>823127.33520111442</v>
      </c>
      <c r="G136" s="2">
        <f t="shared" si="35"/>
        <v>742960.42857142852</v>
      </c>
      <c r="H136" s="2">
        <f t="shared" si="32"/>
        <v>59768361.909510389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1052414.8571428605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828479.92008796334</v>
      </c>
      <c r="Q136" s="2">
        <f t="shared" si="36"/>
        <v>750000</v>
      </c>
      <c r="R136" s="2">
        <f t="shared" si="33"/>
        <v>60677386.447475791</v>
      </c>
      <c r="S136" s="2">
        <f t="shared" si="17"/>
        <v>742960.42857142538</v>
      </c>
      <c r="T136" s="2">
        <f t="shared" si="18"/>
        <v>7039.5714285714785</v>
      </c>
      <c r="U136" s="2">
        <f t="shared" si="19"/>
        <v>750000</v>
      </c>
      <c r="V136" s="2">
        <f t="shared" si="34"/>
        <v>9646715</v>
      </c>
      <c r="W136" s="2">
        <f t="shared" si="20"/>
        <v>350348</v>
      </c>
      <c r="X136" s="2">
        <f t="shared" si="6"/>
        <v>399652</v>
      </c>
      <c r="Y136" s="2">
        <f t="shared" si="30"/>
        <v>51030671.447475776</v>
      </c>
      <c r="Z136" s="2" t="str">
        <f t="shared" si="8"/>
        <v>HERE</v>
      </c>
      <c r="AA136" s="2">
        <f>IF(Z136="HERE",Y136,AA135+Graph!$G$1*1000)</f>
        <v>51030671.447475776</v>
      </c>
      <c r="AB136" s="2">
        <f t="shared" si="21"/>
        <v>399652</v>
      </c>
      <c r="AC136" s="2">
        <f t="shared" si="31"/>
        <v>9646715</v>
      </c>
      <c r="AD136" s="3">
        <f t="shared" si="10"/>
        <v>51030671.447475776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38443150.937002398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69</v>
      </c>
      <c r="C137" s="7"/>
      <c r="D137" s="2" t="e">
        <f t="shared" si="12"/>
        <v>#N/A</v>
      </c>
      <c r="E137" s="2" t="e">
        <f t="shared" si="22"/>
        <v>#N/A</v>
      </c>
      <c r="F137" s="2">
        <v>828387.98549434543</v>
      </c>
      <c r="G137" s="2">
        <f t="shared" si="35"/>
        <v>742960.42857142852</v>
      </c>
      <c r="H137" s="2">
        <f t="shared" si="32"/>
        <v>60511322.338081814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1059454.4285714319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833762.41218057275</v>
      </c>
      <c r="Q137" s="2">
        <f t="shared" si="36"/>
        <v>750000</v>
      </c>
      <c r="R137" s="2">
        <f t="shared" si="33"/>
        <v>61427386.447475791</v>
      </c>
      <c r="S137" s="2">
        <f t="shared" si="17"/>
        <v>742960.42857142538</v>
      </c>
      <c r="T137" s="2">
        <f t="shared" si="18"/>
        <v>7039.571428571362</v>
      </c>
      <c r="U137" s="2">
        <f t="shared" si="19"/>
        <v>750000</v>
      </c>
      <c r="V137" s="2">
        <f t="shared" si="34"/>
        <v>10021471</v>
      </c>
      <c r="W137" s="2">
        <f t="shared" si="20"/>
        <v>374756</v>
      </c>
      <c r="X137" s="2">
        <f t="shared" si="6"/>
        <v>375244</v>
      </c>
      <c r="Y137" s="2">
        <f t="shared" si="30"/>
        <v>51405915.447475776</v>
      </c>
      <c r="Z137" s="2" t="str">
        <f t="shared" si="8"/>
        <v>HERE</v>
      </c>
      <c r="AA137" s="2">
        <f>IF(Z137="HERE",Y137,AA136+Graph!$G$1*1000)</f>
        <v>51405915.447475776</v>
      </c>
      <c r="AB137" s="2">
        <f t="shared" si="21"/>
        <v>375244</v>
      </c>
      <c r="AC137" s="2">
        <f t="shared" si="31"/>
        <v>10021471</v>
      </c>
      <c r="AD137" s="3">
        <f t="shared" si="10"/>
        <v>51405915.447475776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38917186.157415055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70</v>
      </c>
      <c r="C138" s="7"/>
      <c r="D138" s="2" t="e">
        <f t="shared" si="12"/>
        <v>#N/A</v>
      </c>
      <c r="E138" s="2" t="e">
        <f t="shared" si="22"/>
        <v>#N/A</v>
      </c>
      <c r="F138" s="2">
        <v>833648.63578760624</v>
      </c>
      <c r="G138" s="2">
        <f t="shared" si="35"/>
        <v>742960.42857142852</v>
      </c>
      <c r="H138" s="2">
        <f t="shared" si="32"/>
        <v>61254282.76665324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1066494.0000000033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839044.90427315235</v>
      </c>
      <c r="Q138" s="2">
        <f t="shared" si="36"/>
        <v>750000</v>
      </c>
      <c r="R138" s="2">
        <f t="shared" si="33"/>
        <v>62177386.447475791</v>
      </c>
      <c r="S138" s="2">
        <f t="shared" si="17"/>
        <v>742960.42857142538</v>
      </c>
      <c r="T138" s="2">
        <f t="shared" si="18"/>
        <v>7039.571428571362</v>
      </c>
      <c r="U138" s="2">
        <f t="shared" si="19"/>
        <v>750000</v>
      </c>
      <c r="V138" s="2">
        <f t="shared" si="34"/>
        <v>10490487</v>
      </c>
      <c r="W138" s="2">
        <f t="shared" si="20"/>
        <v>469016</v>
      </c>
      <c r="X138" s="2">
        <f t="shared" si="6"/>
        <v>280984</v>
      </c>
      <c r="Y138" s="2">
        <f t="shared" si="30"/>
        <v>51686899.447475776</v>
      </c>
      <c r="Z138" s="2" t="str">
        <f t="shared" si="8"/>
        <v>HERE</v>
      </c>
      <c r="AA138" s="2">
        <f>IF(Z138="HERE",Y138,AA137+Graph!$G$1*1000)</f>
        <v>51686899.447475776</v>
      </c>
      <c r="AB138" s="2">
        <f t="shared" si="21"/>
        <v>280984</v>
      </c>
      <c r="AC138" s="2">
        <f t="shared" si="31"/>
        <v>10490487</v>
      </c>
      <c r="AD138" s="3">
        <f t="shared" si="10"/>
        <v>51686899.447475776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39335385.920711033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71</v>
      </c>
      <c r="C139" s="7"/>
      <c r="D139" s="2" t="e">
        <f t="shared" si="12"/>
        <v>#N/A</v>
      </c>
      <c r="E139" s="2" t="e">
        <f t="shared" si="22"/>
        <v>#N/A</v>
      </c>
      <c r="F139" s="2">
        <v>838909.28608086705</v>
      </c>
      <c r="G139" s="2">
        <f t="shared" si="35"/>
        <v>742960.42857142852</v>
      </c>
      <c r="H139" s="2">
        <f t="shared" si="32"/>
        <v>61997243.195224665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1073533.5714285746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844327.39636573195</v>
      </c>
      <c r="Q139" s="2">
        <f t="shared" si="36"/>
        <v>750000</v>
      </c>
      <c r="R139" s="2">
        <f t="shared" si="33"/>
        <v>62927386.447475791</v>
      </c>
      <c r="S139" s="2">
        <f t="shared" si="17"/>
        <v>742960.42857142538</v>
      </c>
      <c r="T139" s="2">
        <f t="shared" si="18"/>
        <v>7039.571428571362</v>
      </c>
      <c r="U139" s="2">
        <f t="shared" si="19"/>
        <v>750000</v>
      </c>
      <c r="V139" s="2">
        <f t="shared" si="34"/>
        <v>10971047</v>
      </c>
      <c r="W139" s="2">
        <f t="shared" si="20"/>
        <v>480560</v>
      </c>
      <c r="X139" s="2">
        <f t="shared" si="6"/>
        <v>269440</v>
      </c>
      <c r="Y139" s="2">
        <f t="shared" si="30"/>
        <v>51956339.447475776</v>
      </c>
      <c r="Z139" s="2" t="str">
        <f t="shared" si="8"/>
        <v>HERE</v>
      </c>
      <c r="AA139" s="2">
        <f>IF(Z139="HERE",Y139,AA138+Graph!$G$1*1000)</f>
        <v>51956339.447475776</v>
      </c>
      <c r="AB139" s="2">
        <f t="shared" si="21"/>
        <v>269440</v>
      </c>
      <c r="AC139" s="2">
        <f t="shared" si="31"/>
        <v>10971047</v>
      </c>
      <c r="AD139" s="3">
        <f t="shared" si="10"/>
        <v>51956339.447475776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39726251.57689032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72</v>
      </c>
      <c r="C140" s="7"/>
      <c r="D140" s="2" t="e">
        <f t="shared" si="12"/>
        <v>#N/A</v>
      </c>
      <c r="E140" s="2" t="e">
        <f t="shared" si="22"/>
        <v>#N/A</v>
      </c>
      <c r="F140" s="2">
        <v>844169.93637412786</v>
      </c>
      <c r="G140" s="2">
        <f t="shared" si="35"/>
        <v>742960.42857142852</v>
      </c>
      <c r="H140" s="2">
        <f t="shared" si="32"/>
        <v>62740203.62379609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1080573.142857146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849609.88845831156</v>
      </c>
      <c r="Q140" s="2">
        <f t="shared" si="36"/>
        <v>750000</v>
      </c>
      <c r="R140" s="2">
        <f t="shared" si="33"/>
        <v>63677386.447475791</v>
      </c>
      <c r="S140" s="2">
        <f t="shared" si="17"/>
        <v>742960.42857142538</v>
      </c>
      <c r="T140" s="2">
        <f t="shared" si="18"/>
        <v>7039.571428571362</v>
      </c>
      <c r="U140" s="2">
        <f t="shared" si="19"/>
        <v>750000</v>
      </c>
      <c r="V140" s="2">
        <f t="shared" si="34"/>
        <v>11465210</v>
      </c>
      <c r="W140" s="2">
        <f t="shared" si="20"/>
        <v>494163</v>
      </c>
      <c r="X140" s="2">
        <f t="shared" si="6"/>
        <v>255837</v>
      </c>
      <c r="Y140" s="2">
        <f t="shared" si="30"/>
        <v>52212176.447475776</v>
      </c>
      <c r="Z140" s="2" t="str">
        <f t="shared" si="8"/>
        <v>HERE</v>
      </c>
      <c r="AA140" s="2">
        <f>IF(Z140="HERE",Y140,AA139+Graph!$G$1*1000)</f>
        <v>52212176.447475776</v>
      </c>
      <c r="AB140" s="2">
        <f t="shared" si="21"/>
        <v>255837</v>
      </c>
      <c r="AC140" s="2">
        <f t="shared" si="31"/>
        <v>11465210</v>
      </c>
      <c r="AD140" s="3">
        <f t="shared" si="10"/>
        <v>52212176.447475776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40115463.325952947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73</v>
      </c>
      <c r="C141" s="7"/>
      <c r="D141" s="2" t="e">
        <f t="shared" si="12"/>
        <v>#N/A</v>
      </c>
      <c r="E141" s="2" t="e">
        <f t="shared" si="22"/>
        <v>#N/A</v>
      </c>
      <c r="F141" s="2">
        <v>849430.58666738868</v>
      </c>
      <c r="G141" s="2">
        <f t="shared" si="35"/>
        <v>742960.42857142852</v>
      </c>
      <c r="H141" s="2">
        <f t="shared" si="32"/>
        <v>63483164.052367516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1087612.7142857173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854892.38055089116</v>
      </c>
      <c r="Q141" s="2">
        <f t="shared" si="36"/>
        <v>750000</v>
      </c>
      <c r="R141" s="2">
        <f t="shared" si="33"/>
        <v>64427386.447475791</v>
      </c>
      <c r="S141" s="2">
        <f t="shared" si="17"/>
        <v>742960.42857142538</v>
      </c>
      <c r="T141" s="2">
        <f t="shared" si="18"/>
        <v>7039.571428571362</v>
      </c>
      <c r="U141" s="2">
        <f t="shared" si="19"/>
        <v>750000</v>
      </c>
      <c r="V141" s="2">
        <f t="shared" si="34"/>
        <v>12014288</v>
      </c>
      <c r="W141" s="2">
        <f t="shared" si="20"/>
        <v>549078</v>
      </c>
      <c r="X141" s="2">
        <f t="shared" si="6"/>
        <v>200922</v>
      </c>
      <c r="Y141" s="2">
        <f t="shared" si="30"/>
        <v>52413098.447475776</v>
      </c>
      <c r="Z141" s="2" t="str">
        <f t="shared" si="8"/>
        <v>HERE</v>
      </c>
      <c r="AA141" s="2">
        <f>IF(Z141="HERE",Y141,AA140+Graph!$G$1*1000)</f>
        <v>52413098.447475776</v>
      </c>
      <c r="AB141" s="2">
        <f t="shared" si="21"/>
        <v>200922</v>
      </c>
      <c r="AC141" s="2">
        <f t="shared" si="31"/>
        <v>12014288</v>
      </c>
      <c r="AD141" s="3">
        <f t="shared" si="10"/>
        <v>52413098.447475776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40548799.617898911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74</v>
      </c>
      <c r="C142" s="7"/>
      <c r="D142" s="2" t="e">
        <f t="shared" si="12"/>
        <v>#N/A</v>
      </c>
      <c r="E142" s="2" t="e">
        <f t="shared" si="22"/>
        <v>#N/A</v>
      </c>
      <c r="F142" s="2">
        <v>854691.23696061969</v>
      </c>
      <c r="G142" s="2">
        <f t="shared" si="35"/>
        <v>742960.42857142852</v>
      </c>
      <c r="H142" s="2">
        <f t="shared" si="32"/>
        <v>64226124.480938941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1094652.2857142887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860174.87264347076</v>
      </c>
      <c r="Q142" s="2">
        <f t="shared" si="36"/>
        <v>750000</v>
      </c>
      <c r="R142" s="2">
        <f t="shared" si="33"/>
        <v>65177386.447475791</v>
      </c>
      <c r="S142" s="2">
        <f t="shared" si="17"/>
        <v>742960.42857142538</v>
      </c>
      <c r="T142" s="2">
        <f t="shared" si="18"/>
        <v>7039.571428571362</v>
      </c>
      <c r="U142" s="2">
        <f t="shared" si="19"/>
        <v>750000</v>
      </c>
      <c r="V142" s="2">
        <f t="shared" si="34"/>
        <v>12294006</v>
      </c>
      <c r="W142" s="2">
        <f t="shared" si="20"/>
        <v>279718</v>
      </c>
      <c r="X142" s="2">
        <f t="shared" si="6"/>
        <v>470282</v>
      </c>
      <c r="Y142" s="2">
        <f t="shared" si="30"/>
        <v>52883380.447475776</v>
      </c>
      <c r="Z142" s="2" t="str">
        <f t="shared" si="8"/>
        <v>HERE</v>
      </c>
      <c r="AA142" s="2">
        <f>IF(Z142="HERE",Y142,AA141+Graph!$G$1*1000)</f>
        <v>52883380.447475776</v>
      </c>
      <c r="AB142" s="2">
        <f t="shared" si="21"/>
        <v>470282</v>
      </c>
      <c r="AC142" s="2">
        <f t="shared" si="31"/>
        <v>12294006</v>
      </c>
      <c r="AD142" s="3">
        <f t="shared" si="10"/>
        <v>52800000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41031521.952728197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75</v>
      </c>
      <c r="C143" s="7"/>
      <c r="D143" s="2" t="e">
        <f t="shared" si="12"/>
        <v>#N/A</v>
      </c>
      <c r="E143" s="2" t="e">
        <f t="shared" si="22"/>
        <v>#N/A</v>
      </c>
      <c r="F143" s="2">
        <v>859951.8872538805</v>
      </c>
      <c r="G143" s="2">
        <f t="shared" si="35"/>
        <v>742960.42857142852</v>
      </c>
      <c r="H143" s="2">
        <f t="shared" si="32"/>
        <v>64969084.909510367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1101691.8571428601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865457.36473608017</v>
      </c>
      <c r="Q143" s="2">
        <f t="shared" si="36"/>
        <v>750000</v>
      </c>
      <c r="R143" s="2">
        <f t="shared" si="33"/>
        <v>65927386.447475791</v>
      </c>
      <c r="S143" s="2">
        <f t="shared" si="17"/>
        <v>742960.42857142538</v>
      </c>
      <c r="T143" s="2">
        <f t="shared" si="18"/>
        <v>7039.571428571362</v>
      </c>
      <c r="U143" s="2">
        <f t="shared" si="19"/>
        <v>750000</v>
      </c>
      <c r="V143" s="2">
        <f t="shared" si="34"/>
        <v>12646486</v>
      </c>
      <c r="W143" s="2">
        <f t="shared" si="20"/>
        <v>352480</v>
      </c>
      <c r="X143" s="2">
        <f t="shared" si="6"/>
        <v>397520</v>
      </c>
      <c r="Y143" s="2">
        <f t="shared" si="30"/>
        <v>53280900.447475776</v>
      </c>
      <c r="Z143" s="2" t="str">
        <f t="shared" si="8"/>
        <v>HERE</v>
      </c>
      <c r="AA143" s="2">
        <f>IF(Z143="HERE",Y143,AA142+Graph!$G$1*1000)</f>
        <v>53280900.447475776</v>
      </c>
      <c r="AB143" s="2">
        <f t="shared" si="21"/>
        <v>397520</v>
      </c>
      <c r="AC143" s="2">
        <f t="shared" si="31"/>
        <v>12646486</v>
      </c>
      <c r="AD143" s="3">
        <f t="shared" si="10"/>
        <v>52800000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41533057.352728203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76</v>
      </c>
      <c r="C144" s="7"/>
      <c r="D144" s="2" t="e">
        <f t="shared" si="12"/>
        <v>#N/A</v>
      </c>
      <c r="E144" s="2" t="e">
        <f t="shared" si="22"/>
        <v>#N/A</v>
      </c>
      <c r="F144" s="2">
        <v>865212.53754714131</v>
      </c>
      <c r="G144" s="2">
        <f t="shared" si="35"/>
        <v>742960.42857142852</v>
      </c>
      <c r="H144" s="2">
        <f t="shared" si="32"/>
        <v>65712045.338081792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1108731.4285714314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870739.85682865977</v>
      </c>
      <c r="Q144" s="2">
        <f t="shared" si="36"/>
        <v>750000</v>
      </c>
      <c r="R144" s="2">
        <f t="shared" si="33"/>
        <v>66677386.447475791</v>
      </c>
      <c r="S144" s="2">
        <f t="shared" si="17"/>
        <v>742960.42857142538</v>
      </c>
      <c r="T144" s="2">
        <f t="shared" si="18"/>
        <v>7039.571428571362</v>
      </c>
      <c r="U144" s="2">
        <f t="shared" si="19"/>
        <v>750000</v>
      </c>
      <c r="V144" s="2">
        <f t="shared" si="34"/>
        <v>13058298</v>
      </c>
      <c r="W144" s="2">
        <f t="shared" si="20"/>
        <v>411812</v>
      </c>
      <c r="X144" s="2">
        <f t="shared" si="6"/>
        <v>338188</v>
      </c>
      <c r="Y144" s="2">
        <f t="shared" si="30"/>
        <v>53619088.447475776</v>
      </c>
      <c r="Z144" s="2" t="str">
        <f t="shared" si="8"/>
        <v>HERE</v>
      </c>
      <c r="AA144" s="2">
        <f>IF(Z144="HERE",Y144,AA143+Graph!$G$1*1000)</f>
        <v>53619088.447475776</v>
      </c>
      <c r="AB144" s="2">
        <f t="shared" si="21"/>
        <v>338188</v>
      </c>
      <c r="AC144" s="2">
        <f t="shared" si="31"/>
        <v>13058298</v>
      </c>
      <c r="AD144" s="3">
        <f t="shared" si="10"/>
        <v>52800000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41916368.802728198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77</v>
      </c>
      <c r="C145" s="7"/>
      <c r="D145" s="2" t="e">
        <f t="shared" si="12"/>
        <v>#N/A</v>
      </c>
      <c r="E145" s="2" t="e">
        <f t="shared" si="22"/>
        <v>#N/A</v>
      </c>
      <c r="F145" s="2">
        <v>870473.18784040213</v>
      </c>
      <c r="G145" s="2">
        <f t="shared" si="35"/>
        <v>742960.42857142852</v>
      </c>
      <c r="H145" s="2">
        <f t="shared" si="32"/>
        <v>66455005.766653217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1115771.0000000028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876022.34892123938</v>
      </c>
      <c r="Q145" s="2">
        <f t="shared" si="36"/>
        <v>750000</v>
      </c>
      <c r="R145" s="2">
        <f t="shared" si="33"/>
        <v>67427386.447475791</v>
      </c>
      <c r="S145" s="2">
        <f t="shared" si="17"/>
        <v>742960.42857142538</v>
      </c>
      <c r="T145" s="2">
        <f t="shared" si="18"/>
        <v>7039.571428571362</v>
      </c>
      <c r="U145" s="2">
        <f t="shared" si="19"/>
        <v>750000</v>
      </c>
      <c r="V145" s="2">
        <f t="shared" si="34"/>
        <v>13509108</v>
      </c>
      <c r="W145" s="2">
        <f t="shared" si="20"/>
        <v>450810</v>
      </c>
      <c r="X145" s="2">
        <f t="shared" si="6"/>
        <v>299190</v>
      </c>
      <c r="Y145" s="2">
        <f t="shared" si="30"/>
        <v>53918278.447475776</v>
      </c>
      <c r="Z145" s="2" t="str">
        <f t="shared" si="8"/>
        <v>HERE</v>
      </c>
      <c r="AA145" s="2">
        <f>IF(Z145="HERE",Y145,AA144+Graph!$G$1*1000)</f>
        <v>53918278.447475776</v>
      </c>
      <c r="AB145" s="2">
        <f t="shared" si="21"/>
        <v>299190</v>
      </c>
      <c r="AC145" s="2">
        <f t="shared" si="31"/>
        <v>13509108</v>
      </c>
      <c r="AD145" s="3">
        <f t="shared" si="10"/>
        <v>52800000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42282387.002728201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78</v>
      </c>
      <c r="C146" s="7"/>
      <c r="D146" s="2" t="e">
        <f t="shared" si="12"/>
        <v>#N/A</v>
      </c>
      <c r="E146" s="2" t="e">
        <f t="shared" si="22"/>
        <v>#N/A</v>
      </c>
      <c r="F146" s="2">
        <v>875733.83813366294</v>
      </c>
      <c r="G146" s="2">
        <f t="shared" si="35"/>
        <v>742960.42857142852</v>
      </c>
      <c r="H146" s="2">
        <f t="shared" si="32"/>
        <v>67197966.195224643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1122810.5714285742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881304.84101381898</v>
      </c>
      <c r="Q146" s="2">
        <f t="shared" si="36"/>
        <v>750000</v>
      </c>
      <c r="R146" s="2">
        <f t="shared" si="33"/>
        <v>68177386.447475791</v>
      </c>
      <c r="S146" s="2">
        <f t="shared" si="17"/>
        <v>742960.42857142538</v>
      </c>
      <c r="T146" s="2">
        <f t="shared" si="18"/>
        <v>7039.571428571362</v>
      </c>
      <c r="U146" s="2">
        <f t="shared" si="19"/>
        <v>750000</v>
      </c>
      <c r="V146" s="2">
        <f t="shared" si="34"/>
        <v>14012224</v>
      </c>
      <c r="W146" s="2">
        <f t="shared" si="20"/>
        <v>503116</v>
      </c>
      <c r="X146" s="2">
        <f t="shared" si="6"/>
        <v>246884</v>
      </c>
      <c r="Y146" s="2">
        <f t="shared" si="30"/>
        <v>54165162.447475776</v>
      </c>
      <c r="Z146" s="2" t="str">
        <f t="shared" si="8"/>
        <v>HERE</v>
      </c>
      <c r="AA146" s="2">
        <f>IF(Z146="HERE",Y146,AA145+Graph!$G$1*1000)</f>
        <v>54165162.447475776</v>
      </c>
      <c r="AB146" s="2">
        <f t="shared" si="21"/>
        <v>246884</v>
      </c>
      <c r="AC146" s="2">
        <f t="shared" si="31"/>
        <v>14012224</v>
      </c>
      <c r="AD146" s="3">
        <f t="shared" si="10"/>
        <v>52800000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42609010.252728201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79</v>
      </c>
      <c r="C147" s="7"/>
      <c r="D147" s="2" t="e">
        <f t="shared" si="12"/>
        <v>#N/A</v>
      </c>
      <c r="E147" s="2" t="e">
        <f t="shared" si="22"/>
        <v>#N/A</v>
      </c>
      <c r="F147" s="2">
        <v>880994.48842689395</v>
      </c>
      <c r="G147" s="2">
        <f t="shared" si="35"/>
        <v>742960.42857142852</v>
      </c>
      <c r="H147" s="2">
        <f t="shared" si="32"/>
        <v>67940926.623796076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1129850.1428571455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886587.33310639858</v>
      </c>
      <c r="Q147" s="2">
        <f t="shared" si="36"/>
        <v>750000</v>
      </c>
      <c r="R147" s="2">
        <f t="shared" si="33"/>
        <v>68927386.447475791</v>
      </c>
      <c r="S147" s="2">
        <f t="shared" si="17"/>
        <v>742960.42857143283</v>
      </c>
      <c r="T147" s="2">
        <f t="shared" si="18"/>
        <v>7039.571428571362</v>
      </c>
      <c r="U147" s="2">
        <f t="shared" si="19"/>
        <v>750000</v>
      </c>
      <c r="V147" s="2">
        <f t="shared" si="34"/>
        <v>14556827</v>
      </c>
      <c r="W147" s="2">
        <f t="shared" si="20"/>
        <v>544603</v>
      </c>
      <c r="X147" s="2">
        <f t="shared" si="6"/>
        <v>205397</v>
      </c>
      <c r="Y147" s="2">
        <f t="shared" si="30"/>
        <v>54370559.447475776</v>
      </c>
      <c r="Z147" s="2" t="str">
        <f t="shared" si="8"/>
        <v>HERE</v>
      </c>
      <c r="AA147" s="2">
        <f>IF(Z147="HERE",Y147,AA146+Graph!$G$1*1000)</f>
        <v>54370559.447475776</v>
      </c>
      <c r="AB147" s="2">
        <f t="shared" si="21"/>
        <v>205397</v>
      </c>
      <c r="AC147" s="2">
        <f t="shared" si="31"/>
        <v>14556827</v>
      </c>
      <c r="AD147" s="3">
        <f t="shared" si="10"/>
        <v>52800000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42877499.452728197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80</v>
      </c>
      <c r="C148" s="7"/>
      <c r="D148" s="2" t="e">
        <f t="shared" si="12"/>
        <v>#N/A</v>
      </c>
      <c r="E148" s="2" t="e">
        <f t="shared" si="22"/>
        <v>#N/A</v>
      </c>
      <c r="F148" s="2">
        <v>886255.13872015476</v>
      </c>
      <c r="G148" s="2">
        <f t="shared" si="35"/>
        <v>742960.42857142852</v>
      </c>
      <c r="H148" s="2">
        <f t="shared" si="32"/>
        <v>68683887.052367508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1136889.7142857169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891869.82519897819</v>
      </c>
      <c r="Q148" s="2">
        <f t="shared" si="36"/>
        <v>750000</v>
      </c>
      <c r="R148" s="2">
        <f t="shared" si="33"/>
        <v>69677386.447475791</v>
      </c>
      <c r="S148" s="2">
        <f t="shared" si="17"/>
        <v>742960.42857143283</v>
      </c>
      <c r="T148" s="2">
        <f t="shared" si="18"/>
        <v>7039.571428571362</v>
      </c>
      <c r="U148" s="2">
        <f t="shared" si="19"/>
        <v>750000</v>
      </c>
      <c r="V148" s="2">
        <f t="shared" si="34"/>
        <v>15062189</v>
      </c>
      <c r="W148" s="2">
        <f t="shared" si="20"/>
        <v>505362</v>
      </c>
      <c r="X148" s="2">
        <f t="shared" si="6"/>
        <v>244638</v>
      </c>
      <c r="Y148" s="2">
        <f t="shared" si="30"/>
        <v>54615197.447475776</v>
      </c>
      <c r="Z148" s="2" t="str">
        <f t="shared" si="8"/>
        <v>HERE</v>
      </c>
      <c r="AA148" s="2">
        <f>IF(Z148="HERE",Y148,AA147+Graph!$G$1*1000)</f>
        <v>54615197.447475776</v>
      </c>
      <c r="AB148" s="2">
        <f t="shared" si="21"/>
        <v>244638</v>
      </c>
      <c r="AC148" s="2">
        <f t="shared" si="31"/>
        <v>15062189</v>
      </c>
      <c r="AD148" s="3">
        <f t="shared" si="10"/>
        <v>52800000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43134324.952728197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81</v>
      </c>
      <c r="C149" s="7"/>
      <c r="D149" s="2" t="e">
        <f t="shared" si="12"/>
        <v>#N/A</v>
      </c>
      <c r="E149" s="2" t="e">
        <f t="shared" si="22"/>
        <v>#N/A</v>
      </c>
      <c r="F149" s="2">
        <v>891515.78901341558</v>
      </c>
      <c r="G149" s="2">
        <f t="shared" si="35"/>
        <v>742960.42857142852</v>
      </c>
      <c r="H149" s="2">
        <f t="shared" si="32"/>
        <v>69426847.480938941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1143929.2857142882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897152.31729158759</v>
      </c>
      <c r="Q149" s="2">
        <f t="shared" si="36"/>
        <v>750000</v>
      </c>
      <c r="R149" s="2">
        <f t="shared" si="33"/>
        <v>70427386.447475791</v>
      </c>
      <c r="S149" s="2">
        <f t="shared" si="17"/>
        <v>742960.42857143283</v>
      </c>
      <c r="T149" s="2">
        <f t="shared" si="18"/>
        <v>7039.571428571362</v>
      </c>
      <c r="U149" s="2">
        <f t="shared" si="19"/>
        <v>750000</v>
      </c>
      <c r="V149" s="2">
        <f t="shared" si="34"/>
        <v>15300151</v>
      </c>
      <c r="W149" s="2">
        <f t="shared" si="20"/>
        <v>237962</v>
      </c>
      <c r="X149" s="2">
        <f t="shared" si="6"/>
        <v>512038</v>
      </c>
      <c r="Y149" s="2">
        <f t="shared" si="30"/>
        <v>55127235.447475776</v>
      </c>
      <c r="Z149" s="2" t="str">
        <f t="shared" si="8"/>
        <v>HERE</v>
      </c>
      <c r="AA149" s="2">
        <f>IF(Z149="HERE",Y149,AA148+Graph!$G$1*1000)</f>
        <v>55127235.447475776</v>
      </c>
      <c r="AB149" s="2">
        <f t="shared" si="21"/>
        <v>512038</v>
      </c>
      <c r="AC149" s="2">
        <f t="shared" si="31"/>
        <v>15300151</v>
      </c>
      <c r="AD149" s="3">
        <f t="shared" si="10"/>
        <v>52800000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43622113.302728198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82</v>
      </c>
      <c r="C150" s="7"/>
      <c r="D150" s="2" t="e">
        <f t="shared" si="12"/>
        <v>#N/A</v>
      </c>
      <c r="E150" s="2" t="e">
        <f t="shared" si="22"/>
        <v>#N/A</v>
      </c>
      <c r="F150" s="2">
        <v>896776.43930667639</v>
      </c>
      <c r="G150" s="2">
        <f t="shared" si="35"/>
        <v>742960.42857142852</v>
      </c>
      <c r="H150" s="2">
        <f t="shared" si="32"/>
        <v>70169807.909510374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1150968.8571428596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902434.80938416719</v>
      </c>
      <c r="Q150" s="2">
        <f t="shared" si="36"/>
        <v>750000</v>
      </c>
      <c r="R150" s="2">
        <f t="shared" si="33"/>
        <v>71177386.447475791</v>
      </c>
      <c r="S150" s="2">
        <f t="shared" si="17"/>
        <v>742960.42857143283</v>
      </c>
      <c r="T150" s="2">
        <f t="shared" si="18"/>
        <v>7039.571428571362</v>
      </c>
      <c r="U150" s="2">
        <f t="shared" si="19"/>
        <v>750000</v>
      </c>
      <c r="V150" s="2">
        <f t="shared" si="34"/>
        <v>15576107</v>
      </c>
      <c r="W150" s="2">
        <f t="shared" si="20"/>
        <v>275956</v>
      </c>
      <c r="X150" s="2">
        <f t="shared" si="6"/>
        <v>474044</v>
      </c>
      <c r="Y150" s="2">
        <f t="shared" si="30"/>
        <v>55601279.447475776</v>
      </c>
      <c r="Z150" s="2" t="str">
        <f t="shared" si="8"/>
        <v>HERE</v>
      </c>
      <c r="AA150" s="2">
        <f>IF(Z150="HERE",Y150,AA149+Graph!$G$1*1000)</f>
        <v>55601279.447475776</v>
      </c>
      <c r="AB150" s="2">
        <f t="shared" si="21"/>
        <v>474044</v>
      </c>
      <c r="AC150" s="2">
        <f t="shared" si="31"/>
        <v>15576107</v>
      </c>
      <c r="AD150" s="3">
        <f t="shared" si="10"/>
        <v>52800000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44059281.602728203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83</v>
      </c>
      <c r="C151" s="7"/>
      <c r="D151" s="2" t="e">
        <f t="shared" si="12"/>
        <v>#N/A</v>
      </c>
      <c r="E151" s="2" t="e">
        <f t="shared" si="22"/>
        <v>#N/A</v>
      </c>
      <c r="F151" s="2">
        <v>902037.0895999372</v>
      </c>
      <c r="G151" s="2">
        <f t="shared" si="35"/>
        <v>742960.42857142852</v>
      </c>
      <c r="H151" s="2">
        <f t="shared" si="32"/>
        <v>70912768.338081807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1158008.428571431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907717.3014767468</v>
      </c>
      <c r="Q151" s="2">
        <f t="shared" si="36"/>
        <v>750000</v>
      </c>
      <c r="R151" s="2">
        <f t="shared" si="33"/>
        <v>71927386.447475791</v>
      </c>
      <c r="S151" s="2">
        <f t="shared" si="17"/>
        <v>742960.42857143283</v>
      </c>
      <c r="T151" s="2">
        <f t="shared" si="18"/>
        <v>7039.571428571362</v>
      </c>
      <c r="U151" s="2">
        <f t="shared" si="19"/>
        <v>750000</v>
      </c>
      <c r="V151" s="2">
        <f t="shared" si="34"/>
        <v>15940972</v>
      </c>
      <c r="W151" s="2">
        <f t="shared" si="20"/>
        <v>364865</v>
      </c>
      <c r="X151" s="2">
        <f t="shared" si="6"/>
        <v>385135</v>
      </c>
      <c r="Y151" s="2">
        <f t="shared" si="30"/>
        <v>55986414.447475776</v>
      </c>
      <c r="Z151" s="2" t="str">
        <f t="shared" si="8"/>
        <v>HERE</v>
      </c>
      <c r="AA151" s="2">
        <f>IF(Z151="HERE",Y151,AA150+Graph!$G$1*1000)</f>
        <v>55986414.447475776</v>
      </c>
      <c r="AB151" s="2">
        <f t="shared" si="21"/>
        <v>385135</v>
      </c>
      <c r="AC151" s="2">
        <f t="shared" si="31"/>
        <v>15940972</v>
      </c>
      <c r="AD151" s="3">
        <f t="shared" si="10"/>
        <v>52800000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44469918.852728203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84</v>
      </c>
      <c r="C152" s="7"/>
      <c r="D152" s="2" t="e">
        <f t="shared" si="12"/>
        <v>#N/A</v>
      </c>
      <c r="E152" s="2" t="e">
        <f t="shared" si="22"/>
        <v>#N/A</v>
      </c>
      <c r="F152" s="2">
        <v>907297.73989316821</v>
      </c>
      <c r="G152" s="2">
        <f t="shared" si="35"/>
        <v>742960.42857142852</v>
      </c>
      <c r="H152" s="2">
        <f t="shared" si="32"/>
        <v>71655728.76665324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1165048.0000000023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912999.7935693264</v>
      </c>
      <c r="Q152" s="2">
        <f t="shared" si="36"/>
        <v>750000</v>
      </c>
      <c r="R152" s="2">
        <f t="shared" si="33"/>
        <v>72677386.447475791</v>
      </c>
      <c r="S152" s="2">
        <f t="shared" si="17"/>
        <v>742960.42857143283</v>
      </c>
      <c r="T152" s="2">
        <f t="shared" si="18"/>
        <v>7039.571428571362</v>
      </c>
      <c r="U152" s="2">
        <f t="shared" si="19"/>
        <v>750000</v>
      </c>
      <c r="V152" s="2">
        <f t="shared" si="34"/>
        <v>16423082</v>
      </c>
      <c r="W152" s="2">
        <f t="shared" si="20"/>
        <v>482110</v>
      </c>
      <c r="X152" s="2">
        <f t="shared" si="6"/>
        <v>267890</v>
      </c>
      <c r="Y152" s="2">
        <f t="shared" si="30"/>
        <v>56254304.447475776</v>
      </c>
      <c r="Z152" s="2" t="str">
        <f t="shared" si="8"/>
        <v>HERE</v>
      </c>
      <c r="AA152" s="2">
        <f>IF(Z152="HERE",Y152,AA151+Graph!$G$1*1000)</f>
        <v>56254304.447475776</v>
      </c>
      <c r="AB152" s="2">
        <f t="shared" si="21"/>
        <v>267890</v>
      </c>
      <c r="AC152" s="2">
        <f t="shared" si="31"/>
        <v>16423082</v>
      </c>
      <c r="AD152" s="3">
        <f t="shared" si="10"/>
        <v>52800000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44904528.6527282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85</v>
      </c>
      <c r="C153" s="7"/>
      <c r="D153" s="2" t="e">
        <f t="shared" si="12"/>
        <v>#N/A</v>
      </c>
      <c r="E153" s="2" t="e">
        <f t="shared" si="22"/>
        <v>#N/A</v>
      </c>
      <c r="F153" s="2">
        <v>912558.39018642902</v>
      </c>
      <c r="G153" s="2">
        <f t="shared" si="35"/>
        <v>742960.42857142852</v>
      </c>
      <c r="H153" s="2">
        <f t="shared" si="32"/>
        <v>72398689.195224673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1172087.5714285737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918282.285661906</v>
      </c>
      <c r="Q153" s="2">
        <f t="shared" si="36"/>
        <v>750000</v>
      </c>
      <c r="R153" s="2">
        <f t="shared" si="33"/>
        <v>73427386.447475791</v>
      </c>
      <c r="S153" s="2">
        <f t="shared" si="17"/>
        <v>742960.42857143283</v>
      </c>
      <c r="T153" s="2">
        <f t="shared" si="18"/>
        <v>7039.571428571362</v>
      </c>
      <c r="U153" s="2">
        <f t="shared" si="19"/>
        <v>750000</v>
      </c>
      <c r="V153" s="2">
        <f t="shared" si="34"/>
        <v>16893745.765552998</v>
      </c>
      <c r="W153" s="2">
        <f t="shared" si="20"/>
        <v>470663.76555299759</v>
      </c>
      <c r="X153" s="2">
        <f t="shared" si="6"/>
        <v>279336.23444700241</v>
      </c>
      <c r="Y153" s="2">
        <f t="shared" si="30"/>
        <v>56533640.681922778</v>
      </c>
      <c r="Z153" s="2" t="str">
        <f t="shared" si="8"/>
        <v>HERE</v>
      </c>
      <c r="AA153" s="2">
        <f>IF(Z153="HERE",Y153,AA152+Graph!$G$1*1000)</f>
        <v>56533640.681922778</v>
      </c>
      <c r="AB153" s="2">
        <f t="shared" si="21"/>
        <v>279336.23444700241</v>
      </c>
      <c r="AC153" s="2">
        <f t="shared" si="31"/>
        <v>16893745.765552998</v>
      </c>
      <c r="AD153" s="3">
        <f t="shared" si="10"/>
        <v>52800000</v>
      </c>
      <c r="AE153" s="2">
        <f>IF(AE151&gt;=52800000,52800000,IF(AB132=Graph!G$1*1000,AE152+Graph!G$1*1000,AC153))</f>
        <v>16893745.765552998</v>
      </c>
      <c r="AF153" s="3">
        <f t="shared" si="11"/>
        <v>16893745.765552998</v>
      </c>
      <c r="AG153" s="3">
        <f t="shared" si="29"/>
        <v>45202141.4027282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86</v>
      </c>
      <c r="C154" s="7"/>
      <c r="D154" s="2" t="e">
        <f t="shared" si="12"/>
        <v>#N/A</v>
      </c>
      <c r="E154" s="2" t="e">
        <f t="shared" si="22"/>
        <v>#N/A</v>
      </c>
      <c r="F154" s="2">
        <v>917819.04047968984</v>
      </c>
      <c r="G154" s="2">
        <f t="shared" si="35"/>
        <v>742960.42857142852</v>
      </c>
      <c r="H154" s="2">
        <f t="shared" si="32"/>
        <v>73141649.623796105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1179127.1428571451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923564.77775451541</v>
      </c>
      <c r="Q154" s="2">
        <f t="shared" si="36"/>
        <v>750000</v>
      </c>
      <c r="R154" s="2">
        <f t="shared" si="33"/>
        <v>74177386.447475791</v>
      </c>
      <c r="S154" s="2">
        <f t="shared" si="17"/>
        <v>742960.42857143283</v>
      </c>
      <c r="T154" s="2">
        <f t="shared" si="18"/>
        <v>7039.571428571362</v>
      </c>
      <c r="U154" s="2">
        <f t="shared" si="19"/>
        <v>750000</v>
      </c>
      <c r="V154" s="2">
        <f t="shared" si="34"/>
        <v>17369670.181399256</v>
      </c>
      <c r="W154" s="2">
        <f t="shared" si="20"/>
        <v>475924.4158462584</v>
      </c>
      <c r="X154" s="2">
        <f t="shared" si="6"/>
        <v>274075.5841537416</v>
      </c>
      <c r="Y154" s="2">
        <f t="shared" si="30"/>
        <v>56807716.26607652</v>
      </c>
      <c r="Z154" s="2" t="str">
        <f t="shared" si="8"/>
        <v>HERE</v>
      </c>
      <c r="AA154" s="2">
        <f>IF(Z154="HERE",Y154,AA153+Graph!$G$1*1000)</f>
        <v>56807716.26607652</v>
      </c>
      <c r="AB154" s="2">
        <f t="shared" si="21"/>
        <v>274075.5841537416</v>
      </c>
      <c r="AC154" s="2">
        <f t="shared" si="31"/>
        <v>17369670.181399256</v>
      </c>
      <c r="AD154" s="3">
        <f t="shared" si="10"/>
        <v>52800000</v>
      </c>
      <c r="AE154" s="2">
        <f>IF(AE152&gt;=52800000,52800000,IF(AB133=Graph!G$1*1000,AE153+Graph!G$1*1000,AC154))</f>
        <v>17369670.181399256</v>
      </c>
      <c r="AF154" s="3">
        <f t="shared" si="11"/>
        <v>17369670.181399256</v>
      </c>
      <c r="AG154" s="3">
        <f t="shared" si="29"/>
        <v>45462548.802728198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87</v>
      </c>
      <c r="C155" s="7"/>
      <c r="D155" s="2" t="e">
        <f t="shared" si="12"/>
        <v>#N/A</v>
      </c>
      <c r="E155" s="2" t="e">
        <f t="shared" si="22"/>
        <v>#N/A</v>
      </c>
      <c r="F155" s="2">
        <v>923079.69077295065</v>
      </c>
      <c r="G155" s="2">
        <f t="shared" si="35"/>
        <v>742960.42857142852</v>
      </c>
      <c r="H155" s="2">
        <f t="shared" si="32"/>
        <v>73884610.052367538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1186166.7142857164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928847.26984709501</v>
      </c>
      <c r="Q155" s="2">
        <f t="shared" si="36"/>
        <v>750000</v>
      </c>
      <c r="R155" s="2">
        <f t="shared" si="33"/>
        <v>74927386.447475791</v>
      </c>
      <c r="S155" s="2">
        <f t="shared" si="17"/>
        <v>742960.42857143283</v>
      </c>
      <c r="T155" s="2">
        <f t="shared" si="18"/>
        <v>7039.571428571362</v>
      </c>
      <c r="U155" s="2">
        <f t="shared" si="19"/>
        <v>750000</v>
      </c>
      <c r="V155" s="2">
        <f t="shared" si="34"/>
        <v>17850855.247538775</v>
      </c>
      <c r="W155" s="2">
        <f t="shared" si="20"/>
        <v>481185.06613951921</v>
      </c>
      <c r="X155" s="2">
        <f t="shared" si="6"/>
        <v>268814.93386048079</v>
      </c>
      <c r="Y155" s="2">
        <f t="shared" si="30"/>
        <v>57076531.199937001</v>
      </c>
      <c r="Z155" s="2" t="str">
        <f t="shared" si="8"/>
        <v>HERE</v>
      </c>
      <c r="AA155" s="2">
        <f>IF(Z155="HERE",Y155,AA154+Graph!$G$1*1000)</f>
        <v>57076531.199937001</v>
      </c>
      <c r="AB155" s="2">
        <f t="shared" si="21"/>
        <v>268814.93386048079</v>
      </c>
      <c r="AC155" s="2">
        <f t="shared" si="31"/>
        <v>17850855.247538775</v>
      </c>
      <c r="AD155" s="3">
        <f t="shared" si="10"/>
        <v>52800000</v>
      </c>
      <c r="AE155" s="2">
        <f>IF(AE153&gt;=52800000,52800000,IF(AB134=Graph!G$1*1000,AE154+Graph!G$1*1000,AC155))</f>
        <v>17850855.247538775</v>
      </c>
      <c r="AF155" s="3">
        <f t="shared" si="11"/>
        <v>17850855.247538775</v>
      </c>
      <c r="AG155" s="3">
        <f t="shared" si="29"/>
        <v>45628918.1527282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88</v>
      </c>
      <c r="C156" s="7"/>
      <c r="D156" s="2" t="e">
        <f t="shared" si="12"/>
        <v>#N/A</v>
      </c>
      <c r="E156" s="2" t="e">
        <f t="shared" si="22"/>
        <v>#N/A</v>
      </c>
      <c r="F156" s="2">
        <v>928340.34106621146</v>
      </c>
      <c r="G156" s="2">
        <f t="shared" si="35"/>
        <v>742960.42857142852</v>
      </c>
      <c r="H156" s="2">
        <f t="shared" si="32"/>
        <v>74627570.480938971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1193206.2857142878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934129.76193967462</v>
      </c>
      <c r="Q156" s="2">
        <f t="shared" si="36"/>
        <v>750000</v>
      </c>
      <c r="R156" s="2">
        <f t="shared" si="33"/>
        <v>75677386.447475791</v>
      </c>
      <c r="S156" s="2">
        <f t="shared" si="17"/>
        <v>742960.42857143283</v>
      </c>
      <c r="T156" s="2">
        <f t="shared" si="18"/>
        <v>7039.571428571362</v>
      </c>
      <c r="U156" s="2">
        <f t="shared" si="19"/>
        <v>750000</v>
      </c>
      <c r="V156" s="2">
        <f t="shared" si="34"/>
        <v>18337300.963971555</v>
      </c>
      <c r="W156" s="2">
        <f t="shared" si="20"/>
        <v>486445.71643278003</v>
      </c>
      <c r="X156" s="2">
        <f t="shared" si="6"/>
        <v>263554.28356721997</v>
      </c>
      <c r="Y156" s="2">
        <f t="shared" si="30"/>
        <v>57340085.483504221</v>
      </c>
      <c r="Z156" s="2" t="str">
        <f t="shared" si="8"/>
        <v>HERE</v>
      </c>
      <c r="AA156" s="2">
        <f>IF(Z156="HERE",Y156,AA155+Graph!$G$1*1000)</f>
        <v>57340085.483504221</v>
      </c>
      <c r="AB156" s="2">
        <f t="shared" si="21"/>
        <v>263554.28356721997</v>
      </c>
      <c r="AC156" s="2">
        <f t="shared" si="31"/>
        <v>18337300.963971555</v>
      </c>
      <c r="AD156" s="3">
        <f t="shared" si="10"/>
        <v>52800000</v>
      </c>
      <c r="AE156" s="2">
        <f>IF(AE154&gt;=52800000,52800000,IF(AB135=Graph!G$1*1000,AE155+Graph!G$1*1000,AC156))</f>
        <v>18337300.963971555</v>
      </c>
      <c r="AF156" s="3">
        <f t="shared" si="11"/>
        <v>18337300.963971555</v>
      </c>
      <c r="AG156" s="3">
        <f t="shared" si="29"/>
        <v>46032735.852728203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89</v>
      </c>
      <c r="C157" s="7"/>
      <c r="D157" s="2" t="e">
        <f t="shared" si="12"/>
        <v>#N/A</v>
      </c>
      <c r="E157" s="2" t="e">
        <f t="shared" si="22"/>
        <v>#N/A</v>
      </c>
      <c r="F157" s="2">
        <v>933600.99135947227</v>
      </c>
      <c r="G157" s="2">
        <f t="shared" si="35"/>
        <v>742960.42857142852</v>
      </c>
      <c r="H157" s="2">
        <f t="shared" si="32"/>
        <v>75370530.909510404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1200245.8571428591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939412.25403225422</v>
      </c>
      <c r="Q157" s="2">
        <f t="shared" si="36"/>
        <v>750000</v>
      </c>
      <c r="R157" s="2">
        <f t="shared" si="33"/>
        <v>76427386.447475791</v>
      </c>
      <c r="S157" s="2">
        <f t="shared" si="17"/>
        <v>742960.42857143283</v>
      </c>
      <c r="T157" s="2">
        <f t="shared" si="18"/>
        <v>7039.571428571362</v>
      </c>
      <c r="U157" s="2">
        <f t="shared" si="19"/>
        <v>750000</v>
      </c>
      <c r="V157" s="2">
        <f t="shared" si="34"/>
        <v>18829007.330697596</v>
      </c>
      <c r="W157" s="2">
        <f t="shared" si="20"/>
        <v>491706.36672604084</v>
      </c>
      <c r="X157" s="2">
        <f t="shared" si="6"/>
        <v>258293.63327395916</v>
      </c>
      <c r="Y157" s="2">
        <f t="shared" si="30"/>
        <v>57598379.11677818</v>
      </c>
      <c r="Z157" s="2" t="str">
        <f t="shared" si="8"/>
        <v>HERE</v>
      </c>
      <c r="AA157" s="2">
        <f>IF(Z157="HERE",Y157,AA156+Graph!$G$1*1000)</f>
        <v>57598379.11677818</v>
      </c>
      <c r="AB157" s="2">
        <f t="shared" si="21"/>
        <v>258293.63327395916</v>
      </c>
      <c r="AC157" s="2">
        <f t="shared" si="31"/>
        <v>18829007.330697596</v>
      </c>
      <c r="AD157" s="3">
        <f t="shared" si="10"/>
        <v>52800000</v>
      </c>
      <c r="AE157" s="2">
        <f>IF(AE155&gt;=52800000,52800000,IF(AB136=Graph!G$1*1000,AE156+Graph!G$1*1000,AC157))</f>
        <v>18829007.330697596</v>
      </c>
      <c r="AF157" s="3">
        <f t="shared" si="11"/>
        <v>18829007.330697596</v>
      </c>
      <c r="AG157" s="3">
        <f t="shared" si="29"/>
        <v>46409940.052728198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90</v>
      </c>
      <c r="C158" s="7"/>
      <c r="D158" s="2" t="e">
        <f t="shared" si="12"/>
        <v>#N/A</v>
      </c>
      <c r="E158" s="2" t="e">
        <f t="shared" si="22"/>
        <v>#N/A</v>
      </c>
      <c r="F158" s="2">
        <v>938861.64165270329</v>
      </c>
      <c r="G158" s="2">
        <f t="shared" si="35"/>
        <v>742960.42857142852</v>
      </c>
      <c r="H158" s="2">
        <f t="shared" si="32"/>
        <v>76113491.338081837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1207285.4285714305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944694.74612483382</v>
      </c>
      <c r="Q158" s="2">
        <f t="shared" si="36"/>
        <v>750000</v>
      </c>
      <c r="R158" s="2">
        <f t="shared" si="33"/>
        <v>77177386.447475791</v>
      </c>
      <c r="S158" s="2">
        <f t="shared" si="17"/>
        <v>742960.42857143283</v>
      </c>
      <c r="T158" s="2">
        <f t="shared" si="18"/>
        <v>7039.571428571362</v>
      </c>
      <c r="U158" s="2">
        <f t="shared" si="19"/>
        <v>750000</v>
      </c>
      <c r="V158" s="2">
        <f t="shared" si="34"/>
        <v>19325974.347716868</v>
      </c>
      <c r="W158" s="2">
        <f t="shared" si="20"/>
        <v>496967.01701927185</v>
      </c>
      <c r="X158" s="2">
        <f t="shared" si="6"/>
        <v>253032.98298072815</v>
      </c>
      <c r="Y158" s="2">
        <f t="shared" si="30"/>
        <v>57851412.099758908</v>
      </c>
      <c r="Z158" s="2" t="str">
        <f t="shared" si="8"/>
        <v>HERE</v>
      </c>
      <c r="AA158" s="2">
        <f>IF(Z158="HERE",Y158,AA157+Graph!$G$1*1000)</f>
        <v>57851412.099758908</v>
      </c>
      <c r="AB158" s="2">
        <f t="shared" si="21"/>
        <v>253032.98298072815</v>
      </c>
      <c r="AC158" s="2">
        <f t="shared" si="31"/>
        <v>19325974.347716868</v>
      </c>
      <c r="AD158" s="3">
        <f t="shared" si="10"/>
        <v>52800000</v>
      </c>
      <c r="AE158" s="2">
        <f>IF(AE156&gt;=52800000,52800000,IF(AB137=Graph!G$1*1000,AE157+Graph!G$1*1000,AC158))</f>
        <v>19325974.347716868</v>
      </c>
      <c r="AF158" s="3">
        <f t="shared" si="11"/>
        <v>19325974.347716868</v>
      </c>
      <c r="AG158" s="3">
        <f t="shared" si="29"/>
        <v>46766397.452728197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91</v>
      </c>
      <c r="C159" s="7"/>
      <c r="D159" s="2" t="e">
        <f t="shared" si="12"/>
        <v>#N/A</v>
      </c>
      <c r="E159" s="2" t="e">
        <f t="shared" si="22"/>
        <v>#N/A</v>
      </c>
      <c r="F159" s="2">
        <v>944122.2919459641</v>
      </c>
      <c r="G159" s="2">
        <f t="shared" si="35"/>
        <v>742960.42857142852</v>
      </c>
      <c r="H159" s="2">
        <f t="shared" si="32"/>
        <v>76856451.76665327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1214325.0000000019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949977.23821741343</v>
      </c>
      <c r="Q159" s="2">
        <f t="shared" si="36"/>
        <v>750000</v>
      </c>
      <c r="R159" s="2">
        <f t="shared" si="33"/>
        <v>77927386.447475791</v>
      </c>
      <c r="S159" s="2">
        <f t="shared" si="17"/>
        <v>742960.42857143283</v>
      </c>
      <c r="T159" s="2">
        <f t="shared" si="18"/>
        <v>7039.571428571362</v>
      </c>
      <c r="U159" s="2">
        <f t="shared" si="19"/>
        <v>750000</v>
      </c>
      <c r="V159" s="2">
        <f t="shared" si="34"/>
        <v>19828202.015029401</v>
      </c>
      <c r="W159" s="2">
        <f t="shared" si="20"/>
        <v>502227.66731253266</v>
      </c>
      <c r="X159" s="2">
        <f t="shared" si="6"/>
        <v>247772.33268746734</v>
      </c>
      <c r="Y159" s="2">
        <f t="shared" ref="Y159:Y222" si="37">IF(COUNT($C160)=0,IF(COUNT($C159)=1,C159,SUM(Y158+X159)),C159)</f>
        <v>58099184.432446375</v>
      </c>
      <c r="Z159" s="2" t="str">
        <f t="shared" si="8"/>
        <v>HERE</v>
      </c>
      <c r="AA159" s="2">
        <f>IF(Z159="HERE",Y159,AA158+Graph!$G$1*1000)</f>
        <v>58099184.432446375</v>
      </c>
      <c r="AB159" s="2">
        <f t="shared" si="21"/>
        <v>247772.33268746734</v>
      </c>
      <c r="AC159" s="2">
        <f t="shared" ref="AC159:AC222" si="38">IF(Z160="HERE",V159,AC158)</f>
        <v>19828202.015029401</v>
      </c>
      <c r="AD159" s="3">
        <f t="shared" si="10"/>
        <v>52800000</v>
      </c>
      <c r="AE159" s="2">
        <f>IF(AE157&gt;=52800000,52800000,IF(AB138=Graph!G$1*1000,AE158+Graph!G$1*1000,AC159))</f>
        <v>19828202.015029401</v>
      </c>
      <c r="AF159" s="3">
        <f t="shared" si="11"/>
        <v>19828202.015029401</v>
      </c>
      <c r="AG159" s="3">
        <f t="shared" si="29"/>
        <v>47042733.852728203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92</v>
      </c>
      <c r="C160" s="7"/>
      <c r="D160" s="2" t="e">
        <f t="shared" si="12"/>
        <v>#N/A</v>
      </c>
      <c r="E160" s="2" t="e">
        <f t="shared" si="22"/>
        <v>#N/A</v>
      </c>
      <c r="F160" s="2">
        <v>949382.94223922491</v>
      </c>
      <c r="G160" s="2">
        <f t="shared" si="35"/>
        <v>742960.42857142852</v>
      </c>
      <c r="H160" s="2">
        <f t="shared" ref="H160:H223" si="39">IF(COUNT($C161)=0,IF(COUNT($C160)=1,C160,SUM(H159+G160)),C160)</f>
        <v>77599412.195224702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1221364.5714285732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955259.73031002283</v>
      </c>
      <c r="Q160" s="2">
        <f t="shared" si="36"/>
        <v>750000</v>
      </c>
      <c r="R160" s="2">
        <f t="shared" ref="R160:R223" si="40">IF(COUNT($C161)=0,IF(COUNT($C160)=1,M160,SUM(R159+Q160)),M160)</f>
        <v>78677386.447475791</v>
      </c>
      <c r="S160" s="2">
        <f t="shared" si="17"/>
        <v>742960.42857143283</v>
      </c>
      <c r="T160" s="2">
        <f t="shared" si="18"/>
        <v>7039.571428571362</v>
      </c>
      <c r="U160" s="2">
        <f t="shared" si="19"/>
        <v>750000</v>
      </c>
      <c r="V160" s="2">
        <f t="shared" si="34"/>
        <v>20335690.332635194</v>
      </c>
      <c r="W160" s="2">
        <f t="shared" si="20"/>
        <v>507488.31760579348</v>
      </c>
      <c r="X160" s="2">
        <f t="shared" si="6"/>
        <v>242511.68239420652</v>
      </c>
      <c r="Y160" s="2">
        <f t="shared" si="37"/>
        <v>58341696.114840582</v>
      </c>
      <c r="Z160" s="2" t="str">
        <f t="shared" si="8"/>
        <v>HERE</v>
      </c>
      <c r="AA160" s="2">
        <f>IF(Z160="HERE",Y160,AA159+Graph!$G$1*1000)</f>
        <v>58341696.114840582</v>
      </c>
      <c r="AB160" s="2">
        <f t="shared" si="21"/>
        <v>242511.68239420652</v>
      </c>
      <c r="AC160" s="2">
        <f t="shared" si="38"/>
        <v>20335690.332635194</v>
      </c>
      <c r="AD160" s="3">
        <f t="shared" si="10"/>
        <v>52800000</v>
      </c>
      <c r="AE160" s="2">
        <f>IF(AE158&gt;=52800000,52800000,IF(AB139=Graph!G$1*1000,AE159+Graph!G$1*1000,AC160))</f>
        <v>20335690.332635194</v>
      </c>
      <c r="AF160" s="3">
        <f t="shared" si="11"/>
        <v>20335690.332635194</v>
      </c>
      <c r="AG160" s="3">
        <f t="shared" si="29"/>
        <v>47309257.852728203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93</v>
      </c>
      <c r="C161" s="7"/>
      <c r="D161" s="2" t="e">
        <f t="shared" si="12"/>
        <v>#N/A</v>
      </c>
      <c r="E161" s="2" t="e">
        <f t="shared" si="22"/>
        <v>#N/A</v>
      </c>
      <c r="F161" s="2">
        <v>954643.59253248572</v>
      </c>
      <c r="G161" s="2">
        <f t="shared" si="35"/>
        <v>742960.42857142852</v>
      </c>
      <c r="H161" s="2">
        <f t="shared" si="39"/>
        <v>78342372.623796135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1228404.1428571446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960542.22240260243</v>
      </c>
      <c r="Q161" s="2">
        <f t="shared" si="36"/>
        <v>750000</v>
      </c>
      <c r="R161" s="2">
        <f t="shared" si="40"/>
        <v>79427386.447475791</v>
      </c>
      <c r="S161" s="2">
        <f t="shared" si="17"/>
        <v>742960.42857143283</v>
      </c>
      <c r="T161" s="2">
        <f t="shared" si="18"/>
        <v>7039.571428571362</v>
      </c>
      <c r="U161" s="2">
        <f t="shared" si="19"/>
        <v>750000</v>
      </c>
      <c r="V161" s="2">
        <f t="shared" si="34"/>
        <v>20848439.300534248</v>
      </c>
      <c r="W161" s="2">
        <f t="shared" si="20"/>
        <v>512748.96789905429</v>
      </c>
      <c r="X161" s="2">
        <f t="shared" si="6"/>
        <v>237251.03210094571</v>
      </c>
      <c r="Y161" s="2">
        <f t="shared" si="37"/>
        <v>58578947.146941528</v>
      </c>
      <c r="Z161" s="2" t="str">
        <f t="shared" si="8"/>
        <v>HERE</v>
      </c>
      <c r="AA161" s="2">
        <f>IF(Z161="HERE",Y161,AA160+Graph!$G$1*1000)</f>
        <v>58578947.146941528</v>
      </c>
      <c r="AB161" s="2">
        <f t="shared" si="21"/>
        <v>237251.03210094571</v>
      </c>
      <c r="AC161" s="2">
        <f t="shared" si="38"/>
        <v>20848439.300534248</v>
      </c>
      <c r="AD161" s="3">
        <f t="shared" si="10"/>
        <v>52800000</v>
      </c>
      <c r="AE161" s="2">
        <f>IF(AE159&gt;=52800000,52800000,IF(AB140=Graph!G$1*1000,AE160+Graph!G$1*1000,AC161))</f>
        <v>20848439.300534248</v>
      </c>
      <c r="AF161" s="3">
        <f t="shared" si="11"/>
        <v>20848439.300534248</v>
      </c>
      <c r="AG161" s="3">
        <f t="shared" si="29"/>
        <v>47564219.302728198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94</v>
      </c>
      <c r="C162" s="7"/>
      <c r="D162" s="2" t="e">
        <f t="shared" si="12"/>
        <v>#N/A</v>
      </c>
      <c r="E162" s="2" t="e">
        <f t="shared" si="22"/>
        <v>#N/A</v>
      </c>
      <c r="F162" s="2">
        <v>959904.24282574654</v>
      </c>
      <c r="G162" s="2">
        <f t="shared" si="35"/>
        <v>742960.42857142852</v>
      </c>
      <c r="H162" s="2">
        <f t="shared" si="39"/>
        <v>79085333.052367568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1235443.7142857159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965824.71449518204</v>
      </c>
      <c r="Q162" s="2">
        <f t="shared" si="36"/>
        <v>750000</v>
      </c>
      <c r="R162" s="2">
        <f t="shared" si="40"/>
        <v>80177386.447475791</v>
      </c>
      <c r="S162" s="2">
        <f t="shared" si="17"/>
        <v>742960.42857143283</v>
      </c>
      <c r="T162" s="2">
        <f t="shared" si="18"/>
        <v>7039.571428571362</v>
      </c>
      <c r="U162" s="2">
        <f t="shared" si="19"/>
        <v>750000</v>
      </c>
      <c r="V162" s="2">
        <f t="shared" si="34"/>
        <v>21366448.918726563</v>
      </c>
      <c r="W162" s="2">
        <f t="shared" si="20"/>
        <v>518009.6181923151</v>
      </c>
      <c r="X162" s="2">
        <f t="shared" si="6"/>
        <v>231990.3818076849</v>
      </c>
      <c r="Y162" s="2">
        <f t="shared" si="37"/>
        <v>58810937.528749213</v>
      </c>
      <c r="Z162" s="2" t="str">
        <f t="shared" si="8"/>
        <v>HERE</v>
      </c>
      <c r="AA162" s="2">
        <f>IF(Z162="HERE",Y162,AA161+Graph!$G$1*1000)</f>
        <v>58810937.528749213</v>
      </c>
      <c r="AB162" s="2">
        <f t="shared" si="21"/>
        <v>231990.3818076849</v>
      </c>
      <c r="AC162" s="2">
        <f t="shared" si="38"/>
        <v>21366448.918726563</v>
      </c>
      <c r="AD162" s="3">
        <f t="shared" si="10"/>
        <v>52800000</v>
      </c>
      <c r="AE162" s="2">
        <f>IF(AE160&gt;=52800000,52800000,IF(AB141=Graph!G$1*1000,AE161+Graph!G$1*1000,AC162))</f>
        <v>21366448.918726563</v>
      </c>
      <c r="AF162" s="3">
        <f t="shared" si="11"/>
        <v>21366448.918726563</v>
      </c>
      <c r="AG162" s="3">
        <f t="shared" si="29"/>
        <v>47772503.002728201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95</v>
      </c>
      <c r="C163" s="7"/>
      <c r="D163" s="2" t="e">
        <f t="shared" si="12"/>
        <v>#N/A</v>
      </c>
      <c r="E163" s="2" t="e">
        <f t="shared" si="22"/>
        <v>#N/A</v>
      </c>
      <c r="F163" s="2">
        <v>965164.89311897755</v>
      </c>
      <c r="G163" s="2">
        <f t="shared" si="35"/>
        <v>742960.42857142852</v>
      </c>
      <c r="H163" s="2">
        <f t="shared" si="39"/>
        <v>79828293.480939001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1242483.2857142873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971107.20658776164</v>
      </c>
      <c r="Q163" s="2">
        <f t="shared" si="36"/>
        <v>750000</v>
      </c>
      <c r="R163" s="2">
        <f t="shared" si="40"/>
        <v>80927386.447475791</v>
      </c>
      <c r="S163" s="2">
        <f t="shared" si="17"/>
        <v>742960.42857143283</v>
      </c>
      <c r="T163" s="2">
        <f t="shared" si="18"/>
        <v>7039.571428571362</v>
      </c>
      <c r="U163" s="2">
        <f t="shared" si="19"/>
        <v>750000</v>
      </c>
      <c r="V163" s="2">
        <f t="shared" si="34"/>
        <v>21889719.18721211</v>
      </c>
      <c r="W163" s="2">
        <f t="shared" si="20"/>
        <v>523270.26848554611</v>
      </c>
      <c r="X163" s="2">
        <f t="shared" si="6"/>
        <v>226729.73151445389</v>
      </c>
      <c r="Y163" s="2">
        <f t="shared" si="37"/>
        <v>59037667.260263667</v>
      </c>
      <c r="Z163" s="2" t="str">
        <f t="shared" si="8"/>
        <v>HERE</v>
      </c>
      <c r="AA163" s="2">
        <f>IF(Z163="HERE",Y163,AA162+Graph!$G$1*1000)</f>
        <v>59037667.260263667</v>
      </c>
      <c r="AB163" s="2">
        <f t="shared" si="21"/>
        <v>226729.73151445389</v>
      </c>
      <c r="AC163" s="2">
        <f t="shared" si="38"/>
        <v>21889719.18721211</v>
      </c>
      <c r="AD163" s="3">
        <f t="shared" si="10"/>
        <v>52800000</v>
      </c>
      <c r="AE163" s="2">
        <f>IF(AE161&gt;=52800000,52800000,IF(AB142=Graph!G$1*1000,AE162+Graph!G$1*1000,AC163))</f>
        <v>21889719.18721211</v>
      </c>
      <c r="AF163" s="3">
        <f t="shared" si="11"/>
        <v>21889719.18721211</v>
      </c>
      <c r="AG163" s="3">
        <f t="shared" si="29"/>
        <v>48134700.299999997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96</v>
      </c>
      <c r="C164" s="7"/>
      <c r="D164" s="2" t="e">
        <f t="shared" si="12"/>
        <v>#N/A</v>
      </c>
      <c r="E164" s="2" t="e">
        <f t="shared" si="22"/>
        <v>#N/A</v>
      </c>
      <c r="F164" s="2">
        <v>970425.54341223836</v>
      </c>
      <c r="G164" s="2">
        <f t="shared" si="35"/>
        <v>742960.42857142852</v>
      </c>
      <c r="H164" s="2">
        <f t="shared" si="39"/>
        <v>80571253.909510434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1249522.8571428587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976389.69868034124</v>
      </c>
      <c r="Q164" s="2">
        <f t="shared" si="36"/>
        <v>750000</v>
      </c>
      <c r="R164" s="2">
        <f t="shared" si="40"/>
        <v>81677386.447475791</v>
      </c>
      <c r="S164" s="2">
        <f t="shared" si="17"/>
        <v>742960.42857143283</v>
      </c>
      <c r="T164" s="2">
        <f t="shared" si="18"/>
        <v>7039.571428571362</v>
      </c>
      <c r="U164" s="2">
        <f t="shared" si="19"/>
        <v>750000</v>
      </c>
      <c r="V164" s="2">
        <f t="shared" si="34"/>
        <v>22418250.105990916</v>
      </c>
      <c r="W164" s="2">
        <f t="shared" si="20"/>
        <v>528530.91877880692</v>
      </c>
      <c r="X164" s="2">
        <f t="shared" si="6"/>
        <v>221469.08122119308</v>
      </c>
      <c r="Y164" s="2">
        <f t="shared" si="37"/>
        <v>59259136.34148486</v>
      </c>
      <c r="Z164" s="2" t="str">
        <f t="shared" si="8"/>
        <v>HERE</v>
      </c>
      <c r="AA164" s="2">
        <f>IF(Z164="HERE",Y164,AA163+Graph!$G$1*1000)</f>
        <v>59259136.34148486</v>
      </c>
      <c r="AB164" s="2">
        <f t="shared" si="21"/>
        <v>221469.08122119308</v>
      </c>
      <c r="AC164" s="2">
        <f t="shared" si="38"/>
        <v>22418250.105990916</v>
      </c>
      <c r="AD164" s="3">
        <f t="shared" si="10"/>
        <v>52800000</v>
      </c>
      <c r="AE164" s="2">
        <f>IF(AE162&gt;=52800000,52800000,IF(AB143=Graph!G$1*1000,AE163+Graph!G$1*1000,AC164))</f>
        <v>22418250.105990916</v>
      </c>
      <c r="AF164" s="3">
        <f t="shared" si="11"/>
        <v>22418250.105990916</v>
      </c>
      <c r="AG164" s="3">
        <f t="shared" si="29"/>
        <v>48152324.299999997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97</v>
      </c>
      <c r="C165" s="7"/>
      <c r="D165" s="2" t="e">
        <f t="shared" si="12"/>
        <v>#N/A</v>
      </c>
      <c r="E165" s="2" t="e">
        <f t="shared" si="22"/>
        <v>#N/A</v>
      </c>
      <c r="F165" s="2">
        <v>975686.19370549917</v>
      </c>
      <c r="G165" s="2">
        <f t="shared" si="35"/>
        <v>742960.42857142852</v>
      </c>
      <c r="H165" s="2">
        <f t="shared" si="39"/>
        <v>81314214.338081867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1256562.42857143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981672.19077292085</v>
      </c>
      <c r="Q165" s="2">
        <f t="shared" si="36"/>
        <v>750000</v>
      </c>
      <c r="R165" s="2">
        <f t="shared" si="40"/>
        <v>82427386.447475791</v>
      </c>
      <c r="S165" s="2">
        <f t="shared" si="17"/>
        <v>742960.42857143283</v>
      </c>
      <c r="T165" s="2">
        <f t="shared" si="18"/>
        <v>7039.571428571362</v>
      </c>
      <c r="U165" s="2">
        <f t="shared" si="19"/>
        <v>750000</v>
      </c>
      <c r="V165" s="2">
        <f t="shared" si="34"/>
        <v>22952041.675062984</v>
      </c>
      <c r="W165" s="2">
        <f t="shared" si="20"/>
        <v>533791.56907206774</v>
      </c>
      <c r="X165" s="2">
        <f t="shared" si="6"/>
        <v>216208.43092793226</v>
      </c>
      <c r="Y165" s="2">
        <f t="shared" si="37"/>
        <v>59475344.772412792</v>
      </c>
      <c r="Z165" s="2" t="str">
        <f t="shared" si="8"/>
        <v>HERE</v>
      </c>
      <c r="AA165" s="2">
        <f>IF(Z165="HERE",Y165,AA164+Graph!$G$1*1000)</f>
        <v>59475344.772412792</v>
      </c>
      <c r="AB165" s="2">
        <f t="shared" si="21"/>
        <v>216208.43092793226</v>
      </c>
      <c r="AC165" s="2">
        <f t="shared" si="38"/>
        <v>22952041.675062984</v>
      </c>
      <c r="AD165" s="3">
        <f t="shared" si="10"/>
        <v>52800000</v>
      </c>
      <c r="AE165" s="2">
        <f>IF(AE163&gt;=52800000,52800000,IF(AB144=Graph!G$1*1000,AE164+Graph!G$1*1000,AC165))</f>
        <v>22952041.675062984</v>
      </c>
      <c r="AF165" s="3">
        <f t="shared" si="11"/>
        <v>22952041.675062984</v>
      </c>
      <c r="AG165" s="3">
        <f t="shared" si="29"/>
        <v>48172914.899999999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98</v>
      </c>
      <c r="C166" s="7"/>
      <c r="D166" s="2" t="e">
        <f t="shared" si="12"/>
        <v>#N/A</v>
      </c>
      <c r="E166" s="2" t="e">
        <f t="shared" si="22"/>
        <v>#N/A</v>
      </c>
      <c r="F166" s="2">
        <v>980946.84399875998</v>
      </c>
      <c r="G166" s="2">
        <f t="shared" ref="G166:G229" si="41">IF(F166&gt;750000,$AK$31*1000,F166)</f>
        <v>742960.42857142852</v>
      </c>
      <c r="H166" s="2">
        <f t="shared" si="39"/>
        <v>82057174.766653299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1263602.0000000014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986954.68286553025</v>
      </c>
      <c r="Q166" s="2">
        <f t="shared" ref="Q166:Q229" si="42">IF(P166&gt;750000,750000,P166)</f>
        <v>750000</v>
      </c>
      <c r="R166" s="2">
        <f t="shared" si="40"/>
        <v>83177386.447475791</v>
      </c>
      <c r="S166" s="2">
        <f t="shared" si="17"/>
        <v>742960.42857143283</v>
      </c>
      <c r="T166" s="2">
        <f t="shared" si="18"/>
        <v>7039.571428571362</v>
      </c>
      <c r="U166" s="2">
        <f t="shared" si="19"/>
        <v>750000</v>
      </c>
      <c r="V166" s="2">
        <f t="shared" si="34"/>
        <v>23491093.894428313</v>
      </c>
      <c r="W166" s="2">
        <f t="shared" si="20"/>
        <v>539052.21936532855</v>
      </c>
      <c r="X166" s="2">
        <f t="shared" si="6"/>
        <v>210947.78063467145</v>
      </c>
      <c r="Y166" s="2">
        <f t="shared" si="37"/>
        <v>59686292.553047463</v>
      </c>
      <c r="Z166" s="2" t="str">
        <f t="shared" si="8"/>
        <v>HERE</v>
      </c>
      <c r="AA166" s="2">
        <f>IF(Z166="HERE",Y166,AA165+Graph!$G$1*1000)</f>
        <v>59686292.553047463</v>
      </c>
      <c r="AB166" s="2">
        <f t="shared" si="21"/>
        <v>210947.78063467145</v>
      </c>
      <c r="AC166" s="2">
        <f t="shared" si="38"/>
        <v>23491093.894428313</v>
      </c>
      <c r="AD166" s="3">
        <f t="shared" si="10"/>
        <v>52800000</v>
      </c>
      <c r="AE166" s="2">
        <f>IF(AE164&gt;=52800000,52800000,IF(AB145=Graph!G$1*1000,AE165+Graph!G$1*1000,AC166))</f>
        <v>23491093.894428313</v>
      </c>
      <c r="AF166" s="3">
        <f t="shared" si="11"/>
        <v>23491093.894428313</v>
      </c>
      <c r="AG166" s="3">
        <f t="shared" si="29"/>
        <v>48195455.399999999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99</v>
      </c>
      <c r="C167" s="7"/>
      <c r="D167" s="2" t="e">
        <f t="shared" si="12"/>
        <v>#N/A</v>
      </c>
      <c r="E167" s="2" t="e">
        <f t="shared" si="22"/>
        <v>#N/A</v>
      </c>
      <c r="F167" s="2">
        <v>986207.4942920208</v>
      </c>
      <c r="G167" s="2">
        <f t="shared" si="41"/>
        <v>742960.42857142852</v>
      </c>
      <c r="H167" s="2">
        <f t="shared" si="39"/>
        <v>82800135.195224732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1270641.5714285728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992237.17495810986</v>
      </c>
      <c r="Q167" s="2">
        <f t="shared" si="42"/>
        <v>750000</v>
      </c>
      <c r="R167" s="2">
        <f t="shared" si="40"/>
        <v>83927386.447475791</v>
      </c>
      <c r="S167" s="2">
        <f t="shared" si="17"/>
        <v>742960.42857143283</v>
      </c>
      <c r="T167" s="2">
        <f t="shared" si="18"/>
        <v>7039.571428571362</v>
      </c>
      <c r="U167" s="2">
        <f t="shared" si="19"/>
        <v>750000</v>
      </c>
      <c r="V167" s="2">
        <f t="shared" si="34"/>
        <v>24035406.764086902</v>
      </c>
      <c r="W167" s="2">
        <f t="shared" si="20"/>
        <v>544312.86965858936</v>
      </c>
      <c r="X167" s="2">
        <f t="shared" si="6"/>
        <v>205687.13034141064</v>
      </c>
      <c r="Y167" s="2">
        <f t="shared" si="37"/>
        <v>59891979.683388874</v>
      </c>
      <c r="Z167" s="2" t="str">
        <f t="shared" si="8"/>
        <v>HERE</v>
      </c>
      <c r="AA167" s="2">
        <f>IF(Z167="HERE",Y167,AA166+Graph!$G$1*1000)</f>
        <v>59891979.683388874</v>
      </c>
      <c r="AB167" s="2">
        <f t="shared" si="21"/>
        <v>205687.13034141064</v>
      </c>
      <c r="AC167" s="2">
        <f t="shared" si="38"/>
        <v>24035406.764086902</v>
      </c>
      <c r="AD167" s="3">
        <f t="shared" si="10"/>
        <v>52800000</v>
      </c>
      <c r="AE167" s="2">
        <f>IF(AE165&gt;=52800000,52800000,IF(AB146=Graph!G$1*1000,AE166+Graph!G$1*1000,AC167))</f>
        <v>24035406.764086902</v>
      </c>
      <c r="AF167" s="3">
        <f t="shared" si="11"/>
        <v>24035406.764086902</v>
      </c>
      <c r="AG167" s="3">
        <f t="shared" si="29"/>
        <v>48220611.200000003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100</v>
      </c>
      <c r="C168" s="7"/>
      <c r="D168" s="2" t="e">
        <f t="shared" si="12"/>
        <v>#N/A</v>
      </c>
      <c r="E168" s="2" t="e">
        <f t="shared" si="22"/>
        <v>#N/A</v>
      </c>
      <c r="F168" s="2">
        <v>991468.14458525181</v>
      </c>
      <c r="G168" s="2">
        <f t="shared" si="41"/>
        <v>742960.42857142852</v>
      </c>
      <c r="H168" s="2">
        <f t="shared" si="39"/>
        <v>83543095.623796165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1277681.1428571441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997519.66705068946</v>
      </c>
      <c r="Q168" s="2">
        <f t="shared" si="42"/>
        <v>750000</v>
      </c>
      <c r="R168" s="2">
        <f t="shared" si="40"/>
        <v>84677386.447475791</v>
      </c>
      <c r="S168" s="2">
        <f t="shared" si="17"/>
        <v>742960.42857143283</v>
      </c>
      <c r="T168" s="2">
        <f t="shared" si="18"/>
        <v>7039.571428571362</v>
      </c>
      <c r="U168" s="2">
        <f t="shared" si="19"/>
        <v>750000</v>
      </c>
      <c r="V168" s="2">
        <f t="shared" si="34"/>
        <v>24584980.284038723</v>
      </c>
      <c r="W168" s="2">
        <f t="shared" si="20"/>
        <v>549573.51995182037</v>
      </c>
      <c r="X168" s="2">
        <f t="shared" si="6"/>
        <v>200426.48004817963</v>
      </c>
      <c r="Y168" s="2">
        <f t="shared" si="37"/>
        <v>60092406.163437054</v>
      </c>
      <c r="Z168" s="2" t="str">
        <f t="shared" si="8"/>
        <v>HERE</v>
      </c>
      <c r="AA168" s="2">
        <f>IF(Z168="HERE",Y168,AA167+Graph!$G$1*1000)</f>
        <v>60092406.163437054</v>
      </c>
      <c r="AB168" s="2">
        <f t="shared" si="21"/>
        <v>200426.48004817963</v>
      </c>
      <c r="AC168" s="2">
        <f t="shared" si="38"/>
        <v>24584980.284038723</v>
      </c>
      <c r="AD168" s="3">
        <f t="shared" si="10"/>
        <v>52800000</v>
      </c>
      <c r="AE168" s="2">
        <f>IF(AE166&gt;=52800000,52800000,IF(AB147=Graph!G$1*1000,AE167+Graph!G$1*1000,AC168))</f>
        <v>24584980.284038723</v>
      </c>
      <c r="AF168" s="3">
        <f t="shared" si="11"/>
        <v>24584980.284038723</v>
      </c>
      <c r="AG168" s="3">
        <f t="shared" si="29"/>
        <v>48247841.350000001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101</v>
      </c>
      <c r="C169" s="7"/>
      <c r="D169" s="2" t="e">
        <f t="shared" si="12"/>
        <v>#N/A</v>
      </c>
      <c r="E169" s="2" t="e">
        <f t="shared" si="22"/>
        <v>#N/A</v>
      </c>
      <c r="F169" s="2">
        <v>996728.79487851262</v>
      </c>
      <c r="G169" s="2">
        <f t="shared" si="41"/>
        <v>742960.42857142852</v>
      </c>
      <c r="H169" s="2">
        <f t="shared" si="39"/>
        <v>84286056.052367598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1284720.7142857155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1002802.1591432691</v>
      </c>
      <c r="Q169" s="2">
        <f t="shared" si="42"/>
        <v>750000</v>
      </c>
      <c r="R169" s="2">
        <f t="shared" si="40"/>
        <v>85427386.447475791</v>
      </c>
      <c r="S169" s="2">
        <f t="shared" si="17"/>
        <v>742960.42857143283</v>
      </c>
      <c r="T169" s="2">
        <f t="shared" si="18"/>
        <v>7039.571428571362</v>
      </c>
      <c r="U169" s="2">
        <f t="shared" si="19"/>
        <v>750000</v>
      </c>
      <c r="V169" s="2">
        <f t="shared" si="34"/>
        <v>25139814.454283804</v>
      </c>
      <c r="W169" s="2">
        <f t="shared" si="20"/>
        <v>554834.17024508119</v>
      </c>
      <c r="X169" s="2">
        <f t="shared" si="6"/>
        <v>195165.82975491881</v>
      </c>
      <c r="Y169" s="2">
        <f t="shared" si="37"/>
        <v>60287571.993191972</v>
      </c>
      <c r="Z169" s="2" t="str">
        <f t="shared" si="8"/>
        <v>HERE</v>
      </c>
      <c r="AA169" s="2">
        <f>IF(Z169="HERE",Y169,AA168+Graph!$G$1*1000)</f>
        <v>60287571.993191972</v>
      </c>
      <c r="AB169" s="2">
        <f t="shared" si="21"/>
        <v>195165.82975491881</v>
      </c>
      <c r="AC169" s="2">
        <f t="shared" si="38"/>
        <v>25139814.454283804</v>
      </c>
      <c r="AD169" s="3">
        <f t="shared" si="10"/>
        <v>52800000</v>
      </c>
      <c r="AE169" s="2">
        <f>IF(AE167&gt;=52800000,52800000,IF(AB148=Graph!G$1*1000,AE168+Graph!G$1*1000,AC169))</f>
        <v>25139814.454283804</v>
      </c>
      <c r="AF169" s="3">
        <f t="shared" si="11"/>
        <v>25139814.454283804</v>
      </c>
      <c r="AG169" s="3">
        <f t="shared" si="29"/>
        <v>48273109.450000003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102</v>
      </c>
      <c r="C170" s="7"/>
      <c r="D170" s="2" t="e">
        <f t="shared" si="12"/>
        <v>#N/A</v>
      </c>
      <c r="E170" s="2" t="e">
        <f t="shared" si="22"/>
        <v>#N/A</v>
      </c>
      <c r="F170" s="2">
        <v>1001989.4451717734</v>
      </c>
      <c r="G170" s="2">
        <f t="shared" si="41"/>
        <v>742960.42857142852</v>
      </c>
      <c r="H170" s="2">
        <f t="shared" si="39"/>
        <v>85029016.480939031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1291760.2857142868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1008084.6512358487</v>
      </c>
      <c r="Q170" s="2">
        <f t="shared" si="42"/>
        <v>750000</v>
      </c>
      <c r="R170" s="2">
        <f t="shared" si="40"/>
        <v>86177386.447475791</v>
      </c>
      <c r="S170" s="2">
        <f t="shared" si="17"/>
        <v>742960.42857143283</v>
      </c>
      <c r="T170" s="2">
        <f t="shared" si="18"/>
        <v>7039.571428571362</v>
      </c>
      <c r="U170" s="2">
        <f t="shared" si="19"/>
        <v>750000</v>
      </c>
      <c r="V170" s="2">
        <f t="shared" si="34"/>
        <v>25699909.274822146</v>
      </c>
      <c r="W170" s="2">
        <f t="shared" si="20"/>
        <v>560094.820538342</v>
      </c>
      <c r="X170" s="2">
        <f t="shared" si="6"/>
        <v>189905.179461658</v>
      </c>
      <c r="Y170" s="2">
        <f t="shared" si="37"/>
        <v>60477477.17265363</v>
      </c>
      <c r="Z170" s="2" t="str">
        <f t="shared" si="8"/>
        <v>HERE</v>
      </c>
      <c r="AA170" s="2">
        <f>IF(Z170="HERE",Y170,AA169+Graph!$G$1*1000)</f>
        <v>60477477.17265363</v>
      </c>
      <c r="AB170" s="2">
        <f t="shared" si="21"/>
        <v>189905.179461658</v>
      </c>
      <c r="AC170" s="2">
        <f t="shared" si="38"/>
        <v>25699909.274822146</v>
      </c>
      <c r="AD170" s="3">
        <f t="shared" si="10"/>
        <v>52800000</v>
      </c>
      <c r="AE170" s="2">
        <f>IF(AE168&gt;=52800000,52800000,IF(AB149=Graph!G$1*1000,AE169+Graph!G$1*1000,AC170))</f>
        <v>25699909.274822146</v>
      </c>
      <c r="AF170" s="3">
        <f t="shared" si="11"/>
        <v>25699909.274822146</v>
      </c>
      <c r="AG170" s="3">
        <f t="shared" si="29"/>
        <v>48285007.549999997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103</v>
      </c>
      <c r="C171" s="7"/>
      <c r="D171" s="2" t="e">
        <f t="shared" si="12"/>
        <v>#N/A</v>
      </c>
      <c r="E171" s="2" t="e">
        <f t="shared" si="22"/>
        <v>#N/A</v>
      </c>
      <c r="F171" s="2">
        <v>1007250.0954650342</v>
      </c>
      <c r="G171" s="2">
        <f t="shared" si="41"/>
        <v>742960.42857142852</v>
      </c>
      <c r="H171" s="2">
        <f t="shared" si="39"/>
        <v>85771976.909510463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1298799.8571428582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1013367.1433284283</v>
      </c>
      <c r="Q171" s="2">
        <f t="shared" si="42"/>
        <v>750000</v>
      </c>
      <c r="R171" s="2">
        <f t="shared" si="40"/>
        <v>86927386.447475791</v>
      </c>
      <c r="S171" s="2">
        <f t="shared" si="17"/>
        <v>742960.42857143283</v>
      </c>
      <c r="T171" s="2">
        <f t="shared" si="18"/>
        <v>7039.571428571362</v>
      </c>
      <c r="U171" s="2">
        <f t="shared" si="19"/>
        <v>750000</v>
      </c>
      <c r="V171" s="2">
        <f t="shared" si="34"/>
        <v>26265264.745653749</v>
      </c>
      <c r="W171" s="2">
        <f t="shared" si="20"/>
        <v>565355.47083160281</v>
      </c>
      <c r="X171" s="2">
        <f t="shared" si="6"/>
        <v>184644.52916839719</v>
      </c>
      <c r="Y171" s="2">
        <f t="shared" si="37"/>
        <v>60662121.701822028</v>
      </c>
      <c r="Z171" s="2" t="str">
        <f t="shared" si="8"/>
        <v>HERE</v>
      </c>
      <c r="AA171" s="2">
        <f>IF(Z171="HERE",Y171,AA170+Graph!$G$1*1000)</f>
        <v>60662121.701822028</v>
      </c>
      <c r="AB171" s="2">
        <f t="shared" si="21"/>
        <v>184644.52916839719</v>
      </c>
      <c r="AC171" s="2">
        <f t="shared" si="38"/>
        <v>26265264.745653749</v>
      </c>
      <c r="AD171" s="3">
        <f t="shared" si="10"/>
        <v>52800000</v>
      </c>
      <c r="AE171" s="2">
        <f>IF(AE169&gt;=52800000,52800000,IF(AB150=Graph!G$1*1000,AE170+Graph!G$1*1000,AC171))</f>
        <v>26265264.745653749</v>
      </c>
      <c r="AF171" s="3">
        <f t="shared" si="11"/>
        <v>26265264.745653749</v>
      </c>
      <c r="AG171" s="3">
        <f t="shared" si="29"/>
        <v>48298805.350000001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104</v>
      </c>
      <c r="C172" s="7"/>
      <c r="D172" s="2" t="e">
        <f t="shared" si="12"/>
        <v>#N/A</v>
      </c>
      <c r="E172" s="2" t="e">
        <f t="shared" si="22"/>
        <v>#N/A</v>
      </c>
      <c r="F172" s="2">
        <v>1012510.7457582951</v>
      </c>
      <c r="G172" s="2">
        <f t="shared" si="41"/>
        <v>742960.42857142852</v>
      </c>
      <c r="H172" s="2">
        <f t="shared" si="39"/>
        <v>86514937.338081896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1305839.4285714296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1018649.6354210377</v>
      </c>
      <c r="Q172" s="2">
        <f t="shared" si="42"/>
        <v>750000</v>
      </c>
      <c r="R172" s="2">
        <f t="shared" si="40"/>
        <v>87677386.447475791</v>
      </c>
      <c r="S172" s="2">
        <f t="shared" si="17"/>
        <v>742960.42857143283</v>
      </c>
      <c r="T172" s="2">
        <f t="shared" si="18"/>
        <v>7039.571428571362</v>
      </c>
      <c r="U172" s="2">
        <f t="shared" si="19"/>
        <v>750000</v>
      </c>
      <c r="V172" s="2">
        <f t="shared" si="34"/>
        <v>26835880.866778612</v>
      </c>
      <c r="W172" s="2">
        <f t="shared" si="20"/>
        <v>570616.12112486362</v>
      </c>
      <c r="X172" s="2">
        <f t="shared" si="6"/>
        <v>179383.87887513638</v>
      </c>
      <c r="Y172" s="2">
        <f t="shared" si="37"/>
        <v>60841505.580697164</v>
      </c>
      <c r="Z172" s="2" t="str">
        <f t="shared" si="8"/>
        <v>HERE</v>
      </c>
      <c r="AA172" s="2">
        <f>IF(Z172="HERE",Y172,AA171+Graph!$G$1*1000)</f>
        <v>60841505.580697164</v>
      </c>
      <c r="AB172" s="2">
        <f t="shared" si="21"/>
        <v>179383.87887513638</v>
      </c>
      <c r="AC172" s="2">
        <f t="shared" si="38"/>
        <v>26835880.866778612</v>
      </c>
      <c r="AD172" s="3">
        <f t="shared" si="10"/>
        <v>52800000</v>
      </c>
      <c r="AE172" s="2">
        <f>IF(AE170&gt;=52800000,52800000,IF(AB151=Graph!G$1*1000,AE171+Graph!G$1*1000,AC172))</f>
        <v>26835880.866778612</v>
      </c>
      <c r="AF172" s="3">
        <f t="shared" si="11"/>
        <v>26835880.866778612</v>
      </c>
      <c r="AG172" s="3">
        <f t="shared" si="29"/>
        <v>48317048.600000001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105</v>
      </c>
      <c r="C173" s="7"/>
      <c r="D173" s="2" t="e">
        <f t="shared" si="12"/>
        <v>#N/A</v>
      </c>
      <c r="E173" s="2" t="e">
        <f t="shared" si="22"/>
        <v>#N/A</v>
      </c>
      <c r="F173" s="2">
        <v>1017771.3960515261</v>
      </c>
      <c r="G173" s="2">
        <f t="shared" si="41"/>
        <v>742960.42857142852</v>
      </c>
      <c r="H173" s="2">
        <f t="shared" si="39"/>
        <v>87257897.766653329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1312879.0000000009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1023932.1275136173</v>
      </c>
      <c r="Q173" s="2">
        <f t="shared" si="42"/>
        <v>750000</v>
      </c>
      <c r="R173" s="2">
        <f t="shared" si="40"/>
        <v>88427386.447475791</v>
      </c>
      <c r="S173" s="2">
        <f t="shared" si="17"/>
        <v>742960.42857143283</v>
      </c>
      <c r="T173" s="2">
        <f t="shared" si="18"/>
        <v>7039.571428571362</v>
      </c>
      <c r="U173" s="2">
        <f t="shared" si="19"/>
        <v>750000</v>
      </c>
      <c r="V173" s="2">
        <f t="shared" si="34"/>
        <v>27411757.638196707</v>
      </c>
      <c r="W173" s="2">
        <f t="shared" si="20"/>
        <v>575876.77141809464</v>
      </c>
      <c r="X173" s="2">
        <f t="shared" si="6"/>
        <v>174123.22858190536</v>
      </c>
      <c r="Y173" s="2">
        <f t="shared" si="37"/>
        <v>61015628.809279069</v>
      </c>
      <c r="Z173" s="2" t="str">
        <f t="shared" si="8"/>
        <v>HERE</v>
      </c>
      <c r="AA173" s="2">
        <f>IF(Z173="HERE",Y173,AA172+Graph!$G$1*1000)</f>
        <v>61015628.809279069</v>
      </c>
      <c r="AB173" s="2">
        <f t="shared" si="21"/>
        <v>174123.22858190536</v>
      </c>
      <c r="AC173" s="2">
        <f t="shared" si="38"/>
        <v>27411757.638196707</v>
      </c>
      <c r="AD173" s="3">
        <f t="shared" si="10"/>
        <v>52800000</v>
      </c>
      <c r="AE173" s="2">
        <f>IF(AE171&gt;=52800000,52800000,IF(AB152=Graph!G$1*1000,AE172+Graph!G$1*1000,AC173))</f>
        <v>27411757.638196707</v>
      </c>
      <c r="AF173" s="3">
        <f t="shared" si="11"/>
        <v>27411757.638196707</v>
      </c>
      <c r="AG173" s="3">
        <f t="shared" si="29"/>
        <v>48341154.100000001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106</v>
      </c>
      <c r="C174" s="7"/>
      <c r="D174" s="2" t="e">
        <f t="shared" si="12"/>
        <v>#N/A</v>
      </c>
      <c r="E174" s="2" t="e">
        <f t="shared" si="22"/>
        <v>#N/A</v>
      </c>
      <c r="F174" s="2">
        <v>1023032.0463447869</v>
      </c>
      <c r="G174" s="2">
        <f t="shared" si="41"/>
        <v>742960.42857142852</v>
      </c>
      <c r="H174" s="2">
        <f t="shared" si="39"/>
        <v>88000858.195224762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1319918.5714285723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1029214.6196061969</v>
      </c>
      <c r="Q174" s="2">
        <f t="shared" si="42"/>
        <v>750000</v>
      </c>
      <c r="R174" s="2">
        <f t="shared" si="40"/>
        <v>89177386.447475791</v>
      </c>
      <c r="S174" s="2">
        <f t="shared" si="17"/>
        <v>742960.42857143283</v>
      </c>
      <c r="T174" s="2">
        <f t="shared" si="18"/>
        <v>7039.571428571362</v>
      </c>
      <c r="U174" s="2">
        <f t="shared" si="19"/>
        <v>750000</v>
      </c>
      <c r="V174" s="2">
        <f t="shared" si="34"/>
        <v>27992895.059908062</v>
      </c>
      <c r="W174" s="2">
        <f t="shared" si="20"/>
        <v>581137.42171135545</v>
      </c>
      <c r="X174" s="2">
        <f t="shared" si="6"/>
        <v>168862.57828864455</v>
      </c>
      <c r="Y174" s="2">
        <f t="shared" si="37"/>
        <v>61184491.387567714</v>
      </c>
      <c r="Z174" s="2" t="str">
        <f t="shared" si="8"/>
        <v>HERE</v>
      </c>
      <c r="AA174" s="2">
        <f>IF(Z174="HERE",Y174,AA173+Graph!$G$1*1000)</f>
        <v>61184491.387567714</v>
      </c>
      <c r="AB174" s="2">
        <f t="shared" si="21"/>
        <v>168862.57828864455</v>
      </c>
      <c r="AC174" s="2">
        <f t="shared" si="38"/>
        <v>27992895.059908062</v>
      </c>
      <c r="AD174" s="3">
        <f t="shared" si="10"/>
        <v>52800000</v>
      </c>
      <c r="AE174" s="2">
        <f>IF(AE172&gt;=52800000,52800000,IF(AB153=Graph!G$1*1000,AE173+Graph!G$1*1000,AC174))</f>
        <v>27992895.059908062</v>
      </c>
      <c r="AF174" s="3">
        <f t="shared" si="11"/>
        <v>27992895.059908062</v>
      </c>
      <c r="AG174" s="3">
        <f t="shared" si="29"/>
        <v>48364687.288277648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107</v>
      </c>
      <c r="C175" s="7"/>
      <c r="D175" s="2" t="e">
        <f t="shared" si="12"/>
        <v>#N/A</v>
      </c>
      <c r="E175" s="2" t="e">
        <f t="shared" si="22"/>
        <v>#N/A</v>
      </c>
      <c r="F175" s="2">
        <v>1028292.6966380477</v>
      </c>
      <c r="G175" s="2">
        <f t="shared" si="41"/>
        <v>742960.42857142852</v>
      </c>
      <c r="H175" s="2">
        <f t="shared" si="39"/>
        <v>88743818.623796195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1326958.1428571437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1034497.1116987765</v>
      </c>
      <c r="Q175" s="2">
        <f t="shared" si="42"/>
        <v>750000</v>
      </c>
      <c r="R175" s="2">
        <f t="shared" si="40"/>
        <v>89927386.447475791</v>
      </c>
      <c r="S175" s="2">
        <f t="shared" si="17"/>
        <v>742960.42857143283</v>
      </c>
      <c r="T175" s="2">
        <f t="shared" si="18"/>
        <v>7039.571428571362</v>
      </c>
      <c r="U175" s="2">
        <f t="shared" si="19"/>
        <v>750000</v>
      </c>
      <c r="V175" s="2">
        <f t="shared" si="34"/>
        <v>28579293.131912678</v>
      </c>
      <c r="W175" s="2">
        <f t="shared" si="20"/>
        <v>586398.07200461626</v>
      </c>
      <c r="X175" s="2">
        <f t="shared" si="6"/>
        <v>163601.92799538374</v>
      </c>
      <c r="Y175" s="2">
        <f t="shared" si="37"/>
        <v>61348093.315563098</v>
      </c>
      <c r="Z175" s="2" t="str">
        <f t="shared" si="8"/>
        <v>HERE</v>
      </c>
      <c r="AA175" s="2">
        <f>IF(Z175="HERE",Y175,AA174+Graph!$G$1*1000)</f>
        <v>61348093.315563098</v>
      </c>
      <c r="AB175" s="2">
        <f t="shared" si="21"/>
        <v>163601.92799538374</v>
      </c>
      <c r="AC175" s="2">
        <f t="shared" si="38"/>
        <v>28579293.131912678</v>
      </c>
      <c r="AD175" s="3">
        <f t="shared" si="10"/>
        <v>52800000</v>
      </c>
      <c r="AE175" s="2">
        <f>IF(AE173&gt;=52800000,52800000,IF(AB154=Graph!G$1*1000,AE174+Graph!G$1*1000,AC175))</f>
        <v>28579293.131912678</v>
      </c>
      <c r="AF175" s="3">
        <f t="shared" si="11"/>
        <v>28579293.131912678</v>
      </c>
      <c r="AG175" s="3">
        <f t="shared" si="29"/>
        <v>48388483.509069964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108</v>
      </c>
      <c r="C176" s="7"/>
      <c r="D176" s="2" t="e">
        <f t="shared" si="12"/>
        <v>#N/A</v>
      </c>
      <c r="E176" s="2" t="e">
        <f t="shared" si="22"/>
        <v>#N/A</v>
      </c>
      <c r="F176" s="2">
        <v>1033553.3469313085</v>
      </c>
      <c r="G176" s="2">
        <f t="shared" si="41"/>
        <v>742960.42857142852</v>
      </c>
      <c r="H176" s="2">
        <f t="shared" si="39"/>
        <v>89486779.052367628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1333997.714285715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1039779.6037913561</v>
      </c>
      <c r="Q176" s="2">
        <f t="shared" si="42"/>
        <v>750000</v>
      </c>
      <c r="R176" s="2">
        <f t="shared" si="40"/>
        <v>90677386.447475791</v>
      </c>
      <c r="S176" s="2">
        <f t="shared" si="17"/>
        <v>742960.42857143283</v>
      </c>
      <c r="T176" s="2">
        <f t="shared" si="18"/>
        <v>7039.571428571362</v>
      </c>
      <c r="U176" s="2">
        <f t="shared" si="19"/>
        <v>750000</v>
      </c>
      <c r="V176" s="2">
        <f t="shared" si="34"/>
        <v>29170951.854210556</v>
      </c>
      <c r="W176" s="2">
        <f t="shared" si="20"/>
        <v>591658.72229787707</v>
      </c>
      <c r="X176" s="2">
        <f t="shared" si="6"/>
        <v>158341.27770212293</v>
      </c>
      <c r="Y176" s="2">
        <f t="shared" si="37"/>
        <v>61506434.593265221</v>
      </c>
      <c r="Z176" s="2" t="str">
        <f t="shared" si="8"/>
        <v>HERE</v>
      </c>
      <c r="AA176" s="2">
        <f>IF(Z176="HERE",Y176,AA175+Graph!$G$1*1000)</f>
        <v>61506434.593265221</v>
      </c>
      <c r="AB176" s="2">
        <f t="shared" si="21"/>
        <v>158341.27770212293</v>
      </c>
      <c r="AC176" s="2">
        <f t="shared" si="38"/>
        <v>29170951.854210556</v>
      </c>
      <c r="AD176" s="3">
        <f t="shared" si="10"/>
        <v>52800000</v>
      </c>
      <c r="AE176" s="2">
        <f>IF(AE174&gt;=52800000,52800000,IF(AB155=Graph!G$1*1000,AE175+Graph!G$1*1000,AC176))</f>
        <v>29170951.854210556</v>
      </c>
      <c r="AF176" s="3">
        <f t="shared" si="11"/>
        <v>29170951.854210556</v>
      </c>
      <c r="AG176" s="3">
        <f t="shared" si="29"/>
        <v>48412542.762376942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109</v>
      </c>
      <c r="C177" s="7"/>
      <c r="D177" s="2" t="e">
        <f t="shared" si="12"/>
        <v>#N/A</v>
      </c>
      <c r="E177" s="2" t="e">
        <f t="shared" si="22"/>
        <v>#N/A</v>
      </c>
      <c r="F177" s="2">
        <v>1038813.9972245693</v>
      </c>
      <c r="G177" s="2">
        <f t="shared" si="41"/>
        <v>742960.42857142852</v>
      </c>
      <c r="H177" s="2">
        <f t="shared" si="39"/>
        <v>90229739.48093906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1341037.2857142864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1045062.0958839655</v>
      </c>
      <c r="Q177" s="2">
        <f t="shared" si="42"/>
        <v>750000</v>
      </c>
      <c r="R177" s="2">
        <f t="shared" si="40"/>
        <v>91427386.447475791</v>
      </c>
      <c r="S177" s="2">
        <f t="shared" si="17"/>
        <v>742960.42857143283</v>
      </c>
      <c r="T177" s="2">
        <f t="shared" si="18"/>
        <v>7039.571428571362</v>
      </c>
      <c r="U177" s="2">
        <f t="shared" si="19"/>
        <v>750000</v>
      </c>
      <c r="V177" s="2">
        <f t="shared" si="34"/>
        <v>29767871.226801693</v>
      </c>
      <c r="W177" s="2">
        <f t="shared" si="20"/>
        <v>596919.37259113789</v>
      </c>
      <c r="X177" s="2">
        <f t="shared" si="6"/>
        <v>153080.62740886211</v>
      </c>
      <c r="Y177" s="2">
        <f t="shared" si="37"/>
        <v>61659515.220674083</v>
      </c>
      <c r="Z177" s="2" t="str">
        <f t="shared" si="8"/>
        <v>HERE</v>
      </c>
      <c r="AA177" s="2">
        <f>IF(Z177="HERE",Y177,AA176+Graph!$G$1*1000)</f>
        <v>61659515.220674083</v>
      </c>
      <c r="AB177" s="2">
        <f t="shared" si="21"/>
        <v>153080.62740886211</v>
      </c>
      <c r="AC177" s="2">
        <f t="shared" si="38"/>
        <v>29767871.226801693</v>
      </c>
      <c r="AD177" s="3">
        <f t="shared" si="10"/>
        <v>52800000</v>
      </c>
      <c r="AE177" s="2">
        <f>IF(AE175&gt;=52800000,52800000,IF(AB156=Graph!G$1*1000,AE176+Graph!G$1*1000,AC177))</f>
        <v>29767871.226801693</v>
      </c>
      <c r="AF177" s="3">
        <f t="shared" si="11"/>
        <v>29767871.226801693</v>
      </c>
      <c r="AG177" s="3">
        <f t="shared" si="29"/>
        <v>48436865.048198581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110</v>
      </c>
      <c r="C178" s="7"/>
      <c r="D178" s="2" t="e">
        <f t="shared" si="12"/>
        <v>#N/A</v>
      </c>
      <c r="E178" s="2" t="e">
        <f t="shared" si="22"/>
        <v>#N/A</v>
      </c>
      <c r="F178" s="2">
        <v>1044074.6475178003</v>
      </c>
      <c r="G178" s="2">
        <f t="shared" si="41"/>
        <v>742960.42857142852</v>
      </c>
      <c r="H178" s="2">
        <f t="shared" si="39"/>
        <v>90972699.909510493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1348076.8571428577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1050344.5879765451</v>
      </c>
      <c r="Q178" s="2">
        <f t="shared" si="42"/>
        <v>750000</v>
      </c>
      <c r="R178" s="2">
        <f t="shared" si="40"/>
        <v>92177386.447475791</v>
      </c>
      <c r="S178" s="2">
        <f t="shared" si="17"/>
        <v>742960.42857143283</v>
      </c>
      <c r="T178" s="2">
        <f t="shared" si="18"/>
        <v>7039.571428571362</v>
      </c>
      <c r="U178" s="2">
        <f t="shared" si="19"/>
        <v>750000</v>
      </c>
      <c r="V178" s="2">
        <f t="shared" si="34"/>
        <v>30370051.249686092</v>
      </c>
      <c r="W178" s="2">
        <f t="shared" si="20"/>
        <v>602180.0228843987</v>
      </c>
      <c r="X178" s="2">
        <f t="shared" si="6"/>
        <v>147819.9771156013</v>
      </c>
      <c r="Y178" s="2">
        <f t="shared" si="37"/>
        <v>61807335.197789684</v>
      </c>
      <c r="Z178" s="2" t="str">
        <f t="shared" si="8"/>
        <v>HERE</v>
      </c>
      <c r="AA178" s="2">
        <f>IF(Z178="HERE",Y178,AA177+Graph!$G$1*1000)</f>
        <v>61807335.197789684</v>
      </c>
      <c r="AB178" s="2">
        <f t="shared" si="21"/>
        <v>147819.9771156013</v>
      </c>
      <c r="AC178" s="2">
        <f t="shared" si="38"/>
        <v>30370051.249686092</v>
      </c>
      <c r="AD178" s="3">
        <f t="shared" si="10"/>
        <v>52800000</v>
      </c>
      <c r="AE178" s="2">
        <f>IF(AE176&gt;=52800000,52800000,IF(AB157=Graph!G$1*1000,AE177+Graph!G$1*1000,AC178))</f>
        <v>30370051.249686092</v>
      </c>
      <c r="AF178" s="3">
        <f t="shared" si="11"/>
        <v>30370051.249686092</v>
      </c>
      <c r="AG178" s="3">
        <f t="shared" si="29"/>
        <v>48461450.366534881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111</v>
      </c>
      <c r="C179" s="7"/>
      <c r="D179" s="2" t="e">
        <f t="shared" si="12"/>
        <v>#N/A</v>
      </c>
      <c r="E179" s="2" t="e">
        <f t="shared" si="22"/>
        <v>#N/A</v>
      </c>
      <c r="F179" s="2">
        <v>1049335.2978110611</v>
      </c>
      <c r="G179" s="2">
        <f t="shared" si="41"/>
        <v>742960.42857142852</v>
      </c>
      <c r="H179" s="2">
        <f t="shared" si="39"/>
        <v>91715660.338081926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1355116.4285714291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1055627.0800691247</v>
      </c>
      <c r="Q179" s="2">
        <f t="shared" si="42"/>
        <v>750000</v>
      </c>
      <c r="R179" s="2">
        <f t="shared" si="40"/>
        <v>92927386.447475791</v>
      </c>
      <c r="S179" s="2">
        <f t="shared" si="17"/>
        <v>742960.42857143283</v>
      </c>
      <c r="T179" s="2">
        <f t="shared" si="18"/>
        <v>7039.571428571362</v>
      </c>
      <c r="U179" s="2">
        <f t="shared" si="19"/>
        <v>750000</v>
      </c>
      <c r="V179" s="2">
        <f t="shared" si="34"/>
        <v>30977491.922863722</v>
      </c>
      <c r="W179" s="2">
        <f t="shared" si="20"/>
        <v>607440.67317762971</v>
      </c>
      <c r="X179" s="2">
        <f t="shared" si="6"/>
        <v>142559.32682237029</v>
      </c>
      <c r="Y179" s="2">
        <f t="shared" si="37"/>
        <v>61949894.524612054</v>
      </c>
      <c r="Z179" s="2" t="str">
        <f t="shared" si="8"/>
        <v>HERE</v>
      </c>
      <c r="AA179" s="2">
        <f>IF(Z179="HERE",Y179,AA178+Graph!$G$1*1000)</f>
        <v>61949894.524612054</v>
      </c>
      <c r="AB179" s="2">
        <f t="shared" si="21"/>
        <v>142559.32682237029</v>
      </c>
      <c r="AC179" s="2">
        <f t="shared" si="38"/>
        <v>30977491.922863722</v>
      </c>
      <c r="AD179" s="3">
        <f t="shared" si="10"/>
        <v>52800000</v>
      </c>
      <c r="AE179" s="2">
        <f>IF(AE177&gt;=52800000,52800000,IF(AB158=Graph!G$1*1000,AE178+Graph!G$1*1000,AC179))</f>
        <v>30977491.922863722</v>
      </c>
      <c r="AF179" s="3">
        <f t="shared" si="11"/>
        <v>30977491.922863722</v>
      </c>
      <c r="AG179" s="3">
        <f t="shared" si="29"/>
        <v>48486298.717385843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112</v>
      </c>
      <c r="C180" s="7"/>
      <c r="D180" s="2" t="e">
        <f t="shared" si="12"/>
        <v>#N/A</v>
      </c>
      <c r="E180" s="2" t="e">
        <f t="shared" si="22"/>
        <v>#N/A</v>
      </c>
      <c r="F180" s="2">
        <v>1054595.948104322</v>
      </c>
      <c r="G180" s="2">
        <f t="shared" si="41"/>
        <v>742960.42857142852</v>
      </c>
      <c r="H180" s="2">
        <f t="shared" si="39"/>
        <v>92458620.766653359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1362156.0000000005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1060909.5721617043</v>
      </c>
      <c r="Q180" s="2">
        <f t="shared" si="42"/>
        <v>750000</v>
      </c>
      <c r="R180" s="2">
        <f t="shared" si="40"/>
        <v>93677386.447475791</v>
      </c>
      <c r="S180" s="2">
        <f t="shared" si="17"/>
        <v>742960.42857143283</v>
      </c>
      <c r="T180" s="2">
        <f t="shared" si="18"/>
        <v>7039.571428571362</v>
      </c>
      <c r="U180" s="2">
        <f t="shared" si="19"/>
        <v>750000</v>
      </c>
      <c r="V180" s="2">
        <f t="shared" si="34"/>
        <v>31590193.246334612</v>
      </c>
      <c r="W180" s="2">
        <f t="shared" si="20"/>
        <v>612701.32347089052</v>
      </c>
      <c r="X180" s="2">
        <f t="shared" si="6"/>
        <v>137298.67652910948</v>
      </c>
      <c r="Y180" s="2">
        <f t="shared" si="37"/>
        <v>62087193.201141164</v>
      </c>
      <c r="Z180" s="2" t="str">
        <f t="shared" si="8"/>
        <v>HERE</v>
      </c>
      <c r="AA180" s="2">
        <f>IF(Z180="HERE",Y180,AA179+Graph!$G$1*1000)</f>
        <v>62087193.201141164</v>
      </c>
      <c r="AB180" s="2">
        <f t="shared" si="21"/>
        <v>137298.67652910948</v>
      </c>
      <c r="AC180" s="2">
        <f t="shared" si="38"/>
        <v>31590193.246334612</v>
      </c>
      <c r="AD180" s="3">
        <f t="shared" si="10"/>
        <v>52800000</v>
      </c>
      <c r="AE180" s="2">
        <f>IF(AE178&gt;=52800000,52800000,IF(AB159=Graph!G$1*1000,AE179+Graph!G$1*1000,AC180))</f>
        <v>31590193.246334612</v>
      </c>
      <c r="AF180" s="3">
        <f t="shared" si="11"/>
        <v>31590193.246334612</v>
      </c>
      <c r="AG180" s="3">
        <f t="shared" si="29"/>
        <v>48511410.100751467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113</v>
      </c>
      <c r="C181" s="7"/>
      <c r="D181" s="2" t="e">
        <f t="shared" si="12"/>
        <v>#N/A</v>
      </c>
      <c r="E181" s="2" t="e">
        <f t="shared" si="22"/>
        <v>#N/A</v>
      </c>
      <c r="F181" s="2">
        <v>1059856.5983975828</v>
      </c>
      <c r="G181" s="2">
        <f t="shared" si="41"/>
        <v>742960.42857142852</v>
      </c>
      <c r="H181" s="2">
        <f t="shared" si="39"/>
        <v>93201581.195224792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1369195.5714285718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1066192.0642542839</v>
      </c>
      <c r="Q181" s="2">
        <f t="shared" si="42"/>
        <v>750000</v>
      </c>
      <c r="R181" s="2">
        <f t="shared" si="40"/>
        <v>94427386.447475791</v>
      </c>
      <c r="S181" s="2">
        <f t="shared" si="17"/>
        <v>742960.42857143283</v>
      </c>
      <c r="T181" s="2">
        <f t="shared" si="18"/>
        <v>7039.571428571362</v>
      </c>
      <c r="U181" s="2">
        <f t="shared" si="19"/>
        <v>750000</v>
      </c>
      <c r="V181" s="2">
        <f t="shared" si="34"/>
        <v>32208155.220098764</v>
      </c>
      <c r="W181" s="2">
        <f t="shared" si="20"/>
        <v>617961.97376415133</v>
      </c>
      <c r="X181" s="2">
        <f t="shared" si="6"/>
        <v>132038.02623584867</v>
      </c>
      <c r="Y181" s="2">
        <f t="shared" si="37"/>
        <v>62219231.227377012</v>
      </c>
      <c r="Z181" s="2" t="str">
        <f t="shared" si="8"/>
        <v>HERE</v>
      </c>
      <c r="AA181" s="2">
        <f>IF(Z181="HERE",Y181,AA180+Graph!$G$1*1000)</f>
        <v>62219231.227377012</v>
      </c>
      <c r="AB181" s="2">
        <f t="shared" si="21"/>
        <v>132038.02623584867</v>
      </c>
      <c r="AC181" s="2">
        <f t="shared" si="38"/>
        <v>32208155.220098764</v>
      </c>
      <c r="AD181" s="3">
        <f t="shared" si="10"/>
        <v>52800000</v>
      </c>
      <c r="AE181" s="2">
        <f>IF(AE179&gt;=52800000,52800000,IF(AB160=Graph!G$1*1000,AE180+Graph!G$1*1000,AC181))</f>
        <v>32208155.220098764</v>
      </c>
      <c r="AF181" s="3">
        <f t="shared" si="11"/>
        <v>32208155.220098764</v>
      </c>
      <c r="AG181" s="3">
        <f t="shared" si="29"/>
        <v>48536784.51663176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114</v>
      </c>
      <c r="C182" s="7"/>
      <c r="D182" s="2" t="e">
        <f t="shared" si="12"/>
        <v>#N/A</v>
      </c>
      <c r="E182" s="2" t="e">
        <f t="shared" si="22"/>
        <v>#N/A</v>
      </c>
      <c r="F182" s="2">
        <v>1065117.2486908436</v>
      </c>
      <c r="G182" s="2">
        <f t="shared" si="41"/>
        <v>742960.42857142852</v>
      </c>
      <c r="H182" s="2">
        <f t="shared" si="39"/>
        <v>93944541.623796225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1376235.1428571432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1071474.5563468635</v>
      </c>
      <c r="Q182" s="2">
        <f t="shared" si="42"/>
        <v>750000</v>
      </c>
      <c r="R182" s="2">
        <f t="shared" si="40"/>
        <v>95177386.447475791</v>
      </c>
      <c r="S182" s="2">
        <f t="shared" si="17"/>
        <v>742960.42857143283</v>
      </c>
      <c r="T182" s="2">
        <f t="shared" si="18"/>
        <v>7039.571428571362</v>
      </c>
      <c r="U182" s="2">
        <f t="shared" si="19"/>
        <v>750000</v>
      </c>
      <c r="V182" s="2">
        <f t="shared" si="34"/>
        <v>32831377.844156176</v>
      </c>
      <c r="W182" s="2">
        <f t="shared" si="20"/>
        <v>623222.62405741215</v>
      </c>
      <c r="X182" s="2">
        <f t="shared" si="6"/>
        <v>126777.37594258785</v>
      </c>
      <c r="Y182" s="2">
        <f t="shared" si="37"/>
        <v>62346008.6033196</v>
      </c>
      <c r="Z182" s="2" t="str">
        <f t="shared" si="8"/>
        <v>HERE</v>
      </c>
      <c r="AA182" s="2">
        <f>IF(Z182="HERE",Y182,AA181+Graph!$G$1*1000)</f>
        <v>62346008.6033196</v>
      </c>
      <c r="AB182" s="2">
        <f t="shared" si="21"/>
        <v>126777.37594258785</v>
      </c>
      <c r="AC182" s="2">
        <f t="shared" si="38"/>
        <v>32831377.844156176</v>
      </c>
      <c r="AD182" s="3">
        <f t="shared" si="10"/>
        <v>52800000</v>
      </c>
      <c r="AE182" s="2">
        <f>IF(AE180&gt;=52800000,52800000,IF(AB161=Graph!G$1*1000,AE181+Graph!G$1*1000,AC182))</f>
        <v>32831377.844156176</v>
      </c>
      <c r="AF182" s="3">
        <f t="shared" si="11"/>
        <v>32831377.844156176</v>
      </c>
      <c r="AG182" s="3">
        <f t="shared" si="29"/>
        <v>48562421.965026714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115</v>
      </c>
      <c r="C183" s="7"/>
      <c r="D183" s="2" t="e">
        <f t="shared" si="12"/>
        <v>#N/A</v>
      </c>
      <c r="E183" s="2" t="e">
        <f t="shared" si="22"/>
        <v>#N/A</v>
      </c>
      <c r="F183" s="2">
        <v>1070377.8989841044</v>
      </c>
      <c r="G183" s="2">
        <f t="shared" si="41"/>
        <v>742960.42857142852</v>
      </c>
      <c r="H183" s="2">
        <f t="shared" si="39"/>
        <v>94687502.052367657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1383274.7142857146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1076757.0484394729</v>
      </c>
      <c r="Q183" s="2">
        <f t="shared" si="42"/>
        <v>750000</v>
      </c>
      <c r="R183" s="2">
        <f t="shared" si="40"/>
        <v>95927386.447475791</v>
      </c>
      <c r="S183" s="2">
        <f t="shared" si="17"/>
        <v>742960.42857143283</v>
      </c>
      <c r="T183" s="2">
        <f t="shared" si="18"/>
        <v>7039.571428571362</v>
      </c>
      <c r="U183" s="2">
        <f t="shared" si="19"/>
        <v>750000</v>
      </c>
      <c r="V183" s="2">
        <f t="shared" si="34"/>
        <v>33459861.118506849</v>
      </c>
      <c r="W183" s="2">
        <f t="shared" si="20"/>
        <v>628483.27435067296</v>
      </c>
      <c r="X183" s="2">
        <f t="shared" si="6"/>
        <v>121516.72564932704</v>
      </c>
      <c r="Y183" s="2">
        <f t="shared" si="37"/>
        <v>62467525.328968927</v>
      </c>
      <c r="Z183" s="2" t="str">
        <f t="shared" si="8"/>
        <v>HERE</v>
      </c>
      <c r="AA183" s="2">
        <f>IF(Z183="HERE",Y183,AA182+Graph!$G$1*1000)</f>
        <v>62467525.328968927</v>
      </c>
      <c r="AB183" s="2">
        <f t="shared" si="21"/>
        <v>121516.72564932704</v>
      </c>
      <c r="AC183" s="2">
        <f t="shared" si="38"/>
        <v>33459861.118506849</v>
      </c>
      <c r="AD183" s="3">
        <f t="shared" si="10"/>
        <v>52800000</v>
      </c>
      <c r="AE183" s="2">
        <f>IF(AE181&gt;=52800000,52800000,IF(AB162=Graph!G$1*1000,AE182+Graph!G$1*1000,AC183))</f>
        <v>33459861.118506849</v>
      </c>
      <c r="AF183" s="3">
        <f t="shared" si="11"/>
        <v>33459861.118506849</v>
      </c>
      <c r="AG183" s="3">
        <f t="shared" si="29"/>
        <v>48588322.44593633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116</v>
      </c>
      <c r="C184" s="7"/>
      <c r="D184" s="2" t="e">
        <f t="shared" si="12"/>
        <v>#N/A</v>
      </c>
      <c r="E184" s="2" t="e">
        <f t="shared" si="22"/>
        <v>#N/A</v>
      </c>
      <c r="F184" s="2">
        <v>1075638.5492773354</v>
      </c>
      <c r="G184" s="2">
        <f t="shared" si="41"/>
        <v>742960.42857142852</v>
      </c>
      <c r="H184" s="2">
        <f t="shared" si="39"/>
        <v>95430462.48093909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1390314.2857142859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1082039.5405320525</v>
      </c>
      <c r="Q184" s="2">
        <f t="shared" si="42"/>
        <v>750000</v>
      </c>
      <c r="R184" s="2">
        <f t="shared" si="40"/>
        <v>96677386.447475791</v>
      </c>
      <c r="S184" s="2">
        <f t="shared" si="17"/>
        <v>742960.42857143283</v>
      </c>
      <c r="T184" s="2">
        <f t="shared" si="18"/>
        <v>7039.571428571362</v>
      </c>
      <c r="U184" s="2">
        <f t="shared" si="19"/>
        <v>750000</v>
      </c>
      <c r="V184" s="2">
        <f t="shared" si="34"/>
        <v>34093605.043150753</v>
      </c>
      <c r="W184" s="2">
        <f t="shared" si="20"/>
        <v>633743.92464390397</v>
      </c>
      <c r="X184" s="2">
        <f t="shared" si="6"/>
        <v>116256.07535609603</v>
      </c>
      <c r="Y184" s="2">
        <f t="shared" si="37"/>
        <v>62583781.404325023</v>
      </c>
      <c r="Z184" s="2" t="str">
        <f t="shared" si="8"/>
        <v>HERE</v>
      </c>
      <c r="AA184" s="2">
        <f>IF(Z184="HERE",Y184,AA183+Graph!$G$1*1000)</f>
        <v>62583781.404325023</v>
      </c>
      <c r="AB184" s="2">
        <f t="shared" si="21"/>
        <v>116256.07535609603</v>
      </c>
      <c r="AC184" s="2">
        <f t="shared" si="38"/>
        <v>34093605.043150753</v>
      </c>
      <c r="AD184" s="3">
        <f t="shared" si="10"/>
        <v>52800000</v>
      </c>
      <c r="AE184" s="2">
        <f>IF(AE182&gt;=52800000,52800000,IF(AB163=Graph!G$1*1000,AE183+Graph!G$1*1000,AC184))</f>
        <v>34093605.043150753</v>
      </c>
      <c r="AF184" s="3">
        <f t="shared" si="11"/>
        <v>34093605.043150753</v>
      </c>
      <c r="AG184" s="3">
        <f t="shared" si="29"/>
        <v>48614485.959360607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117</v>
      </c>
      <c r="C185" s="7"/>
      <c r="D185" s="2" t="e">
        <f t="shared" si="12"/>
        <v>#N/A</v>
      </c>
      <c r="E185" s="2" t="e">
        <f t="shared" si="22"/>
        <v>#N/A</v>
      </c>
      <c r="F185" s="2">
        <v>1080899.1995705962</v>
      </c>
      <c r="G185" s="2">
        <f t="shared" si="41"/>
        <v>742960.42857142852</v>
      </c>
      <c r="H185" s="2">
        <f t="shared" si="39"/>
        <v>96173422.909510523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1397353.8571428573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1087322.0326246321</v>
      </c>
      <c r="Q185" s="2">
        <f t="shared" si="42"/>
        <v>750000</v>
      </c>
      <c r="R185" s="2">
        <f t="shared" si="40"/>
        <v>97427386.447475791</v>
      </c>
      <c r="S185" s="2">
        <f t="shared" si="17"/>
        <v>742960.42857143283</v>
      </c>
      <c r="T185" s="2">
        <f t="shared" si="18"/>
        <v>7039.571428571362</v>
      </c>
      <c r="U185" s="2">
        <f t="shared" si="19"/>
        <v>750000</v>
      </c>
      <c r="V185" s="2">
        <f t="shared" si="34"/>
        <v>34732609.618087918</v>
      </c>
      <c r="W185" s="2">
        <f t="shared" si="20"/>
        <v>639004.57493716478</v>
      </c>
      <c r="X185" s="2">
        <f t="shared" si="6"/>
        <v>110995.42506283522</v>
      </c>
      <c r="Y185" s="2">
        <f t="shared" si="37"/>
        <v>62694776.829387859</v>
      </c>
      <c r="Z185" s="2" t="str">
        <f t="shared" si="8"/>
        <v>HERE</v>
      </c>
      <c r="AA185" s="2">
        <f>IF(Z185="HERE",Y185,AA184+Graph!$G$1*1000)</f>
        <v>62694776.829387859</v>
      </c>
      <c r="AB185" s="2">
        <f t="shared" si="21"/>
        <v>110995.42506283522</v>
      </c>
      <c r="AC185" s="2">
        <f t="shared" si="38"/>
        <v>34732609.618087918</v>
      </c>
      <c r="AD185" s="3">
        <f t="shared" si="10"/>
        <v>52800000</v>
      </c>
      <c r="AE185" s="2">
        <f>IF(AE183&gt;=52800000,52800000,IF(AB164=Graph!G$1*1000,AE184+Graph!G$1*1000,AC185))</f>
        <v>34732609.618087918</v>
      </c>
      <c r="AF185" s="3">
        <f t="shared" si="11"/>
        <v>34732609.618087918</v>
      </c>
      <c r="AG185" s="3">
        <f t="shared" si="29"/>
        <v>48640912.505299546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118</v>
      </c>
      <c r="C186" s="7"/>
      <c r="D186" s="2" t="e">
        <f t="shared" si="12"/>
        <v>#N/A</v>
      </c>
      <c r="E186" s="2" t="e">
        <f t="shared" si="22"/>
        <v>#N/A</v>
      </c>
      <c r="F186" s="2">
        <v>1086159.849863857</v>
      </c>
      <c r="G186" s="2">
        <f t="shared" si="41"/>
        <v>742960.42857142852</v>
      </c>
      <c r="H186" s="2">
        <f t="shared" si="39"/>
        <v>96916383.338081956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1404393.4285714286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1092604.5247172117</v>
      </c>
      <c r="Q186" s="2">
        <f t="shared" si="42"/>
        <v>750000</v>
      </c>
      <c r="R186" s="2">
        <f t="shared" si="40"/>
        <v>98177386.447475791</v>
      </c>
      <c r="S186" s="2">
        <f t="shared" si="17"/>
        <v>742960.42857143283</v>
      </c>
      <c r="T186" s="2">
        <f t="shared" si="18"/>
        <v>7039.571428571362</v>
      </c>
      <c r="U186" s="2">
        <f t="shared" si="19"/>
        <v>750000</v>
      </c>
      <c r="V186" s="2">
        <f t="shared" si="34"/>
        <v>35376874.843318343</v>
      </c>
      <c r="W186" s="2">
        <f t="shared" si="20"/>
        <v>644265.2252304256</v>
      </c>
      <c r="X186" s="2">
        <f t="shared" si="6"/>
        <v>105734.7747695744</v>
      </c>
      <c r="Y186" s="2">
        <f t="shared" si="37"/>
        <v>62800511.604157433</v>
      </c>
      <c r="Z186" s="2" t="str">
        <f t="shared" si="8"/>
        <v>HERE</v>
      </c>
      <c r="AA186" s="2">
        <f>IF(Z186="HERE",Y186,AA185+Graph!$G$1*1000)</f>
        <v>62800511.604157433</v>
      </c>
      <c r="AB186" s="2">
        <f t="shared" si="21"/>
        <v>105734.7747695744</v>
      </c>
      <c r="AC186" s="2">
        <f t="shared" si="38"/>
        <v>35376874.843318343</v>
      </c>
      <c r="AD186" s="3">
        <f t="shared" si="10"/>
        <v>52800000</v>
      </c>
      <c r="AE186" s="2">
        <f>IF(AE184&gt;=52800000,52800000,IF(AB165=Graph!G$1*1000,AE185+Graph!G$1*1000,AC186))</f>
        <v>35376874.843318343</v>
      </c>
      <c r="AF186" s="3">
        <f t="shared" si="11"/>
        <v>35376874.843318343</v>
      </c>
      <c r="AG186" s="3">
        <f t="shared" si="29"/>
        <v>48667602.083753146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119</v>
      </c>
      <c r="C187" s="7"/>
      <c r="D187" s="2" t="e">
        <f t="shared" si="12"/>
        <v>#N/A</v>
      </c>
      <c r="E187" s="2" t="e">
        <f t="shared" si="22"/>
        <v>#N/A</v>
      </c>
      <c r="F187" s="2">
        <v>1091420.5001571178</v>
      </c>
      <c r="G187" s="2">
        <f t="shared" si="41"/>
        <v>742960.42857142852</v>
      </c>
      <c r="H187" s="2">
        <f t="shared" si="39"/>
        <v>97659343.766653389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1411433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1097887.0168097913</v>
      </c>
      <c r="Q187" s="2">
        <f t="shared" si="42"/>
        <v>750000</v>
      </c>
      <c r="R187" s="2">
        <f t="shared" si="40"/>
        <v>98927386.447475791</v>
      </c>
      <c r="S187" s="2">
        <f t="shared" si="17"/>
        <v>742960.42857143283</v>
      </c>
      <c r="T187" s="2">
        <f t="shared" si="18"/>
        <v>7039.571428571362</v>
      </c>
      <c r="U187" s="2">
        <f t="shared" si="19"/>
        <v>750000</v>
      </c>
      <c r="V187" s="2">
        <f t="shared" si="34"/>
        <v>36026400.71884203</v>
      </c>
      <c r="W187" s="2">
        <f t="shared" si="20"/>
        <v>649525.87552368641</v>
      </c>
      <c r="X187" s="2">
        <f t="shared" si="6"/>
        <v>100474.12447631359</v>
      </c>
      <c r="Y187" s="2">
        <f t="shared" si="37"/>
        <v>62900985.728633747</v>
      </c>
      <c r="Z187" s="2" t="str">
        <f t="shared" si="8"/>
        <v>HERE</v>
      </c>
      <c r="AA187" s="2">
        <f>IF(Z187="HERE",Y187,AA186+Graph!$G$1*1000)</f>
        <v>62900985.728633747</v>
      </c>
      <c r="AB187" s="2">
        <f t="shared" si="21"/>
        <v>100474.12447631359</v>
      </c>
      <c r="AC187" s="2">
        <f t="shared" si="38"/>
        <v>36026400.71884203</v>
      </c>
      <c r="AD187" s="3">
        <f t="shared" si="10"/>
        <v>52800000</v>
      </c>
      <c r="AE187" s="2">
        <f>IF(AE185&gt;=52800000,52800000,IF(AB166=Graph!G$1*1000,AE186+Graph!G$1*1000,AC187))</f>
        <v>36026400.71884203</v>
      </c>
      <c r="AF187" s="3">
        <f t="shared" si="11"/>
        <v>36026400.71884203</v>
      </c>
      <c r="AG187" s="3">
        <f t="shared" si="29"/>
        <v>48694554.694721416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120</v>
      </c>
      <c r="C188" s="7"/>
      <c r="D188" s="2" t="e">
        <f t="shared" si="12"/>
        <v>#N/A</v>
      </c>
      <c r="E188" s="2" t="e">
        <f t="shared" si="22"/>
        <v>#N/A</v>
      </c>
      <c r="F188" s="2">
        <v>1096681.1504503787</v>
      </c>
      <c r="G188" s="2">
        <f t="shared" si="41"/>
        <v>742960.42857142852</v>
      </c>
      <c r="H188" s="2">
        <f t="shared" si="39"/>
        <v>98402304.195224822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1418472.5714285714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1103169.5089023709</v>
      </c>
      <c r="Q188" s="2">
        <f t="shared" si="42"/>
        <v>750000</v>
      </c>
      <c r="R188" s="2">
        <f t="shared" si="40"/>
        <v>99677386.447475791</v>
      </c>
      <c r="S188" s="2">
        <f t="shared" si="17"/>
        <v>742960.42857143283</v>
      </c>
      <c r="T188" s="2">
        <f t="shared" si="18"/>
        <v>7039.571428571362</v>
      </c>
      <c r="U188" s="2">
        <f t="shared" si="19"/>
        <v>750000</v>
      </c>
      <c r="V188" s="2">
        <f t="shared" si="34"/>
        <v>36681187.244658977</v>
      </c>
      <c r="W188" s="2">
        <f t="shared" si="20"/>
        <v>654786.52581694722</v>
      </c>
      <c r="X188" s="2">
        <f t="shared" si="6"/>
        <v>95213.474183052778</v>
      </c>
      <c r="Y188" s="2">
        <f t="shared" si="37"/>
        <v>62996199.202816799</v>
      </c>
      <c r="Z188" s="2" t="str">
        <f t="shared" si="8"/>
        <v>HERE</v>
      </c>
      <c r="AA188" s="2">
        <f>IF(Z188="HERE",Y188,AA187+Graph!$G$1*1000)</f>
        <v>62996199.202816799</v>
      </c>
      <c r="AB188" s="2">
        <f t="shared" si="21"/>
        <v>95213.474183052778</v>
      </c>
      <c r="AC188" s="2">
        <f t="shared" si="38"/>
        <v>36681187.244658977</v>
      </c>
      <c r="AD188" s="3">
        <f t="shared" si="10"/>
        <v>52800000</v>
      </c>
      <c r="AE188" s="2">
        <f>IF(AE186&gt;=52800000,52800000,IF(AB167=Graph!G$1*1000,AE187+Graph!G$1*1000,AC188))</f>
        <v>36681187.244658977</v>
      </c>
      <c r="AF188" s="3">
        <f t="shared" si="11"/>
        <v>36681187.244658977</v>
      </c>
      <c r="AG188" s="3">
        <f t="shared" si="29"/>
        <v>48721770.338204347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121</v>
      </c>
      <c r="C189" s="7"/>
      <c r="D189" s="2" t="e">
        <f t="shared" si="12"/>
        <v>#N/A</v>
      </c>
      <c r="E189" s="2" t="e">
        <f t="shared" si="22"/>
        <v>#N/A</v>
      </c>
      <c r="F189" s="2">
        <v>1101941.8007436097</v>
      </c>
      <c r="G189" s="2">
        <f t="shared" si="41"/>
        <v>742960.42857142852</v>
      </c>
      <c r="H189" s="2">
        <f t="shared" si="39"/>
        <v>99145264.623796254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1425512.1428571427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1108452.0009949803</v>
      </c>
      <c r="Q189" s="2">
        <f t="shared" si="42"/>
        <v>750000</v>
      </c>
      <c r="R189" s="2">
        <f t="shared" si="40"/>
        <v>100427386.44747579</v>
      </c>
      <c r="S189" s="2">
        <f t="shared" si="17"/>
        <v>742960.42857143283</v>
      </c>
      <c r="T189" s="2">
        <f t="shared" si="18"/>
        <v>7039.571428571362</v>
      </c>
      <c r="U189" s="2">
        <f t="shared" si="19"/>
        <v>750000</v>
      </c>
      <c r="V189" s="2">
        <f t="shared" si="34"/>
        <v>37341234.420769155</v>
      </c>
      <c r="W189" s="2">
        <f t="shared" si="20"/>
        <v>660047.17611017823</v>
      </c>
      <c r="X189" s="2">
        <f t="shared" si="6"/>
        <v>89952.823889821768</v>
      </c>
      <c r="Y189" s="2">
        <f t="shared" si="37"/>
        <v>63086152.026706621</v>
      </c>
      <c r="Z189" s="2" t="str">
        <f t="shared" si="8"/>
        <v>HERE</v>
      </c>
      <c r="AA189" s="2">
        <f>IF(Z189="HERE",Y189,AA188+Graph!$G$1*1000)</f>
        <v>63086152.026706621</v>
      </c>
      <c r="AB189" s="2">
        <f t="shared" si="21"/>
        <v>89952.823889821768</v>
      </c>
      <c r="AC189" s="2">
        <f t="shared" si="38"/>
        <v>37341234.420769155</v>
      </c>
      <c r="AD189" s="3">
        <f t="shared" si="10"/>
        <v>52800000</v>
      </c>
      <c r="AE189" s="2">
        <f>IF(AE187&gt;=52800000,52800000,IF(AB168=Graph!G$1*1000,AE188+Graph!G$1*1000,AC189))</f>
        <v>37341234.420769155</v>
      </c>
      <c r="AF189" s="3">
        <f t="shared" si="11"/>
        <v>37341234.420769155</v>
      </c>
      <c r="AG189" s="3">
        <f t="shared" si="29"/>
        <v>48749249.014201939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122</v>
      </c>
      <c r="C190" s="7"/>
      <c r="D190" s="2" t="e">
        <f t="shared" si="12"/>
        <v>#N/A</v>
      </c>
      <c r="E190" s="2" t="e">
        <f t="shared" si="22"/>
        <v>#N/A</v>
      </c>
      <c r="F190" s="2">
        <v>1107202.4510368705</v>
      </c>
      <c r="G190" s="2">
        <f t="shared" si="41"/>
        <v>742960.42857142852</v>
      </c>
      <c r="H190" s="2">
        <f t="shared" si="39"/>
        <v>99888225.052367687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1432551.7142857141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1113734.4930875599</v>
      </c>
      <c r="Q190" s="2">
        <f t="shared" si="42"/>
        <v>750000</v>
      </c>
      <c r="R190" s="2">
        <f t="shared" si="40"/>
        <v>101177386.44747579</v>
      </c>
      <c r="S190" s="2">
        <f t="shared" si="17"/>
        <v>742960.42857143283</v>
      </c>
      <c r="T190" s="2">
        <f t="shared" si="18"/>
        <v>7039.571428571362</v>
      </c>
      <c r="U190" s="2">
        <f t="shared" si="19"/>
        <v>750000</v>
      </c>
      <c r="V190" s="2">
        <f t="shared" si="34"/>
        <v>38006542.247172594</v>
      </c>
      <c r="W190" s="2">
        <f t="shared" si="20"/>
        <v>665307.82640343904</v>
      </c>
      <c r="X190" s="2">
        <f t="shared" si="6"/>
        <v>84692.173596560955</v>
      </c>
      <c r="Y190" s="2">
        <f t="shared" si="37"/>
        <v>63170844.200303182</v>
      </c>
      <c r="Z190" s="2" t="str">
        <f t="shared" si="8"/>
        <v>HERE</v>
      </c>
      <c r="AA190" s="2">
        <f>IF(Z190="HERE",Y190,AA189+Graph!$G$1*1000)</f>
        <v>63170844.200303182</v>
      </c>
      <c r="AB190" s="2">
        <f t="shared" si="21"/>
        <v>84692.173596560955</v>
      </c>
      <c r="AC190" s="2">
        <f t="shared" si="38"/>
        <v>38006542.247172594</v>
      </c>
      <c r="AD190" s="3">
        <f t="shared" si="10"/>
        <v>52800000</v>
      </c>
      <c r="AE190" s="2">
        <f>IF(AE188&gt;=52800000,52800000,IF(AB169=Graph!G$1*1000,AE189+Graph!G$1*1000,AC190))</f>
        <v>38006542.247172594</v>
      </c>
      <c r="AF190" s="3">
        <f t="shared" si="11"/>
        <v>38006542.247172594</v>
      </c>
      <c r="AG190" s="3">
        <f t="shared" si="29"/>
        <v>48776990.722714193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123</v>
      </c>
      <c r="C191" s="7"/>
      <c r="D191" s="2" t="e">
        <f t="shared" si="12"/>
        <v>#N/A</v>
      </c>
      <c r="E191" s="2" t="e">
        <f t="shared" si="22"/>
        <v>#N/A</v>
      </c>
      <c r="F191" s="2">
        <v>1112463.1013301313</v>
      </c>
      <c r="G191" s="2">
        <f t="shared" si="41"/>
        <v>742960.42857142852</v>
      </c>
      <c r="H191" s="2">
        <f t="shared" si="39"/>
        <v>100631185.48093912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1439591.2857142854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1119016.9851801395</v>
      </c>
      <c r="Q191" s="2">
        <f t="shared" si="42"/>
        <v>750000</v>
      </c>
      <c r="R191" s="2">
        <f t="shared" si="40"/>
        <v>101927386.44747579</v>
      </c>
      <c r="S191" s="2">
        <f t="shared" si="17"/>
        <v>742960.42857143283</v>
      </c>
      <c r="T191" s="2">
        <f t="shared" si="18"/>
        <v>7039.571428571362</v>
      </c>
      <c r="U191" s="2">
        <f t="shared" si="19"/>
        <v>750000</v>
      </c>
      <c r="V191" s="2">
        <f t="shared" si="34"/>
        <v>38677110.723869294</v>
      </c>
      <c r="W191" s="2">
        <f t="shared" si="20"/>
        <v>670568.47669669986</v>
      </c>
      <c r="X191" s="2">
        <f t="shared" si="6"/>
        <v>79431.523303300142</v>
      </c>
      <c r="Y191" s="2">
        <f t="shared" si="37"/>
        <v>63250275.723606482</v>
      </c>
      <c r="Z191" s="2" t="str">
        <f t="shared" si="8"/>
        <v>HERE</v>
      </c>
      <c r="AA191" s="2">
        <f>IF(Z191="HERE",Y191,AA190+Graph!$G$1*1000)</f>
        <v>63250275.723606482</v>
      </c>
      <c r="AB191" s="2">
        <f t="shared" si="21"/>
        <v>79431.523303300142</v>
      </c>
      <c r="AC191" s="2">
        <f t="shared" si="38"/>
        <v>38677110.723869294</v>
      </c>
      <c r="AD191" s="3">
        <f t="shared" si="10"/>
        <v>52800000</v>
      </c>
      <c r="AE191" s="2">
        <f>IF(AE189&gt;=52800000,52800000,IF(AB170=Graph!G$1*1000,AE190+Graph!G$1*1000,AC191))</f>
        <v>38677110.723869294</v>
      </c>
      <c r="AF191" s="3">
        <f t="shared" si="11"/>
        <v>38677110.723869294</v>
      </c>
      <c r="AG191" s="3">
        <f t="shared" si="29"/>
        <v>48804995.463741109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124</v>
      </c>
      <c r="C192" s="7"/>
      <c r="D192" s="2" t="e">
        <f t="shared" si="12"/>
        <v>#N/A</v>
      </c>
      <c r="E192" s="2" t="e">
        <f t="shared" si="22"/>
        <v>#N/A</v>
      </c>
      <c r="F192" s="2">
        <v>1117723.7516233921</v>
      </c>
      <c r="G192" s="2">
        <f t="shared" si="41"/>
        <v>742960.42857142852</v>
      </c>
      <c r="H192" s="2">
        <f t="shared" si="39"/>
        <v>101374145.90951055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1446630.8571428568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1124299.4772727191</v>
      </c>
      <c r="Q192" s="2">
        <f t="shared" si="42"/>
        <v>750000</v>
      </c>
      <c r="R192" s="2">
        <f t="shared" si="40"/>
        <v>102677386.44747579</v>
      </c>
      <c r="S192" s="2">
        <f t="shared" si="17"/>
        <v>742960.42857143283</v>
      </c>
      <c r="T192" s="2">
        <f t="shared" si="18"/>
        <v>7039.571428571362</v>
      </c>
      <c r="U192" s="2">
        <f t="shared" si="19"/>
        <v>750000</v>
      </c>
      <c r="V192" s="2">
        <f t="shared" si="34"/>
        <v>39352939.850859255</v>
      </c>
      <c r="W192" s="2">
        <f t="shared" si="20"/>
        <v>675829.12698996067</v>
      </c>
      <c r="X192" s="2">
        <f t="shared" si="6"/>
        <v>74170.87301003933</v>
      </c>
      <c r="Y192" s="2">
        <f t="shared" si="37"/>
        <v>63324446.596616521</v>
      </c>
      <c r="Z192" s="2" t="str">
        <f t="shared" si="8"/>
        <v>HERE</v>
      </c>
      <c r="AA192" s="2">
        <f>IF(Z192="HERE",Y192,AA191+Graph!$G$1*1000)</f>
        <v>63324446.596616521</v>
      </c>
      <c r="AB192" s="2">
        <f t="shared" si="21"/>
        <v>74170.87301003933</v>
      </c>
      <c r="AC192" s="2">
        <f t="shared" si="38"/>
        <v>39352939.850859255</v>
      </c>
      <c r="AD192" s="3">
        <f t="shared" si="10"/>
        <v>52800000</v>
      </c>
      <c r="AE192" s="2">
        <f>IF(AE190&gt;=52800000,52800000,IF(AB171=Graph!G$1*1000,AE191+Graph!G$1*1000,AC192))</f>
        <v>39352939.850859255</v>
      </c>
      <c r="AF192" s="3">
        <f t="shared" si="11"/>
        <v>39352939.850859255</v>
      </c>
      <c r="AG192" s="3">
        <f t="shared" si="29"/>
        <v>48833263.237282686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125</v>
      </c>
      <c r="C193" s="7"/>
      <c r="D193" s="2" t="e">
        <f t="shared" si="12"/>
        <v>#N/A</v>
      </c>
      <c r="E193" s="2" t="e">
        <f t="shared" si="22"/>
        <v>#N/A</v>
      </c>
      <c r="F193" s="2">
        <v>1122984.4019166529</v>
      </c>
      <c r="G193" s="2">
        <f t="shared" si="41"/>
        <v>742960.42857142852</v>
      </c>
      <c r="H193" s="2">
        <f t="shared" si="39"/>
        <v>102117106.33808199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1453670.4285714282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1129581.9693652987</v>
      </c>
      <c r="Q193" s="2">
        <f t="shared" si="42"/>
        <v>750000</v>
      </c>
      <c r="R193" s="2">
        <f t="shared" si="40"/>
        <v>103427386.44747579</v>
      </c>
      <c r="S193" s="2">
        <f t="shared" si="17"/>
        <v>742960.42857143283</v>
      </c>
      <c r="T193" s="2">
        <f t="shared" si="18"/>
        <v>7039.571428571362</v>
      </c>
      <c r="U193" s="2">
        <f t="shared" si="19"/>
        <v>750000</v>
      </c>
      <c r="V193" s="2">
        <f t="shared" si="34"/>
        <v>40034029.628142476</v>
      </c>
      <c r="W193" s="2">
        <f t="shared" si="20"/>
        <v>681089.77728322148</v>
      </c>
      <c r="X193" s="2">
        <f t="shared" si="6"/>
        <v>68910.222716778517</v>
      </c>
      <c r="Y193" s="2">
        <f t="shared" si="37"/>
        <v>63393356.8193333</v>
      </c>
      <c r="Z193" s="2" t="str">
        <f t="shared" si="8"/>
        <v>HERE</v>
      </c>
      <c r="AA193" s="2">
        <f>IF(Z193="HERE",Y193,AA192+Graph!$G$1*1000)</f>
        <v>63393356.8193333</v>
      </c>
      <c r="AB193" s="2">
        <f t="shared" si="21"/>
        <v>68910.222716778517</v>
      </c>
      <c r="AC193" s="2">
        <f t="shared" si="38"/>
        <v>40034029.628142476</v>
      </c>
      <c r="AD193" s="3">
        <f t="shared" si="10"/>
        <v>52800000</v>
      </c>
      <c r="AE193" s="2">
        <f>IF(AE191&gt;=52800000,52800000,IF(AB172=Graph!G$1*1000,AE192+Graph!G$1*1000,AC193))</f>
        <v>40034029.628142476</v>
      </c>
      <c r="AF193" s="3">
        <f t="shared" si="11"/>
        <v>40034029.628142476</v>
      </c>
      <c r="AG193" s="3">
        <f t="shared" si="29"/>
        <v>48861794.043338932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126</v>
      </c>
      <c r="C194" s="7"/>
      <c r="D194" s="2" t="e">
        <f t="shared" si="12"/>
        <v>#N/A</v>
      </c>
      <c r="E194" s="2" t="e">
        <f t="shared" si="22"/>
        <v>#N/A</v>
      </c>
      <c r="F194" s="2">
        <v>1128245.0522098839</v>
      </c>
      <c r="G194" s="2">
        <f t="shared" si="41"/>
        <v>742960.42857142852</v>
      </c>
      <c r="H194" s="2">
        <f t="shared" si="39"/>
        <v>102860066.76665342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1460709.9999999995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1134864.4614579082</v>
      </c>
      <c r="Q194" s="2">
        <f t="shared" si="42"/>
        <v>750000</v>
      </c>
      <c r="R194" s="2">
        <f t="shared" si="40"/>
        <v>104177386.44747579</v>
      </c>
      <c r="S194" s="2">
        <f t="shared" si="17"/>
        <v>742960.42857143283</v>
      </c>
      <c r="T194" s="2">
        <f t="shared" si="18"/>
        <v>7039.571428571362</v>
      </c>
      <c r="U194" s="2">
        <f t="shared" si="19"/>
        <v>750000</v>
      </c>
      <c r="V194" s="2">
        <f t="shared" si="34"/>
        <v>40720380.055718929</v>
      </c>
      <c r="W194" s="2">
        <f t="shared" si="20"/>
        <v>686350.42757645249</v>
      </c>
      <c r="X194" s="2">
        <f t="shared" si="6"/>
        <v>63649.572423547506</v>
      </c>
      <c r="Y194" s="2">
        <f t="shared" si="37"/>
        <v>63457006.391756848</v>
      </c>
      <c r="Z194" s="2" t="str">
        <f t="shared" si="8"/>
        <v>HERE</v>
      </c>
      <c r="AA194" s="2">
        <f>IF(Z194="HERE",Y194,AA193+Graph!$G$1*1000)</f>
        <v>63457006.391756848</v>
      </c>
      <c r="AB194" s="2">
        <f t="shared" si="21"/>
        <v>63649.572423547506</v>
      </c>
      <c r="AC194" s="2">
        <f t="shared" si="38"/>
        <v>40720380.055718929</v>
      </c>
      <c r="AD194" s="3">
        <f t="shared" si="10"/>
        <v>52800000</v>
      </c>
      <c r="AE194" s="2">
        <f>IF(AE192&gt;=52800000,52800000,IF(AB173=Graph!G$1*1000,AE193+Graph!G$1*1000,AC194))</f>
        <v>40720380.055718929</v>
      </c>
      <c r="AF194" s="3">
        <f t="shared" si="11"/>
        <v>40720380.055718929</v>
      </c>
      <c r="AG194" s="3">
        <f t="shared" si="29"/>
        <v>48890587.881909832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127</v>
      </c>
      <c r="C195" s="7"/>
      <c r="D195" s="2" t="e">
        <f t="shared" si="12"/>
        <v>#N/A</v>
      </c>
      <c r="E195" s="2" t="e">
        <f t="shared" si="22"/>
        <v>#N/A</v>
      </c>
      <c r="F195" s="2">
        <v>1133505.7025031447</v>
      </c>
      <c r="G195" s="2">
        <f t="shared" si="41"/>
        <v>742960.42857142852</v>
      </c>
      <c r="H195" s="2">
        <f t="shared" si="39"/>
        <v>103603027.19522485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1467749.5714285709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1140146.9535504878</v>
      </c>
      <c r="Q195" s="2">
        <f t="shared" si="42"/>
        <v>750000</v>
      </c>
      <c r="R195" s="2">
        <f t="shared" si="40"/>
        <v>104927386.44747579</v>
      </c>
      <c r="S195" s="2">
        <f t="shared" si="17"/>
        <v>742960.42857143283</v>
      </c>
      <c r="T195" s="2">
        <f t="shared" si="18"/>
        <v>7039.571428571362</v>
      </c>
      <c r="U195" s="2">
        <f t="shared" si="19"/>
        <v>750000</v>
      </c>
      <c r="V195" s="2">
        <f t="shared" si="34"/>
        <v>41411991.133588642</v>
      </c>
      <c r="W195" s="2">
        <f t="shared" si="20"/>
        <v>691611.07786971331</v>
      </c>
      <c r="X195" s="2">
        <f t="shared" si="6"/>
        <v>58388.922130286694</v>
      </c>
      <c r="Y195" s="2">
        <f t="shared" si="37"/>
        <v>63515395.313887134</v>
      </c>
      <c r="Z195" s="2" t="str">
        <f t="shared" si="8"/>
        <v>HERE</v>
      </c>
      <c r="AA195" s="2">
        <f>IF(Z195="HERE",Y195,AA194+Graph!$G$1*1000)</f>
        <v>63515395.313887134</v>
      </c>
      <c r="AB195" s="2">
        <f t="shared" si="21"/>
        <v>58388.922130286694</v>
      </c>
      <c r="AC195" s="2">
        <f t="shared" si="38"/>
        <v>41411991.133588642</v>
      </c>
      <c r="AD195" s="3">
        <f t="shared" si="10"/>
        <v>52800000</v>
      </c>
      <c r="AE195" s="2">
        <f>IF(AE193&gt;=52800000,52800000,IF(AB174=Graph!G$1*1000,AE194+Graph!G$1*1000,AC195))</f>
        <v>41411991.133588642</v>
      </c>
      <c r="AF195" s="3">
        <f t="shared" si="11"/>
        <v>41411991.133588642</v>
      </c>
      <c r="AG195" s="3">
        <f t="shared" si="29"/>
        <v>48919644.752995402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128</v>
      </c>
      <c r="C196" s="7"/>
      <c r="D196" s="2" t="e">
        <f t="shared" si="12"/>
        <v>#N/A</v>
      </c>
      <c r="E196" s="2" t="e">
        <f t="shared" si="22"/>
        <v>#N/A</v>
      </c>
      <c r="F196" s="2">
        <v>1138766.3527964056</v>
      </c>
      <c r="G196" s="2">
        <f t="shared" si="41"/>
        <v>742960.42857142852</v>
      </c>
      <c r="H196" s="2">
        <f t="shared" si="39"/>
        <v>104345987.62379628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1474789.1428571423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1145429.4456430674</v>
      </c>
      <c r="Q196" s="2">
        <f t="shared" si="42"/>
        <v>750000</v>
      </c>
      <c r="R196" s="2">
        <f t="shared" si="40"/>
        <v>105677386.44747579</v>
      </c>
      <c r="S196" s="2">
        <f t="shared" si="17"/>
        <v>742960.42857143283</v>
      </c>
      <c r="T196" s="2">
        <f t="shared" si="18"/>
        <v>7039.571428571362</v>
      </c>
      <c r="U196" s="2">
        <f t="shared" si="19"/>
        <v>750000</v>
      </c>
      <c r="V196" s="2">
        <f t="shared" si="34"/>
        <v>42108862.861751616</v>
      </c>
      <c r="W196" s="2">
        <f t="shared" si="20"/>
        <v>696871.72816297412</v>
      </c>
      <c r="X196" s="2">
        <f t="shared" si="6"/>
        <v>53128.271837025881</v>
      </c>
      <c r="Y196" s="2">
        <f t="shared" si="37"/>
        <v>63568523.58572416</v>
      </c>
      <c r="Z196" s="2" t="str">
        <f t="shared" si="8"/>
        <v>HERE</v>
      </c>
      <c r="AA196" s="2">
        <f>IF(Z196="HERE",Y196,AA195+Graph!$G$1*1000)</f>
        <v>63568523.58572416</v>
      </c>
      <c r="AB196" s="2">
        <f t="shared" si="21"/>
        <v>53128.271837025881</v>
      </c>
      <c r="AC196" s="2">
        <f t="shared" si="38"/>
        <v>42108862.861751616</v>
      </c>
      <c r="AD196" s="3">
        <f t="shared" si="10"/>
        <v>52800000</v>
      </c>
      <c r="AE196" s="2">
        <f>IF(AE194&gt;=52800000,52800000,IF(AB175=Graph!G$1*1000,AE195+Graph!G$1*1000,AC196))</f>
        <v>42108862.861751616</v>
      </c>
      <c r="AF196" s="3">
        <f t="shared" si="11"/>
        <v>42108862.861751616</v>
      </c>
      <c r="AG196" s="3">
        <f t="shared" si="29"/>
        <v>48948964.656595632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129</v>
      </c>
      <c r="C197" s="7"/>
      <c r="D197" s="2" t="e">
        <f t="shared" si="12"/>
        <v>#N/A</v>
      </c>
      <c r="E197" s="2" t="e">
        <f t="shared" si="22"/>
        <v>#N/A</v>
      </c>
      <c r="F197" s="2">
        <v>1144027.0030896664</v>
      </c>
      <c r="G197" s="2">
        <f t="shared" si="41"/>
        <v>742960.42857142852</v>
      </c>
      <c r="H197" s="2">
        <f t="shared" si="39"/>
        <v>105088948.05236772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1481828.7142857136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1150711.937735647</v>
      </c>
      <c r="Q197" s="2">
        <f t="shared" si="42"/>
        <v>750000</v>
      </c>
      <c r="R197" s="2">
        <f t="shared" si="40"/>
        <v>106427386.44747579</v>
      </c>
      <c r="S197" s="2">
        <f t="shared" si="17"/>
        <v>742960.42857143283</v>
      </c>
      <c r="T197" s="2">
        <f t="shared" si="18"/>
        <v>7039.571428571362</v>
      </c>
      <c r="U197" s="2">
        <f t="shared" si="19"/>
        <v>750000</v>
      </c>
      <c r="V197" s="2">
        <f t="shared" si="34"/>
        <v>42810995.240207851</v>
      </c>
      <c r="W197" s="2">
        <f t="shared" si="20"/>
        <v>702132.37845623493</v>
      </c>
      <c r="X197" s="2">
        <f t="shared" si="6"/>
        <v>47867.621543765068</v>
      </c>
      <c r="Y197" s="2">
        <f t="shared" si="37"/>
        <v>63616391.207267925</v>
      </c>
      <c r="Z197" s="2" t="str">
        <f t="shared" si="8"/>
        <v>HERE</v>
      </c>
      <c r="AA197" s="2">
        <f>IF(Z197="HERE",Y197,AA196+Graph!$G$1*1000)</f>
        <v>63616391.207267925</v>
      </c>
      <c r="AB197" s="2">
        <f t="shared" si="21"/>
        <v>47867.621543765068</v>
      </c>
      <c r="AC197" s="2">
        <f t="shared" si="38"/>
        <v>42810995.240207851</v>
      </c>
      <c r="AD197" s="3">
        <f t="shared" si="10"/>
        <v>52800000</v>
      </c>
      <c r="AE197" s="2">
        <f>IF(AE195&gt;=52800000,52800000,IF(AB176=Graph!G$1*1000,AE196+Graph!G$1*1000,AC197))</f>
        <v>42810995.240207851</v>
      </c>
      <c r="AF197" s="3">
        <f t="shared" si="11"/>
        <v>42810995.240207851</v>
      </c>
      <c r="AG197" s="3">
        <f t="shared" si="29"/>
        <v>48978547.592710525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130</v>
      </c>
      <c r="C198" s="7"/>
      <c r="D198" s="2" t="e">
        <f t="shared" si="12"/>
        <v>#N/A</v>
      </c>
      <c r="E198" s="2" t="e">
        <f t="shared" si="22"/>
        <v>#N/A</v>
      </c>
      <c r="F198" s="2">
        <v>1149287.6533829272</v>
      </c>
      <c r="G198" s="2">
        <f t="shared" si="41"/>
        <v>742960.42857142852</v>
      </c>
      <c r="H198" s="2">
        <f t="shared" si="39"/>
        <v>105831908.48093915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1488868.285714285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1155994.4298282266</v>
      </c>
      <c r="Q198" s="2">
        <f t="shared" si="42"/>
        <v>750000</v>
      </c>
      <c r="R198" s="2">
        <f t="shared" si="40"/>
        <v>107177386.44747579</v>
      </c>
      <c r="S198" s="2">
        <f t="shared" si="17"/>
        <v>742960.42857143283</v>
      </c>
      <c r="T198" s="2">
        <f t="shared" si="18"/>
        <v>7039.571428571362</v>
      </c>
      <c r="U198" s="2">
        <f t="shared" si="19"/>
        <v>750000</v>
      </c>
      <c r="V198" s="2">
        <f t="shared" si="34"/>
        <v>43518388.268957347</v>
      </c>
      <c r="W198" s="2">
        <f t="shared" si="20"/>
        <v>707393.02874949574</v>
      </c>
      <c r="X198" s="2">
        <f t="shared" si="6"/>
        <v>42606.971250504255</v>
      </c>
      <c r="Y198" s="2">
        <f t="shared" si="37"/>
        <v>63658998.178518429</v>
      </c>
      <c r="Z198" s="2" t="str">
        <f t="shared" si="8"/>
        <v>HERE</v>
      </c>
      <c r="AA198" s="2">
        <f>IF(Z198="HERE",Y198,AA197+Graph!$G$1*1000)</f>
        <v>63658998.178518429</v>
      </c>
      <c r="AB198" s="2">
        <f t="shared" si="21"/>
        <v>42606.971250504255</v>
      </c>
      <c r="AC198" s="2">
        <f t="shared" si="38"/>
        <v>43518388.268957347</v>
      </c>
      <c r="AD198" s="3">
        <f t="shared" si="10"/>
        <v>52800000</v>
      </c>
      <c r="AE198" s="2">
        <f>IF(AE196&gt;=52800000,52800000,IF(AB177=Graph!G$1*1000,AE197+Graph!G$1*1000,AC198))</f>
        <v>43518388.268957347</v>
      </c>
      <c r="AF198" s="3">
        <f t="shared" si="11"/>
        <v>43518388.268957347</v>
      </c>
      <c r="AG198" s="3">
        <f t="shared" si="29"/>
        <v>49008393.561340086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131</v>
      </c>
      <c r="C199" s="7"/>
      <c r="D199" s="2" t="e">
        <f t="shared" si="12"/>
        <v>#N/A</v>
      </c>
      <c r="E199" s="2" t="e">
        <f t="shared" si="22"/>
        <v>#N/A</v>
      </c>
      <c r="F199" s="2">
        <v>1154548.3036761582</v>
      </c>
      <c r="G199" s="2">
        <f t="shared" si="41"/>
        <v>742960.42857142852</v>
      </c>
      <c r="H199" s="2">
        <f t="shared" si="39"/>
        <v>106574868.90951058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1495907.8571428563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1161276.9219208062</v>
      </c>
      <c r="Q199" s="2">
        <f t="shared" si="42"/>
        <v>750000</v>
      </c>
      <c r="R199" s="2">
        <f t="shared" si="40"/>
        <v>107927386.44747579</v>
      </c>
      <c r="S199" s="2">
        <f t="shared" si="17"/>
        <v>742960.42857143283</v>
      </c>
      <c r="T199" s="2">
        <f t="shared" si="18"/>
        <v>7039.571428571362</v>
      </c>
      <c r="U199" s="2">
        <f t="shared" si="19"/>
        <v>750000</v>
      </c>
      <c r="V199" s="2">
        <f t="shared" si="34"/>
        <v>44231041.948000103</v>
      </c>
      <c r="W199" s="2">
        <f t="shared" si="20"/>
        <v>712653.67904275656</v>
      </c>
      <c r="X199" s="2">
        <f t="shared" si="6"/>
        <v>37346.320957243443</v>
      </c>
      <c r="Y199" s="2">
        <f t="shared" si="37"/>
        <v>63696344.499475673</v>
      </c>
      <c r="Z199" s="2" t="str">
        <f t="shared" si="8"/>
        <v>HERE</v>
      </c>
      <c r="AA199" s="2">
        <f>IF(Z199="HERE",Y199,AA198+Graph!$G$1*1000)</f>
        <v>63696344.499475673</v>
      </c>
      <c r="AB199" s="2">
        <f t="shared" si="21"/>
        <v>37346.320957243443</v>
      </c>
      <c r="AC199" s="2">
        <f t="shared" si="38"/>
        <v>44231041.948000103</v>
      </c>
      <c r="AD199" s="3">
        <f t="shared" si="10"/>
        <v>52800000</v>
      </c>
      <c r="AE199" s="2">
        <f>IF(AE197&gt;=52800000,52800000,IF(AB178=Graph!G$1*1000,AE198+Graph!G$1*1000,AC199))</f>
        <v>44231041.948000103</v>
      </c>
      <c r="AF199" s="3">
        <f t="shared" si="11"/>
        <v>44231041.948000103</v>
      </c>
      <c r="AG199" s="3">
        <f t="shared" si="29"/>
        <v>49038502.562484302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132</v>
      </c>
      <c r="C200" s="7"/>
      <c r="D200" s="2" t="e">
        <f t="shared" si="12"/>
        <v>#N/A</v>
      </c>
      <c r="E200" s="2" t="e">
        <f t="shared" si="22"/>
        <v>#N/A</v>
      </c>
      <c r="F200" s="2">
        <v>1159808.953969419</v>
      </c>
      <c r="G200" s="2">
        <f t="shared" si="41"/>
        <v>742960.42857142852</v>
      </c>
      <c r="H200" s="2">
        <f t="shared" si="39"/>
        <v>107317829.33808202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1502947.4285714277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1166559.4140134156</v>
      </c>
      <c r="Q200" s="2">
        <f t="shared" si="42"/>
        <v>750000</v>
      </c>
      <c r="R200" s="2">
        <f t="shared" si="40"/>
        <v>108677386.44747579</v>
      </c>
      <c r="S200" s="2">
        <f t="shared" si="17"/>
        <v>742960.42857143283</v>
      </c>
      <c r="T200" s="2">
        <f t="shared" si="18"/>
        <v>7039.571428571362</v>
      </c>
      <c r="U200" s="2">
        <f t="shared" si="19"/>
        <v>750000</v>
      </c>
      <c r="V200" s="2">
        <f t="shared" si="34"/>
        <v>44948956.277336091</v>
      </c>
      <c r="W200" s="2">
        <f t="shared" si="20"/>
        <v>717914.32933598757</v>
      </c>
      <c r="X200" s="2">
        <f t="shared" si="6"/>
        <v>32085.670664012432</v>
      </c>
      <c r="Y200" s="2">
        <f t="shared" si="37"/>
        <v>63728430.170139685</v>
      </c>
      <c r="Z200" s="2" t="str">
        <f t="shared" si="8"/>
        <v>HERE</v>
      </c>
      <c r="AA200" s="2">
        <f>IF(Z200="HERE",Y200,AA199+Graph!$G$1*1000)</f>
        <v>63728430.170139685</v>
      </c>
      <c r="AB200" s="2">
        <f t="shared" si="21"/>
        <v>32085.670664012432</v>
      </c>
      <c r="AC200" s="2">
        <f t="shared" si="38"/>
        <v>44948956.277336091</v>
      </c>
      <c r="AD200" s="3">
        <f t="shared" si="10"/>
        <v>52800000</v>
      </c>
      <c r="AE200" s="2">
        <f>IF(AE198&gt;=52800000,52800000,IF(AB179=Graph!G$1*1000,AE199+Graph!G$1*1000,AC200))</f>
        <v>44948956.277336091</v>
      </c>
      <c r="AF200" s="3">
        <f t="shared" si="11"/>
        <v>44948956.277336091</v>
      </c>
      <c r="AG200" s="3">
        <f t="shared" si="29"/>
        <v>49068874.596143186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133</v>
      </c>
      <c r="C201" s="7"/>
      <c r="D201" s="2" t="e">
        <f t="shared" si="12"/>
        <v>#N/A</v>
      </c>
      <c r="E201" s="2" t="e">
        <f t="shared" si="22"/>
        <v>#N/A</v>
      </c>
      <c r="F201" s="2">
        <v>1165069.6042626798</v>
      </c>
      <c r="G201" s="2">
        <f t="shared" si="41"/>
        <v>742960.42857142852</v>
      </c>
      <c r="H201" s="2">
        <f t="shared" si="39"/>
        <v>108060789.76665345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1509986.9999999991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1171841.9061059952</v>
      </c>
      <c r="Q201" s="2">
        <f t="shared" si="42"/>
        <v>750000</v>
      </c>
      <c r="R201" s="2">
        <f t="shared" si="40"/>
        <v>109427386.44747579</v>
      </c>
      <c r="S201" s="2">
        <f t="shared" si="17"/>
        <v>742960.42857143283</v>
      </c>
      <c r="T201" s="2">
        <f t="shared" si="18"/>
        <v>7039.571428571362</v>
      </c>
      <c r="U201" s="2">
        <f t="shared" si="19"/>
        <v>750000</v>
      </c>
      <c r="V201" s="2">
        <f t="shared" si="34"/>
        <v>45672131.256965339</v>
      </c>
      <c r="W201" s="2">
        <f t="shared" si="20"/>
        <v>723174.97962924838</v>
      </c>
      <c r="X201" s="2">
        <f t="shared" si="6"/>
        <v>26825.020370751619</v>
      </c>
      <c r="Y201" s="2">
        <f t="shared" si="37"/>
        <v>63755255.190510437</v>
      </c>
      <c r="Z201" s="2" t="str">
        <f t="shared" si="8"/>
        <v>HERE</v>
      </c>
      <c r="AA201" s="2">
        <f>IF(Z201="HERE",Y201,AA200+Graph!$G$1*1000)</f>
        <v>63755255.190510437</v>
      </c>
      <c r="AB201" s="2">
        <f t="shared" si="21"/>
        <v>26825.020370751619</v>
      </c>
      <c r="AC201" s="2">
        <f t="shared" si="38"/>
        <v>45672131.256965339</v>
      </c>
      <c r="AD201" s="3">
        <f t="shared" si="10"/>
        <v>52800000</v>
      </c>
      <c r="AE201" s="2">
        <f>IF(AE199&gt;=52800000,52800000,IF(AB180=Graph!G$1*1000,AE200+Graph!G$1*1000,AC201))</f>
        <v>45672131.256965339</v>
      </c>
      <c r="AF201" s="3">
        <f t="shared" si="11"/>
        <v>45672131.256965339</v>
      </c>
      <c r="AG201" s="3">
        <f t="shared" si="29"/>
        <v>49099509.662316732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134</v>
      </c>
      <c r="C202" s="7"/>
      <c r="D202" s="2" t="e">
        <f t="shared" si="12"/>
        <v>#N/A</v>
      </c>
      <c r="E202" s="2" t="e">
        <f t="shared" si="22"/>
        <v>#N/A</v>
      </c>
      <c r="F202" s="2">
        <v>1170330.2545559406</v>
      </c>
      <c r="G202" s="2">
        <f t="shared" si="41"/>
        <v>742960.42857142852</v>
      </c>
      <c r="H202" s="2">
        <f t="shared" si="39"/>
        <v>108803750.19522488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1517026.5714285704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1177124.3981985748</v>
      </c>
      <c r="Q202" s="2">
        <f t="shared" si="42"/>
        <v>750000</v>
      </c>
      <c r="R202" s="2">
        <f t="shared" si="40"/>
        <v>110177386.44747579</v>
      </c>
      <c r="S202" s="2">
        <f t="shared" si="17"/>
        <v>742960.42857143283</v>
      </c>
      <c r="T202" s="2">
        <f t="shared" si="18"/>
        <v>7039.571428571362</v>
      </c>
      <c r="U202" s="2">
        <f t="shared" si="19"/>
        <v>750000</v>
      </c>
      <c r="V202" s="2">
        <f t="shared" si="34"/>
        <v>46400566.886887848</v>
      </c>
      <c r="W202" s="2">
        <f t="shared" si="20"/>
        <v>728435.62992250919</v>
      </c>
      <c r="X202" s="2">
        <f t="shared" si="6"/>
        <v>21564.370077490807</v>
      </c>
      <c r="Y202" s="2">
        <f t="shared" si="37"/>
        <v>63776819.560587928</v>
      </c>
      <c r="Z202" s="2" t="str">
        <f t="shared" si="8"/>
        <v>HERE</v>
      </c>
      <c r="AA202" s="2">
        <f>IF(Z202="HERE",Y202,AA201+Graph!$G$1*1000)</f>
        <v>63776819.560587928</v>
      </c>
      <c r="AB202" s="2">
        <f t="shared" si="21"/>
        <v>21564.370077490807</v>
      </c>
      <c r="AC202" s="2">
        <f t="shared" si="38"/>
        <v>46400566.886887848</v>
      </c>
      <c r="AD202" s="3">
        <f t="shared" si="10"/>
        <v>52800000</v>
      </c>
      <c r="AE202" s="2">
        <f>IF(AE200&gt;=52800000,52800000,IF(AB181=Graph!G$1*1000,AE201+Graph!G$1*1000,AC202))</f>
        <v>46400566.886887848</v>
      </c>
      <c r="AF202" s="3">
        <f t="shared" si="11"/>
        <v>46400566.886887848</v>
      </c>
      <c r="AG202" s="3">
        <f t="shared" si="29"/>
        <v>49130407.76100494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135</v>
      </c>
      <c r="C203" s="7"/>
      <c r="D203" s="2" t="e">
        <f t="shared" si="12"/>
        <v>#N/A</v>
      </c>
      <c r="E203" s="2" t="e">
        <f t="shared" si="22"/>
        <v>#N/A</v>
      </c>
      <c r="F203" s="2">
        <v>1175590.9048492014</v>
      </c>
      <c r="G203" s="2">
        <f t="shared" si="41"/>
        <v>742960.42857142852</v>
      </c>
      <c r="H203" s="2">
        <f t="shared" si="39"/>
        <v>109546710.62379631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1524066.1428571418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1182406.8902911544</v>
      </c>
      <c r="Q203" s="2">
        <f t="shared" si="42"/>
        <v>750000</v>
      </c>
      <c r="R203" s="2">
        <f t="shared" si="40"/>
        <v>110927386.44747579</v>
      </c>
      <c r="S203" s="2">
        <f t="shared" si="17"/>
        <v>742960.42857143283</v>
      </c>
      <c r="T203" s="2">
        <f t="shared" si="18"/>
        <v>7039.571428571362</v>
      </c>
      <c r="U203" s="2">
        <f t="shared" si="19"/>
        <v>750000</v>
      </c>
      <c r="V203" s="2">
        <f t="shared" si="34"/>
        <v>47134263.167103618</v>
      </c>
      <c r="W203" s="2">
        <f t="shared" si="20"/>
        <v>733696.28021577001</v>
      </c>
      <c r="X203" s="2">
        <f t="shared" si="6"/>
        <v>16303.719784229994</v>
      </c>
      <c r="Y203" s="2">
        <f t="shared" si="37"/>
        <v>63793123.280372158</v>
      </c>
      <c r="Z203" s="2" t="str">
        <f t="shared" si="8"/>
        <v>HERE</v>
      </c>
      <c r="AA203" s="2">
        <f>IF(Z203="HERE",Y203,AA202+Graph!$G$1*1000)</f>
        <v>63793123.280372158</v>
      </c>
      <c r="AB203" s="2">
        <f t="shared" si="21"/>
        <v>16303.719784229994</v>
      </c>
      <c r="AC203" s="2">
        <f t="shared" si="38"/>
        <v>47134263.167103618</v>
      </c>
      <c r="AD203" s="3">
        <f t="shared" si="10"/>
        <v>52800000</v>
      </c>
      <c r="AE203" s="2">
        <f>IF(AE201&gt;=52800000,52800000,IF(AB182=Graph!G$1*1000,AE202+Graph!G$1*1000,AC203))</f>
        <v>47134263.167103618</v>
      </c>
      <c r="AF203" s="3">
        <f t="shared" si="11"/>
        <v>47134263.167103618</v>
      </c>
      <c r="AG203" s="3">
        <f t="shared" si="29"/>
        <v>49161568.892207809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136</v>
      </c>
      <c r="C204" s="7"/>
      <c r="D204" s="2" t="e">
        <f t="shared" si="12"/>
        <v>#N/A</v>
      </c>
      <c r="E204" s="2" t="e">
        <f t="shared" si="22"/>
        <v>#N/A</v>
      </c>
      <c r="F204" s="2">
        <v>1180851.5551424623</v>
      </c>
      <c r="G204" s="2">
        <f t="shared" si="41"/>
        <v>742960.42857142852</v>
      </c>
      <c r="H204" s="2">
        <f t="shared" si="39"/>
        <v>110289671.05236775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1531105.7142857132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1187689.382383734</v>
      </c>
      <c r="Q204" s="2">
        <f t="shared" si="42"/>
        <v>750000</v>
      </c>
      <c r="R204" s="2">
        <f t="shared" si="40"/>
        <v>111677386.44747579</v>
      </c>
      <c r="S204" s="2">
        <f t="shared" si="17"/>
        <v>742960.42857143283</v>
      </c>
      <c r="T204" s="2">
        <f t="shared" si="18"/>
        <v>7039.571428571362</v>
      </c>
      <c r="U204" s="2">
        <f t="shared" si="19"/>
        <v>750000</v>
      </c>
      <c r="V204" s="2">
        <f t="shared" si="34"/>
        <v>47873220.097612649</v>
      </c>
      <c r="W204" s="2">
        <f t="shared" si="20"/>
        <v>738956.93050903082</v>
      </c>
      <c r="X204" s="2">
        <f t="shared" si="6"/>
        <v>11043.069490969181</v>
      </c>
      <c r="Y204" s="2">
        <f t="shared" si="37"/>
        <v>63804166.349863127</v>
      </c>
      <c r="Z204" s="2" t="str">
        <f t="shared" si="8"/>
        <v>HERE</v>
      </c>
      <c r="AA204" s="2">
        <f>IF(Z204="HERE",Y204,AA203+Graph!$G$1*1000)</f>
        <v>63804166.349863127</v>
      </c>
      <c r="AB204" s="2">
        <f t="shared" si="21"/>
        <v>11043.069490969181</v>
      </c>
      <c r="AC204" s="2">
        <f t="shared" si="38"/>
        <v>47873220.097612649</v>
      </c>
      <c r="AD204" s="3">
        <f t="shared" si="10"/>
        <v>52800000</v>
      </c>
      <c r="AE204" s="2">
        <f>IF(AE202&gt;=52800000,52800000,IF(AB183=Graph!G$1*1000,AE203+Graph!G$1*1000,AC204))</f>
        <v>47873220.097612649</v>
      </c>
      <c r="AF204" s="3">
        <f t="shared" si="11"/>
        <v>47873220.097612649</v>
      </c>
      <c r="AG204" s="3">
        <f t="shared" si="29"/>
        <v>49192993.055925339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137</v>
      </c>
      <c r="C205" s="7"/>
      <c r="D205" s="2" t="e">
        <f t="shared" si="12"/>
        <v>#N/A</v>
      </c>
      <c r="E205" s="2" t="e">
        <f t="shared" si="22"/>
        <v>#N/A</v>
      </c>
      <c r="F205" s="2">
        <v>1186112.2054356933</v>
      </c>
      <c r="G205" s="2">
        <f t="shared" si="41"/>
        <v>742960.42857142852</v>
      </c>
      <c r="H205" s="2">
        <f t="shared" si="39"/>
        <v>111032631.48093918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1538145.2857142845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1192971.8744763136</v>
      </c>
      <c r="Q205" s="2">
        <f t="shared" si="42"/>
        <v>750000</v>
      </c>
      <c r="R205" s="2">
        <f t="shared" si="40"/>
        <v>112427386.44747579</v>
      </c>
      <c r="S205" s="2">
        <f t="shared" si="17"/>
        <v>742960.42857143283</v>
      </c>
      <c r="T205" s="2">
        <f t="shared" si="18"/>
        <v>7039.571428571362</v>
      </c>
      <c r="U205" s="2">
        <f t="shared" si="19"/>
        <v>750000</v>
      </c>
      <c r="V205" s="2">
        <f t="shared" si="34"/>
        <v>48617437.678414911</v>
      </c>
      <c r="W205" s="2">
        <f t="shared" si="20"/>
        <v>744217.58080226183</v>
      </c>
      <c r="X205" s="2">
        <f t="shared" si="6"/>
        <v>5782.4191977381706</v>
      </c>
      <c r="Y205" s="2">
        <f t="shared" si="37"/>
        <v>63809948.769060865</v>
      </c>
      <c r="Z205" s="2" t="str">
        <f t="shared" si="8"/>
        <v>HERE</v>
      </c>
      <c r="AA205" s="2">
        <f>IF(Z205="HERE",Y205,AA204+Graph!$G$1*1000)</f>
        <v>63809948.769060865</v>
      </c>
      <c r="AB205" s="2">
        <f t="shared" si="21"/>
        <v>5782.4191977381706</v>
      </c>
      <c r="AC205" s="2">
        <f t="shared" si="38"/>
        <v>48617437.678414911</v>
      </c>
      <c r="AD205" s="3">
        <f t="shared" si="10"/>
        <v>52800000</v>
      </c>
      <c r="AE205" s="2">
        <f>IF(AE203&gt;=52800000,52800000,IF(AB184=Graph!G$1*1000,AE204+Graph!G$1*1000,AC205))</f>
        <v>48617437.678414911</v>
      </c>
      <c r="AF205" s="3">
        <f t="shared" si="11"/>
        <v>48617437.678414911</v>
      </c>
      <c r="AG205" s="3">
        <f t="shared" si="29"/>
        <v>49224680.252157539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138</v>
      </c>
      <c r="C206" s="7"/>
      <c r="D206" s="2" t="e">
        <f t="shared" si="12"/>
        <v>#N/A</v>
      </c>
      <c r="E206" s="2" t="e">
        <f t="shared" si="22"/>
        <v>#N/A</v>
      </c>
      <c r="F206" s="2">
        <v>1191372.8557289541</v>
      </c>
      <c r="G206" s="2">
        <f t="shared" si="41"/>
        <v>742960.42857142852</v>
      </c>
      <c r="H206" s="2">
        <f t="shared" si="39"/>
        <v>111775591.90951061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1545184.8571428559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1198254.366568923</v>
      </c>
      <c r="Q206" s="2">
        <f t="shared" si="42"/>
        <v>750000</v>
      </c>
      <c r="R206" s="2">
        <f t="shared" si="40"/>
        <v>113177386.44747579</v>
      </c>
      <c r="S206" s="2">
        <f t="shared" si="17"/>
        <v>742960.42857143283</v>
      </c>
      <c r="T206" s="2">
        <f t="shared" si="18"/>
        <v>7039.571428571362</v>
      </c>
      <c r="U206" s="2">
        <f t="shared" si="19"/>
        <v>750000</v>
      </c>
      <c r="V206" s="2">
        <f t="shared" si="34"/>
        <v>49366915.909510434</v>
      </c>
      <c r="W206" s="2">
        <f t="shared" si="20"/>
        <v>749478.23109552264</v>
      </c>
      <c r="X206" s="2">
        <f t="shared" si="6"/>
        <v>521.76890447735786</v>
      </c>
      <c r="Y206" s="2">
        <f t="shared" si="37"/>
        <v>63810470.537965342</v>
      </c>
      <c r="Z206" s="2" t="str">
        <f t="shared" si="8"/>
        <v>HERE</v>
      </c>
      <c r="AA206" s="2">
        <f>IF(Z206="HERE",Y206,AA205+Graph!$G$1*1000)</f>
        <v>63810470.537965342</v>
      </c>
      <c r="AB206" s="2">
        <f t="shared" si="21"/>
        <v>521.76890447735786</v>
      </c>
      <c r="AC206" s="2">
        <f t="shared" si="38"/>
        <v>49366915.909510434</v>
      </c>
      <c r="AD206" s="3">
        <f t="shared" si="10"/>
        <v>52800000</v>
      </c>
      <c r="AE206" s="2">
        <f>IF(AE204&gt;=52800000,52800000,IF(AB185=Graph!G$1*1000,AE205+Graph!G$1*1000,AC206))</f>
        <v>49366915.909510434</v>
      </c>
      <c r="AF206" s="3">
        <f t="shared" si="11"/>
        <v>49366915.909510434</v>
      </c>
      <c r="AG206" s="3">
        <f t="shared" si="29"/>
        <v>49256630.480904393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139</v>
      </c>
      <c r="C207" s="7"/>
      <c r="D207" s="2" t="e">
        <f t="shared" si="12"/>
        <v>#N/A</v>
      </c>
      <c r="E207" s="2" t="e">
        <f t="shared" si="22"/>
        <v>#N/A</v>
      </c>
      <c r="F207" s="2">
        <v>1196633.5060222149</v>
      </c>
      <c r="G207" s="2">
        <f t="shared" si="41"/>
        <v>742960.42857142852</v>
      </c>
      <c r="H207" s="2">
        <f t="shared" si="39"/>
        <v>112518552.33808205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1552224.4285714272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1203536.8586615026</v>
      </c>
      <c r="Q207" s="2">
        <f t="shared" si="42"/>
        <v>750000</v>
      </c>
      <c r="R207" s="2">
        <f t="shared" si="40"/>
        <v>113927386.44747579</v>
      </c>
      <c r="S207" s="2">
        <f t="shared" si="17"/>
        <v>742960.42857143283</v>
      </c>
      <c r="T207" s="2">
        <f t="shared" si="18"/>
        <v>7039.571428571362</v>
      </c>
      <c r="U207" s="2">
        <f t="shared" si="19"/>
        <v>750000</v>
      </c>
      <c r="V207" s="2">
        <f t="shared" si="34"/>
        <v>50109876.338081859</v>
      </c>
      <c r="W207" s="2">
        <f t="shared" si="20"/>
        <v>742960.42857142538</v>
      </c>
      <c r="X207" s="2">
        <f t="shared" si="6"/>
        <v>7039.5714285746217</v>
      </c>
      <c r="Y207" s="2">
        <f t="shared" si="37"/>
        <v>63817510.109393917</v>
      </c>
      <c r="Z207" s="2" t="str">
        <f t="shared" si="8"/>
        <v>HERE</v>
      </c>
      <c r="AA207" s="2">
        <f>IF(Z207="HERE",Y207,AA206+Graph!$G$1*1000)</f>
        <v>63817510.109393917</v>
      </c>
      <c r="AB207" s="2">
        <f t="shared" si="21"/>
        <v>7039.5714285746217</v>
      </c>
      <c r="AC207" s="2">
        <f t="shared" si="38"/>
        <v>50109876.338081859</v>
      </c>
      <c r="AD207" s="3">
        <f t="shared" si="10"/>
        <v>52800000</v>
      </c>
      <c r="AE207" s="2">
        <f>IF(AE205&gt;=52800000,52800000,IF(AB186=Graph!G$1*1000,AE206+Graph!G$1*1000,AC207))</f>
        <v>50109876.338081859</v>
      </c>
      <c r="AF207" s="3">
        <f t="shared" si="11"/>
        <v>50109876.338081859</v>
      </c>
      <c r="AG207" s="3">
        <f t="shared" si="29"/>
        <v>49288843.742165916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140</v>
      </c>
      <c r="C208" s="7"/>
      <c r="D208" s="2" t="e">
        <f t="shared" si="12"/>
        <v>#N/A</v>
      </c>
      <c r="E208" s="2" t="e">
        <f t="shared" si="22"/>
        <v>#N/A</v>
      </c>
      <c r="F208" s="2">
        <v>1201894.1563154757</v>
      </c>
      <c r="G208" s="2">
        <f t="shared" si="41"/>
        <v>742960.42857142852</v>
      </c>
      <c r="H208" s="2">
        <f t="shared" si="39"/>
        <v>113261512.76665348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1559263.9999999986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1208819.3507540822</v>
      </c>
      <c r="Q208" s="2">
        <f t="shared" si="42"/>
        <v>750000</v>
      </c>
      <c r="R208" s="2">
        <f t="shared" si="40"/>
        <v>114677386.44747579</v>
      </c>
      <c r="S208" s="2">
        <f t="shared" si="17"/>
        <v>742960.42857143283</v>
      </c>
      <c r="T208" s="2">
        <f t="shared" si="18"/>
        <v>7039.571428571362</v>
      </c>
      <c r="U208" s="2">
        <f t="shared" si="19"/>
        <v>750000</v>
      </c>
      <c r="V208" s="2">
        <f t="shared" si="34"/>
        <v>50852836.766653284</v>
      </c>
      <c r="W208" s="2">
        <f t="shared" si="20"/>
        <v>742960.42857142538</v>
      </c>
      <c r="X208" s="2">
        <f t="shared" si="6"/>
        <v>7039.5714285746217</v>
      </c>
      <c r="Y208" s="2">
        <f t="shared" si="37"/>
        <v>63824549.680822492</v>
      </c>
      <c r="Z208" s="2" t="str">
        <f t="shared" si="8"/>
        <v>HERE</v>
      </c>
      <c r="AA208" s="2">
        <f>IF(Z208="HERE",Y208,AA207+Graph!$G$1*1000)</f>
        <v>63824549.680822492</v>
      </c>
      <c r="AB208" s="2">
        <f t="shared" si="21"/>
        <v>7039.5714285746217</v>
      </c>
      <c r="AC208" s="2">
        <f t="shared" si="38"/>
        <v>50852836.766653284</v>
      </c>
      <c r="AD208" s="3">
        <f t="shared" si="10"/>
        <v>52800000</v>
      </c>
      <c r="AE208" s="2">
        <f>IF(AE206&gt;=52800000,52800000,IF(AB187=Graph!G$1*1000,AE207+Graph!G$1*1000,AC208))</f>
        <v>50852836.766653284</v>
      </c>
      <c r="AF208" s="3">
        <f t="shared" si="11"/>
        <v>50852836.766653284</v>
      </c>
      <c r="AG208" s="3">
        <f t="shared" si="29"/>
        <v>49321320.0359421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141</v>
      </c>
      <c r="C209" s="7"/>
      <c r="D209" s="2" t="e">
        <f t="shared" si="12"/>
        <v>#N/A</v>
      </c>
      <c r="E209" s="2" t="e">
        <f t="shared" si="22"/>
        <v>#N/A</v>
      </c>
      <c r="F209" s="2">
        <v>1207154.8066087365</v>
      </c>
      <c r="G209" s="2">
        <f t="shared" si="41"/>
        <v>742960.42857142852</v>
      </c>
      <c r="H209" s="2">
        <f t="shared" si="39"/>
        <v>114004473.19522491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1566303.57142857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1214101.8428466618</v>
      </c>
      <c r="Q209" s="2">
        <f t="shared" si="42"/>
        <v>750000</v>
      </c>
      <c r="R209" s="2">
        <f t="shared" si="40"/>
        <v>115427386.44747579</v>
      </c>
      <c r="S209" s="2">
        <f t="shared" si="17"/>
        <v>742960.42857143283</v>
      </c>
      <c r="T209" s="2">
        <f t="shared" si="18"/>
        <v>7039.571428571362</v>
      </c>
      <c r="U209" s="2">
        <f t="shared" si="19"/>
        <v>750000</v>
      </c>
      <c r="V209" s="2">
        <f t="shared" si="34"/>
        <v>51595797.19522471</v>
      </c>
      <c r="W209" s="2">
        <f t="shared" si="20"/>
        <v>742960.42857142538</v>
      </c>
      <c r="X209" s="2">
        <f t="shared" si="6"/>
        <v>7039.5714285746217</v>
      </c>
      <c r="Y209" s="2">
        <f t="shared" si="37"/>
        <v>63831589.252251066</v>
      </c>
      <c r="Z209" s="2" t="str">
        <f t="shared" si="8"/>
        <v>HERE</v>
      </c>
      <c r="AA209" s="2">
        <f>IF(Z209="HERE",Y209,AA208+Graph!$G$1*1000)</f>
        <v>63831589.252251066</v>
      </c>
      <c r="AB209" s="2">
        <f t="shared" si="21"/>
        <v>7039.5714285746217</v>
      </c>
      <c r="AC209" s="2">
        <f t="shared" si="38"/>
        <v>51595797.19522471</v>
      </c>
      <c r="AD209" s="3">
        <f t="shared" si="10"/>
        <v>52800000</v>
      </c>
      <c r="AE209" s="2">
        <f>IF(AE207&gt;=52800000,52800000,IF(AB188=Graph!G$1*1000,AE208+Graph!G$1*1000,AC209))</f>
        <v>51595797.19522471</v>
      </c>
      <c r="AF209" s="3">
        <f t="shared" si="11"/>
        <v>51595797.19522471</v>
      </c>
      <c r="AG209" s="3">
        <f t="shared" si="29"/>
        <v>49354059.362232946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142</v>
      </c>
      <c r="C210" s="7"/>
      <c r="D210" s="2" t="e">
        <f t="shared" si="12"/>
        <v>#N/A</v>
      </c>
      <c r="E210" s="2" t="e">
        <f t="shared" si="22"/>
        <v>#N/A</v>
      </c>
      <c r="F210" s="2">
        <v>1212415.4569019675</v>
      </c>
      <c r="G210" s="2">
        <f t="shared" si="41"/>
        <v>742960.42857142852</v>
      </c>
      <c r="H210" s="2">
        <f t="shared" si="39"/>
        <v>114747433.62379634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1573343.1428571413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1219384.3349392414</v>
      </c>
      <c r="Q210" s="2">
        <f t="shared" si="42"/>
        <v>750000</v>
      </c>
      <c r="R210" s="2">
        <f t="shared" si="40"/>
        <v>116177386.44747579</v>
      </c>
      <c r="S210" s="2">
        <f t="shared" si="17"/>
        <v>742960.42857143283</v>
      </c>
      <c r="T210" s="2">
        <f t="shared" si="18"/>
        <v>7039.571428571362</v>
      </c>
      <c r="U210" s="2">
        <f t="shared" si="19"/>
        <v>750000</v>
      </c>
      <c r="V210" s="2">
        <f t="shared" si="34"/>
        <v>52338757.623796135</v>
      </c>
      <c r="W210" s="2">
        <f t="shared" si="20"/>
        <v>742960.42857142538</v>
      </c>
      <c r="X210" s="2">
        <f t="shared" si="6"/>
        <v>7039.5714285746217</v>
      </c>
      <c r="Y210" s="2">
        <f t="shared" si="37"/>
        <v>63838628.823679641</v>
      </c>
      <c r="Z210" s="2" t="str">
        <f t="shared" si="8"/>
        <v>HERE</v>
      </c>
      <c r="AA210" s="2">
        <f>IF(Z210="HERE",Y210,AA209+Graph!$G$1*1000)</f>
        <v>63838628.823679641</v>
      </c>
      <c r="AB210" s="2">
        <f t="shared" si="21"/>
        <v>7039.5714285746217</v>
      </c>
      <c r="AC210" s="2">
        <f t="shared" si="38"/>
        <v>52338757.623796135</v>
      </c>
      <c r="AD210" s="3">
        <f t="shared" si="10"/>
        <v>52800000</v>
      </c>
      <c r="AE210" s="2">
        <f>IF(AE208&gt;=52800000,52800000,IF(AB189=Graph!G$1*1000,AE209+Graph!G$1*1000,AC210))</f>
        <v>52338757.623796135</v>
      </c>
      <c r="AF210" s="3">
        <f t="shared" si="11"/>
        <v>52338757.623796135</v>
      </c>
      <c r="AG210" s="3">
        <f t="shared" si="29"/>
        <v>49387061.721038461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143</v>
      </c>
      <c r="C211" s="7"/>
      <c r="D211" s="2" t="e">
        <f t="shared" si="12"/>
        <v>#N/A</v>
      </c>
      <c r="E211" s="2" t="e">
        <f t="shared" si="22"/>
        <v>#N/A</v>
      </c>
      <c r="F211" s="2">
        <v>1217676.1071952283</v>
      </c>
      <c r="G211" s="2">
        <f t="shared" si="41"/>
        <v>742960.42857142852</v>
      </c>
      <c r="H211" s="2">
        <f t="shared" si="39"/>
        <v>115490394.05236778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1580382.7142857127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1224666.8270318508</v>
      </c>
      <c r="Q211" s="2">
        <f t="shared" si="42"/>
        <v>750000</v>
      </c>
      <c r="R211" s="2">
        <f t="shared" si="40"/>
        <v>116927386.44747579</v>
      </c>
      <c r="S211" s="2">
        <f t="shared" si="17"/>
        <v>742960.42857143283</v>
      </c>
      <c r="T211" s="2">
        <f t="shared" si="18"/>
        <v>7039.571428571362</v>
      </c>
      <c r="U211" s="2">
        <f t="shared" si="19"/>
        <v>750000</v>
      </c>
      <c r="V211" s="2">
        <f t="shared" si="34"/>
        <v>53081718.052367561</v>
      </c>
      <c r="W211" s="2">
        <f t="shared" si="20"/>
        <v>742960.42857142538</v>
      </c>
      <c r="X211" s="2">
        <f t="shared" si="6"/>
        <v>7039.5714285746217</v>
      </c>
      <c r="Y211" s="2">
        <f t="shared" si="37"/>
        <v>63845668.395108216</v>
      </c>
      <c r="Z211" s="2" t="str">
        <f t="shared" si="8"/>
        <v>HERE</v>
      </c>
      <c r="AA211" s="2">
        <f>IF(Z211="HERE",Y211,AA210+Graph!$G$1*1000)</f>
        <v>63845668.395108216</v>
      </c>
      <c r="AB211" s="2">
        <f t="shared" si="21"/>
        <v>7039.5714285746217</v>
      </c>
      <c r="AC211" s="2">
        <f t="shared" si="38"/>
        <v>53081718.052367561</v>
      </c>
      <c r="AD211" s="3">
        <f t="shared" si="10"/>
        <v>52800000</v>
      </c>
      <c r="AE211" s="2">
        <f>IF(AE209&gt;=52800000,52800000,IF(AB190=Graph!G$1*1000,AE210+Graph!G$1*1000,AC211))</f>
        <v>53081718.052367561</v>
      </c>
      <c r="AF211" s="3">
        <f t="shared" si="11"/>
        <v>52800000</v>
      </c>
      <c r="AG211" s="3">
        <f t="shared" si="29"/>
        <v>49420327.11235863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144</v>
      </c>
      <c r="C212" s="7"/>
      <c r="D212" s="2" t="e">
        <f t="shared" si="12"/>
        <v>#N/A</v>
      </c>
      <c r="E212" s="2" t="e">
        <f t="shared" si="22"/>
        <v>#N/A</v>
      </c>
      <c r="F212" s="2">
        <v>1222936.7574884892</v>
      </c>
      <c r="G212" s="2">
        <f t="shared" si="41"/>
        <v>742960.42857142852</v>
      </c>
      <c r="H212" s="2">
        <f t="shared" si="39"/>
        <v>116233354.48093921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1587422.2857142841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1229949.3191244304</v>
      </c>
      <c r="Q212" s="2">
        <f t="shared" si="42"/>
        <v>750000</v>
      </c>
      <c r="R212" s="2">
        <f t="shared" si="40"/>
        <v>117677386.44747579</v>
      </c>
      <c r="S212" s="2">
        <f t="shared" si="17"/>
        <v>742960.42857143283</v>
      </c>
      <c r="T212" s="2">
        <f t="shared" si="18"/>
        <v>7039.571428571362</v>
      </c>
      <c r="U212" s="2">
        <f t="shared" si="19"/>
        <v>750000</v>
      </c>
      <c r="V212" s="2">
        <f t="shared" si="34"/>
        <v>53824678.480938986</v>
      </c>
      <c r="W212" s="2">
        <f t="shared" si="20"/>
        <v>742960.42857142538</v>
      </c>
      <c r="X212" s="2">
        <f t="shared" si="6"/>
        <v>7039.5714285746217</v>
      </c>
      <c r="Y212" s="2">
        <f t="shared" si="37"/>
        <v>63852707.96653679</v>
      </c>
      <c r="Z212" s="2" t="str">
        <f t="shared" si="8"/>
        <v>HERE</v>
      </c>
      <c r="AA212" s="2">
        <f>IF(Z212="HERE",Y212,AA211+Graph!$G$1*1000)</f>
        <v>63852707.96653679</v>
      </c>
      <c r="AB212" s="2">
        <f t="shared" si="21"/>
        <v>7039.5714285746217</v>
      </c>
      <c r="AC212" s="2">
        <f t="shared" si="38"/>
        <v>53824678.480938986</v>
      </c>
      <c r="AD212" s="3">
        <f t="shared" si="10"/>
        <v>52800000</v>
      </c>
      <c r="AE212" s="2">
        <f>IF(AE210&gt;=52800000,52800000,IF(AB191=Graph!G$1*1000,AE211+Graph!G$1*1000,AC212))</f>
        <v>53824678.480938986</v>
      </c>
      <c r="AF212" s="3">
        <f t="shared" si="11"/>
        <v>52800000</v>
      </c>
      <c r="AG212" s="3">
        <f t="shared" si="29"/>
        <v>49453855.536193468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145</v>
      </c>
      <c r="C213" s="7"/>
      <c r="D213" s="2" t="e">
        <f t="shared" si="12"/>
        <v>#N/A</v>
      </c>
      <c r="E213" s="2" t="e">
        <f t="shared" si="22"/>
        <v>#N/A</v>
      </c>
      <c r="F213" s="2">
        <v>1228197.40778175</v>
      </c>
      <c r="G213" s="2">
        <f t="shared" si="41"/>
        <v>742960.42857142852</v>
      </c>
      <c r="H213" s="2">
        <f t="shared" si="39"/>
        <v>116976314.90951064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1594461.8571428554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1235231.81121701</v>
      </c>
      <c r="Q213" s="2">
        <f t="shared" si="42"/>
        <v>750000</v>
      </c>
      <c r="R213" s="2">
        <f t="shared" si="40"/>
        <v>118427386.44747579</v>
      </c>
      <c r="S213" s="2">
        <f t="shared" si="17"/>
        <v>742960.42857143283</v>
      </c>
      <c r="T213" s="2">
        <f t="shared" si="18"/>
        <v>7039.571428571362</v>
      </c>
      <c r="U213" s="2">
        <f t="shared" si="19"/>
        <v>750000</v>
      </c>
      <c r="V213" s="2">
        <f t="shared" si="34"/>
        <v>54567638.909510411</v>
      </c>
      <c r="W213" s="2">
        <f t="shared" si="20"/>
        <v>742960.42857142538</v>
      </c>
      <c r="X213" s="2">
        <f t="shared" si="6"/>
        <v>7039.5714285746217</v>
      </c>
      <c r="Y213" s="2">
        <f t="shared" si="37"/>
        <v>63859747.537965365</v>
      </c>
      <c r="Z213" s="2" t="str">
        <f t="shared" si="8"/>
        <v>HERE</v>
      </c>
      <c r="AA213" s="2">
        <f>IF(Z213="HERE",Y213,AA212+Graph!$G$1*1000)</f>
        <v>63859747.537965365</v>
      </c>
      <c r="AB213" s="2">
        <f t="shared" si="21"/>
        <v>7039.5714285746217</v>
      </c>
      <c r="AC213" s="2">
        <f t="shared" si="38"/>
        <v>54567638.909510411</v>
      </c>
      <c r="AD213" s="3">
        <f t="shared" si="10"/>
        <v>52800000</v>
      </c>
      <c r="AE213" s="2">
        <f>IF(AE211&gt;=52800000,52800000,IF(AB192=Graph!G$1*1000,AE212+Graph!G$1*1000,AC213))</f>
        <v>52800000</v>
      </c>
      <c r="AF213" s="3">
        <f t="shared" si="11"/>
        <v>52800000</v>
      </c>
      <c r="AG213" s="3">
        <f t="shared" si="29"/>
        <v>49487646.99254296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146</v>
      </c>
      <c r="C214" s="7"/>
      <c r="D214" s="2" t="e">
        <f t="shared" si="12"/>
        <v>#N/A</v>
      </c>
      <c r="E214" s="2" t="e">
        <f t="shared" si="22"/>
        <v>#N/A</v>
      </c>
      <c r="F214" s="2">
        <v>1233458.0580750108</v>
      </c>
      <c r="G214" s="2">
        <f t="shared" si="41"/>
        <v>742960.42857142852</v>
      </c>
      <c r="H214" s="2">
        <f t="shared" si="39"/>
        <v>117719275.33808208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1601501.4285714268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1240514.3033095896</v>
      </c>
      <c r="Q214" s="2">
        <f t="shared" si="42"/>
        <v>750000</v>
      </c>
      <c r="R214" s="2">
        <f t="shared" si="40"/>
        <v>119177386.44747579</v>
      </c>
      <c r="S214" s="2">
        <f t="shared" si="17"/>
        <v>742960.42857143283</v>
      </c>
      <c r="T214" s="2">
        <f t="shared" si="18"/>
        <v>7039.571428571362</v>
      </c>
      <c r="U214" s="2">
        <f t="shared" si="19"/>
        <v>750000</v>
      </c>
      <c r="V214" s="2">
        <f t="shared" si="34"/>
        <v>55310599.338081837</v>
      </c>
      <c r="W214" s="2">
        <f t="shared" si="20"/>
        <v>742960.42857142538</v>
      </c>
      <c r="X214" s="2">
        <f t="shared" si="6"/>
        <v>7039.5714285746217</v>
      </c>
      <c r="Y214" s="2">
        <f t="shared" si="37"/>
        <v>63866787.109393939</v>
      </c>
      <c r="Z214" s="2" t="str">
        <f t="shared" si="8"/>
        <v>HERE</v>
      </c>
      <c r="AA214" s="2">
        <f>IF(Z214="HERE",Y214,AA213+Graph!$G$1*1000)</f>
        <v>63866787.109393939</v>
      </c>
      <c r="AB214" s="2">
        <f t="shared" si="21"/>
        <v>7039.5714285746217</v>
      </c>
      <c r="AC214" s="2">
        <f t="shared" si="38"/>
        <v>55310599.338081837</v>
      </c>
      <c r="AD214" s="3">
        <f t="shared" si="10"/>
        <v>52800000</v>
      </c>
      <c r="AE214" s="2">
        <f>IF(AE212&gt;=52800000,52800000,IF(AB193=Graph!G$1*1000,AE213+Graph!G$1*1000,AC214))</f>
        <v>52800000</v>
      </c>
      <c r="AF214" s="3">
        <f t="shared" si="11"/>
        <v>52800000</v>
      </c>
      <c r="AG214" s="3">
        <f t="shared" si="29"/>
        <v>49521701.481407121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147</v>
      </c>
      <c r="C215" s="7"/>
      <c r="D215" s="2" t="e">
        <f t="shared" si="12"/>
        <v>#N/A</v>
      </c>
      <c r="E215" s="2" t="e">
        <f t="shared" si="22"/>
        <v>#N/A</v>
      </c>
      <c r="F215" s="2">
        <v>1238718.7083682418</v>
      </c>
      <c r="G215" s="2">
        <f t="shared" si="41"/>
        <v>742960.42857142852</v>
      </c>
      <c r="H215" s="2">
        <f t="shared" si="39"/>
        <v>118462235.76665351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1608540.9999999981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1245796.7954021692</v>
      </c>
      <c r="Q215" s="2">
        <f t="shared" si="42"/>
        <v>750000</v>
      </c>
      <c r="R215" s="2">
        <f t="shared" si="40"/>
        <v>119927386.44747579</v>
      </c>
      <c r="S215" s="2">
        <f t="shared" si="17"/>
        <v>742960.42857143283</v>
      </c>
      <c r="T215" s="2">
        <f t="shared" si="18"/>
        <v>7039.571428571362</v>
      </c>
      <c r="U215" s="2">
        <f t="shared" si="19"/>
        <v>750000</v>
      </c>
      <c r="V215" s="2">
        <f t="shared" si="34"/>
        <v>56053559.766653262</v>
      </c>
      <c r="W215" s="2">
        <f t="shared" si="20"/>
        <v>742960.42857142538</v>
      </c>
      <c r="X215" s="2">
        <f t="shared" si="6"/>
        <v>7039.5714285746217</v>
      </c>
      <c r="Y215" s="2">
        <f t="shared" si="37"/>
        <v>63873826.680822514</v>
      </c>
      <c r="Z215" s="2" t="str">
        <f t="shared" si="8"/>
        <v>HERE</v>
      </c>
      <c r="AA215" s="2">
        <f>IF(Z215="HERE",Y215,AA214+Graph!$G$1*1000)</f>
        <v>63873826.680822514</v>
      </c>
      <c r="AB215" s="2">
        <f t="shared" si="21"/>
        <v>7039.5714285746217</v>
      </c>
      <c r="AC215" s="2">
        <f t="shared" si="38"/>
        <v>56053559.766653262</v>
      </c>
      <c r="AD215" s="3">
        <f t="shared" si="10"/>
        <v>52800000</v>
      </c>
      <c r="AE215" s="2">
        <f>IF(AE213&gt;=52800000,52800000,IF(AB194=Graph!G$1*1000,AE214+Graph!G$1*1000,AC215))</f>
        <v>52800000</v>
      </c>
      <c r="AF215" s="3">
        <f t="shared" si="11"/>
        <v>52800000</v>
      </c>
      <c r="AG215" s="3">
        <f t="shared" si="29"/>
        <v>49556019.002785943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148</v>
      </c>
      <c r="C216" s="7"/>
      <c r="D216" s="2" t="e">
        <f t="shared" si="12"/>
        <v>#N/A</v>
      </c>
      <c r="E216" s="2" t="e">
        <f t="shared" si="22"/>
        <v>#N/A</v>
      </c>
      <c r="F216" s="2">
        <v>1243979.3586615026</v>
      </c>
      <c r="G216" s="2">
        <f t="shared" si="41"/>
        <v>742960.42857142852</v>
      </c>
      <c r="H216" s="2">
        <f t="shared" si="39"/>
        <v>119205196.19522494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1615580.5714285695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1251079.2874947488</v>
      </c>
      <c r="Q216" s="2">
        <f t="shared" si="42"/>
        <v>750000</v>
      </c>
      <c r="R216" s="2">
        <f t="shared" si="40"/>
        <v>120677386.44747579</v>
      </c>
      <c r="S216" s="2">
        <f t="shared" si="17"/>
        <v>742960.42857143283</v>
      </c>
      <c r="T216" s="2">
        <f t="shared" si="18"/>
        <v>7039.571428571362</v>
      </c>
      <c r="U216" s="2">
        <f t="shared" si="19"/>
        <v>750000</v>
      </c>
      <c r="V216" s="2">
        <f t="shared" si="34"/>
        <v>56796520.195224687</v>
      </c>
      <c r="W216" s="2">
        <f t="shared" si="20"/>
        <v>742960.42857142538</v>
      </c>
      <c r="X216" s="2">
        <f t="shared" si="6"/>
        <v>7039.5714285746217</v>
      </c>
      <c r="Y216" s="2">
        <f t="shared" si="37"/>
        <v>63880866.252251089</v>
      </c>
      <c r="Z216" s="2" t="str">
        <f t="shared" si="8"/>
        <v>HERE</v>
      </c>
      <c r="AA216" s="2">
        <f>IF(Z216="HERE",Y216,AA215+Graph!$G$1*1000)</f>
        <v>63880866.252251089</v>
      </c>
      <c r="AB216" s="2">
        <f t="shared" si="21"/>
        <v>7039.5714285746217</v>
      </c>
      <c r="AC216" s="2">
        <f t="shared" si="38"/>
        <v>56796520.195224687</v>
      </c>
      <c r="AD216" s="3">
        <f t="shared" si="10"/>
        <v>52800000</v>
      </c>
      <c r="AE216" s="2">
        <f>IF(AE214&gt;=52800000,52800000,IF(AB195=Graph!G$1*1000,AE215+Graph!G$1*1000,AC216))</f>
        <v>52800000</v>
      </c>
      <c r="AF216" s="3">
        <f t="shared" si="11"/>
        <v>52800000</v>
      </c>
      <c r="AG216" s="3">
        <f t="shared" si="29"/>
        <v>49590599.556679435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149</v>
      </c>
      <c r="C217" s="7"/>
      <c r="D217" s="2" t="e">
        <f t="shared" si="12"/>
        <v>#N/A</v>
      </c>
      <c r="E217" s="2" t="e">
        <f t="shared" si="22"/>
        <v>#N/A</v>
      </c>
      <c r="F217" s="2">
        <v>1249240.0089547634</v>
      </c>
      <c r="G217" s="2">
        <f t="shared" si="41"/>
        <v>742960.42857142852</v>
      </c>
      <c r="H217" s="2">
        <f t="shared" si="39"/>
        <v>119948156.62379637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1622620.1428571409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1256361.7795873582</v>
      </c>
      <c r="Q217" s="2">
        <f t="shared" si="42"/>
        <v>750000</v>
      </c>
      <c r="R217" s="2">
        <f t="shared" si="40"/>
        <v>121427386.44747579</v>
      </c>
      <c r="S217" s="2">
        <f t="shared" si="17"/>
        <v>742960.42857143283</v>
      </c>
      <c r="T217" s="2">
        <f t="shared" si="18"/>
        <v>7039.571428571362</v>
      </c>
      <c r="U217" s="2">
        <f t="shared" si="19"/>
        <v>750000</v>
      </c>
      <c r="V217" s="2">
        <f t="shared" si="34"/>
        <v>57539480.623796113</v>
      </c>
      <c r="W217" s="2">
        <f t="shared" si="20"/>
        <v>742960.42857142538</v>
      </c>
      <c r="X217" s="2">
        <f t="shared" si="6"/>
        <v>7039.5714285746217</v>
      </c>
      <c r="Y217" s="2">
        <f t="shared" si="37"/>
        <v>63887905.823679663</v>
      </c>
      <c r="Z217" s="2" t="str">
        <f t="shared" si="8"/>
        <v>HERE</v>
      </c>
      <c r="AA217" s="2">
        <f>IF(Z217="HERE",Y217,AA216+Graph!$G$1*1000)</f>
        <v>63887905.823679663</v>
      </c>
      <c r="AB217" s="2">
        <f t="shared" si="21"/>
        <v>7039.5714285746217</v>
      </c>
      <c r="AC217" s="2">
        <f t="shared" si="38"/>
        <v>57539480.623796113</v>
      </c>
      <c r="AD217" s="3">
        <f t="shared" si="10"/>
        <v>52800000</v>
      </c>
      <c r="AE217" s="2">
        <f>IF(AE215&gt;=52800000,52800000,IF(AB196=Graph!G$1*1000,AE216+Graph!G$1*1000,AC217))</f>
        <v>52800000</v>
      </c>
      <c r="AF217" s="3">
        <f t="shared" si="11"/>
        <v>52800000</v>
      </c>
      <c r="AG217" s="3">
        <f t="shared" si="29"/>
        <v>49625443.143087581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150</v>
      </c>
      <c r="C218" s="7"/>
      <c r="D218" s="2" t="e">
        <f t="shared" si="12"/>
        <v>#N/A</v>
      </c>
      <c r="E218" s="2" t="e">
        <f t="shared" si="22"/>
        <v>#N/A</v>
      </c>
      <c r="F218" s="2">
        <v>1254500.6592480242</v>
      </c>
      <c r="G218" s="2">
        <f t="shared" si="41"/>
        <v>742960.42857142852</v>
      </c>
      <c r="H218" s="2">
        <f t="shared" si="39"/>
        <v>120691117.05236781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1629659.7142857122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1261644.2716799378</v>
      </c>
      <c r="Q218" s="2">
        <f t="shared" si="42"/>
        <v>750000</v>
      </c>
      <c r="R218" s="2">
        <f t="shared" si="40"/>
        <v>122177386.44747579</v>
      </c>
      <c r="S218" s="2">
        <f t="shared" si="17"/>
        <v>742960.42857143283</v>
      </c>
      <c r="T218" s="2">
        <f t="shared" si="18"/>
        <v>7039.571428571362</v>
      </c>
      <c r="U218" s="2">
        <f t="shared" si="19"/>
        <v>750000</v>
      </c>
      <c r="V218" s="2">
        <f t="shared" si="34"/>
        <v>58282441.052367538</v>
      </c>
      <c r="W218" s="2">
        <f t="shared" si="20"/>
        <v>742960.42857142538</v>
      </c>
      <c r="X218" s="2">
        <f t="shared" si="6"/>
        <v>7039.5714285746217</v>
      </c>
      <c r="Y218" s="2">
        <f t="shared" si="37"/>
        <v>63894945.395108238</v>
      </c>
      <c r="Z218" s="2" t="str">
        <f t="shared" si="8"/>
        <v>HERE</v>
      </c>
      <c r="AA218" s="2">
        <f>IF(Z218="HERE",Y218,AA217+Graph!$G$1*1000)</f>
        <v>63894945.395108238</v>
      </c>
      <c r="AB218" s="2">
        <f t="shared" si="21"/>
        <v>7039.5714285746217</v>
      </c>
      <c r="AC218" s="2">
        <f t="shared" si="38"/>
        <v>58282441.052367538</v>
      </c>
      <c r="AD218" s="3">
        <f t="shared" si="10"/>
        <v>52800000</v>
      </c>
      <c r="AE218" s="2">
        <f>IF(AE216&gt;=52800000,52800000,IF(AB197=Graph!G$1*1000,AE217+Graph!G$1*1000,AC218))</f>
        <v>52800000</v>
      </c>
      <c r="AF218" s="3">
        <f t="shared" si="11"/>
        <v>52800000</v>
      </c>
      <c r="AG218" s="3">
        <f t="shared" si="29"/>
        <v>49660549.762010396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151</v>
      </c>
      <c r="C219" s="7"/>
      <c r="D219" s="2" t="e">
        <f t="shared" si="12"/>
        <v>#N/A</v>
      </c>
      <c r="E219" s="2" t="e">
        <f t="shared" si="22"/>
        <v>#N/A</v>
      </c>
      <c r="F219" s="2">
        <v>1259761.309541285</v>
      </c>
      <c r="G219" s="2">
        <f t="shared" si="41"/>
        <v>742960.42857142852</v>
      </c>
      <c r="H219" s="2">
        <f t="shared" si="39"/>
        <v>121434077.48093924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1636699.2857142836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1266926.7637725174</v>
      </c>
      <c r="Q219" s="2">
        <f t="shared" si="42"/>
        <v>750000</v>
      </c>
      <c r="R219" s="2">
        <f t="shared" si="40"/>
        <v>122927386.44747579</v>
      </c>
      <c r="S219" s="2">
        <f t="shared" si="17"/>
        <v>742960.42857143283</v>
      </c>
      <c r="T219" s="2">
        <f t="shared" si="18"/>
        <v>7039.571428571362</v>
      </c>
      <c r="U219" s="2">
        <f t="shared" si="19"/>
        <v>750000</v>
      </c>
      <c r="V219" s="2">
        <f t="shared" si="34"/>
        <v>59025401.480938964</v>
      </c>
      <c r="W219" s="2">
        <f t="shared" si="20"/>
        <v>742960.42857142538</v>
      </c>
      <c r="X219" s="2">
        <f t="shared" si="6"/>
        <v>7039.5714285746217</v>
      </c>
      <c r="Y219" s="2">
        <f t="shared" si="37"/>
        <v>63901984.966536812</v>
      </c>
      <c r="Z219" s="2" t="str">
        <f t="shared" si="8"/>
        <v>HERE</v>
      </c>
      <c r="AA219" s="2">
        <f>IF(Z219="HERE",Y219,AA218+Graph!$G$1*1000)</f>
        <v>63901984.966536812</v>
      </c>
      <c r="AB219" s="2">
        <f t="shared" si="21"/>
        <v>7039.5714285746217</v>
      </c>
      <c r="AC219" s="2">
        <f t="shared" si="38"/>
        <v>59025401.480938964</v>
      </c>
      <c r="AD219" s="3">
        <f t="shared" si="10"/>
        <v>52800000</v>
      </c>
      <c r="AE219" s="2">
        <f>IF(AE217&gt;=52800000,52800000,IF(AB198=Graph!G$1*1000,AE218+Graph!G$1*1000,AC219))</f>
        <v>52800000</v>
      </c>
      <c r="AF219" s="3">
        <f t="shared" si="11"/>
        <v>52800000</v>
      </c>
      <c r="AG219" s="3">
        <f t="shared" si="29"/>
        <v>49695919.413447864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152</v>
      </c>
      <c r="C220" s="7"/>
      <c r="D220" s="2" t="e">
        <f t="shared" si="12"/>
        <v>#N/A</v>
      </c>
      <c r="E220" s="2" t="e">
        <f t="shared" si="22"/>
        <v>#N/A</v>
      </c>
      <c r="F220" s="2">
        <v>1265021.959834516</v>
      </c>
      <c r="G220" s="2">
        <f t="shared" si="41"/>
        <v>742960.42857142852</v>
      </c>
      <c r="H220" s="2">
        <f t="shared" si="39"/>
        <v>122177037.90951067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1643738.8571428549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1272209.255865097</v>
      </c>
      <c r="Q220" s="2">
        <f t="shared" si="42"/>
        <v>750000</v>
      </c>
      <c r="R220" s="2">
        <f t="shared" si="40"/>
        <v>123677386.44747579</v>
      </c>
      <c r="S220" s="2">
        <f t="shared" si="17"/>
        <v>742960.42857143283</v>
      </c>
      <c r="T220" s="2">
        <f t="shared" si="18"/>
        <v>7039.571428571362</v>
      </c>
      <c r="U220" s="2">
        <f t="shared" si="19"/>
        <v>750000</v>
      </c>
      <c r="V220" s="2">
        <f t="shared" si="34"/>
        <v>59768361.909510389</v>
      </c>
      <c r="W220" s="2">
        <f t="shared" si="20"/>
        <v>742960.42857142538</v>
      </c>
      <c r="X220" s="2">
        <f t="shared" si="6"/>
        <v>7039.5714285746217</v>
      </c>
      <c r="Y220" s="2">
        <f t="shared" si="37"/>
        <v>63909024.537965387</v>
      </c>
      <c r="Z220" s="2" t="str">
        <f t="shared" si="8"/>
        <v>HERE</v>
      </c>
      <c r="AA220" s="2">
        <f>IF(Z220="HERE",Y220,AA219+Graph!$G$1*1000)</f>
        <v>63909024.537965387</v>
      </c>
      <c r="AB220" s="2">
        <f t="shared" si="21"/>
        <v>7039.5714285746217</v>
      </c>
      <c r="AC220" s="2">
        <f t="shared" si="38"/>
        <v>59768361.909510389</v>
      </c>
      <c r="AD220" s="3">
        <f t="shared" si="10"/>
        <v>52800000</v>
      </c>
      <c r="AE220" s="2">
        <f>IF(AE218&gt;=52800000,52800000,IF(AB199=Graph!G$1*1000,AE219+Graph!G$1*1000,AC220))</f>
        <v>52800000</v>
      </c>
      <c r="AF220" s="3">
        <f t="shared" si="11"/>
        <v>52800000</v>
      </c>
      <c r="AG220" s="3">
        <f t="shared" si="29"/>
        <v>49731552.097400002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153</v>
      </c>
      <c r="C221" s="7"/>
      <c r="D221" s="2" t="e">
        <f t="shared" si="12"/>
        <v>#N/A</v>
      </c>
      <c r="E221" s="2" t="e">
        <f t="shared" si="22"/>
        <v>#N/A</v>
      </c>
      <c r="F221" s="2">
        <v>1270282.6101277769</v>
      </c>
      <c r="G221" s="2">
        <f t="shared" si="41"/>
        <v>742960.42857142852</v>
      </c>
      <c r="H221" s="2">
        <f t="shared" si="39"/>
        <v>122919998.3380821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1650778.4285714263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1277491.7479576766</v>
      </c>
      <c r="Q221" s="2">
        <f t="shared" si="42"/>
        <v>750000</v>
      </c>
      <c r="R221" s="2">
        <f t="shared" si="40"/>
        <v>124427386.44747579</v>
      </c>
      <c r="S221" s="2">
        <f t="shared" si="17"/>
        <v>742960.42857143283</v>
      </c>
      <c r="T221" s="2">
        <f t="shared" si="18"/>
        <v>7039.571428571362</v>
      </c>
      <c r="U221" s="2">
        <f t="shared" si="19"/>
        <v>750000</v>
      </c>
      <c r="V221" s="2">
        <f t="shared" si="34"/>
        <v>60511322.338081814</v>
      </c>
      <c r="W221" s="2">
        <f t="shared" si="20"/>
        <v>742960.42857142538</v>
      </c>
      <c r="X221" s="2">
        <f t="shared" si="6"/>
        <v>7039.5714285746217</v>
      </c>
      <c r="Y221" s="2">
        <f t="shared" si="37"/>
        <v>63916064.109393962</v>
      </c>
      <c r="Z221" s="2" t="str">
        <f t="shared" si="8"/>
        <v>HERE</v>
      </c>
      <c r="AA221" s="2">
        <f>IF(Z221="HERE",Y221,AA220+Graph!$G$1*1000)</f>
        <v>63916064.109393962</v>
      </c>
      <c r="AB221" s="2">
        <f t="shared" si="21"/>
        <v>7039.5714285746217</v>
      </c>
      <c r="AC221" s="2">
        <f t="shared" si="38"/>
        <v>60511322.338081814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11"/>
        <v>52800000</v>
      </c>
      <c r="AG221" s="3">
        <f t="shared" si="29"/>
        <v>49767447.813866802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154</v>
      </c>
      <c r="C222" s="7"/>
      <c r="D222" s="2" t="e">
        <f t="shared" si="12"/>
        <v>#N/A</v>
      </c>
      <c r="E222" s="2" t="e">
        <f t="shared" si="22"/>
        <v>#N/A</v>
      </c>
      <c r="F222" s="2">
        <v>1275543.2604210377</v>
      </c>
      <c r="G222" s="2">
        <f t="shared" si="41"/>
        <v>742960.42857142852</v>
      </c>
      <c r="H222" s="2">
        <f t="shared" si="39"/>
        <v>123662958.76665354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1657817.9999999977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1282774.2400502563</v>
      </c>
      <c r="Q222" s="2">
        <f t="shared" si="42"/>
        <v>750000</v>
      </c>
      <c r="R222" s="2">
        <f t="shared" si="40"/>
        <v>125177386.44747579</v>
      </c>
      <c r="S222" s="2">
        <f t="shared" si="17"/>
        <v>742960.42857143283</v>
      </c>
      <c r="T222" s="2">
        <f t="shared" si="18"/>
        <v>7039.571428571362</v>
      </c>
      <c r="U222" s="2">
        <f t="shared" si="19"/>
        <v>750000</v>
      </c>
      <c r="V222" s="2">
        <f t="shared" si="34"/>
        <v>61254282.76665324</v>
      </c>
      <c r="W222" s="2">
        <f t="shared" si="20"/>
        <v>742960.42857142538</v>
      </c>
      <c r="X222" s="2">
        <f t="shared" si="6"/>
        <v>7039.5714285746217</v>
      </c>
      <c r="Y222" s="2">
        <f t="shared" si="37"/>
        <v>63923103.680822536</v>
      </c>
      <c r="Z222" s="2" t="str">
        <f t="shared" si="8"/>
        <v>HERE</v>
      </c>
      <c r="AA222" s="2">
        <f>IF(Z222="HERE",Y222,AA221+Graph!$G$1*1000)</f>
        <v>63923103.680822536</v>
      </c>
      <c r="AB222" s="2">
        <f t="shared" si="21"/>
        <v>7039.5714285746217</v>
      </c>
      <c r="AC222" s="2">
        <f t="shared" si="38"/>
        <v>61254282.76665324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11"/>
        <v>52800000</v>
      </c>
      <c r="AG222" s="3">
        <f t="shared" si="29"/>
        <v>49803606.56284827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155</v>
      </c>
      <c r="C223" s="7"/>
      <c r="D223" s="2" t="e">
        <f t="shared" si="12"/>
        <v>#N/A</v>
      </c>
      <c r="E223" s="2" t="e">
        <f t="shared" si="22"/>
        <v>#N/A</v>
      </c>
      <c r="F223" s="2">
        <v>1280803.9107142985</v>
      </c>
      <c r="G223" s="2">
        <f t="shared" si="41"/>
        <v>742960.42857142852</v>
      </c>
      <c r="H223" s="2">
        <f t="shared" si="39"/>
        <v>124405919.19522497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1664857.571428569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1288056.7321428657</v>
      </c>
      <c r="Q223" s="2">
        <f t="shared" si="42"/>
        <v>750000</v>
      </c>
      <c r="R223" s="2">
        <f t="shared" si="40"/>
        <v>125927386.44747579</v>
      </c>
      <c r="S223" s="2">
        <f t="shared" si="17"/>
        <v>742960.42857143283</v>
      </c>
      <c r="T223" s="2">
        <f t="shared" si="18"/>
        <v>7039.571428571362</v>
      </c>
      <c r="U223" s="2">
        <f t="shared" si="19"/>
        <v>750000</v>
      </c>
      <c r="V223" s="2">
        <f t="shared" si="34"/>
        <v>61997243.195224665</v>
      </c>
      <c r="W223" s="2">
        <f t="shared" si="20"/>
        <v>742960.42857142538</v>
      </c>
      <c r="X223" s="2">
        <f t="shared" si="6"/>
        <v>7039.5714285746217</v>
      </c>
      <c r="Y223" s="2">
        <f t="shared" ref="Y223:Y286" si="43">IF(COUNT($C224)=0,IF(COUNT($C223)=1,C223,SUM(Y222+X223)),C223)</f>
        <v>63930143.252251111</v>
      </c>
      <c r="Z223" s="2" t="str">
        <f t="shared" si="8"/>
        <v>HERE</v>
      </c>
      <c r="AA223" s="2">
        <f>IF(Z223="HERE",Y223,AA222+Graph!$G$1*1000)</f>
        <v>63930143.252251111</v>
      </c>
      <c r="AB223" s="2">
        <f t="shared" si="21"/>
        <v>7039.5714285746217</v>
      </c>
      <c r="AC223" s="2">
        <f t="shared" ref="AC223:AC286" si="44">IF(Z224="HERE",V223,AC222)</f>
        <v>61997243.195224665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11"/>
        <v>52800000</v>
      </c>
      <c r="AG223" s="3">
        <f t="shared" si="29"/>
        <v>49840028.344344392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156</v>
      </c>
      <c r="C224" s="7"/>
      <c r="D224" s="2" t="e">
        <f t="shared" si="12"/>
        <v>#N/A</v>
      </c>
      <c r="E224" s="2" t="e">
        <f t="shared" si="22"/>
        <v>#N/A</v>
      </c>
      <c r="F224" s="2">
        <v>1286064.5610075593</v>
      </c>
      <c r="G224" s="2">
        <f t="shared" si="41"/>
        <v>742960.42857142852</v>
      </c>
      <c r="H224" s="2">
        <f t="shared" ref="H224:H287" si="45">IF(COUNT($C225)=0,IF(COUNT($C224)=1,C224,SUM(H223+G224)),C224)</f>
        <v>125148879.6237964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1671897.1428571404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1293339.2242354453</v>
      </c>
      <c r="Q224" s="2">
        <f t="shared" si="42"/>
        <v>750000</v>
      </c>
      <c r="R224" s="2">
        <f t="shared" ref="R224:R287" si="46">IF(COUNT($C225)=0,IF(COUNT($C224)=1,M224,SUM(R223+Q224)),M224)</f>
        <v>126677386.44747579</v>
      </c>
      <c r="S224" s="2">
        <f t="shared" si="17"/>
        <v>742960.42857143283</v>
      </c>
      <c r="T224" s="2">
        <f t="shared" si="18"/>
        <v>7039.571428571362</v>
      </c>
      <c r="U224" s="2">
        <f t="shared" si="19"/>
        <v>750000</v>
      </c>
      <c r="V224" s="2">
        <f t="shared" si="34"/>
        <v>62740203.62379609</v>
      </c>
      <c r="W224" s="2">
        <f t="shared" si="20"/>
        <v>742960.42857142538</v>
      </c>
      <c r="X224" s="2">
        <f t="shared" si="6"/>
        <v>7039.5714285746217</v>
      </c>
      <c r="Y224" s="2">
        <f t="shared" si="43"/>
        <v>63937182.823679686</v>
      </c>
      <c r="Z224" s="2" t="str">
        <f t="shared" si="8"/>
        <v>HERE</v>
      </c>
      <c r="AA224" s="2">
        <f>IF(Z224="HERE",Y224,AA223+Graph!$G$1*1000)</f>
        <v>63937182.823679686</v>
      </c>
      <c r="AB224" s="2">
        <f t="shared" si="21"/>
        <v>7039.5714285746217</v>
      </c>
      <c r="AC224" s="2">
        <f t="shared" si="44"/>
        <v>62740203.62379609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11"/>
        <v>52800000</v>
      </c>
      <c r="AG224" s="3">
        <f t="shared" si="29"/>
        <v>49876713.158355184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157</v>
      </c>
      <c r="C225" s="7"/>
      <c r="D225" s="2" t="e">
        <f t="shared" si="12"/>
        <v>#N/A</v>
      </c>
      <c r="E225" s="2" t="e">
        <f t="shared" si="22"/>
        <v>#N/A</v>
      </c>
      <c r="F225" s="2">
        <v>1291325.2113008201</v>
      </c>
      <c r="G225" s="2">
        <f t="shared" si="41"/>
        <v>742960.42857142852</v>
      </c>
      <c r="H225" s="2">
        <f t="shared" si="45"/>
        <v>125891840.05236784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1678936.7142857118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1298621.7163280249</v>
      </c>
      <c r="Q225" s="2">
        <f t="shared" si="42"/>
        <v>750000</v>
      </c>
      <c r="R225" s="2">
        <f t="shared" si="46"/>
        <v>127427386.44747579</v>
      </c>
      <c r="S225" s="2">
        <f t="shared" si="17"/>
        <v>742960.42857143283</v>
      </c>
      <c r="T225" s="2">
        <f t="shared" si="18"/>
        <v>7039.571428571362</v>
      </c>
      <c r="U225" s="2">
        <f t="shared" si="19"/>
        <v>750000</v>
      </c>
      <c r="V225" s="2">
        <f t="shared" si="34"/>
        <v>63483164.052367516</v>
      </c>
      <c r="W225" s="2">
        <f t="shared" si="20"/>
        <v>742960.42857142538</v>
      </c>
      <c r="X225" s="2">
        <f t="shared" si="6"/>
        <v>7039.5714285746217</v>
      </c>
      <c r="Y225" s="2">
        <f t="shared" si="43"/>
        <v>63944222.39510826</v>
      </c>
      <c r="Z225" s="2" t="str">
        <f t="shared" si="8"/>
        <v>HERE</v>
      </c>
      <c r="AA225" s="2">
        <f>IF(Z225="HERE",Y225,AA224+Graph!$G$1*1000)</f>
        <v>63944222.39510826</v>
      </c>
      <c r="AB225" s="2">
        <f t="shared" si="21"/>
        <v>7039.5714285746217</v>
      </c>
      <c r="AC225" s="2">
        <f t="shared" si="44"/>
        <v>62740203.62379609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11"/>
        <v>52800000</v>
      </c>
      <c r="AG225" s="3">
        <f t="shared" si="29"/>
        <v>49913661.004880629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158</v>
      </c>
      <c r="C226" s="7"/>
      <c r="D226" s="2" t="e">
        <f t="shared" si="12"/>
        <v>#N/A</v>
      </c>
      <c r="E226" s="2" t="e">
        <f t="shared" si="22"/>
        <v>#N/A</v>
      </c>
      <c r="F226" s="2">
        <v>1296585.8615940511</v>
      </c>
      <c r="G226" s="2">
        <f t="shared" si="41"/>
        <v>742960.42857142852</v>
      </c>
      <c r="H226" s="2">
        <f t="shared" si="45"/>
        <v>126634800.48093927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1685976.2857142831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1303904.2084206045</v>
      </c>
      <c r="Q226" s="2">
        <f t="shared" si="42"/>
        <v>750000</v>
      </c>
      <c r="R226" s="2">
        <f t="shared" si="46"/>
        <v>128177386.44747579</v>
      </c>
      <c r="S226" s="2">
        <f t="shared" si="17"/>
        <v>742960.42857143283</v>
      </c>
      <c r="T226" s="2">
        <f t="shared" si="18"/>
        <v>7039.571428571362</v>
      </c>
      <c r="U226" s="2">
        <f t="shared" si="19"/>
        <v>750000</v>
      </c>
      <c r="V226" s="2">
        <f t="shared" si="34"/>
        <v>64226124.480938941</v>
      </c>
      <c r="W226" s="2">
        <f t="shared" si="20"/>
        <v>742960.42857142538</v>
      </c>
      <c r="X226" s="2">
        <f t="shared" si="6"/>
        <v>7039.5714285746217</v>
      </c>
      <c r="Y226" s="2">
        <f t="shared" si="43"/>
        <v>63951261.966536835</v>
      </c>
      <c r="Z226" s="2" t="str">
        <f t="shared" si="8"/>
        <v>MEEP</v>
      </c>
      <c r="AA226" s="2">
        <f>IF(Z226="HERE",Y226,AA225+Graph!$G$1*1000)</f>
        <v>64744222.39510826</v>
      </c>
      <c r="AB226" s="2">
        <f t="shared" si="21"/>
        <v>800000</v>
      </c>
      <c r="AC226" s="2">
        <f t="shared" si="44"/>
        <v>62740203.62379609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11"/>
        <v>52800000</v>
      </c>
      <c r="AG226" s="3">
        <f t="shared" si="29"/>
        <v>49950871.883920744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159</v>
      </c>
      <c r="C227" s="7"/>
      <c r="D227" s="2" t="e">
        <f t="shared" si="12"/>
        <v>#N/A</v>
      </c>
      <c r="E227" s="2" t="e">
        <f t="shared" si="22"/>
        <v>#N/A</v>
      </c>
      <c r="F227" s="2">
        <v>1301846.5118873119</v>
      </c>
      <c r="G227" s="2">
        <f t="shared" si="41"/>
        <v>742960.42857142852</v>
      </c>
      <c r="H227" s="2">
        <f t="shared" si="45"/>
        <v>127377760.9095107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1693015.8571428545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1309186.7005131841</v>
      </c>
      <c r="Q227" s="2">
        <f t="shared" si="42"/>
        <v>750000</v>
      </c>
      <c r="R227" s="2">
        <f t="shared" si="46"/>
        <v>128927386.44747579</v>
      </c>
      <c r="S227" s="2">
        <f t="shared" si="17"/>
        <v>742960.42857143283</v>
      </c>
      <c r="T227" s="2">
        <f t="shared" si="18"/>
        <v>7039.571428571362</v>
      </c>
      <c r="U227" s="2">
        <f t="shared" si="19"/>
        <v>750000</v>
      </c>
      <c r="V227" s="2">
        <f t="shared" si="34"/>
        <v>64969084.909510367</v>
      </c>
      <c r="W227" s="2">
        <f t="shared" si="20"/>
        <v>742960.42857142538</v>
      </c>
      <c r="X227" s="2">
        <f t="shared" si="6"/>
        <v>7039.5714285746217</v>
      </c>
      <c r="Y227" s="2">
        <f t="shared" si="43"/>
        <v>63958301.537965409</v>
      </c>
      <c r="Z227" s="2" t="str">
        <f t="shared" si="8"/>
        <v>MEEP</v>
      </c>
      <c r="AA227" s="2">
        <f>IF(Z227="HERE",Y227,AA226+Graph!$G$1*1000)</f>
        <v>65544222.39510826</v>
      </c>
      <c r="AB227" s="2">
        <f t="shared" si="21"/>
        <v>800000</v>
      </c>
      <c r="AC227" s="2">
        <f t="shared" si="44"/>
        <v>62740203.62379609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11"/>
        <v>52800000</v>
      </c>
      <c r="AG227" s="3">
        <f t="shared" si="29"/>
        <v>49988345.79547552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160</v>
      </c>
      <c r="C228" s="7"/>
      <c r="D228" s="2" t="e">
        <f t="shared" si="12"/>
        <v>#N/A</v>
      </c>
      <c r="E228" s="2" t="e">
        <f t="shared" si="22"/>
        <v>#N/A</v>
      </c>
      <c r="F228" s="2">
        <v>1307107.1621805727</v>
      </c>
      <c r="G228" s="2">
        <f t="shared" si="41"/>
        <v>742960.42857142852</v>
      </c>
      <c r="H228" s="2">
        <f t="shared" si="45"/>
        <v>128120721.33808213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1700055.4285714258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1314469.1926057637</v>
      </c>
      <c r="Q228" s="2">
        <f t="shared" si="42"/>
        <v>750000</v>
      </c>
      <c r="R228" s="2">
        <f t="shared" si="46"/>
        <v>129677386.44747579</v>
      </c>
      <c r="S228" s="2">
        <f t="shared" si="17"/>
        <v>742960.42857143283</v>
      </c>
      <c r="T228" s="2">
        <f t="shared" si="18"/>
        <v>7039.571428571362</v>
      </c>
      <c r="U228" s="2">
        <f t="shared" si="19"/>
        <v>750000</v>
      </c>
      <c r="V228" s="2">
        <f t="shared" si="34"/>
        <v>65712045.338081792</v>
      </c>
      <c r="W228" s="2">
        <f t="shared" si="20"/>
        <v>742960.42857142538</v>
      </c>
      <c r="X228" s="2">
        <f t="shared" si="6"/>
        <v>7039.5714285746217</v>
      </c>
      <c r="Y228" s="2">
        <f t="shared" si="43"/>
        <v>63965341.109393984</v>
      </c>
      <c r="Z228" s="2" t="str">
        <f t="shared" si="8"/>
        <v>MEEP</v>
      </c>
      <c r="AA228" s="2">
        <f>IF(Z228="HERE",Y228,AA227+Graph!$G$1*1000)</f>
        <v>66344222.39510826</v>
      </c>
      <c r="AB228" s="2">
        <f t="shared" si="21"/>
        <v>800000</v>
      </c>
      <c r="AC228" s="2">
        <f t="shared" si="44"/>
        <v>62740203.62379609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11"/>
        <v>52800000</v>
      </c>
      <c r="AG228" s="3">
        <f t="shared" si="29"/>
        <v>50025493.81690409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161</v>
      </c>
      <c r="C229" s="7"/>
      <c r="D229" s="2" t="e">
        <f t="shared" si="12"/>
        <v>#N/A</v>
      </c>
      <c r="E229" s="2" t="e">
        <f t="shared" si="22"/>
        <v>#N/A</v>
      </c>
      <c r="F229" s="2">
        <v>1312367.8124738336</v>
      </c>
      <c r="G229" s="2">
        <f t="shared" si="41"/>
        <v>742960.42857142852</v>
      </c>
      <c r="H229" s="2">
        <f t="shared" si="45"/>
        <v>128863681.76665357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1707094.9999999972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1319751.6846983731</v>
      </c>
      <c r="Q229" s="2">
        <f t="shared" si="42"/>
        <v>750000</v>
      </c>
      <c r="R229" s="2">
        <f t="shared" si="46"/>
        <v>130427386.44747579</v>
      </c>
      <c r="S229" s="2">
        <f t="shared" si="17"/>
        <v>742960.42857143283</v>
      </c>
      <c r="T229" s="2">
        <f t="shared" si="18"/>
        <v>7039.571428571362</v>
      </c>
      <c r="U229" s="2">
        <f t="shared" si="19"/>
        <v>750000</v>
      </c>
      <c r="V229" s="2">
        <f t="shared" si="34"/>
        <v>66455005.766653217</v>
      </c>
      <c r="W229" s="2">
        <f t="shared" si="20"/>
        <v>742960.42857142538</v>
      </c>
      <c r="X229" s="2">
        <f t="shared" si="6"/>
        <v>7039.5714285746217</v>
      </c>
      <c r="Y229" s="2">
        <f t="shared" si="43"/>
        <v>63972380.680822559</v>
      </c>
      <c r="Z229" s="2" t="str">
        <f t="shared" si="8"/>
        <v>MEEP</v>
      </c>
      <c r="AA229" s="2">
        <f>IF(Z229="HERE",Y229,AA228+Graph!$G$1*1000)</f>
        <v>67144222.395108253</v>
      </c>
      <c r="AB229" s="2">
        <f t="shared" si="21"/>
        <v>799999.99999999255</v>
      </c>
      <c r="AC229" s="2">
        <f t="shared" si="44"/>
        <v>62740203.62379609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11"/>
        <v>52800000</v>
      </c>
      <c r="AG229" s="3">
        <f t="shared" si="29"/>
        <v>50062641.838332668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162</v>
      </c>
      <c r="C230" s="7"/>
      <c r="D230" s="2" t="e">
        <f t="shared" si="12"/>
        <v>#N/A</v>
      </c>
      <c r="E230" s="2" t="e">
        <f t="shared" si="22"/>
        <v>#N/A</v>
      </c>
      <c r="F230" s="2">
        <v>1317628.4627670944</v>
      </c>
      <c r="G230" s="2">
        <f t="shared" ref="G230:G293" si="47">IF(F230&gt;750000,$AK$31*1000,F230)</f>
        <v>742960.42857142852</v>
      </c>
      <c r="H230" s="2">
        <f t="shared" si="45"/>
        <v>129606642.195225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1714134.5714285686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1325034.1767909527</v>
      </c>
      <c r="Q230" s="2">
        <f t="shared" ref="Q230:Q293" si="48">IF(P230&gt;750000,750000,P230)</f>
        <v>750000</v>
      </c>
      <c r="R230" s="2">
        <f t="shared" si="46"/>
        <v>131177386.44747579</v>
      </c>
      <c r="S230" s="2">
        <f t="shared" si="17"/>
        <v>742960.42857143283</v>
      </c>
      <c r="T230" s="2">
        <f t="shared" si="18"/>
        <v>7039.571428571362</v>
      </c>
      <c r="U230" s="2">
        <f t="shared" si="19"/>
        <v>750000</v>
      </c>
      <c r="V230" s="2">
        <f t="shared" si="34"/>
        <v>67197966.195224643</v>
      </c>
      <c r="W230" s="2">
        <f t="shared" si="20"/>
        <v>742960.42857142538</v>
      </c>
      <c r="X230" s="2">
        <f t="shared" si="6"/>
        <v>7039.5714285746217</v>
      </c>
      <c r="Y230" s="2">
        <f t="shared" si="43"/>
        <v>63979420.252251133</v>
      </c>
      <c r="Z230" s="2" t="str">
        <f t="shared" si="8"/>
        <v>MEEP</v>
      </c>
      <c r="AA230" s="2">
        <f>IF(Z230="HERE",Y230,AA229+Graph!$G$1*1000)</f>
        <v>67944222.395108253</v>
      </c>
      <c r="AB230" s="2">
        <f t="shared" si="21"/>
        <v>800000</v>
      </c>
      <c r="AC230" s="2">
        <f t="shared" si="44"/>
        <v>62740203.62379609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9"/>
        <v>50099789.859761238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163</v>
      </c>
      <c r="C231" s="7"/>
      <c r="D231" s="2" t="e">
        <f t="shared" si="12"/>
        <v>#N/A</v>
      </c>
      <c r="E231" s="2" t="e">
        <f t="shared" si="22"/>
        <v>#N/A</v>
      </c>
      <c r="F231" s="2">
        <v>1322889.1130603254</v>
      </c>
      <c r="G231" s="2">
        <f t="shared" si="47"/>
        <v>742960.42857142852</v>
      </c>
      <c r="H231" s="2">
        <f t="shared" si="45"/>
        <v>130349602.62379643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1721174.1428571399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1330316.6688835323</v>
      </c>
      <c r="Q231" s="2">
        <f t="shared" si="48"/>
        <v>750000</v>
      </c>
      <c r="R231" s="2">
        <f t="shared" si="46"/>
        <v>131927386.44747579</v>
      </c>
      <c r="S231" s="2">
        <f t="shared" si="17"/>
        <v>742960.42857143283</v>
      </c>
      <c r="T231" s="2">
        <f t="shared" si="18"/>
        <v>7039.571428571362</v>
      </c>
      <c r="U231" s="2">
        <f t="shared" si="19"/>
        <v>750000</v>
      </c>
      <c r="V231" s="2">
        <f t="shared" si="34"/>
        <v>67940926.623796076</v>
      </c>
      <c r="W231" s="2">
        <f t="shared" si="20"/>
        <v>742960.42857143283</v>
      </c>
      <c r="X231" s="2">
        <f t="shared" si="6"/>
        <v>7039.5714285671711</v>
      </c>
      <c r="Y231" s="2">
        <f t="shared" si="43"/>
        <v>63986459.8236797</v>
      </c>
      <c r="Z231" s="2" t="str">
        <f t="shared" si="8"/>
        <v>MEEP</v>
      </c>
      <c r="AA231" s="2">
        <f>IF(Z231="HERE",Y231,AA230+Graph!$G$1*1000)</f>
        <v>68744222.395108253</v>
      </c>
      <c r="AB231" s="2">
        <f t="shared" si="21"/>
        <v>800000</v>
      </c>
      <c r="AC231" s="2">
        <f t="shared" si="44"/>
        <v>62740203.62379609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9"/>
        <v>50136937.881189808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164</v>
      </c>
      <c r="C232" s="7"/>
      <c r="D232" s="2" t="e">
        <f t="shared" si="12"/>
        <v>#N/A</v>
      </c>
      <c r="E232" s="2" t="e">
        <f t="shared" si="22"/>
        <v>#N/A</v>
      </c>
      <c r="F232" s="2">
        <v>1328149.7633535862</v>
      </c>
      <c r="G232" s="2">
        <f t="shared" si="47"/>
        <v>742960.42857142852</v>
      </c>
      <c r="H232" s="2">
        <f t="shared" si="45"/>
        <v>131092563.05236787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1728213.7142857113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1335599.1609761119</v>
      </c>
      <c r="Q232" s="2">
        <f t="shared" si="48"/>
        <v>750000</v>
      </c>
      <c r="R232" s="2">
        <f t="shared" si="46"/>
        <v>132677386.44747579</v>
      </c>
      <c r="S232" s="2">
        <f t="shared" si="17"/>
        <v>742960.42857143283</v>
      </c>
      <c r="T232" s="2">
        <f t="shared" si="18"/>
        <v>7039.571428571362</v>
      </c>
      <c r="U232" s="2">
        <f t="shared" si="19"/>
        <v>750000</v>
      </c>
      <c r="V232" s="2">
        <f t="shared" si="34"/>
        <v>68683887.052367508</v>
      </c>
      <c r="W232" s="2">
        <f t="shared" si="20"/>
        <v>742960.42857143283</v>
      </c>
      <c r="X232" s="2">
        <f t="shared" si="6"/>
        <v>7039.5714285671711</v>
      </c>
      <c r="Y232" s="2">
        <f t="shared" si="43"/>
        <v>63993499.395108268</v>
      </c>
      <c r="Z232" s="2" t="str">
        <f t="shared" si="8"/>
        <v>MEEP</v>
      </c>
      <c r="AA232" s="2">
        <f>IF(Z232="HERE",Y232,AA231+Graph!$G$1*1000)</f>
        <v>69544222.395108253</v>
      </c>
      <c r="AB232" s="2">
        <f t="shared" si="21"/>
        <v>800000</v>
      </c>
      <c r="AC232" s="2">
        <f t="shared" si="44"/>
        <v>62740203.62379609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9"/>
        <v>50160000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165</v>
      </c>
      <c r="C233" s="7"/>
      <c r="D233" s="2" t="e">
        <f t="shared" si="12"/>
        <v>#N/A</v>
      </c>
      <c r="E233" s="2" t="e">
        <f t="shared" si="22"/>
        <v>#N/A</v>
      </c>
      <c r="F233" s="2">
        <v>1333410.413646847</v>
      </c>
      <c r="G233" s="2">
        <f t="shared" si="47"/>
        <v>742960.42857142852</v>
      </c>
      <c r="H233" s="2">
        <f t="shared" si="45"/>
        <v>131835523.4809393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1735253.2857142827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1340881.6530686915</v>
      </c>
      <c r="Q233" s="2">
        <f t="shared" si="48"/>
        <v>750000</v>
      </c>
      <c r="R233" s="2">
        <f t="shared" si="46"/>
        <v>133427386.44747579</v>
      </c>
      <c r="S233" s="2">
        <f t="shared" si="17"/>
        <v>742960.42857143283</v>
      </c>
      <c r="T233" s="2">
        <f t="shared" si="18"/>
        <v>7039.571428571362</v>
      </c>
      <c r="U233" s="2">
        <f t="shared" si="19"/>
        <v>750000</v>
      </c>
      <c r="V233" s="2">
        <f t="shared" si="34"/>
        <v>69426847.480938941</v>
      </c>
      <c r="W233" s="2">
        <f t="shared" si="20"/>
        <v>742960.42857143283</v>
      </c>
      <c r="X233" s="2">
        <f t="shared" si="6"/>
        <v>7039.5714285671711</v>
      </c>
      <c r="Y233" s="2">
        <f t="shared" si="43"/>
        <v>64000538.966536835</v>
      </c>
      <c r="Z233" s="2" t="str">
        <f t="shared" si="8"/>
        <v>MEEP</v>
      </c>
      <c r="AA233" s="2">
        <f>IF(Z233="HERE",Y233,AA232+Graph!$G$1*1000)</f>
        <v>70344222.395108253</v>
      </c>
      <c r="AB233" s="2">
        <f t="shared" si="21"/>
        <v>800000</v>
      </c>
      <c r="AC233" s="2">
        <f t="shared" si="44"/>
        <v>62740203.62379609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9"/>
        <v>50160000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166</v>
      </c>
      <c r="C234" s="7"/>
      <c r="D234" s="2" t="e">
        <f t="shared" si="12"/>
        <v>#N/A</v>
      </c>
      <c r="E234" s="2" t="e">
        <f t="shared" si="22"/>
        <v>#N/A</v>
      </c>
      <c r="F234" s="2">
        <v>1338671.0639401078</v>
      </c>
      <c r="G234" s="2">
        <f t="shared" si="47"/>
        <v>742960.42857142852</v>
      </c>
      <c r="H234" s="2">
        <f t="shared" si="45"/>
        <v>132578483.90951073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1742292.857142854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1346164.1451613009</v>
      </c>
      <c r="Q234" s="2">
        <f t="shared" si="48"/>
        <v>750000</v>
      </c>
      <c r="R234" s="2">
        <f t="shared" si="46"/>
        <v>134177386.44747579</v>
      </c>
      <c r="S234" s="2">
        <f t="shared" si="17"/>
        <v>742960.42857143283</v>
      </c>
      <c r="T234" s="2">
        <f t="shared" si="18"/>
        <v>7039.571428571362</v>
      </c>
      <c r="U234" s="2">
        <f t="shared" si="19"/>
        <v>750000</v>
      </c>
      <c r="V234" s="2">
        <f t="shared" si="34"/>
        <v>70169807.909510374</v>
      </c>
      <c r="W234" s="2">
        <f t="shared" si="20"/>
        <v>742960.42857143283</v>
      </c>
      <c r="X234" s="2">
        <f t="shared" si="6"/>
        <v>7039.5714285671711</v>
      </c>
      <c r="Y234" s="2">
        <f t="shared" si="43"/>
        <v>64007578.537965402</v>
      </c>
      <c r="Z234" s="2" t="str">
        <f t="shared" si="8"/>
        <v>MEEP</v>
      </c>
      <c r="AA234" s="2">
        <f>IF(Z234="HERE",Y234,AA233+Graph!$G$1*1000)</f>
        <v>71144222.395108253</v>
      </c>
      <c r="AB234" s="2">
        <f t="shared" si="21"/>
        <v>800000</v>
      </c>
      <c r="AC234" s="2">
        <f t="shared" si="44"/>
        <v>62740203.62379609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9"/>
        <v>50160000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167</v>
      </c>
      <c r="C235" s="7"/>
      <c r="D235" s="2" t="e">
        <f t="shared" si="12"/>
        <v>#N/A</v>
      </c>
      <c r="E235" s="2" t="e">
        <f t="shared" si="22"/>
        <v>#N/A</v>
      </c>
      <c r="F235" s="2">
        <v>1343931.7142333686</v>
      </c>
      <c r="G235" s="2">
        <f t="shared" si="47"/>
        <v>742960.42857142852</v>
      </c>
      <c r="H235" s="2">
        <f t="shared" si="45"/>
        <v>133321444.33808216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1749332.4285714254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1351446.6372538805</v>
      </c>
      <c r="Q235" s="2">
        <f t="shared" si="48"/>
        <v>750000</v>
      </c>
      <c r="R235" s="2">
        <f t="shared" si="46"/>
        <v>134927386.44747579</v>
      </c>
      <c r="S235" s="2">
        <f t="shared" si="17"/>
        <v>742960.42857143283</v>
      </c>
      <c r="T235" s="2">
        <f t="shared" si="18"/>
        <v>7039.571428571362</v>
      </c>
      <c r="U235" s="2">
        <f t="shared" si="19"/>
        <v>750000</v>
      </c>
      <c r="V235" s="2">
        <f t="shared" si="34"/>
        <v>70912768.338081807</v>
      </c>
      <c r="W235" s="2">
        <f t="shared" si="20"/>
        <v>742960.42857143283</v>
      </c>
      <c r="X235" s="2">
        <f t="shared" si="6"/>
        <v>7039.5714285671711</v>
      </c>
      <c r="Y235" s="2">
        <f t="shared" si="43"/>
        <v>64014618.109393969</v>
      </c>
      <c r="Z235" s="2" t="str">
        <f t="shared" si="8"/>
        <v>MEEP</v>
      </c>
      <c r="AA235" s="2">
        <f>IF(Z235="HERE",Y235,AA234+Graph!$G$1*1000)</f>
        <v>71944222.395108253</v>
      </c>
      <c r="AB235" s="2">
        <f t="shared" si="21"/>
        <v>800000</v>
      </c>
      <c r="AC235" s="2">
        <f t="shared" si="44"/>
        <v>62740203.62379609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50160000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168</v>
      </c>
      <c r="C236" s="7"/>
      <c r="D236" s="2" t="e">
        <f t="shared" si="12"/>
        <v>#N/A</v>
      </c>
      <c r="E236" s="2" t="e">
        <f t="shared" si="22"/>
        <v>#N/A</v>
      </c>
      <c r="F236" s="2">
        <v>1349192.3645265996</v>
      </c>
      <c r="G236" s="2">
        <f t="shared" si="47"/>
        <v>742960.42857142852</v>
      </c>
      <c r="H236" s="2">
        <f t="shared" si="45"/>
        <v>134064404.7666536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1756371.9999999967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1356729.1293464601</v>
      </c>
      <c r="Q236" s="2">
        <f t="shared" si="48"/>
        <v>750000</v>
      </c>
      <c r="R236" s="2">
        <f t="shared" si="46"/>
        <v>135677386.44747579</v>
      </c>
      <c r="S236" s="2">
        <f t="shared" si="17"/>
        <v>742960.42857143283</v>
      </c>
      <c r="T236" s="2">
        <f t="shared" si="18"/>
        <v>7039.571428571362</v>
      </c>
      <c r="U236" s="2">
        <f t="shared" si="19"/>
        <v>750000</v>
      </c>
      <c r="V236" s="2">
        <f t="shared" si="34"/>
        <v>71655728.76665324</v>
      </c>
      <c r="W236" s="2">
        <f t="shared" si="20"/>
        <v>742960.42857143283</v>
      </c>
      <c r="X236" s="2">
        <f t="shared" si="6"/>
        <v>7039.5714285671711</v>
      </c>
      <c r="Y236" s="2">
        <f t="shared" si="43"/>
        <v>64021657.680822536</v>
      </c>
      <c r="Z236" s="2" t="str">
        <f t="shared" si="8"/>
        <v>MEEP</v>
      </c>
      <c r="AA236" s="2">
        <f>IF(Z236="HERE",Y236,AA235+Graph!$G$1*1000)</f>
        <v>72744222.395108253</v>
      </c>
      <c r="AB236" s="2">
        <f t="shared" si="21"/>
        <v>800000</v>
      </c>
      <c r="AC236" s="2">
        <f t="shared" si="44"/>
        <v>62740203.62379609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50160000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169</v>
      </c>
      <c r="C237" s="7"/>
      <c r="D237" s="2" t="e">
        <f t="shared" si="12"/>
        <v>#N/A</v>
      </c>
      <c r="E237" s="2" t="e">
        <f t="shared" si="22"/>
        <v>#N/A</v>
      </c>
      <c r="F237" s="2">
        <v>1354453.0148198605</v>
      </c>
      <c r="G237" s="2">
        <f t="shared" si="47"/>
        <v>742960.42857142852</v>
      </c>
      <c r="H237" s="2">
        <f t="shared" si="45"/>
        <v>134807365.19522503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1763411.5714285681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1362011.6214390397</v>
      </c>
      <c r="Q237" s="2">
        <f t="shared" si="48"/>
        <v>750000</v>
      </c>
      <c r="R237" s="2">
        <f t="shared" si="46"/>
        <v>136427386.44747579</v>
      </c>
      <c r="S237" s="2">
        <f t="shared" si="17"/>
        <v>742960.42857143283</v>
      </c>
      <c r="T237" s="2">
        <f t="shared" si="18"/>
        <v>7039.571428571362</v>
      </c>
      <c r="U237" s="2">
        <f t="shared" si="19"/>
        <v>750000</v>
      </c>
      <c r="V237" s="2">
        <f t="shared" si="34"/>
        <v>72398689.195224673</v>
      </c>
      <c r="W237" s="2">
        <f t="shared" si="20"/>
        <v>742960.42857143283</v>
      </c>
      <c r="X237" s="2">
        <f t="shared" si="6"/>
        <v>7039.5714285671711</v>
      </c>
      <c r="Y237" s="2">
        <f t="shared" si="43"/>
        <v>64028697.252251104</v>
      </c>
      <c r="Z237" s="2" t="str">
        <f t="shared" si="8"/>
        <v>MEEP</v>
      </c>
      <c r="AA237" s="2">
        <f>IF(Z237="HERE",Y237,AA236+Graph!$G$1*1000)</f>
        <v>73544222.395108253</v>
      </c>
      <c r="AB237" s="2">
        <f t="shared" si="21"/>
        <v>800000</v>
      </c>
      <c r="AC237" s="2">
        <f t="shared" si="44"/>
        <v>62740203.62379609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50160000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170</v>
      </c>
      <c r="C238" s="7"/>
      <c r="D238" s="2" t="e">
        <f t="shared" si="12"/>
        <v>#N/A</v>
      </c>
      <c r="E238" s="2" t="e">
        <f t="shared" si="22"/>
        <v>#N/A</v>
      </c>
      <c r="F238" s="2">
        <v>1359713.6651131213</v>
      </c>
      <c r="G238" s="2">
        <f t="shared" si="47"/>
        <v>742960.42857142852</v>
      </c>
      <c r="H238" s="2">
        <f t="shared" si="45"/>
        <v>135550325.62379646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1770451.1428571395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1367294.1135316193</v>
      </c>
      <c r="Q238" s="2">
        <f t="shared" si="48"/>
        <v>750000</v>
      </c>
      <c r="R238" s="2">
        <f t="shared" si="46"/>
        <v>137177386.44747579</v>
      </c>
      <c r="S238" s="2">
        <f t="shared" si="17"/>
        <v>742960.42857143283</v>
      </c>
      <c r="T238" s="2">
        <f t="shared" si="18"/>
        <v>7039.571428571362</v>
      </c>
      <c r="U238" s="2">
        <f t="shared" si="19"/>
        <v>750000</v>
      </c>
      <c r="V238" s="2">
        <f t="shared" si="34"/>
        <v>73141649.623796105</v>
      </c>
      <c r="W238" s="2">
        <f t="shared" si="20"/>
        <v>742960.42857143283</v>
      </c>
      <c r="X238" s="2">
        <f t="shared" si="6"/>
        <v>7039.5714285671711</v>
      </c>
      <c r="Y238" s="2">
        <f t="shared" si="43"/>
        <v>64035736.823679671</v>
      </c>
      <c r="Z238" s="2" t="str">
        <f t="shared" si="8"/>
        <v>MEEP</v>
      </c>
      <c r="AA238" s="2">
        <f>IF(Z238="HERE",Y238,AA237+Graph!$G$1*1000)</f>
        <v>74344222.395108253</v>
      </c>
      <c r="AB238" s="2">
        <f t="shared" si="21"/>
        <v>800000</v>
      </c>
      <c r="AC238" s="2">
        <f t="shared" si="44"/>
        <v>62740203.62379609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50160000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171</v>
      </c>
      <c r="C239" s="7"/>
      <c r="D239" s="2" t="e">
        <f t="shared" si="12"/>
        <v>#N/A</v>
      </c>
      <c r="E239" s="2" t="e">
        <f t="shared" si="22"/>
        <v>#N/A</v>
      </c>
      <c r="F239" s="2">
        <v>1364974.3154063821</v>
      </c>
      <c r="G239" s="2">
        <f t="shared" si="47"/>
        <v>742960.42857142852</v>
      </c>
      <c r="H239" s="2">
        <f t="shared" si="45"/>
        <v>136293286.0523679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1777490.7142857108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1372576.6056241989</v>
      </c>
      <c r="Q239" s="2">
        <f t="shared" si="48"/>
        <v>750000</v>
      </c>
      <c r="R239" s="2">
        <f t="shared" si="46"/>
        <v>137927386.44747579</v>
      </c>
      <c r="S239" s="2">
        <f t="shared" si="17"/>
        <v>742960.42857143283</v>
      </c>
      <c r="T239" s="2">
        <f t="shared" si="18"/>
        <v>7039.571428571362</v>
      </c>
      <c r="U239" s="2">
        <f t="shared" si="19"/>
        <v>750000</v>
      </c>
      <c r="V239" s="2">
        <f t="shared" si="34"/>
        <v>73884610.052367538</v>
      </c>
      <c r="W239" s="2">
        <f t="shared" si="20"/>
        <v>742960.42857143283</v>
      </c>
      <c r="X239" s="2">
        <f t="shared" si="6"/>
        <v>7039.5714285671711</v>
      </c>
      <c r="Y239" s="2">
        <f t="shared" si="43"/>
        <v>64042776.395108238</v>
      </c>
      <c r="Z239" s="2" t="str">
        <f t="shared" si="8"/>
        <v>MEEP</v>
      </c>
      <c r="AA239" s="2">
        <f>IF(Z239="HERE",Y239,AA238+Graph!$G$1*1000)</f>
        <v>75144222.395108253</v>
      </c>
      <c r="AB239" s="2">
        <f t="shared" si="21"/>
        <v>800000</v>
      </c>
      <c r="AC239" s="2">
        <f t="shared" si="44"/>
        <v>62740203.62379609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50160000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172</v>
      </c>
      <c r="C240" s="7"/>
      <c r="D240" s="2" t="e">
        <f t="shared" si="12"/>
        <v>#N/A</v>
      </c>
      <c r="E240" s="2" t="e">
        <f t="shared" si="22"/>
        <v>#N/A</v>
      </c>
      <c r="F240" s="2">
        <v>1370234.9656996429</v>
      </c>
      <c r="G240" s="2">
        <f t="shared" si="47"/>
        <v>742960.42857142852</v>
      </c>
      <c r="H240" s="2">
        <f t="shared" si="45"/>
        <v>137036246.48093933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1784530.2857142822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1377859.0977168083</v>
      </c>
      <c r="Q240" s="2">
        <f t="shared" si="48"/>
        <v>750000</v>
      </c>
      <c r="R240" s="2">
        <f t="shared" si="46"/>
        <v>138677386.44747579</v>
      </c>
      <c r="S240" s="2">
        <f t="shared" si="17"/>
        <v>742960.42857143283</v>
      </c>
      <c r="T240" s="2">
        <f t="shared" si="18"/>
        <v>7039.571428571362</v>
      </c>
      <c r="U240" s="2">
        <f t="shared" si="19"/>
        <v>750000</v>
      </c>
      <c r="V240" s="2">
        <f t="shared" si="34"/>
        <v>74627570.480938971</v>
      </c>
      <c r="W240" s="2">
        <f t="shared" si="20"/>
        <v>742960.42857143283</v>
      </c>
      <c r="X240" s="2">
        <f t="shared" si="6"/>
        <v>7039.5714285671711</v>
      </c>
      <c r="Y240" s="2">
        <f t="shared" si="43"/>
        <v>64049815.966536805</v>
      </c>
      <c r="Z240" s="2" t="str">
        <f t="shared" si="8"/>
        <v>MEEP</v>
      </c>
      <c r="AA240" s="2">
        <f>IF(Z240="HERE",Y240,AA239+Graph!$G$1*1000)</f>
        <v>75944222.395108253</v>
      </c>
      <c r="AB240" s="2">
        <f t="shared" si="21"/>
        <v>800000</v>
      </c>
      <c r="AC240" s="2">
        <f t="shared" si="44"/>
        <v>62740203.62379609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50160000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173</v>
      </c>
      <c r="C241" s="7"/>
      <c r="D241" s="2" t="e">
        <f t="shared" si="12"/>
        <v>#N/A</v>
      </c>
      <c r="E241" s="2" t="e">
        <f t="shared" si="22"/>
        <v>#N/A</v>
      </c>
      <c r="F241" s="2">
        <v>1375495.6159928739</v>
      </c>
      <c r="G241" s="2">
        <f t="shared" si="47"/>
        <v>742960.42857142852</v>
      </c>
      <c r="H241" s="2">
        <f t="shared" si="45"/>
        <v>137779206.90951076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1791569.8571428536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1383141.5898093879</v>
      </c>
      <c r="Q241" s="2">
        <f t="shared" si="48"/>
        <v>750000</v>
      </c>
      <c r="R241" s="2">
        <f t="shared" si="46"/>
        <v>139427386.44747579</v>
      </c>
      <c r="S241" s="2">
        <f t="shared" si="17"/>
        <v>742960.42857143283</v>
      </c>
      <c r="T241" s="2">
        <f t="shared" si="18"/>
        <v>7039.571428571362</v>
      </c>
      <c r="U241" s="2">
        <f t="shared" si="19"/>
        <v>750000</v>
      </c>
      <c r="V241" s="2">
        <f t="shared" si="34"/>
        <v>75370530.909510404</v>
      </c>
      <c r="W241" s="2">
        <f t="shared" si="20"/>
        <v>742960.42857143283</v>
      </c>
      <c r="X241" s="2">
        <f t="shared" si="6"/>
        <v>7039.5714285671711</v>
      </c>
      <c r="Y241" s="2">
        <f t="shared" si="43"/>
        <v>64056855.537965372</v>
      </c>
      <c r="Z241" s="2" t="str">
        <f t="shared" si="8"/>
        <v>MEEP</v>
      </c>
      <c r="AA241" s="2">
        <f>IF(Z241="HERE",Y241,AA240+Graph!$G$1*1000)</f>
        <v>76744222.395108253</v>
      </c>
      <c r="AB241" s="2">
        <f t="shared" si="21"/>
        <v>800000</v>
      </c>
      <c r="AC241" s="2">
        <f t="shared" si="44"/>
        <v>62740203.62379609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50160000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174</v>
      </c>
      <c r="C242" s="7"/>
      <c r="D242" s="2" t="e">
        <f t="shared" si="12"/>
        <v>#N/A</v>
      </c>
      <c r="E242" s="2" t="e">
        <f t="shared" si="22"/>
        <v>#N/A</v>
      </c>
      <c r="F242" s="2">
        <v>1380756.2662861347</v>
      </c>
      <c r="G242" s="2">
        <f t="shared" si="47"/>
        <v>742960.42857142852</v>
      </c>
      <c r="H242" s="2">
        <f t="shared" si="45"/>
        <v>138522167.33808219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1798609.4285714249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1388424.0819019675</v>
      </c>
      <c r="Q242" s="2">
        <f t="shared" si="48"/>
        <v>750000</v>
      </c>
      <c r="R242" s="2">
        <f t="shared" si="46"/>
        <v>140177386.44747579</v>
      </c>
      <c r="S242" s="2">
        <f t="shared" si="17"/>
        <v>742960.42857143283</v>
      </c>
      <c r="T242" s="2">
        <f t="shared" si="18"/>
        <v>7039.571428571362</v>
      </c>
      <c r="U242" s="2">
        <f t="shared" si="19"/>
        <v>750000</v>
      </c>
      <c r="V242" s="2">
        <f t="shared" si="34"/>
        <v>76113491.338081837</v>
      </c>
      <c r="W242" s="2">
        <f t="shared" si="20"/>
        <v>742960.42857143283</v>
      </c>
      <c r="X242" s="2">
        <f t="shared" si="6"/>
        <v>7039.5714285671711</v>
      </c>
      <c r="Y242" s="2">
        <f t="shared" si="43"/>
        <v>64063895.109393939</v>
      </c>
      <c r="Z242" s="2" t="str">
        <f t="shared" si="8"/>
        <v>MEEP</v>
      </c>
      <c r="AA242" s="2">
        <f>IF(Z242="HERE",Y242,AA241+Graph!$G$1*1000)</f>
        <v>77544222.395108253</v>
      </c>
      <c r="AB242" s="2">
        <f t="shared" si="21"/>
        <v>800000</v>
      </c>
      <c r="AC242" s="2">
        <f t="shared" si="44"/>
        <v>62740203.62379609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50160000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175</v>
      </c>
      <c r="C243" s="7"/>
      <c r="D243" s="2" t="e">
        <f t="shared" si="12"/>
        <v>#N/A</v>
      </c>
      <c r="E243" s="2" t="e">
        <f t="shared" si="22"/>
        <v>#N/A</v>
      </c>
      <c r="F243" s="2">
        <v>1386016.9165793955</v>
      </c>
      <c r="G243" s="2">
        <f t="shared" si="47"/>
        <v>742960.42857142852</v>
      </c>
      <c r="H243" s="2">
        <f t="shared" si="45"/>
        <v>139265127.76665363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1805648.9999999963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1393706.5739945471</v>
      </c>
      <c r="Q243" s="2">
        <f t="shared" si="48"/>
        <v>750000</v>
      </c>
      <c r="R243" s="2">
        <f t="shared" si="46"/>
        <v>140927386.44747579</v>
      </c>
      <c r="S243" s="2">
        <f t="shared" si="17"/>
        <v>742960.42857143283</v>
      </c>
      <c r="T243" s="2">
        <f t="shared" si="18"/>
        <v>7039.571428571362</v>
      </c>
      <c r="U243" s="2">
        <f t="shared" si="19"/>
        <v>750000</v>
      </c>
      <c r="V243" s="2">
        <f t="shared" si="34"/>
        <v>76856451.76665327</v>
      </c>
      <c r="W243" s="2">
        <f t="shared" si="20"/>
        <v>742960.42857143283</v>
      </c>
      <c r="X243" s="2">
        <f t="shared" si="6"/>
        <v>7039.5714285671711</v>
      </c>
      <c r="Y243" s="2">
        <f t="shared" si="43"/>
        <v>64070934.680822507</v>
      </c>
      <c r="Z243" s="2" t="str">
        <f t="shared" si="8"/>
        <v>MEEP</v>
      </c>
      <c r="AA243" s="2">
        <f>IF(Z243="HERE",Y243,AA242+Graph!$G$1*1000)</f>
        <v>78344222.395108253</v>
      </c>
      <c r="AB243" s="2">
        <f t="shared" si="21"/>
        <v>800000</v>
      </c>
      <c r="AC243" s="2">
        <f t="shared" si="44"/>
        <v>62740203.62379609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50160000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176</v>
      </c>
      <c r="C244" s="7"/>
      <c r="D244" s="2" t="e">
        <f t="shared" si="12"/>
        <v>#N/A</v>
      </c>
      <c r="E244" s="2" t="e">
        <f t="shared" si="22"/>
        <v>#N/A</v>
      </c>
      <c r="F244" s="2">
        <v>1391277.5668726563</v>
      </c>
      <c r="G244" s="2">
        <f t="shared" si="47"/>
        <v>742960.42857142852</v>
      </c>
      <c r="H244" s="2">
        <f t="shared" si="45"/>
        <v>140008088.19522506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1812688.5714285676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1398989.0660871267</v>
      </c>
      <c r="Q244" s="2">
        <f t="shared" si="48"/>
        <v>750000</v>
      </c>
      <c r="R244" s="2">
        <f t="shared" si="46"/>
        <v>141677386.44747579</v>
      </c>
      <c r="S244" s="2">
        <f t="shared" si="17"/>
        <v>742960.42857143283</v>
      </c>
      <c r="T244" s="2">
        <f t="shared" si="18"/>
        <v>7039.571428571362</v>
      </c>
      <c r="U244" s="2">
        <f t="shared" si="19"/>
        <v>750000</v>
      </c>
      <c r="V244" s="2">
        <f t="shared" si="34"/>
        <v>77599412.195224702</v>
      </c>
      <c r="W244" s="2">
        <f t="shared" si="20"/>
        <v>742960.42857143283</v>
      </c>
      <c r="X244" s="2">
        <f t="shared" si="6"/>
        <v>7039.5714285671711</v>
      </c>
      <c r="Y244" s="2">
        <f t="shared" si="43"/>
        <v>64077974.252251074</v>
      </c>
      <c r="Z244" s="2" t="str">
        <f t="shared" si="8"/>
        <v>MEEP</v>
      </c>
      <c r="AA244" s="2">
        <f>IF(Z244="HERE",Y244,AA243+Graph!$G$1*1000)</f>
        <v>79144222.395108253</v>
      </c>
      <c r="AB244" s="2">
        <f t="shared" si="21"/>
        <v>800000</v>
      </c>
      <c r="AC244" s="2">
        <f t="shared" si="44"/>
        <v>62740203.62379609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177</v>
      </c>
      <c r="C245" s="7"/>
      <c r="D245" s="2" t="e">
        <f t="shared" si="12"/>
        <v>#N/A</v>
      </c>
      <c r="E245" s="2" t="e">
        <f t="shared" si="22"/>
        <v>#N/A</v>
      </c>
      <c r="F245" s="2">
        <v>1396538.2171659172</v>
      </c>
      <c r="G245" s="2">
        <f t="shared" si="47"/>
        <v>742960.42857142852</v>
      </c>
      <c r="H245" s="2">
        <f t="shared" si="45"/>
        <v>140751048.62379649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1819728.142857139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1404271.5581797063</v>
      </c>
      <c r="Q245" s="2">
        <f t="shared" si="48"/>
        <v>750000</v>
      </c>
      <c r="R245" s="2">
        <f t="shared" si="46"/>
        <v>142427386.44747579</v>
      </c>
      <c r="S245" s="2">
        <f t="shared" si="17"/>
        <v>742960.42857143283</v>
      </c>
      <c r="T245" s="2">
        <f t="shared" si="18"/>
        <v>7039.571428571362</v>
      </c>
      <c r="U245" s="2">
        <f t="shared" si="19"/>
        <v>750000</v>
      </c>
      <c r="V245" s="2">
        <f t="shared" si="34"/>
        <v>78342372.623796135</v>
      </c>
      <c r="W245" s="2">
        <f t="shared" si="20"/>
        <v>742960.42857143283</v>
      </c>
      <c r="X245" s="2">
        <f t="shared" si="6"/>
        <v>7039.5714285671711</v>
      </c>
      <c r="Y245" s="2">
        <f t="shared" si="43"/>
        <v>64085013.823679641</v>
      </c>
      <c r="Z245" s="2" t="str">
        <f t="shared" si="8"/>
        <v>MEEP</v>
      </c>
      <c r="AA245" s="2">
        <f>IF(Z245="HERE",Y245,AA244+Graph!$G$1*1000)</f>
        <v>79944222.395108253</v>
      </c>
      <c r="AB245" s="2">
        <f t="shared" si="21"/>
        <v>800000</v>
      </c>
      <c r="AC245" s="2">
        <f t="shared" si="44"/>
        <v>62740203.62379609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178</v>
      </c>
      <c r="C246" s="7"/>
      <c r="D246" s="2" t="e">
        <f t="shared" si="12"/>
        <v>#N/A</v>
      </c>
      <c r="E246" s="2" t="e">
        <f t="shared" si="22"/>
        <v>#N/A</v>
      </c>
      <c r="F246" s="2">
        <v>1401798.867459178</v>
      </c>
      <c r="G246" s="2">
        <f t="shared" si="47"/>
        <v>742960.42857142852</v>
      </c>
      <c r="H246" s="2">
        <f t="shared" si="45"/>
        <v>141494009.05236793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1826767.7142857104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1409554.0502723157</v>
      </c>
      <c r="Q246" s="2">
        <f t="shared" si="48"/>
        <v>750000</v>
      </c>
      <c r="R246" s="2">
        <f t="shared" si="46"/>
        <v>143177386.44747579</v>
      </c>
      <c r="S246" s="2">
        <f t="shared" si="17"/>
        <v>742960.42857143283</v>
      </c>
      <c r="T246" s="2">
        <f t="shared" si="18"/>
        <v>7039.571428571362</v>
      </c>
      <c r="U246" s="2">
        <f t="shared" si="19"/>
        <v>750000</v>
      </c>
      <c r="V246" s="2">
        <f t="shared" si="34"/>
        <v>79085333.052367568</v>
      </c>
      <c r="W246" s="2">
        <f t="shared" si="20"/>
        <v>742960.42857143283</v>
      </c>
      <c r="X246" s="2">
        <f t="shared" si="6"/>
        <v>7039.5714285671711</v>
      </c>
      <c r="Y246" s="2">
        <f t="shared" si="43"/>
        <v>64092053.395108208</v>
      </c>
      <c r="Z246" s="2" t="str">
        <f t="shared" si="8"/>
        <v>MEEP</v>
      </c>
      <c r="AA246" s="2">
        <f>IF(Z246="HERE",Y246,AA245+Graph!$G$1*1000)</f>
        <v>80744222.395108253</v>
      </c>
      <c r="AB246" s="2">
        <f t="shared" si="21"/>
        <v>800000</v>
      </c>
      <c r="AC246" s="2">
        <f t="shared" si="44"/>
        <v>62740203.62379609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179</v>
      </c>
      <c r="C247" s="7"/>
      <c r="D247" s="2" t="e">
        <f t="shared" si="12"/>
        <v>#N/A</v>
      </c>
      <c r="E247" s="2" t="e">
        <f t="shared" si="22"/>
        <v>#N/A</v>
      </c>
      <c r="F247" s="2">
        <v>1407059.517752409</v>
      </c>
      <c r="G247" s="2">
        <f t="shared" si="47"/>
        <v>742960.42857142852</v>
      </c>
      <c r="H247" s="2">
        <f t="shared" si="45"/>
        <v>142236969.48093936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1833807.2857142817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1414836.5423648953</v>
      </c>
      <c r="Q247" s="2">
        <f t="shared" si="48"/>
        <v>750000</v>
      </c>
      <c r="R247" s="2">
        <f t="shared" si="46"/>
        <v>143927386.44747579</v>
      </c>
      <c r="S247" s="2">
        <f t="shared" si="17"/>
        <v>742960.42857143283</v>
      </c>
      <c r="T247" s="2">
        <f t="shared" si="18"/>
        <v>7039.571428571362</v>
      </c>
      <c r="U247" s="2">
        <f t="shared" si="19"/>
        <v>750000</v>
      </c>
      <c r="V247" s="2">
        <f t="shared" si="34"/>
        <v>79828293.480939001</v>
      </c>
      <c r="W247" s="2">
        <f t="shared" si="20"/>
        <v>742960.42857143283</v>
      </c>
      <c r="X247" s="2">
        <f t="shared" si="6"/>
        <v>7039.5714285671711</v>
      </c>
      <c r="Y247" s="2">
        <f t="shared" si="43"/>
        <v>64099092.966536775</v>
      </c>
      <c r="Z247" s="2" t="str">
        <f t="shared" si="8"/>
        <v>MEEP</v>
      </c>
      <c r="AA247" s="2">
        <f>IF(Z247="HERE",Y247,AA246+Graph!$G$1*1000)</f>
        <v>81544222.395108253</v>
      </c>
      <c r="AB247" s="2">
        <f t="shared" si="21"/>
        <v>800000</v>
      </c>
      <c r="AC247" s="2">
        <f t="shared" si="44"/>
        <v>62740203.62379609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180</v>
      </c>
      <c r="C248" s="7"/>
      <c r="D248" s="2" t="e">
        <f t="shared" si="12"/>
        <v>#N/A</v>
      </c>
      <c r="E248" s="2" t="e">
        <f t="shared" si="22"/>
        <v>#N/A</v>
      </c>
      <c r="F248" s="2">
        <v>1412320.1680456698</v>
      </c>
      <c r="G248" s="2">
        <f t="shared" si="47"/>
        <v>742960.42857142852</v>
      </c>
      <c r="H248" s="2">
        <f t="shared" si="45"/>
        <v>142979929.90951079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1840846.8571428531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1420119.0344574749</v>
      </c>
      <c r="Q248" s="2">
        <f t="shared" si="48"/>
        <v>750000</v>
      </c>
      <c r="R248" s="2">
        <f t="shared" si="46"/>
        <v>144677386.44747579</v>
      </c>
      <c r="S248" s="2">
        <f t="shared" si="17"/>
        <v>742960.42857143283</v>
      </c>
      <c r="T248" s="2">
        <f t="shared" si="18"/>
        <v>7039.571428571362</v>
      </c>
      <c r="U248" s="2">
        <f t="shared" si="19"/>
        <v>750000</v>
      </c>
      <c r="V248" s="2">
        <f t="shared" si="34"/>
        <v>80571253.909510434</v>
      </c>
      <c r="W248" s="2">
        <f t="shared" si="20"/>
        <v>742960.42857143283</v>
      </c>
      <c r="X248" s="2">
        <f t="shared" si="6"/>
        <v>7039.5714285671711</v>
      </c>
      <c r="Y248" s="2">
        <f t="shared" si="43"/>
        <v>64106132.537965342</v>
      </c>
      <c r="Z248" s="2" t="str">
        <f t="shared" si="8"/>
        <v>MEEP</v>
      </c>
      <c r="AA248" s="2">
        <f>IF(Z248="HERE",Y248,AA247+Graph!$G$1*1000)</f>
        <v>82344222.395108253</v>
      </c>
      <c r="AB248" s="2">
        <f t="shared" si="21"/>
        <v>800000</v>
      </c>
      <c r="AC248" s="2">
        <f t="shared" si="44"/>
        <v>62740203.62379609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181</v>
      </c>
      <c r="C249" s="7"/>
      <c r="D249" s="2" t="e">
        <f t="shared" si="12"/>
        <v>#N/A</v>
      </c>
      <c r="E249" s="2" t="e">
        <f t="shared" si="22"/>
        <v>#N/A</v>
      </c>
      <c r="F249" s="2">
        <v>1417580.8183389306</v>
      </c>
      <c r="G249" s="2">
        <f t="shared" si="47"/>
        <v>742960.42857142852</v>
      </c>
      <c r="H249" s="2">
        <f t="shared" si="45"/>
        <v>143722890.33808222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1847886.4285714244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1425401.5265500546</v>
      </c>
      <c r="Q249" s="2">
        <f t="shared" si="48"/>
        <v>750000</v>
      </c>
      <c r="R249" s="2">
        <f t="shared" si="46"/>
        <v>145427386.44747579</v>
      </c>
      <c r="S249" s="2">
        <f t="shared" si="17"/>
        <v>742960.42857143283</v>
      </c>
      <c r="T249" s="2">
        <f t="shared" si="18"/>
        <v>7039.571428571362</v>
      </c>
      <c r="U249" s="2">
        <f t="shared" si="19"/>
        <v>750000</v>
      </c>
      <c r="V249" s="2">
        <f t="shared" si="34"/>
        <v>81314214.338081867</v>
      </c>
      <c r="W249" s="2">
        <f t="shared" si="20"/>
        <v>742960.42857143283</v>
      </c>
      <c r="X249" s="2">
        <f t="shared" si="6"/>
        <v>7039.5714285671711</v>
      </c>
      <c r="Y249" s="2">
        <f t="shared" si="43"/>
        <v>64113172.10939391</v>
      </c>
      <c r="Z249" s="2" t="str">
        <f t="shared" si="8"/>
        <v>MEEP</v>
      </c>
      <c r="AA249" s="2">
        <f>IF(Z249="HERE",Y249,AA248+Graph!$G$1*1000)</f>
        <v>83144222.395108253</v>
      </c>
      <c r="AB249" s="2">
        <f t="shared" si="21"/>
        <v>800000</v>
      </c>
      <c r="AC249" s="2">
        <f t="shared" si="44"/>
        <v>62740203.62379609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182</v>
      </c>
      <c r="C250" s="7"/>
      <c r="D250" s="2" t="e">
        <f t="shared" si="12"/>
        <v>#N/A</v>
      </c>
      <c r="E250" s="2" t="e">
        <f t="shared" si="22"/>
        <v>#N/A</v>
      </c>
      <c r="F250" s="2">
        <v>1422841.4686321914</v>
      </c>
      <c r="G250" s="2">
        <f t="shared" si="47"/>
        <v>742960.42857142852</v>
      </c>
      <c r="H250" s="2">
        <f t="shared" si="45"/>
        <v>144465850.76665366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1854925.9999999958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1430684.0186426342</v>
      </c>
      <c r="Q250" s="2">
        <f t="shared" si="48"/>
        <v>750000</v>
      </c>
      <c r="R250" s="2">
        <f t="shared" si="46"/>
        <v>146177386.44747579</v>
      </c>
      <c r="S250" s="2">
        <f t="shared" si="17"/>
        <v>742960.42857143283</v>
      </c>
      <c r="T250" s="2">
        <f t="shared" si="18"/>
        <v>7039.571428571362</v>
      </c>
      <c r="U250" s="2">
        <f t="shared" si="19"/>
        <v>750000</v>
      </c>
      <c r="V250" s="2">
        <f t="shared" si="34"/>
        <v>82057174.766653299</v>
      </c>
      <c r="W250" s="2">
        <f t="shared" si="20"/>
        <v>742960.42857143283</v>
      </c>
      <c r="X250" s="2">
        <f t="shared" si="6"/>
        <v>7039.5714285671711</v>
      </c>
      <c r="Y250" s="2">
        <f t="shared" si="43"/>
        <v>64120211.680822477</v>
      </c>
      <c r="Z250" s="2" t="str">
        <f t="shared" si="8"/>
        <v>MEEP</v>
      </c>
      <c r="AA250" s="2">
        <f>IF(Z250="HERE",Y250,AA249+Graph!$G$1*1000)</f>
        <v>83944222.395108253</v>
      </c>
      <c r="AB250" s="2">
        <f t="shared" si="21"/>
        <v>800000</v>
      </c>
      <c r="AC250" s="2">
        <f t="shared" si="44"/>
        <v>62740203.62379609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183</v>
      </c>
      <c r="C251" s="7"/>
      <c r="D251" s="2" t="e">
        <f t="shared" si="12"/>
        <v>#N/A</v>
      </c>
      <c r="E251" s="2" t="e">
        <f t="shared" si="22"/>
        <v>#N/A</v>
      </c>
      <c r="F251" s="2">
        <v>1428102.1189254522</v>
      </c>
      <c r="G251" s="2">
        <f t="shared" si="47"/>
        <v>742960.42857142852</v>
      </c>
      <c r="H251" s="2">
        <f t="shared" si="45"/>
        <v>145208811.19522509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1861965.5714285672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1435966.5107352436</v>
      </c>
      <c r="Q251" s="2">
        <f t="shared" si="48"/>
        <v>750000</v>
      </c>
      <c r="R251" s="2">
        <f t="shared" si="46"/>
        <v>146927386.44747579</v>
      </c>
      <c r="S251" s="2">
        <f t="shared" si="17"/>
        <v>742960.42857143283</v>
      </c>
      <c r="T251" s="2">
        <f t="shared" si="18"/>
        <v>7039.571428571362</v>
      </c>
      <c r="U251" s="2">
        <f t="shared" si="19"/>
        <v>750000</v>
      </c>
      <c r="V251" s="2">
        <f t="shared" si="34"/>
        <v>82800135.195224732</v>
      </c>
      <c r="W251" s="2">
        <f t="shared" si="20"/>
        <v>742960.42857143283</v>
      </c>
      <c r="X251" s="2">
        <f t="shared" si="6"/>
        <v>7039.5714285671711</v>
      </c>
      <c r="Y251" s="2">
        <f t="shared" si="43"/>
        <v>64127251.252251044</v>
      </c>
      <c r="Z251" s="2" t="str">
        <f t="shared" si="8"/>
        <v>MEEP</v>
      </c>
      <c r="AA251" s="2">
        <f>IF(Z251="HERE",Y251,AA250+Graph!$G$1*1000)</f>
        <v>84744222.395108253</v>
      </c>
      <c r="AB251" s="2">
        <f t="shared" si="21"/>
        <v>800000</v>
      </c>
      <c r="AC251" s="2">
        <f t="shared" si="44"/>
        <v>62740203.62379609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184</v>
      </c>
      <c r="C252" s="7"/>
      <c r="D252" s="2" t="e">
        <f t="shared" si="12"/>
        <v>#N/A</v>
      </c>
      <c r="E252" s="2" t="e">
        <f t="shared" si="22"/>
        <v>#N/A</v>
      </c>
      <c r="F252" s="2">
        <v>1433362.7692186832</v>
      </c>
      <c r="G252" s="2">
        <f t="shared" si="47"/>
        <v>742960.42857142852</v>
      </c>
      <c r="H252" s="2">
        <f t="shared" si="45"/>
        <v>145951771.62379652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1869005.1428571385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1441249.0028278232</v>
      </c>
      <c r="Q252" s="2">
        <f t="shared" si="48"/>
        <v>750000</v>
      </c>
      <c r="R252" s="2">
        <f t="shared" si="46"/>
        <v>147677386.44747579</v>
      </c>
      <c r="S252" s="2">
        <f t="shared" si="17"/>
        <v>742960.42857143283</v>
      </c>
      <c r="T252" s="2">
        <f t="shared" si="18"/>
        <v>7039.571428571362</v>
      </c>
      <c r="U252" s="2">
        <f t="shared" si="19"/>
        <v>750000</v>
      </c>
      <c r="V252" s="2">
        <f t="shared" si="34"/>
        <v>83543095.623796165</v>
      </c>
      <c r="W252" s="2">
        <f t="shared" si="20"/>
        <v>742960.42857143283</v>
      </c>
      <c r="X252" s="2">
        <f t="shared" si="6"/>
        <v>7039.5714285671711</v>
      </c>
      <c r="Y252" s="2">
        <f t="shared" si="43"/>
        <v>64134290.823679611</v>
      </c>
      <c r="Z252" s="2" t="str">
        <f t="shared" si="8"/>
        <v>MEEP</v>
      </c>
      <c r="AA252" s="2">
        <f>IF(Z252="HERE",Y252,AA251+Graph!$G$1*1000)</f>
        <v>85544222.395108253</v>
      </c>
      <c r="AB252" s="2">
        <f t="shared" si="21"/>
        <v>800000</v>
      </c>
      <c r="AC252" s="2">
        <f t="shared" si="44"/>
        <v>62740203.62379609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185</v>
      </c>
      <c r="C253" s="7"/>
      <c r="D253" s="2" t="e">
        <f t="shared" si="12"/>
        <v>#N/A</v>
      </c>
      <c r="E253" s="2" t="e">
        <f t="shared" si="22"/>
        <v>#N/A</v>
      </c>
      <c r="F253" s="2">
        <v>1438623.4195119441</v>
      </c>
      <c r="G253" s="2">
        <f t="shared" si="47"/>
        <v>742960.42857142852</v>
      </c>
      <c r="H253" s="2">
        <f t="shared" si="45"/>
        <v>146694732.05236796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1876044.7142857099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1446531.4949204028</v>
      </c>
      <c r="Q253" s="2">
        <f t="shared" si="48"/>
        <v>750000</v>
      </c>
      <c r="R253" s="2">
        <f t="shared" si="46"/>
        <v>148427386.44747579</v>
      </c>
      <c r="S253" s="2">
        <f t="shared" si="17"/>
        <v>742960.42857143283</v>
      </c>
      <c r="T253" s="2">
        <f t="shared" si="18"/>
        <v>7039.571428571362</v>
      </c>
      <c r="U253" s="2">
        <f t="shared" si="19"/>
        <v>750000</v>
      </c>
      <c r="V253" s="2">
        <f t="shared" si="34"/>
        <v>84286056.052367598</v>
      </c>
      <c r="W253" s="2">
        <f t="shared" si="20"/>
        <v>742960.42857143283</v>
      </c>
      <c r="X253" s="2">
        <f t="shared" si="6"/>
        <v>7039.5714285671711</v>
      </c>
      <c r="Y253" s="2">
        <f t="shared" si="43"/>
        <v>64141330.395108178</v>
      </c>
      <c r="Z253" s="2" t="str">
        <f t="shared" si="8"/>
        <v>MEEP</v>
      </c>
      <c r="AA253" s="2">
        <f>IF(Z253="HERE",Y253,AA252+Graph!$G$1*1000)</f>
        <v>86344222.395108253</v>
      </c>
      <c r="AB253" s="2">
        <f t="shared" si="21"/>
        <v>800000</v>
      </c>
      <c r="AC253" s="2">
        <f t="shared" si="44"/>
        <v>62740203.62379609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186</v>
      </c>
      <c r="C254" s="7"/>
      <c r="D254" s="2" t="e">
        <f t="shared" si="12"/>
        <v>#N/A</v>
      </c>
      <c r="E254" s="2" t="e">
        <f t="shared" si="22"/>
        <v>#N/A</v>
      </c>
      <c r="F254" s="2">
        <v>1443884.0698052049</v>
      </c>
      <c r="G254" s="2">
        <f t="shared" si="47"/>
        <v>742960.42857142852</v>
      </c>
      <c r="H254" s="2">
        <f t="shared" si="45"/>
        <v>147437692.48093939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1883084.2857142813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1451813.9870129824</v>
      </c>
      <c r="Q254" s="2">
        <f t="shared" si="48"/>
        <v>750000</v>
      </c>
      <c r="R254" s="2">
        <f t="shared" si="46"/>
        <v>149177386.44747579</v>
      </c>
      <c r="S254" s="2">
        <f t="shared" si="17"/>
        <v>742960.42857143283</v>
      </c>
      <c r="T254" s="2">
        <f t="shared" si="18"/>
        <v>7039.571428571362</v>
      </c>
      <c r="U254" s="2">
        <f t="shared" si="19"/>
        <v>750000</v>
      </c>
      <c r="V254" s="2">
        <f t="shared" si="34"/>
        <v>85029016.480939031</v>
      </c>
      <c r="W254" s="2">
        <f t="shared" si="20"/>
        <v>742960.42857143283</v>
      </c>
      <c r="X254" s="2">
        <f t="shared" si="6"/>
        <v>7039.5714285671711</v>
      </c>
      <c r="Y254" s="2">
        <f t="shared" si="43"/>
        <v>64148369.966536745</v>
      </c>
      <c r="Z254" s="2" t="str">
        <f t="shared" si="8"/>
        <v>MEEP</v>
      </c>
      <c r="AA254" s="2">
        <f>IF(Z254="HERE",Y254,AA253+Graph!$G$1*1000)</f>
        <v>87144222.395108253</v>
      </c>
      <c r="AB254" s="2">
        <f t="shared" si="21"/>
        <v>800000</v>
      </c>
      <c r="AC254" s="2">
        <f t="shared" si="44"/>
        <v>62740203.62379609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187</v>
      </c>
      <c r="C255" s="7"/>
      <c r="D255" s="2" t="e">
        <f t="shared" si="12"/>
        <v>#N/A</v>
      </c>
      <c r="E255" s="2" t="e">
        <f t="shared" si="22"/>
        <v>#N/A</v>
      </c>
      <c r="F255" s="2">
        <v>1449144.7200984657</v>
      </c>
      <c r="G255" s="2">
        <f t="shared" si="47"/>
        <v>742960.42857142852</v>
      </c>
      <c r="H255" s="2">
        <f t="shared" si="45"/>
        <v>148180652.90951082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1890123.8571428526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1457096.479105562</v>
      </c>
      <c r="Q255" s="2">
        <f t="shared" si="48"/>
        <v>750000</v>
      </c>
      <c r="R255" s="2">
        <f t="shared" si="46"/>
        <v>149927386.44747579</v>
      </c>
      <c r="S255" s="2">
        <f t="shared" si="17"/>
        <v>742960.42857143283</v>
      </c>
      <c r="T255" s="2">
        <f t="shared" si="18"/>
        <v>7039.571428571362</v>
      </c>
      <c r="U255" s="2">
        <f t="shared" si="19"/>
        <v>750000</v>
      </c>
      <c r="V255" s="2">
        <f t="shared" si="34"/>
        <v>85771976.909510463</v>
      </c>
      <c r="W255" s="2">
        <f t="shared" si="20"/>
        <v>742960.42857143283</v>
      </c>
      <c r="X255" s="2">
        <f t="shared" si="6"/>
        <v>7039.5714285671711</v>
      </c>
      <c r="Y255" s="2">
        <f t="shared" si="43"/>
        <v>64155409.537965313</v>
      </c>
      <c r="Z255" s="2" t="str">
        <f t="shared" si="8"/>
        <v>MEEP</v>
      </c>
      <c r="AA255" s="2">
        <f>IF(Z255="HERE",Y255,AA254+Graph!$G$1*1000)</f>
        <v>87944222.395108253</v>
      </c>
      <c r="AB255" s="2">
        <f t="shared" si="21"/>
        <v>800000</v>
      </c>
      <c r="AC255" s="2">
        <f t="shared" si="44"/>
        <v>62740203.62379609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188</v>
      </c>
      <c r="C256" s="7"/>
      <c r="D256" s="2" t="e">
        <f t="shared" si="12"/>
        <v>#N/A</v>
      </c>
      <c r="E256" s="2" t="e">
        <f t="shared" si="22"/>
        <v>#N/A</v>
      </c>
      <c r="F256" s="2">
        <v>1454405.3703917265</v>
      </c>
      <c r="G256" s="2">
        <f t="shared" si="47"/>
        <v>742960.42857142852</v>
      </c>
      <c r="H256" s="2">
        <f t="shared" si="45"/>
        <v>148923613.33808225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1897163.428571424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1462378.9711981416</v>
      </c>
      <c r="Q256" s="2">
        <f t="shared" si="48"/>
        <v>750000</v>
      </c>
      <c r="R256" s="2">
        <f t="shared" si="46"/>
        <v>150677386.44747579</v>
      </c>
      <c r="S256" s="2">
        <f t="shared" si="17"/>
        <v>742960.42857143283</v>
      </c>
      <c r="T256" s="2">
        <f t="shared" si="18"/>
        <v>7039.571428571362</v>
      </c>
      <c r="U256" s="2">
        <f t="shared" si="19"/>
        <v>750000</v>
      </c>
      <c r="V256" s="2">
        <f t="shared" si="34"/>
        <v>86514937.338081896</v>
      </c>
      <c r="W256" s="2">
        <f t="shared" si="20"/>
        <v>742960.42857143283</v>
      </c>
      <c r="X256" s="2">
        <f t="shared" si="6"/>
        <v>7039.5714285671711</v>
      </c>
      <c r="Y256" s="2">
        <f t="shared" si="43"/>
        <v>64162449.10939388</v>
      </c>
      <c r="Z256" s="2" t="str">
        <f t="shared" si="8"/>
        <v>MEEP</v>
      </c>
      <c r="AA256" s="2">
        <f>IF(Z256="HERE",Y256,AA255+Graph!$G$1*1000)</f>
        <v>88744222.395108253</v>
      </c>
      <c r="AB256" s="2">
        <f t="shared" si="21"/>
        <v>800000</v>
      </c>
      <c r="AC256" s="2">
        <f t="shared" si="44"/>
        <v>62740203.62379609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189</v>
      </c>
      <c r="C257" s="7"/>
      <c r="D257" s="2" t="e">
        <f t="shared" si="12"/>
        <v>#N/A</v>
      </c>
      <c r="E257" s="2" t="e">
        <f t="shared" si="22"/>
        <v>#N/A</v>
      </c>
      <c r="F257" s="2">
        <v>1459666.0206849575</v>
      </c>
      <c r="G257" s="2">
        <f t="shared" si="47"/>
        <v>742960.42857142852</v>
      </c>
      <c r="H257" s="2">
        <f t="shared" si="45"/>
        <v>149666573.76665369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1904202.9999999953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1467661.463290751</v>
      </c>
      <c r="Q257" s="2">
        <f t="shared" si="48"/>
        <v>750000</v>
      </c>
      <c r="R257" s="2">
        <f t="shared" si="46"/>
        <v>151427386.44747579</v>
      </c>
      <c r="S257" s="2">
        <f t="shared" si="17"/>
        <v>742960.42857143283</v>
      </c>
      <c r="T257" s="2">
        <f t="shared" si="18"/>
        <v>7039.571428571362</v>
      </c>
      <c r="U257" s="2">
        <f t="shared" si="19"/>
        <v>750000</v>
      </c>
      <c r="V257" s="2">
        <f t="shared" si="34"/>
        <v>87257897.766653329</v>
      </c>
      <c r="W257" s="2">
        <f t="shared" si="20"/>
        <v>742960.42857143283</v>
      </c>
      <c r="X257" s="2">
        <f t="shared" si="6"/>
        <v>7039.5714285671711</v>
      </c>
      <c r="Y257" s="2">
        <f t="shared" si="43"/>
        <v>64169488.680822447</v>
      </c>
      <c r="Z257" s="2" t="str">
        <f t="shared" si="8"/>
        <v>MEEP</v>
      </c>
      <c r="AA257" s="2">
        <f>IF(Z257="HERE",Y257,AA256+Graph!$G$1*1000)</f>
        <v>89544222.395108253</v>
      </c>
      <c r="AB257" s="2">
        <f t="shared" si="21"/>
        <v>800000</v>
      </c>
      <c r="AC257" s="2">
        <f t="shared" si="44"/>
        <v>62740203.62379609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190</v>
      </c>
      <c r="C258" s="7"/>
      <c r="D258" s="2" t="e">
        <f t="shared" si="12"/>
        <v>#N/A</v>
      </c>
      <c r="E258" s="2" t="e">
        <f t="shared" si="22"/>
        <v>#N/A</v>
      </c>
      <c r="F258" s="2">
        <v>1464926.6709782183</v>
      </c>
      <c r="G258" s="2">
        <f t="shared" si="47"/>
        <v>742960.42857142852</v>
      </c>
      <c r="H258" s="2">
        <f t="shared" si="45"/>
        <v>150409534.19522512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1911242.5714285667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1472943.9553833306</v>
      </c>
      <c r="Q258" s="2">
        <f t="shared" si="48"/>
        <v>750000</v>
      </c>
      <c r="R258" s="2">
        <f t="shared" si="46"/>
        <v>152177386.44747579</v>
      </c>
      <c r="S258" s="2">
        <f t="shared" si="17"/>
        <v>742960.42857143283</v>
      </c>
      <c r="T258" s="2">
        <f t="shared" si="18"/>
        <v>7039.571428571362</v>
      </c>
      <c r="U258" s="2">
        <f t="shared" si="19"/>
        <v>750000</v>
      </c>
      <c r="V258" s="2">
        <f t="shared" si="34"/>
        <v>88000858.195224762</v>
      </c>
      <c r="W258" s="2">
        <f t="shared" si="20"/>
        <v>742960.42857143283</v>
      </c>
      <c r="X258" s="2">
        <f t="shared" si="6"/>
        <v>7039.5714285671711</v>
      </c>
      <c r="Y258" s="2">
        <f t="shared" si="43"/>
        <v>64176528.252251014</v>
      </c>
      <c r="Z258" s="2" t="str">
        <f t="shared" si="8"/>
        <v>MEEP</v>
      </c>
      <c r="AA258" s="2">
        <f>IF(Z258="HERE",Y258,AA257+Graph!$G$1*1000)</f>
        <v>90344222.395108253</v>
      </c>
      <c r="AB258" s="2">
        <f t="shared" si="21"/>
        <v>800000</v>
      </c>
      <c r="AC258" s="2">
        <f t="shared" si="44"/>
        <v>62740203.62379609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191</v>
      </c>
      <c r="C259" s="7"/>
      <c r="D259" s="2" t="e">
        <f t="shared" si="12"/>
        <v>#N/A</v>
      </c>
      <c r="E259" s="2" t="e">
        <f t="shared" si="22"/>
        <v>#N/A</v>
      </c>
      <c r="F259" s="2">
        <v>1470187.3212714791</v>
      </c>
      <c r="G259" s="2">
        <f t="shared" si="47"/>
        <v>742960.42857142852</v>
      </c>
      <c r="H259" s="2">
        <f t="shared" si="45"/>
        <v>151152494.62379655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1918282.1428571381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1478226.4474759102</v>
      </c>
      <c r="Q259" s="2">
        <f t="shared" si="48"/>
        <v>750000</v>
      </c>
      <c r="R259" s="2">
        <f t="shared" si="46"/>
        <v>152927386.44747579</v>
      </c>
      <c r="S259" s="2">
        <f t="shared" si="17"/>
        <v>742960.42857143283</v>
      </c>
      <c r="T259" s="2">
        <f t="shared" si="18"/>
        <v>7039.571428571362</v>
      </c>
      <c r="U259" s="2">
        <f t="shared" si="19"/>
        <v>750000</v>
      </c>
      <c r="V259" s="2">
        <f t="shared" si="34"/>
        <v>88743818.623796195</v>
      </c>
      <c r="W259" s="2">
        <f t="shared" si="20"/>
        <v>742960.42857143283</v>
      </c>
      <c r="X259" s="2">
        <f t="shared" si="6"/>
        <v>7039.5714285671711</v>
      </c>
      <c r="Y259" s="2">
        <f t="shared" si="43"/>
        <v>64183567.823679581</v>
      </c>
      <c r="Z259" s="2" t="str">
        <f t="shared" si="8"/>
        <v>MEEP</v>
      </c>
      <c r="AA259" s="2">
        <f>IF(Z259="HERE",Y259,AA258+Graph!$G$1*1000)</f>
        <v>91144222.395108253</v>
      </c>
      <c r="AB259" s="2">
        <f t="shared" si="21"/>
        <v>800000</v>
      </c>
      <c r="AC259" s="2">
        <f t="shared" si="44"/>
        <v>62740203.62379609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192</v>
      </c>
      <c r="C260" s="7"/>
      <c r="D260" s="2" t="e">
        <f t="shared" si="12"/>
        <v>#N/A</v>
      </c>
      <c r="E260" s="2" t="e">
        <f t="shared" si="22"/>
        <v>#N/A</v>
      </c>
      <c r="F260" s="2">
        <v>1475447.9715647399</v>
      </c>
      <c r="G260" s="2">
        <f t="shared" si="47"/>
        <v>742960.42857142852</v>
      </c>
      <c r="H260" s="2">
        <f t="shared" si="45"/>
        <v>151895455.05236799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1925321.7142857094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1483508.9395684898</v>
      </c>
      <c r="Q260" s="2">
        <f t="shared" si="48"/>
        <v>750000</v>
      </c>
      <c r="R260" s="2">
        <f t="shared" si="46"/>
        <v>153677386.44747579</v>
      </c>
      <c r="S260" s="2">
        <f t="shared" si="17"/>
        <v>742960.42857143283</v>
      </c>
      <c r="T260" s="2">
        <f t="shared" si="18"/>
        <v>7039.571428571362</v>
      </c>
      <c r="U260" s="2">
        <f t="shared" si="19"/>
        <v>750000</v>
      </c>
      <c r="V260" s="2">
        <f t="shared" si="34"/>
        <v>89486779.052367628</v>
      </c>
      <c r="W260" s="2">
        <f t="shared" si="20"/>
        <v>742960.42857143283</v>
      </c>
      <c r="X260" s="2">
        <f t="shared" si="6"/>
        <v>7039.5714285671711</v>
      </c>
      <c r="Y260" s="2">
        <f t="shared" si="43"/>
        <v>64190607.395108148</v>
      </c>
      <c r="Z260" s="2" t="str">
        <f t="shared" si="8"/>
        <v>MEEP</v>
      </c>
      <c r="AA260" s="2">
        <f>IF(Z260="HERE",Y260,AA259+Graph!$G$1*1000)</f>
        <v>91944222.395108253</v>
      </c>
      <c r="AB260" s="2">
        <f t="shared" si="21"/>
        <v>800000</v>
      </c>
      <c r="AC260" s="2">
        <f t="shared" si="44"/>
        <v>62740203.62379609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193</v>
      </c>
      <c r="C261" s="7"/>
      <c r="D261" s="2" t="e">
        <f t="shared" si="12"/>
        <v>#N/A</v>
      </c>
      <c r="E261" s="2" t="e">
        <f t="shared" si="22"/>
        <v>#N/A</v>
      </c>
      <c r="F261" s="2">
        <v>1480708.6218580008</v>
      </c>
      <c r="G261" s="2">
        <f t="shared" si="47"/>
        <v>742960.42857142852</v>
      </c>
      <c r="H261" s="2">
        <f t="shared" si="45"/>
        <v>152638415.48093942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1932361.2857142808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1488791.4316610694</v>
      </c>
      <c r="Q261" s="2">
        <f t="shared" si="48"/>
        <v>750000</v>
      </c>
      <c r="R261" s="2">
        <f t="shared" si="46"/>
        <v>154427386.44747579</v>
      </c>
      <c r="S261" s="2">
        <f t="shared" si="17"/>
        <v>742960.42857143283</v>
      </c>
      <c r="T261" s="2">
        <f t="shared" si="18"/>
        <v>7039.571428571362</v>
      </c>
      <c r="U261" s="2">
        <f t="shared" si="19"/>
        <v>750000</v>
      </c>
      <c r="V261" s="2">
        <f t="shared" si="34"/>
        <v>90229739.48093906</v>
      </c>
      <c r="W261" s="2">
        <f t="shared" si="20"/>
        <v>742960.42857143283</v>
      </c>
      <c r="X261" s="2">
        <f t="shared" si="6"/>
        <v>7039.5714285671711</v>
      </c>
      <c r="Y261" s="2">
        <f t="shared" si="43"/>
        <v>64197646.966536716</v>
      </c>
      <c r="Z261" s="2" t="str">
        <f t="shared" si="8"/>
        <v>MEEP</v>
      </c>
      <c r="AA261" s="2">
        <f>IF(Z261="HERE",Y261,AA260+Graph!$G$1*1000)</f>
        <v>92744222.395108253</v>
      </c>
      <c r="AB261" s="2">
        <f t="shared" si="21"/>
        <v>800000</v>
      </c>
      <c r="AC261" s="2">
        <f t="shared" si="44"/>
        <v>62740203.62379609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194</v>
      </c>
      <c r="C262" s="7"/>
      <c r="D262" s="2" t="e">
        <f t="shared" si="12"/>
        <v>#N/A</v>
      </c>
      <c r="E262" s="2" t="e">
        <f t="shared" si="22"/>
        <v>#N/A</v>
      </c>
      <c r="F262" s="2">
        <v>1485969.2721512318</v>
      </c>
      <c r="G262" s="2">
        <f t="shared" si="47"/>
        <v>742960.42857142852</v>
      </c>
      <c r="H262" s="2">
        <f t="shared" si="45"/>
        <v>153381375.90951085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1939400.8571428522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1494073.923753649</v>
      </c>
      <c r="Q262" s="2">
        <f t="shared" si="48"/>
        <v>750000</v>
      </c>
      <c r="R262" s="2">
        <f t="shared" si="46"/>
        <v>155177386.44747579</v>
      </c>
      <c r="S262" s="2">
        <f t="shared" si="17"/>
        <v>742960.42857143283</v>
      </c>
      <c r="T262" s="2">
        <f t="shared" si="18"/>
        <v>7039.571428571362</v>
      </c>
      <c r="U262" s="2">
        <f t="shared" si="19"/>
        <v>750000</v>
      </c>
      <c r="V262" s="2">
        <f t="shared" si="34"/>
        <v>90972699.909510493</v>
      </c>
      <c r="W262" s="2">
        <f t="shared" si="20"/>
        <v>742960.42857143283</v>
      </c>
      <c r="X262" s="2">
        <f t="shared" si="6"/>
        <v>7039.5714285671711</v>
      </c>
      <c r="Y262" s="2">
        <f t="shared" si="43"/>
        <v>64204686.537965283</v>
      </c>
      <c r="Z262" s="2" t="str">
        <f t="shared" si="8"/>
        <v>MEEP</v>
      </c>
      <c r="AA262" s="2">
        <f>IF(Z262="HERE",Y262,AA261+Graph!$G$1*1000)</f>
        <v>93544222.395108253</v>
      </c>
      <c r="AB262" s="2">
        <f t="shared" si="21"/>
        <v>800000</v>
      </c>
      <c r="AC262" s="2">
        <f t="shared" si="44"/>
        <v>62740203.62379609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195</v>
      </c>
      <c r="C263" s="7"/>
      <c r="D263" s="2" t="e">
        <f t="shared" si="12"/>
        <v>#N/A</v>
      </c>
      <c r="E263" s="2" t="e">
        <f t="shared" si="22"/>
        <v>#N/A</v>
      </c>
      <c r="F263" s="2">
        <v>1491229.9224444926</v>
      </c>
      <c r="G263" s="2">
        <f t="shared" si="47"/>
        <v>742960.42857142852</v>
      </c>
      <c r="H263" s="2">
        <f t="shared" si="45"/>
        <v>154124336.33808228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1946440.4285714235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1499356.4158462584</v>
      </c>
      <c r="Q263" s="2">
        <f t="shared" si="48"/>
        <v>750000</v>
      </c>
      <c r="R263" s="2">
        <f t="shared" si="46"/>
        <v>155927386.44747579</v>
      </c>
      <c r="S263" s="2">
        <f t="shared" si="17"/>
        <v>742960.42857143283</v>
      </c>
      <c r="T263" s="2">
        <f t="shared" si="18"/>
        <v>7039.571428571362</v>
      </c>
      <c r="U263" s="2">
        <f t="shared" si="19"/>
        <v>750000</v>
      </c>
      <c r="V263" s="2">
        <f t="shared" si="34"/>
        <v>91715660.338081926</v>
      </c>
      <c r="W263" s="2">
        <f t="shared" si="20"/>
        <v>742960.42857143283</v>
      </c>
      <c r="X263" s="2">
        <f t="shared" si="6"/>
        <v>7039.5714285671711</v>
      </c>
      <c r="Y263" s="2">
        <f t="shared" si="43"/>
        <v>64211726.10939385</v>
      </c>
      <c r="Z263" s="2" t="str">
        <f t="shared" si="8"/>
        <v>MEEP</v>
      </c>
      <c r="AA263" s="2">
        <f>IF(Z263="HERE",Y263,AA262+Graph!$G$1*1000)</f>
        <v>94344222.395108253</v>
      </c>
      <c r="AB263" s="2">
        <f t="shared" si="21"/>
        <v>800000</v>
      </c>
      <c r="AC263" s="2">
        <f t="shared" si="44"/>
        <v>62740203.62379609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196</v>
      </c>
      <c r="C264" s="7"/>
      <c r="D264" s="2" t="e">
        <f t="shared" si="12"/>
        <v>#N/A</v>
      </c>
      <c r="E264" s="2" t="e">
        <f t="shared" si="22"/>
        <v>#N/A</v>
      </c>
      <c r="F264" s="2">
        <v>1496490.5727377534</v>
      </c>
      <c r="G264" s="2">
        <f t="shared" si="47"/>
        <v>742960.42857142852</v>
      </c>
      <c r="H264" s="2">
        <f t="shared" si="45"/>
        <v>154867296.76665372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1953479.9999999949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1504638.907938838</v>
      </c>
      <c r="Q264" s="2">
        <f t="shared" si="48"/>
        <v>750000</v>
      </c>
      <c r="R264" s="2">
        <f t="shared" si="46"/>
        <v>156677386.44747579</v>
      </c>
      <c r="S264" s="2">
        <f t="shared" si="17"/>
        <v>742960.42857143283</v>
      </c>
      <c r="T264" s="2">
        <f t="shared" si="18"/>
        <v>7039.571428571362</v>
      </c>
      <c r="U264" s="2">
        <f t="shared" si="19"/>
        <v>750000</v>
      </c>
      <c r="V264" s="2">
        <f t="shared" si="34"/>
        <v>92458620.766653359</v>
      </c>
      <c r="W264" s="2">
        <f t="shared" si="20"/>
        <v>742960.42857143283</v>
      </c>
      <c r="X264" s="2">
        <f t="shared" si="6"/>
        <v>7039.5714285671711</v>
      </c>
      <c r="Y264" s="2">
        <f t="shared" si="43"/>
        <v>64218765.680822417</v>
      </c>
      <c r="Z264" s="2" t="str">
        <f t="shared" si="8"/>
        <v>MEEP</v>
      </c>
      <c r="AA264" s="2">
        <f>IF(Z264="HERE",Y264,AA263+Graph!$G$1*1000)</f>
        <v>95144222.395108253</v>
      </c>
      <c r="AB264" s="2">
        <f t="shared" si="21"/>
        <v>800000</v>
      </c>
      <c r="AC264" s="2">
        <f t="shared" si="44"/>
        <v>62740203.62379609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197</v>
      </c>
      <c r="C265" s="7"/>
      <c r="D265" s="2" t="e">
        <f t="shared" si="12"/>
        <v>#N/A</v>
      </c>
      <c r="E265" s="2" t="e">
        <f t="shared" si="22"/>
        <v>#N/A</v>
      </c>
      <c r="F265" s="2">
        <v>1501751.2230310142</v>
      </c>
      <c r="G265" s="2">
        <f t="shared" si="47"/>
        <v>742960.42857142852</v>
      </c>
      <c r="H265" s="2">
        <f t="shared" si="45"/>
        <v>155610257.19522515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1960519.5714285662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1509921.4000314176</v>
      </c>
      <c r="Q265" s="2">
        <f t="shared" si="48"/>
        <v>750000</v>
      </c>
      <c r="R265" s="2">
        <f t="shared" si="46"/>
        <v>157427386.44747579</v>
      </c>
      <c r="S265" s="2">
        <f t="shared" si="17"/>
        <v>742960.42857143283</v>
      </c>
      <c r="T265" s="2">
        <f t="shared" si="18"/>
        <v>7039.571428571362</v>
      </c>
      <c r="U265" s="2">
        <f t="shared" si="19"/>
        <v>750000</v>
      </c>
      <c r="V265" s="2">
        <f t="shared" si="34"/>
        <v>93201581.195224792</v>
      </c>
      <c r="W265" s="2">
        <f t="shared" si="20"/>
        <v>742960.42857143283</v>
      </c>
      <c r="X265" s="2">
        <f t="shared" si="6"/>
        <v>7039.5714285671711</v>
      </c>
      <c r="Y265" s="2">
        <f t="shared" si="43"/>
        <v>64225805.252250984</v>
      </c>
      <c r="Z265" s="2" t="str">
        <f t="shared" si="8"/>
        <v>MEEP</v>
      </c>
      <c r="AA265" s="2">
        <f>IF(Z265="HERE",Y265,AA264+Graph!$G$1*1000)</f>
        <v>95944222.395108253</v>
      </c>
      <c r="AB265" s="2">
        <f t="shared" si="21"/>
        <v>800000</v>
      </c>
      <c r="AC265" s="2">
        <f t="shared" si="44"/>
        <v>62740203.62379609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198</v>
      </c>
      <c r="C266" s="7"/>
      <c r="D266" s="2" t="e">
        <f t="shared" si="12"/>
        <v>#N/A</v>
      </c>
      <c r="E266" s="2" t="e">
        <f t="shared" si="22"/>
        <v>#N/A</v>
      </c>
      <c r="F266" s="2">
        <v>1507011.873324275</v>
      </c>
      <c r="G266" s="2">
        <f t="shared" si="47"/>
        <v>742960.42857142852</v>
      </c>
      <c r="H266" s="2">
        <f t="shared" si="45"/>
        <v>156353217.62379658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1967559.1428571376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1515203.8921239972</v>
      </c>
      <c r="Q266" s="2">
        <f t="shared" si="48"/>
        <v>750000</v>
      </c>
      <c r="R266" s="2">
        <f t="shared" si="46"/>
        <v>158177386.44747579</v>
      </c>
      <c r="S266" s="2">
        <f t="shared" si="17"/>
        <v>742960.42857143283</v>
      </c>
      <c r="T266" s="2">
        <f t="shared" si="18"/>
        <v>7039.571428571362</v>
      </c>
      <c r="U266" s="2">
        <f t="shared" si="19"/>
        <v>750000</v>
      </c>
      <c r="V266" s="2">
        <f t="shared" si="34"/>
        <v>93944541.623796225</v>
      </c>
      <c r="W266" s="2">
        <f t="shared" si="20"/>
        <v>742960.42857143283</v>
      </c>
      <c r="X266" s="2">
        <f t="shared" si="6"/>
        <v>7039.5714285671711</v>
      </c>
      <c r="Y266" s="2">
        <f t="shared" si="43"/>
        <v>64232844.823679551</v>
      </c>
      <c r="Z266" s="2" t="str">
        <f t="shared" si="8"/>
        <v>MEEP</v>
      </c>
      <c r="AA266" s="2">
        <f>IF(Z266="HERE",Y266,AA265+Graph!$G$1*1000)</f>
        <v>96744222.395108253</v>
      </c>
      <c r="AB266" s="2">
        <f t="shared" si="21"/>
        <v>800000</v>
      </c>
      <c r="AC266" s="2">
        <f t="shared" si="44"/>
        <v>62740203.62379609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199</v>
      </c>
      <c r="C267" s="7"/>
      <c r="D267" s="2" t="e">
        <f t="shared" si="12"/>
        <v>#N/A</v>
      </c>
      <c r="E267" s="2" t="e">
        <f t="shared" si="22"/>
        <v>#N/A</v>
      </c>
      <c r="F267" s="2">
        <v>1512272.5236175358</v>
      </c>
      <c r="G267" s="2">
        <f t="shared" si="47"/>
        <v>742960.42857142852</v>
      </c>
      <c r="H267" s="2">
        <f t="shared" si="45"/>
        <v>157096178.05236802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1974598.714285709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1520486.3842165768</v>
      </c>
      <c r="Q267" s="2">
        <f t="shared" si="48"/>
        <v>750000</v>
      </c>
      <c r="R267" s="2">
        <f t="shared" si="46"/>
        <v>158927386.44747579</v>
      </c>
      <c r="S267" s="2">
        <f t="shared" si="17"/>
        <v>742960.42857143283</v>
      </c>
      <c r="T267" s="2">
        <f t="shared" si="18"/>
        <v>7039.571428571362</v>
      </c>
      <c r="U267" s="2">
        <f t="shared" si="19"/>
        <v>750000</v>
      </c>
      <c r="V267" s="2">
        <f t="shared" si="34"/>
        <v>94687502.052367657</v>
      </c>
      <c r="W267" s="2">
        <f t="shared" si="20"/>
        <v>742960.42857143283</v>
      </c>
      <c r="X267" s="2">
        <f t="shared" si="6"/>
        <v>7039.5714285671711</v>
      </c>
      <c r="Y267" s="2">
        <f t="shared" si="43"/>
        <v>64239884.395108119</v>
      </c>
      <c r="Z267" s="2" t="str">
        <f t="shared" si="8"/>
        <v>MEEP</v>
      </c>
      <c r="AA267" s="2">
        <f>IF(Z267="HERE",Y267,AA266+Graph!$G$1*1000)</f>
        <v>97544222.395108253</v>
      </c>
      <c r="AB267" s="2">
        <f t="shared" si="21"/>
        <v>800000</v>
      </c>
      <c r="AC267" s="2">
        <f t="shared" si="44"/>
        <v>62740203.62379609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200</v>
      </c>
      <c r="C268" s="7"/>
      <c r="D268" s="2" t="e">
        <f t="shared" si="12"/>
        <v>#N/A</v>
      </c>
      <c r="E268" s="2" t="e">
        <f t="shared" si="22"/>
        <v>#N/A</v>
      </c>
      <c r="F268" s="2">
        <v>1517533.1739107668</v>
      </c>
      <c r="G268" s="2">
        <f t="shared" si="47"/>
        <v>742960.42857142852</v>
      </c>
      <c r="H268" s="2">
        <f t="shared" si="45"/>
        <v>157839138.48093945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1981638.2857142803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1525768.8763091862</v>
      </c>
      <c r="Q268" s="2">
        <f t="shared" si="48"/>
        <v>750000</v>
      </c>
      <c r="R268" s="2">
        <f t="shared" si="46"/>
        <v>159677386.44747579</v>
      </c>
      <c r="S268" s="2">
        <f t="shared" si="17"/>
        <v>742960.42857143283</v>
      </c>
      <c r="T268" s="2">
        <f t="shared" si="18"/>
        <v>7039.571428571362</v>
      </c>
      <c r="U268" s="2">
        <f t="shared" si="19"/>
        <v>750000</v>
      </c>
      <c r="V268" s="2">
        <f t="shared" si="34"/>
        <v>95430462.48093909</v>
      </c>
      <c r="W268" s="2">
        <f t="shared" si="20"/>
        <v>742960.42857143283</v>
      </c>
      <c r="X268" s="2">
        <f t="shared" si="6"/>
        <v>7039.5714285671711</v>
      </c>
      <c r="Y268" s="2">
        <f t="shared" si="43"/>
        <v>64246923.966536686</v>
      </c>
      <c r="Z268" s="2" t="str">
        <f t="shared" si="8"/>
        <v>MEEP</v>
      </c>
      <c r="AA268" s="2">
        <f>IF(Z268="HERE",Y268,AA267+Graph!$G$1*1000)</f>
        <v>98344222.395108253</v>
      </c>
      <c r="AB268" s="2">
        <f t="shared" si="21"/>
        <v>800000</v>
      </c>
      <c r="AC268" s="2">
        <f t="shared" si="44"/>
        <v>62740203.62379609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201</v>
      </c>
      <c r="C269" s="7"/>
      <c r="D269" s="2" t="e">
        <f t="shared" si="12"/>
        <v>#N/A</v>
      </c>
      <c r="E269" s="2" t="e">
        <f t="shared" si="22"/>
        <v>#N/A</v>
      </c>
      <c r="F269" s="2">
        <v>1522793.8242040277</v>
      </c>
      <c r="G269" s="2">
        <f t="shared" si="47"/>
        <v>742960.42857142852</v>
      </c>
      <c r="H269" s="2">
        <f t="shared" si="45"/>
        <v>158582098.90951088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1988677.8571428517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1531051.3684017658</v>
      </c>
      <c r="Q269" s="2">
        <f t="shared" si="48"/>
        <v>750000</v>
      </c>
      <c r="R269" s="2">
        <f t="shared" si="46"/>
        <v>160427386.44747579</v>
      </c>
      <c r="S269" s="2">
        <f t="shared" si="17"/>
        <v>742960.42857143283</v>
      </c>
      <c r="T269" s="2">
        <f t="shared" si="18"/>
        <v>7039.571428571362</v>
      </c>
      <c r="U269" s="2">
        <f t="shared" si="19"/>
        <v>750000</v>
      </c>
      <c r="V269" s="2">
        <f t="shared" si="34"/>
        <v>96173422.909510523</v>
      </c>
      <c r="W269" s="2">
        <f t="shared" si="20"/>
        <v>742960.42857143283</v>
      </c>
      <c r="X269" s="2">
        <f t="shared" si="6"/>
        <v>7039.5714285671711</v>
      </c>
      <c r="Y269" s="2">
        <f t="shared" si="43"/>
        <v>64253963.537965253</v>
      </c>
      <c r="Z269" s="2" t="str">
        <f t="shared" si="8"/>
        <v>MEEP</v>
      </c>
      <c r="AA269" s="2">
        <f>IF(Z269="HERE",Y269,AA268+Graph!$G$1*1000)</f>
        <v>99144222.395108253</v>
      </c>
      <c r="AB269" s="2">
        <f t="shared" si="21"/>
        <v>800000</v>
      </c>
      <c r="AC269" s="2">
        <f t="shared" si="44"/>
        <v>62740203.62379609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202</v>
      </c>
      <c r="C270" s="7"/>
      <c r="D270" s="2" t="e">
        <f t="shared" si="12"/>
        <v>#N/A</v>
      </c>
      <c r="E270" s="2" t="e">
        <f t="shared" si="22"/>
        <v>#N/A</v>
      </c>
      <c r="F270" s="2">
        <v>1528054.4744972885</v>
      </c>
      <c r="G270" s="2">
        <f t="shared" si="47"/>
        <v>742960.42857142852</v>
      </c>
      <c r="H270" s="2">
        <f t="shared" si="45"/>
        <v>159325059.33808231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1995717.4285714231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1536333.8604943454</v>
      </c>
      <c r="Q270" s="2">
        <f t="shared" si="48"/>
        <v>750000</v>
      </c>
      <c r="R270" s="2">
        <f t="shared" si="46"/>
        <v>161177386.44747579</v>
      </c>
      <c r="S270" s="2">
        <f t="shared" si="17"/>
        <v>742960.42857143283</v>
      </c>
      <c r="T270" s="2">
        <f t="shared" si="18"/>
        <v>7039.571428571362</v>
      </c>
      <c r="U270" s="2">
        <f t="shared" si="19"/>
        <v>750000</v>
      </c>
      <c r="V270" s="2">
        <f t="shared" si="34"/>
        <v>96916383.338081956</v>
      </c>
      <c r="W270" s="2">
        <f t="shared" si="20"/>
        <v>742960.42857143283</v>
      </c>
      <c r="X270" s="2">
        <f t="shared" si="6"/>
        <v>7039.5714285671711</v>
      </c>
      <c r="Y270" s="2">
        <f t="shared" si="43"/>
        <v>64261003.10939382</v>
      </c>
      <c r="Z270" s="2" t="str">
        <f t="shared" si="8"/>
        <v>MEEP</v>
      </c>
      <c r="AA270" s="2">
        <f>IF(Z270="HERE",Y270,AA269+Graph!$G$1*1000)</f>
        <v>99944222.395108253</v>
      </c>
      <c r="AB270" s="2">
        <f t="shared" si="21"/>
        <v>800000</v>
      </c>
      <c r="AC270" s="2">
        <f t="shared" si="44"/>
        <v>62740203.62379609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203</v>
      </c>
      <c r="C271" s="7"/>
      <c r="D271" s="2" t="e">
        <f t="shared" si="12"/>
        <v>#N/A</v>
      </c>
      <c r="E271" s="2" t="e">
        <f t="shared" si="22"/>
        <v>#N/A</v>
      </c>
      <c r="F271" s="2">
        <v>1533315.1247905493</v>
      </c>
      <c r="G271" s="2">
        <f t="shared" si="47"/>
        <v>742960.42857142852</v>
      </c>
      <c r="H271" s="2">
        <f t="shared" si="45"/>
        <v>160068019.76665375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2002756.9999999944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1541616.352586925</v>
      </c>
      <c r="Q271" s="2">
        <f t="shared" si="48"/>
        <v>750000</v>
      </c>
      <c r="R271" s="2">
        <f t="shared" si="46"/>
        <v>161927386.44747579</v>
      </c>
      <c r="S271" s="2">
        <f t="shared" si="17"/>
        <v>742960.42857143283</v>
      </c>
      <c r="T271" s="2">
        <f t="shared" si="18"/>
        <v>7039.571428571362</v>
      </c>
      <c r="U271" s="2">
        <f t="shared" si="19"/>
        <v>750000</v>
      </c>
      <c r="V271" s="2">
        <f t="shared" si="34"/>
        <v>97659343.766653389</v>
      </c>
      <c r="W271" s="2">
        <f t="shared" si="20"/>
        <v>742960.42857143283</v>
      </c>
      <c r="X271" s="2">
        <f t="shared" si="6"/>
        <v>7039.5714285671711</v>
      </c>
      <c r="Y271" s="2">
        <f t="shared" si="43"/>
        <v>64268042.680822387</v>
      </c>
      <c r="Z271" s="2" t="str">
        <f t="shared" si="8"/>
        <v>MEEP</v>
      </c>
      <c r="AA271" s="2">
        <f>IF(Z271="HERE",Y271,AA270+Graph!$G$1*1000)</f>
        <v>100744222.39510825</v>
      </c>
      <c r="AB271" s="2">
        <f t="shared" si="21"/>
        <v>800000</v>
      </c>
      <c r="AC271" s="2">
        <f t="shared" si="44"/>
        <v>62740203.62379609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204</v>
      </c>
      <c r="C272" s="7"/>
      <c r="D272" s="2" t="e">
        <f t="shared" si="12"/>
        <v>#N/A</v>
      </c>
      <c r="E272" s="2" t="e">
        <f t="shared" si="22"/>
        <v>#N/A</v>
      </c>
      <c r="F272" s="2">
        <v>1538575.7750838101</v>
      </c>
      <c r="G272" s="2">
        <f t="shared" si="47"/>
        <v>742960.42857142852</v>
      </c>
      <c r="H272" s="2">
        <f t="shared" si="45"/>
        <v>160810980.19522518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2009796.5714285658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1546898.8446795046</v>
      </c>
      <c r="Q272" s="2">
        <f t="shared" si="48"/>
        <v>750000</v>
      </c>
      <c r="R272" s="2">
        <f t="shared" si="46"/>
        <v>162677386.44747579</v>
      </c>
      <c r="S272" s="2">
        <f t="shared" si="17"/>
        <v>742960.42857143283</v>
      </c>
      <c r="T272" s="2">
        <f t="shared" si="18"/>
        <v>7039.571428571362</v>
      </c>
      <c r="U272" s="2">
        <f t="shared" si="19"/>
        <v>750000</v>
      </c>
      <c r="V272" s="2">
        <f t="shared" si="34"/>
        <v>98402304.195224822</v>
      </c>
      <c r="W272" s="2">
        <f t="shared" si="20"/>
        <v>742960.42857143283</v>
      </c>
      <c r="X272" s="2">
        <f t="shared" si="6"/>
        <v>7039.5714285671711</v>
      </c>
      <c r="Y272" s="2">
        <f t="shared" si="43"/>
        <v>64275082.252250955</v>
      </c>
      <c r="Z272" s="2" t="str">
        <f t="shared" si="8"/>
        <v>MEEP</v>
      </c>
      <c r="AA272" s="2">
        <f>IF(Z272="HERE",Y272,AA271+Graph!$G$1*1000)</f>
        <v>101544222.39510825</v>
      </c>
      <c r="AB272" s="2">
        <f t="shared" si="21"/>
        <v>800000</v>
      </c>
      <c r="AC272" s="2">
        <f t="shared" si="44"/>
        <v>62740203.62379609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205</v>
      </c>
      <c r="C273" s="7"/>
      <c r="D273" s="2" t="e">
        <f t="shared" si="12"/>
        <v>#N/A</v>
      </c>
      <c r="E273" s="2" t="e">
        <f t="shared" si="22"/>
        <v>#N/A</v>
      </c>
      <c r="F273" s="2">
        <v>1543836.4253770411</v>
      </c>
      <c r="G273" s="2">
        <f t="shared" si="47"/>
        <v>742960.42857142852</v>
      </c>
      <c r="H273" s="2">
        <f t="shared" si="45"/>
        <v>161553940.62379661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2016836.1428571371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1552181.3367720842</v>
      </c>
      <c r="Q273" s="2">
        <f t="shared" si="48"/>
        <v>750000</v>
      </c>
      <c r="R273" s="2">
        <f t="shared" si="46"/>
        <v>163427386.44747579</v>
      </c>
      <c r="S273" s="2">
        <f t="shared" si="17"/>
        <v>742960.42857143283</v>
      </c>
      <c r="T273" s="2">
        <f t="shared" si="18"/>
        <v>7039.571428571362</v>
      </c>
      <c r="U273" s="2">
        <f t="shared" si="19"/>
        <v>750000</v>
      </c>
      <c r="V273" s="2">
        <f t="shared" si="34"/>
        <v>99145264.623796254</v>
      </c>
      <c r="W273" s="2">
        <f t="shared" si="20"/>
        <v>742960.42857143283</v>
      </c>
      <c r="X273" s="2">
        <f t="shared" si="6"/>
        <v>7039.5714285671711</v>
      </c>
      <c r="Y273" s="2">
        <f t="shared" si="43"/>
        <v>64282121.823679522</v>
      </c>
      <c r="Z273" s="2" t="str">
        <f t="shared" si="8"/>
        <v>MEEP</v>
      </c>
      <c r="AA273" s="2">
        <f>IF(Z273="HERE",Y273,AA272+Graph!$G$1*1000)</f>
        <v>102344222.39510825</v>
      </c>
      <c r="AB273" s="2">
        <f t="shared" si="21"/>
        <v>800000</v>
      </c>
      <c r="AC273" s="2">
        <f t="shared" si="44"/>
        <v>62740203.62379609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206</v>
      </c>
      <c r="C274" s="7"/>
      <c r="D274" s="2" t="e">
        <f t="shared" si="12"/>
        <v>#N/A</v>
      </c>
      <c r="E274" s="2" t="e">
        <f t="shared" si="22"/>
        <v>#N/A</v>
      </c>
      <c r="F274" s="2">
        <v>1549097.0756703019</v>
      </c>
      <c r="G274" s="2">
        <f t="shared" si="47"/>
        <v>742960.42857142852</v>
      </c>
      <c r="H274" s="2">
        <f t="shared" si="45"/>
        <v>162296901.05236804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2023875.7142857085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1557463.8288646936</v>
      </c>
      <c r="Q274" s="2">
        <f t="shared" si="48"/>
        <v>750000</v>
      </c>
      <c r="R274" s="2">
        <f t="shared" si="46"/>
        <v>164177386.44747579</v>
      </c>
      <c r="S274" s="2">
        <f t="shared" si="17"/>
        <v>742960.42857143283</v>
      </c>
      <c r="T274" s="2">
        <f t="shared" si="18"/>
        <v>7039.571428571362</v>
      </c>
      <c r="U274" s="2">
        <f t="shared" si="19"/>
        <v>750000</v>
      </c>
      <c r="V274" s="2">
        <f t="shared" si="34"/>
        <v>99888225.052367687</v>
      </c>
      <c r="W274" s="2">
        <f t="shared" si="20"/>
        <v>742960.42857143283</v>
      </c>
      <c r="X274" s="2">
        <f t="shared" si="6"/>
        <v>7039.5714285671711</v>
      </c>
      <c r="Y274" s="2">
        <f t="shared" si="43"/>
        <v>64289161.395108089</v>
      </c>
      <c r="Z274" s="2" t="str">
        <f t="shared" si="8"/>
        <v>MEEP</v>
      </c>
      <c r="AA274" s="2">
        <f>IF(Z274="HERE",Y274,AA273+Graph!$G$1*1000)</f>
        <v>103144222.39510825</v>
      </c>
      <c r="AB274" s="2">
        <f t="shared" si="21"/>
        <v>800000</v>
      </c>
      <c r="AC274" s="2">
        <f t="shared" si="44"/>
        <v>62740203.62379609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207</v>
      </c>
      <c r="C275" s="7"/>
      <c r="D275" s="2" t="e">
        <f t="shared" si="12"/>
        <v>#N/A</v>
      </c>
      <c r="E275" s="2" t="e">
        <f t="shared" si="22"/>
        <v>#N/A</v>
      </c>
      <c r="F275" s="2">
        <v>1554357.7259635627</v>
      </c>
      <c r="G275" s="2">
        <f t="shared" si="47"/>
        <v>742960.42857142852</v>
      </c>
      <c r="H275" s="2">
        <f t="shared" si="45"/>
        <v>163039861.48093948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2030915.2857142799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1562746.3209572732</v>
      </c>
      <c r="Q275" s="2">
        <f t="shared" si="48"/>
        <v>750000</v>
      </c>
      <c r="R275" s="2">
        <f t="shared" si="46"/>
        <v>164927386.44747579</v>
      </c>
      <c r="S275" s="2">
        <f t="shared" si="17"/>
        <v>742960.42857143283</v>
      </c>
      <c r="T275" s="2">
        <f t="shared" si="18"/>
        <v>7039.571428571362</v>
      </c>
      <c r="U275" s="2">
        <f t="shared" si="19"/>
        <v>750000</v>
      </c>
      <c r="V275" s="2">
        <f t="shared" si="34"/>
        <v>100631185.48093912</v>
      </c>
      <c r="W275" s="2">
        <f t="shared" si="20"/>
        <v>742960.42857143283</v>
      </c>
      <c r="X275" s="2">
        <f t="shared" si="6"/>
        <v>7039.5714285671711</v>
      </c>
      <c r="Y275" s="2">
        <f t="shared" si="43"/>
        <v>64296200.966536656</v>
      </c>
      <c r="Z275" s="2" t="str">
        <f t="shared" si="8"/>
        <v>MEEP</v>
      </c>
      <c r="AA275" s="2">
        <f>IF(Z275="HERE",Y275,AA274+Graph!$G$1*1000)</f>
        <v>103944222.39510825</v>
      </c>
      <c r="AB275" s="2">
        <f t="shared" si="21"/>
        <v>800000</v>
      </c>
      <c r="AC275" s="2">
        <f t="shared" si="44"/>
        <v>62740203.62379609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208</v>
      </c>
      <c r="C276" s="7"/>
      <c r="D276" s="2" t="e">
        <f t="shared" si="12"/>
        <v>#N/A</v>
      </c>
      <c r="E276" s="2" t="e">
        <f t="shared" si="22"/>
        <v>#N/A</v>
      </c>
      <c r="F276" s="2">
        <v>1559618.3762568235</v>
      </c>
      <c r="G276" s="2">
        <f t="shared" si="47"/>
        <v>742960.42857142852</v>
      </c>
      <c r="H276" s="2">
        <f t="shared" si="45"/>
        <v>163782821.90951091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2037954.8571428512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1568028.8130498528</v>
      </c>
      <c r="Q276" s="2">
        <f t="shared" si="48"/>
        <v>750000</v>
      </c>
      <c r="R276" s="2">
        <f t="shared" si="46"/>
        <v>165677386.44747579</v>
      </c>
      <c r="S276" s="2">
        <f t="shared" si="17"/>
        <v>742960.42857143283</v>
      </c>
      <c r="T276" s="2">
        <f t="shared" si="18"/>
        <v>7039.571428571362</v>
      </c>
      <c r="U276" s="2">
        <f t="shared" si="19"/>
        <v>750000</v>
      </c>
      <c r="V276" s="2">
        <f t="shared" si="34"/>
        <v>101374145.90951055</v>
      </c>
      <c r="W276" s="2">
        <f t="shared" si="20"/>
        <v>742960.42857143283</v>
      </c>
      <c r="X276" s="2">
        <f t="shared" si="6"/>
        <v>7039.5714285671711</v>
      </c>
      <c r="Y276" s="2">
        <f t="shared" si="43"/>
        <v>64303240.537965223</v>
      </c>
      <c r="Z276" s="2" t="str">
        <f t="shared" si="8"/>
        <v>MEEP</v>
      </c>
      <c r="AA276" s="2">
        <f>IF(Z276="HERE",Y276,AA275+Graph!$G$1*1000)</f>
        <v>104744222.39510825</v>
      </c>
      <c r="AB276" s="2">
        <f t="shared" si="21"/>
        <v>800000</v>
      </c>
      <c r="AC276" s="2">
        <f t="shared" si="44"/>
        <v>62740203.62379609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209</v>
      </c>
      <c r="C277" s="7"/>
      <c r="D277" s="2" t="e">
        <f t="shared" si="12"/>
        <v>#N/A</v>
      </c>
      <c r="E277" s="2" t="e">
        <f t="shared" si="22"/>
        <v>#N/A</v>
      </c>
      <c r="F277" s="2">
        <v>1564879.0265500844</v>
      </c>
      <c r="G277" s="2">
        <f t="shared" si="47"/>
        <v>742960.42857142852</v>
      </c>
      <c r="H277" s="2">
        <f t="shared" si="45"/>
        <v>164525782.33808234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2044994.4285714226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1573311.3051424325</v>
      </c>
      <c r="Q277" s="2">
        <f t="shared" si="48"/>
        <v>750000</v>
      </c>
      <c r="R277" s="2">
        <f t="shared" si="46"/>
        <v>166427386.44747579</v>
      </c>
      <c r="S277" s="2">
        <f t="shared" si="17"/>
        <v>742960.42857143283</v>
      </c>
      <c r="T277" s="2">
        <f t="shared" si="18"/>
        <v>7039.571428571362</v>
      </c>
      <c r="U277" s="2">
        <f t="shared" si="19"/>
        <v>750000</v>
      </c>
      <c r="V277" s="2">
        <f t="shared" si="34"/>
        <v>102117106.33808199</v>
      </c>
      <c r="W277" s="2">
        <f t="shared" si="20"/>
        <v>742960.42857143283</v>
      </c>
      <c r="X277" s="2">
        <f t="shared" si="6"/>
        <v>7039.5714285671711</v>
      </c>
      <c r="Y277" s="2">
        <f t="shared" si="43"/>
        <v>64310280.10939379</v>
      </c>
      <c r="Z277" s="2" t="str">
        <f t="shared" si="8"/>
        <v>MEEP</v>
      </c>
      <c r="AA277" s="2">
        <f>IF(Z277="HERE",Y277,AA276+Graph!$G$1*1000)</f>
        <v>105544222.39510825</v>
      </c>
      <c r="AB277" s="2">
        <f t="shared" si="21"/>
        <v>800000</v>
      </c>
      <c r="AC277" s="2">
        <f t="shared" si="44"/>
        <v>62740203.62379609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210</v>
      </c>
      <c r="C278" s="7"/>
      <c r="D278" s="2" t="e">
        <f t="shared" si="12"/>
        <v>#N/A</v>
      </c>
      <c r="E278" s="2" t="e">
        <f t="shared" si="22"/>
        <v>#N/A</v>
      </c>
      <c r="F278" s="2">
        <v>1570139.6768433154</v>
      </c>
      <c r="G278" s="2">
        <f t="shared" si="47"/>
        <v>742960.42857142852</v>
      </c>
      <c r="H278" s="2">
        <f t="shared" si="45"/>
        <v>165268742.76665378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2052033.9999999939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1578593.7972350121</v>
      </c>
      <c r="Q278" s="2">
        <f t="shared" si="48"/>
        <v>750000</v>
      </c>
      <c r="R278" s="2">
        <f t="shared" si="46"/>
        <v>167177386.44747579</v>
      </c>
      <c r="S278" s="2">
        <f t="shared" si="17"/>
        <v>742960.42857143283</v>
      </c>
      <c r="T278" s="2">
        <f t="shared" si="18"/>
        <v>7039.571428571362</v>
      </c>
      <c r="U278" s="2">
        <f t="shared" si="19"/>
        <v>750000</v>
      </c>
      <c r="V278" s="2">
        <f t="shared" si="34"/>
        <v>102860066.76665342</v>
      </c>
      <c r="W278" s="2">
        <f t="shared" si="20"/>
        <v>742960.42857143283</v>
      </c>
      <c r="X278" s="2">
        <f t="shared" si="6"/>
        <v>7039.5714285671711</v>
      </c>
      <c r="Y278" s="2">
        <f t="shared" si="43"/>
        <v>64317319.680822358</v>
      </c>
      <c r="Z278" s="2" t="str">
        <f t="shared" si="8"/>
        <v>MEEP</v>
      </c>
      <c r="AA278" s="2">
        <f>IF(Z278="HERE",Y278,AA277+Graph!$G$1*1000)</f>
        <v>106344222.39510825</v>
      </c>
      <c r="AB278" s="2">
        <f t="shared" si="21"/>
        <v>800000</v>
      </c>
      <c r="AC278" s="2">
        <f t="shared" si="44"/>
        <v>62740203.62379609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211</v>
      </c>
      <c r="C279" s="7"/>
      <c r="D279" s="2" t="e">
        <f t="shared" si="12"/>
        <v>#N/A</v>
      </c>
      <c r="E279" s="2" t="e">
        <f t="shared" si="22"/>
        <v>#N/A</v>
      </c>
      <c r="F279" s="2">
        <v>1575400.3271365762</v>
      </c>
      <c r="G279" s="2">
        <f t="shared" si="47"/>
        <v>742960.42857142852</v>
      </c>
      <c r="H279" s="2">
        <f t="shared" si="45"/>
        <v>166011703.19522521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2059073.5714285653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1583876.2893275917</v>
      </c>
      <c r="Q279" s="2">
        <f t="shared" si="48"/>
        <v>750000</v>
      </c>
      <c r="R279" s="2">
        <f t="shared" si="46"/>
        <v>167927386.44747579</v>
      </c>
      <c r="S279" s="2">
        <f t="shared" si="17"/>
        <v>742960.42857143283</v>
      </c>
      <c r="T279" s="2">
        <f t="shared" si="18"/>
        <v>7039.571428571362</v>
      </c>
      <c r="U279" s="2">
        <f t="shared" si="19"/>
        <v>750000</v>
      </c>
      <c r="V279" s="2">
        <f t="shared" si="34"/>
        <v>103603027.19522485</v>
      </c>
      <c r="W279" s="2">
        <f t="shared" si="20"/>
        <v>742960.42857143283</v>
      </c>
      <c r="X279" s="2">
        <f t="shared" si="6"/>
        <v>7039.5714285671711</v>
      </c>
      <c r="Y279" s="2">
        <f t="shared" si="43"/>
        <v>64324359.252250925</v>
      </c>
      <c r="Z279" s="2" t="str">
        <f t="shared" si="8"/>
        <v>MEEP</v>
      </c>
      <c r="AA279" s="2">
        <f>IF(Z279="HERE",Y279,AA278+Graph!$G$1*1000)</f>
        <v>107144222.39510825</v>
      </c>
      <c r="AB279" s="2">
        <f t="shared" si="21"/>
        <v>800000</v>
      </c>
      <c r="AC279" s="2">
        <f t="shared" si="44"/>
        <v>62740203.62379609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212</v>
      </c>
      <c r="C280" s="7"/>
      <c r="D280" s="2" t="e">
        <f t="shared" si="12"/>
        <v>#N/A</v>
      </c>
      <c r="E280" s="2" t="e">
        <f t="shared" si="22"/>
        <v>#N/A</v>
      </c>
      <c r="F280" s="2">
        <v>1580660.977429837</v>
      </c>
      <c r="G280" s="2">
        <f t="shared" si="47"/>
        <v>742960.42857142852</v>
      </c>
      <c r="H280" s="2">
        <f t="shared" si="45"/>
        <v>166754663.62379664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2066113.1428571367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1589158.7814202011</v>
      </c>
      <c r="Q280" s="2">
        <f t="shared" si="48"/>
        <v>750000</v>
      </c>
      <c r="R280" s="2">
        <f t="shared" si="46"/>
        <v>168677386.44747579</v>
      </c>
      <c r="S280" s="2">
        <f t="shared" si="17"/>
        <v>742960.42857143283</v>
      </c>
      <c r="T280" s="2">
        <f t="shared" si="18"/>
        <v>7039.571428571362</v>
      </c>
      <c r="U280" s="2">
        <f t="shared" si="19"/>
        <v>750000</v>
      </c>
      <c r="V280" s="2">
        <f t="shared" si="34"/>
        <v>104345987.62379628</v>
      </c>
      <c r="W280" s="2">
        <f t="shared" si="20"/>
        <v>742960.42857143283</v>
      </c>
      <c r="X280" s="2">
        <f t="shared" si="6"/>
        <v>7039.5714285671711</v>
      </c>
      <c r="Y280" s="2">
        <f t="shared" si="43"/>
        <v>64331398.823679492</v>
      </c>
      <c r="Z280" s="2" t="str">
        <f t="shared" si="8"/>
        <v>MEEP</v>
      </c>
      <c r="AA280" s="2">
        <f>IF(Z280="HERE",Y280,AA279+Graph!$G$1*1000)</f>
        <v>107944222.39510825</v>
      </c>
      <c r="AB280" s="2">
        <f t="shared" si="21"/>
        <v>800000</v>
      </c>
      <c r="AC280" s="2">
        <f t="shared" si="44"/>
        <v>62740203.62379609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213</v>
      </c>
      <c r="C281" s="7"/>
      <c r="D281" s="2" t="e">
        <f t="shared" si="12"/>
        <v>#N/A</v>
      </c>
      <c r="E281" s="2" t="e">
        <f t="shared" si="22"/>
        <v>#N/A</v>
      </c>
      <c r="F281" s="2">
        <v>1585921.6277230978</v>
      </c>
      <c r="G281" s="2">
        <f t="shared" si="47"/>
        <v>742960.42857142852</v>
      </c>
      <c r="H281" s="2">
        <f t="shared" si="45"/>
        <v>167497624.05236807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2073152.714285708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1594441.2735127807</v>
      </c>
      <c r="Q281" s="2">
        <f t="shared" si="48"/>
        <v>750000</v>
      </c>
      <c r="R281" s="2">
        <f t="shared" si="46"/>
        <v>169427386.44747579</v>
      </c>
      <c r="S281" s="2">
        <f t="shared" si="17"/>
        <v>742960.42857143283</v>
      </c>
      <c r="T281" s="2">
        <f t="shared" si="18"/>
        <v>7039.571428571362</v>
      </c>
      <c r="U281" s="2">
        <f t="shared" si="19"/>
        <v>750000</v>
      </c>
      <c r="V281" s="2">
        <f t="shared" si="34"/>
        <v>105088948.05236772</v>
      </c>
      <c r="W281" s="2">
        <f t="shared" si="20"/>
        <v>742960.42857143283</v>
      </c>
      <c r="X281" s="2">
        <f t="shared" si="6"/>
        <v>7039.5714285671711</v>
      </c>
      <c r="Y281" s="2">
        <f t="shared" si="43"/>
        <v>64338438.395108059</v>
      </c>
      <c r="Z281" s="2" t="str">
        <f t="shared" si="8"/>
        <v>MEEP</v>
      </c>
      <c r="AA281" s="2">
        <f>IF(Z281="HERE",Y281,AA280+Graph!$G$1*1000)</f>
        <v>108744222.39510825</v>
      </c>
      <c r="AB281" s="2">
        <f t="shared" si="21"/>
        <v>800000</v>
      </c>
      <c r="AC281" s="2">
        <f t="shared" si="44"/>
        <v>62740203.62379609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214</v>
      </c>
      <c r="C282" s="7"/>
      <c r="D282" s="2" t="e">
        <f t="shared" si="12"/>
        <v>#N/A</v>
      </c>
      <c r="E282" s="2" t="e">
        <f t="shared" si="22"/>
        <v>#N/A</v>
      </c>
      <c r="F282" s="2">
        <v>1591182.2780163586</v>
      </c>
      <c r="G282" s="2">
        <f t="shared" si="47"/>
        <v>742960.42857142852</v>
      </c>
      <c r="H282" s="2">
        <f t="shared" si="45"/>
        <v>168240584.48093951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2080192.2857142794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1599723.7656053603</v>
      </c>
      <c r="Q282" s="2">
        <f t="shared" si="48"/>
        <v>750000</v>
      </c>
      <c r="R282" s="2">
        <f t="shared" si="46"/>
        <v>170177386.44747579</v>
      </c>
      <c r="S282" s="2">
        <f t="shared" si="17"/>
        <v>742960.42857143283</v>
      </c>
      <c r="T282" s="2">
        <f t="shared" si="18"/>
        <v>7039.571428571362</v>
      </c>
      <c r="U282" s="2">
        <f t="shared" si="19"/>
        <v>750000</v>
      </c>
      <c r="V282" s="2">
        <f t="shared" si="34"/>
        <v>105831908.48093915</v>
      </c>
      <c r="W282" s="2">
        <f t="shared" si="20"/>
        <v>742960.42857143283</v>
      </c>
      <c r="X282" s="2">
        <f t="shared" si="6"/>
        <v>7039.5714285671711</v>
      </c>
      <c r="Y282" s="2">
        <f t="shared" si="43"/>
        <v>64345477.966536626</v>
      </c>
      <c r="Z282" s="2" t="str">
        <f t="shared" si="8"/>
        <v>MEEP</v>
      </c>
      <c r="AA282" s="2">
        <f>IF(Z282="HERE",Y282,AA281+Graph!$G$1*1000)</f>
        <v>109544222.39510825</v>
      </c>
      <c r="AB282" s="2">
        <f t="shared" si="21"/>
        <v>800000</v>
      </c>
      <c r="AC282" s="2">
        <f t="shared" si="44"/>
        <v>62740203.62379609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215</v>
      </c>
      <c r="C283" s="7"/>
      <c r="D283" s="2" t="e">
        <f t="shared" si="12"/>
        <v>#N/A</v>
      </c>
      <c r="E283" s="2" t="e">
        <f t="shared" si="22"/>
        <v>#N/A</v>
      </c>
      <c r="F283" s="2">
        <v>1596442.9283095896</v>
      </c>
      <c r="G283" s="2">
        <f t="shared" si="47"/>
        <v>742960.42857142852</v>
      </c>
      <c r="H283" s="2">
        <f t="shared" si="45"/>
        <v>168983544.90951094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2087231.8571428508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1605006.2576979399</v>
      </c>
      <c r="Q283" s="2">
        <f t="shared" si="48"/>
        <v>750000</v>
      </c>
      <c r="R283" s="2">
        <f t="shared" si="46"/>
        <v>170927386.44747579</v>
      </c>
      <c r="S283" s="2">
        <f t="shared" si="17"/>
        <v>742960.42857143283</v>
      </c>
      <c r="T283" s="2">
        <f t="shared" si="18"/>
        <v>7039.571428571362</v>
      </c>
      <c r="U283" s="2">
        <f t="shared" si="19"/>
        <v>750000</v>
      </c>
      <c r="V283" s="2">
        <f t="shared" si="34"/>
        <v>106574868.90951058</v>
      </c>
      <c r="W283" s="2">
        <f t="shared" si="20"/>
        <v>742960.42857143283</v>
      </c>
      <c r="X283" s="2">
        <f t="shared" si="6"/>
        <v>7039.5714285671711</v>
      </c>
      <c r="Y283" s="2">
        <f t="shared" si="43"/>
        <v>64352517.537965193</v>
      </c>
      <c r="Z283" s="2" t="str">
        <f t="shared" si="8"/>
        <v>MEEP</v>
      </c>
      <c r="AA283" s="2">
        <f>IF(Z283="HERE",Y283,AA282+Graph!$G$1*1000)</f>
        <v>110344222.39510825</v>
      </c>
      <c r="AB283" s="2">
        <f t="shared" si="21"/>
        <v>800000</v>
      </c>
      <c r="AC283" s="2">
        <f t="shared" si="44"/>
        <v>62740203.62379609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216</v>
      </c>
      <c r="C284" s="7"/>
      <c r="D284" s="2" t="e">
        <f t="shared" si="12"/>
        <v>#N/A</v>
      </c>
      <c r="E284" s="2" t="e">
        <f t="shared" si="22"/>
        <v>#N/A</v>
      </c>
      <c r="F284" s="2">
        <v>1601703.5786028504</v>
      </c>
      <c r="G284" s="2">
        <f t="shared" si="47"/>
        <v>742960.42857142852</v>
      </c>
      <c r="H284" s="2">
        <f t="shared" si="45"/>
        <v>169726505.33808237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2094271.4285714221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1610288.7497905195</v>
      </c>
      <c r="Q284" s="2">
        <f t="shared" si="48"/>
        <v>750000</v>
      </c>
      <c r="R284" s="2">
        <f t="shared" si="46"/>
        <v>171677386.44747579</v>
      </c>
      <c r="S284" s="2">
        <f t="shared" si="17"/>
        <v>742960.42857143283</v>
      </c>
      <c r="T284" s="2">
        <f t="shared" si="18"/>
        <v>7039.571428571362</v>
      </c>
      <c r="U284" s="2">
        <f t="shared" si="19"/>
        <v>750000</v>
      </c>
      <c r="V284" s="2">
        <f t="shared" si="34"/>
        <v>107317829.33808202</v>
      </c>
      <c r="W284" s="2">
        <f t="shared" si="20"/>
        <v>742960.42857143283</v>
      </c>
      <c r="X284" s="2">
        <f t="shared" si="6"/>
        <v>7039.5714285671711</v>
      </c>
      <c r="Y284" s="2">
        <f t="shared" si="43"/>
        <v>64359557.109393761</v>
      </c>
      <c r="Z284" s="2" t="str">
        <f t="shared" si="8"/>
        <v>MEEP</v>
      </c>
      <c r="AA284" s="2">
        <f>IF(Z284="HERE",Y284,AA283+Graph!$G$1*1000)</f>
        <v>111144222.39510825</v>
      </c>
      <c r="AB284" s="2">
        <f t="shared" si="21"/>
        <v>800000</v>
      </c>
      <c r="AC284" s="2">
        <f t="shared" si="44"/>
        <v>62740203.62379609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217</v>
      </c>
      <c r="C285" s="7"/>
      <c r="D285" s="2" t="e">
        <f t="shared" si="12"/>
        <v>#N/A</v>
      </c>
      <c r="E285" s="2" t="e">
        <f t="shared" si="22"/>
        <v>#N/A</v>
      </c>
      <c r="F285" s="2">
        <v>1606964.2288961112</v>
      </c>
      <c r="G285" s="2">
        <f t="shared" si="47"/>
        <v>742960.42857142852</v>
      </c>
      <c r="H285" s="2">
        <f t="shared" si="45"/>
        <v>170469465.76665381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2101310.9999999935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1615571.2418830991</v>
      </c>
      <c r="Q285" s="2">
        <f t="shared" si="48"/>
        <v>750000</v>
      </c>
      <c r="R285" s="2">
        <f t="shared" si="46"/>
        <v>172427386.44747579</v>
      </c>
      <c r="S285" s="2">
        <f t="shared" si="17"/>
        <v>742960.42857143283</v>
      </c>
      <c r="T285" s="2">
        <f t="shared" si="18"/>
        <v>7039.571428571362</v>
      </c>
      <c r="U285" s="2">
        <f t="shared" si="19"/>
        <v>750000</v>
      </c>
      <c r="V285" s="2">
        <f t="shared" si="34"/>
        <v>108060789.76665345</v>
      </c>
      <c r="W285" s="2">
        <f t="shared" si="20"/>
        <v>742960.42857143283</v>
      </c>
      <c r="X285" s="2">
        <f t="shared" si="6"/>
        <v>7039.5714285671711</v>
      </c>
      <c r="Y285" s="2">
        <f t="shared" si="43"/>
        <v>64366596.680822328</v>
      </c>
      <c r="Z285" s="2" t="str">
        <f t="shared" si="8"/>
        <v>MEEP</v>
      </c>
      <c r="AA285" s="2">
        <f>IF(Z285="HERE",Y285,AA284+Graph!$G$1*1000)</f>
        <v>111944222.39510825</v>
      </c>
      <c r="AB285" s="2">
        <f t="shared" si="21"/>
        <v>800000</v>
      </c>
      <c r="AC285" s="2">
        <f t="shared" si="44"/>
        <v>62740203.62379609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218</v>
      </c>
      <c r="C286" s="7"/>
      <c r="D286" s="2" t="e">
        <f t="shared" si="12"/>
        <v>#N/A</v>
      </c>
      <c r="E286" s="2" t="e">
        <f t="shared" si="22"/>
        <v>#N/A</v>
      </c>
      <c r="F286" s="2">
        <v>1612224.8791893721</v>
      </c>
      <c r="G286" s="2">
        <f t="shared" si="47"/>
        <v>742960.42857142852</v>
      </c>
      <c r="H286" s="2">
        <f t="shared" si="45"/>
        <v>171212426.19522524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2108350.5714285648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1620853.7339757085</v>
      </c>
      <c r="Q286" s="2">
        <f t="shared" si="48"/>
        <v>750000</v>
      </c>
      <c r="R286" s="2">
        <f t="shared" si="46"/>
        <v>173177386.44747579</v>
      </c>
      <c r="S286" s="2">
        <f t="shared" si="17"/>
        <v>742960.42857143283</v>
      </c>
      <c r="T286" s="2">
        <f t="shared" si="18"/>
        <v>7039.571428571362</v>
      </c>
      <c r="U286" s="2">
        <f t="shared" si="19"/>
        <v>750000</v>
      </c>
      <c r="V286" s="2">
        <f t="shared" si="34"/>
        <v>108803750.19522488</v>
      </c>
      <c r="W286" s="2">
        <f t="shared" si="20"/>
        <v>742960.42857143283</v>
      </c>
      <c r="X286" s="2">
        <f t="shared" ref="X286:X385" si="51">SUM(U286-W286)</f>
        <v>7039.5714285671711</v>
      </c>
      <c r="Y286" s="2">
        <f t="shared" si="43"/>
        <v>64373636.252250895</v>
      </c>
      <c r="Z286" s="2" t="str">
        <f t="shared" ref="Z286:Z385" si="52">IF(V286&lt;Y286,"HERE","MEEP")</f>
        <v>MEEP</v>
      </c>
      <c r="AA286" s="2">
        <f>IF(Z286="HERE",Y286,AA285+Graph!$G$1*1000)</f>
        <v>112744222.39510825</v>
      </c>
      <c r="AB286" s="2">
        <f t="shared" si="21"/>
        <v>800000</v>
      </c>
      <c r="AC286" s="2">
        <f t="shared" si="44"/>
        <v>62740203.62379609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219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1617485.5294826329</v>
      </c>
      <c r="G287" s="2">
        <f t="shared" si="47"/>
        <v>742960.42857142852</v>
      </c>
      <c r="H287" s="2">
        <f t="shared" si="45"/>
        <v>171955386.62379667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2115390.1428571362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1626136.2260682881</v>
      </c>
      <c r="Q287" s="2">
        <f t="shared" si="48"/>
        <v>750000</v>
      </c>
      <c r="R287" s="2">
        <f t="shared" si="46"/>
        <v>173927386.44747579</v>
      </c>
      <c r="S287" s="2">
        <f t="shared" ref="S287:S385" si="58">SUM(H287-H286)</f>
        <v>742960.42857143283</v>
      </c>
      <c r="T287" s="2">
        <f t="shared" ref="T287:T385" si="59">SUM(L287-L286)</f>
        <v>7039.571428571362</v>
      </c>
      <c r="U287" s="2">
        <f t="shared" ref="U287:U385" si="60">SUM(R287-R286)</f>
        <v>750000</v>
      </c>
      <c r="V287" s="2">
        <f t="shared" si="34"/>
        <v>109546710.62379631</v>
      </c>
      <c r="W287" s="2">
        <f t="shared" ref="W287:W385" si="61">SUM(V287-V286)</f>
        <v>742960.42857143283</v>
      </c>
      <c r="X287" s="2">
        <f t="shared" si="51"/>
        <v>7039.5714285671711</v>
      </c>
      <c r="Y287" s="2">
        <f t="shared" ref="Y287:Y350" si="62">IF(COUNT($C288)=0,IF(COUNT($C287)=1,C287,SUM(Y286+X287)),C287)</f>
        <v>64380675.823679462</v>
      </c>
      <c r="Z287" s="2" t="str">
        <f t="shared" si="52"/>
        <v>MEEP</v>
      </c>
      <c r="AA287" s="2">
        <f>IF(Z287="HERE",Y287,AA286+Graph!$G$1*1000)</f>
        <v>113544222.39510825</v>
      </c>
      <c r="AB287" s="2">
        <f t="shared" ref="AB287:AB385" si="63">SUM(AA287-AA286)</f>
        <v>800000</v>
      </c>
      <c r="AC287" s="2">
        <f t="shared" ref="AC287:AC350" si="64">IF(Z288="HERE",V287,AC286)</f>
        <v>62740203.62379609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220</v>
      </c>
      <c r="C288" s="7"/>
      <c r="D288" s="2" t="e">
        <f t="shared" si="55"/>
        <v>#N/A</v>
      </c>
      <c r="E288" s="2" t="e">
        <f t="shared" si="22"/>
        <v>#N/A</v>
      </c>
      <c r="F288" s="2">
        <v>1622746.1797758937</v>
      </c>
      <c r="G288" s="2">
        <f t="shared" si="47"/>
        <v>742960.42857142852</v>
      </c>
      <c r="H288" s="2">
        <f t="shared" ref="H288:H351" si="65">IF(COUNT($C289)=0,IF(COUNT($C288)=1,C288,SUM(H287+G288)),C288)</f>
        <v>172698347.0523681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2122429.7142857076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1631418.7181608677</v>
      </c>
      <c r="Q288" s="2">
        <f t="shared" si="48"/>
        <v>750000</v>
      </c>
      <c r="R288" s="2">
        <f t="shared" ref="R288:R351" si="66">IF(COUNT($C289)=0,IF(COUNT($C288)=1,M288,SUM(R287+Q288)),M288)</f>
        <v>174677386.44747579</v>
      </c>
      <c r="S288" s="2">
        <f t="shared" si="58"/>
        <v>742960.42857143283</v>
      </c>
      <c r="T288" s="2">
        <f t="shared" si="59"/>
        <v>7039.571428571362</v>
      </c>
      <c r="U288" s="2">
        <f t="shared" si="60"/>
        <v>750000</v>
      </c>
      <c r="V288" s="2">
        <f t="shared" si="34"/>
        <v>110289671.05236775</v>
      </c>
      <c r="W288" s="2">
        <f t="shared" si="61"/>
        <v>742960.42857143283</v>
      </c>
      <c r="X288" s="2">
        <f t="shared" si="51"/>
        <v>7039.5714285671711</v>
      </c>
      <c r="Y288" s="2">
        <f t="shared" si="62"/>
        <v>64387715.395108029</v>
      </c>
      <c r="Z288" s="2" t="str">
        <f t="shared" si="52"/>
        <v>MEEP</v>
      </c>
      <c r="AA288" s="2">
        <f>IF(Z288="HERE",Y288,AA287+Graph!$G$1*1000)</f>
        <v>114344222.39510825</v>
      </c>
      <c r="AB288" s="2">
        <f t="shared" si="63"/>
        <v>800000</v>
      </c>
      <c r="AC288" s="2">
        <f t="shared" si="64"/>
        <v>62740203.62379609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221</v>
      </c>
      <c r="C289" s="7"/>
      <c r="D289" s="2" t="e">
        <f t="shared" si="55"/>
        <v>#N/A</v>
      </c>
      <c r="E289" s="2" t="e">
        <f t="shared" si="22"/>
        <v>#N/A</v>
      </c>
      <c r="F289" s="2">
        <v>1628006.8300691247</v>
      </c>
      <c r="G289" s="2">
        <f t="shared" si="47"/>
        <v>742960.42857142852</v>
      </c>
      <c r="H289" s="2">
        <f t="shared" si="65"/>
        <v>173441307.48093954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2129469.2857142789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1636701.2102534473</v>
      </c>
      <c r="Q289" s="2">
        <f t="shared" si="48"/>
        <v>750000</v>
      </c>
      <c r="R289" s="2">
        <f t="shared" si="66"/>
        <v>175427386.44747579</v>
      </c>
      <c r="S289" s="2">
        <f t="shared" si="58"/>
        <v>742960.42857143283</v>
      </c>
      <c r="T289" s="2">
        <f t="shared" si="59"/>
        <v>7039.571428571362</v>
      </c>
      <c r="U289" s="2">
        <f t="shared" si="60"/>
        <v>750000</v>
      </c>
      <c r="V289" s="2">
        <f t="shared" si="34"/>
        <v>111032631.48093918</v>
      </c>
      <c r="W289" s="2">
        <f t="shared" si="61"/>
        <v>742960.42857143283</v>
      </c>
      <c r="X289" s="2">
        <f t="shared" si="51"/>
        <v>7039.5714285671711</v>
      </c>
      <c r="Y289" s="2">
        <f t="shared" si="62"/>
        <v>64394754.966536596</v>
      </c>
      <c r="Z289" s="2" t="str">
        <f t="shared" si="52"/>
        <v>MEEP</v>
      </c>
      <c r="AA289" s="2">
        <f>IF(Z289="HERE",Y289,AA288+Graph!$G$1*1000)</f>
        <v>115144222.39510825</v>
      </c>
      <c r="AB289" s="2">
        <f t="shared" si="63"/>
        <v>800000</v>
      </c>
      <c r="AC289" s="2">
        <f t="shared" si="64"/>
        <v>62740203.62379609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222</v>
      </c>
      <c r="C290" s="7"/>
      <c r="D290" s="2" t="e">
        <f t="shared" si="55"/>
        <v>#N/A</v>
      </c>
      <c r="E290" s="2" t="e">
        <f t="shared" si="22"/>
        <v>#N/A</v>
      </c>
      <c r="F290" s="2">
        <v>1633267.4803623855</v>
      </c>
      <c r="G290" s="2">
        <f t="shared" si="47"/>
        <v>742960.42857142852</v>
      </c>
      <c r="H290" s="2">
        <f t="shared" si="65"/>
        <v>174184267.90951097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2136508.8571428503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1641983.7023460269</v>
      </c>
      <c r="Q290" s="2">
        <f t="shared" si="48"/>
        <v>750000</v>
      </c>
      <c r="R290" s="2">
        <f t="shared" si="66"/>
        <v>176177386.44747579</v>
      </c>
      <c r="S290" s="2">
        <f t="shared" si="58"/>
        <v>742960.42857143283</v>
      </c>
      <c r="T290" s="2">
        <f t="shared" si="59"/>
        <v>7039.571428571362</v>
      </c>
      <c r="U290" s="2">
        <f t="shared" si="60"/>
        <v>750000</v>
      </c>
      <c r="V290" s="2">
        <f t="shared" si="34"/>
        <v>111775591.90951061</v>
      </c>
      <c r="W290" s="2">
        <f t="shared" si="61"/>
        <v>742960.42857143283</v>
      </c>
      <c r="X290" s="2">
        <f t="shared" si="51"/>
        <v>7039.5714285671711</v>
      </c>
      <c r="Y290" s="2">
        <f t="shared" si="62"/>
        <v>64401794.537965164</v>
      </c>
      <c r="Z290" s="2" t="str">
        <f t="shared" si="52"/>
        <v>MEEP</v>
      </c>
      <c r="AA290" s="2">
        <f>IF(Z290="HERE",Y290,AA289+Graph!$G$1*1000)</f>
        <v>115944222.39510825</v>
      </c>
      <c r="AB290" s="2">
        <f t="shared" si="63"/>
        <v>800000</v>
      </c>
      <c r="AC290" s="2">
        <f t="shared" si="64"/>
        <v>62740203.62379609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223</v>
      </c>
      <c r="C291" s="7"/>
      <c r="D291" s="2" t="e">
        <f t="shared" si="55"/>
        <v>#N/A</v>
      </c>
      <c r="E291" s="2" t="e">
        <f t="shared" si="22"/>
        <v>#N/A</v>
      </c>
      <c r="F291" s="2">
        <v>1638528.1306556463</v>
      </c>
      <c r="G291" s="2">
        <f t="shared" si="47"/>
        <v>742960.42857142852</v>
      </c>
      <c r="H291" s="2">
        <f t="shared" si="65"/>
        <v>174927228.3380824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2143548.4285714217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1647266.1944386363</v>
      </c>
      <c r="Q291" s="2">
        <f t="shared" si="48"/>
        <v>750000</v>
      </c>
      <c r="R291" s="2">
        <f t="shared" si="66"/>
        <v>176927386.44747579</v>
      </c>
      <c r="S291" s="2">
        <f t="shared" si="58"/>
        <v>742960.42857143283</v>
      </c>
      <c r="T291" s="2">
        <f t="shared" si="59"/>
        <v>7039.571428571362</v>
      </c>
      <c r="U291" s="2">
        <f t="shared" si="60"/>
        <v>750000</v>
      </c>
      <c r="V291" s="2">
        <f t="shared" si="34"/>
        <v>112518552.33808205</v>
      </c>
      <c r="W291" s="2">
        <f t="shared" si="61"/>
        <v>742960.42857143283</v>
      </c>
      <c r="X291" s="2">
        <f t="shared" si="51"/>
        <v>7039.5714285671711</v>
      </c>
      <c r="Y291" s="2">
        <f t="shared" si="62"/>
        <v>64408834.109393731</v>
      </c>
      <c r="Z291" s="2" t="str">
        <f t="shared" si="52"/>
        <v>MEEP</v>
      </c>
      <c r="AA291" s="2">
        <f>IF(Z291="HERE",Y291,AA290+Graph!$G$1*1000)</f>
        <v>116744222.39510825</v>
      </c>
      <c r="AB291" s="2">
        <f t="shared" si="63"/>
        <v>800000</v>
      </c>
      <c r="AC291" s="2">
        <f t="shared" si="64"/>
        <v>62740203.62379609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224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1643788.7809489071</v>
      </c>
      <c r="G292" s="2">
        <f t="shared" si="47"/>
        <v>742960.42857142852</v>
      </c>
      <c r="H292" s="2">
        <f t="shared" si="65"/>
        <v>175670188.76665384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2150587.999999993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1652548.6865312159</v>
      </c>
      <c r="Q292" s="2">
        <f t="shared" si="48"/>
        <v>750000</v>
      </c>
      <c r="R292" s="2">
        <f t="shared" si="66"/>
        <v>177677386.44747579</v>
      </c>
      <c r="S292" s="2">
        <f t="shared" si="58"/>
        <v>742960.42857143283</v>
      </c>
      <c r="T292" s="2">
        <f t="shared" si="59"/>
        <v>7039.571428571362</v>
      </c>
      <c r="U292" s="2">
        <f t="shared" si="60"/>
        <v>750000</v>
      </c>
      <c r="V292" s="2">
        <f t="shared" si="34"/>
        <v>113261512.76665348</v>
      </c>
      <c r="W292" s="2">
        <f t="shared" si="61"/>
        <v>742960.42857143283</v>
      </c>
      <c r="X292" s="2">
        <f t="shared" si="51"/>
        <v>7039.5714285671711</v>
      </c>
      <c r="Y292" s="2">
        <f t="shared" si="62"/>
        <v>64415873.680822298</v>
      </c>
      <c r="Z292" s="2" t="str">
        <f t="shared" si="52"/>
        <v>MEEP</v>
      </c>
      <c r="AA292" s="2">
        <f>IF(Z292="HERE",Y292,AA291+Graph!$G$1*1000)</f>
        <v>117544222.39510825</v>
      </c>
      <c r="AB292" s="2">
        <f t="shared" si="63"/>
        <v>800000</v>
      </c>
      <c r="AC292" s="2">
        <f t="shared" si="64"/>
        <v>62740203.62379609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225</v>
      </c>
      <c r="C293" s="7"/>
      <c r="D293" s="2" t="e">
        <f t="shared" si="55"/>
        <v>#N/A</v>
      </c>
      <c r="E293" s="2" t="e">
        <f t="shared" si="67"/>
        <v>#N/A</v>
      </c>
      <c r="F293" s="2">
        <v>1649049.4312421679</v>
      </c>
      <c r="G293" s="2">
        <f t="shared" si="47"/>
        <v>742960.42857142852</v>
      </c>
      <c r="H293" s="2">
        <f t="shared" si="65"/>
        <v>176413149.19522527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2157627.5714285644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1657831.1786237955</v>
      </c>
      <c r="Q293" s="2">
        <f t="shared" si="48"/>
        <v>750000</v>
      </c>
      <c r="R293" s="2">
        <f t="shared" si="66"/>
        <v>178427386.44747579</v>
      </c>
      <c r="S293" s="2">
        <f t="shared" si="58"/>
        <v>742960.42857143283</v>
      </c>
      <c r="T293" s="2">
        <f t="shared" si="59"/>
        <v>7039.571428571362</v>
      </c>
      <c r="U293" s="2">
        <f t="shared" si="60"/>
        <v>750000</v>
      </c>
      <c r="V293" s="2">
        <f t="shared" si="34"/>
        <v>114004473.19522491</v>
      </c>
      <c r="W293" s="2">
        <f t="shared" si="61"/>
        <v>742960.42857143283</v>
      </c>
      <c r="X293" s="2">
        <f t="shared" si="51"/>
        <v>7039.5714285671711</v>
      </c>
      <c r="Y293" s="2">
        <f t="shared" si="62"/>
        <v>64422913.252250865</v>
      </c>
      <c r="Z293" s="2" t="str">
        <f t="shared" si="52"/>
        <v>MEEP</v>
      </c>
      <c r="AA293" s="2">
        <f>IF(Z293="HERE",Y293,AA292+Graph!$G$1*1000)</f>
        <v>118344222.39510825</v>
      </c>
      <c r="AB293" s="2">
        <f t="shared" si="63"/>
        <v>800000</v>
      </c>
      <c r="AC293" s="2">
        <f t="shared" si="64"/>
        <v>62740203.62379609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226</v>
      </c>
      <c r="C294" s="7"/>
      <c r="D294" s="2" t="e">
        <f t="shared" si="55"/>
        <v>#N/A</v>
      </c>
      <c r="E294" s="2" t="e">
        <f t="shared" si="67"/>
        <v>#N/A</v>
      </c>
      <c r="F294" s="2">
        <v>1654310.081535399</v>
      </c>
      <c r="G294" s="2">
        <f t="shared" ref="G294:G357" si="70">IF(F294&gt;750000,$AK$31*1000,F294)</f>
        <v>742960.42857142852</v>
      </c>
      <c r="H294" s="2">
        <f t="shared" si="65"/>
        <v>177156109.6237967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2164667.1428571357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1663113.6707163751</v>
      </c>
      <c r="Q294" s="2">
        <f t="shared" ref="Q294:Q357" si="71">IF(P294&gt;750000,750000,P294)</f>
        <v>750000</v>
      </c>
      <c r="R294" s="2">
        <f t="shared" si="66"/>
        <v>179177386.44747579</v>
      </c>
      <c r="S294" s="2">
        <f t="shared" si="58"/>
        <v>742960.42857143283</v>
      </c>
      <c r="T294" s="2">
        <f t="shared" si="59"/>
        <v>7039.571428571362</v>
      </c>
      <c r="U294" s="2">
        <f t="shared" si="60"/>
        <v>750000</v>
      </c>
      <c r="V294" s="2">
        <f t="shared" si="34"/>
        <v>114747433.62379634</v>
      </c>
      <c r="W294" s="2">
        <f t="shared" si="61"/>
        <v>742960.42857143283</v>
      </c>
      <c r="X294" s="2">
        <f t="shared" si="51"/>
        <v>7039.5714285671711</v>
      </c>
      <c r="Y294" s="2">
        <f t="shared" si="62"/>
        <v>64429952.823679432</v>
      </c>
      <c r="Z294" s="2" t="str">
        <f t="shared" si="52"/>
        <v>MEEP</v>
      </c>
      <c r="AA294" s="2">
        <f>IF(Z294="HERE",Y294,AA293+Graph!$G$1*1000)</f>
        <v>119144222.39510825</v>
      </c>
      <c r="AB294" s="2">
        <f t="shared" si="63"/>
        <v>800000</v>
      </c>
      <c r="AC294" s="2">
        <f t="shared" si="64"/>
        <v>62740203.62379609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227</v>
      </c>
      <c r="C295" s="7"/>
      <c r="D295" s="2" t="e">
        <f t="shared" si="55"/>
        <v>#N/A</v>
      </c>
      <c r="E295" s="2" t="e">
        <f t="shared" si="67"/>
        <v>#N/A</v>
      </c>
      <c r="F295" s="2">
        <v>1659570.7318286598</v>
      </c>
      <c r="G295" s="2">
        <f t="shared" si="70"/>
        <v>742960.42857142852</v>
      </c>
      <c r="H295" s="2">
        <f t="shared" si="65"/>
        <v>177899070.05236813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2171706.7142857071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1668396.1628089547</v>
      </c>
      <c r="Q295" s="2">
        <f t="shared" si="71"/>
        <v>750000</v>
      </c>
      <c r="R295" s="2">
        <f t="shared" si="66"/>
        <v>179927386.44747579</v>
      </c>
      <c r="S295" s="2">
        <f t="shared" si="58"/>
        <v>742960.42857143283</v>
      </c>
      <c r="T295" s="2">
        <f t="shared" si="59"/>
        <v>7039.571428571362</v>
      </c>
      <c r="U295" s="2">
        <f t="shared" si="60"/>
        <v>750000</v>
      </c>
      <c r="V295" s="2">
        <f t="shared" si="34"/>
        <v>115490394.05236778</v>
      </c>
      <c r="W295" s="2">
        <f t="shared" si="61"/>
        <v>742960.42857143283</v>
      </c>
      <c r="X295" s="2">
        <f t="shared" si="51"/>
        <v>7039.5714285671711</v>
      </c>
      <c r="Y295" s="2">
        <f t="shared" si="62"/>
        <v>64436992.395107999</v>
      </c>
      <c r="Z295" s="2" t="str">
        <f t="shared" si="52"/>
        <v>MEEP</v>
      </c>
      <c r="AA295" s="2">
        <f>IF(Z295="HERE",Y295,AA294+Graph!$G$1*1000)</f>
        <v>119944222.39510825</v>
      </c>
      <c r="AB295" s="2">
        <f t="shared" si="63"/>
        <v>800000</v>
      </c>
      <c r="AC295" s="2">
        <f t="shared" si="64"/>
        <v>62740203.62379609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228</v>
      </c>
      <c r="C296" s="7"/>
      <c r="D296" s="2" t="e">
        <f t="shared" si="55"/>
        <v>#N/A</v>
      </c>
      <c r="E296" s="2" t="e">
        <f t="shared" si="67"/>
        <v>#N/A</v>
      </c>
      <c r="F296" s="2">
        <v>1664831.3821219206</v>
      </c>
      <c r="G296" s="2">
        <f t="shared" si="70"/>
        <v>742960.42857142852</v>
      </c>
      <c r="H296" s="2">
        <f t="shared" si="65"/>
        <v>178642030.48093957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2178746.2857142785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1673678.6549015343</v>
      </c>
      <c r="Q296" s="2">
        <f t="shared" si="71"/>
        <v>750000</v>
      </c>
      <c r="R296" s="2">
        <f t="shared" si="66"/>
        <v>180677386.44747579</v>
      </c>
      <c r="S296" s="2">
        <f t="shared" si="58"/>
        <v>742960.42857143283</v>
      </c>
      <c r="T296" s="2">
        <f t="shared" si="59"/>
        <v>7039.571428571362</v>
      </c>
      <c r="U296" s="2">
        <f t="shared" si="60"/>
        <v>750000</v>
      </c>
      <c r="V296" s="2">
        <f t="shared" si="34"/>
        <v>116233354.48093921</v>
      </c>
      <c r="W296" s="2">
        <f t="shared" si="61"/>
        <v>742960.42857143283</v>
      </c>
      <c r="X296" s="2">
        <f t="shared" si="51"/>
        <v>7039.5714285671711</v>
      </c>
      <c r="Y296" s="2">
        <f t="shared" si="62"/>
        <v>64444031.966536567</v>
      </c>
      <c r="Z296" s="2" t="str">
        <f t="shared" si="52"/>
        <v>MEEP</v>
      </c>
      <c r="AA296" s="2">
        <f>IF(Z296="HERE",Y296,AA295+Graph!$G$1*1000)</f>
        <v>120744222.39510825</v>
      </c>
      <c r="AB296" s="2">
        <f t="shared" si="63"/>
        <v>800000</v>
      </c>
      <c r="AC296" s="2">
        <f t="shared" si="64"/>
        <v>62740203.62379609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229</v>
      </c>
      <c r="C297" s="7"/>
      <c r="D297" s="2" t="e">
        <f t="shared" si="55"/>
        <v>#N/A</v>
      </c>
      <c r="E297" s="2" t="e">
        <f t="shared" si="67"/>
        <v>#N/A</v>
      </c>
      <c r="F297" s="2">
        <v>1670092.0324151814</v>
      </c>
      <c r="G297" s="2">
        <f t="shared" si="70"/>
        <v>742960.42857142852</v>
      </c>
      <c r="H297" s="2">
        <f t="shared" si="65"/>
        <v>179384990.909511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2185785.8571428498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1678961.1469941437</v>
      </c>
      <c r="Q297" s="2">
        <f t="shared" si="71"/>
        <v>750000</v>
      </c>
      <c r="R297" s="2">
        <f t="shared" si="66"/>
        <v>181427386.44747579</v>
      </c>
      <c r="S297" s="2">
        <f t="shared" si="58"/>
        <v>742960.42857143283</v>
      </c>
      <c r="T297" s="2">
        <f t="shared" si="59"/>
        <v>7039.571428571362</v>
      </c>
      <c r="U297" s="2">
        <f t="shared" si="60"/>
        <v>750000</v>
      </c>
      <c r="V297" s="2">
        <f t="shared" si="34"/>
        <v>116976314.90951064</v>
      </c>
      <c r="W297" s="2">
        <f t="shared" si="61"/>
        <v>742960.42857143283</v>
      </c>
      <c r="X297" s="2">
        <f t="shared" si="51"/>
        <v>7039.5714285671711</v>
      </c>
      <c r="Y297" s="2">
        <f t="shared" si="62"/>
        <v>64451071.537965134</v>
      </c>
      <c r="Z297" s="2" t="str">
        <f t="shared" si="52"/>
        <v>MEEP</v>
      </c>
      <c r="AA297" s="2">
        <f>IF(Z297="HERE",Y297,AA296+Graph!$G$1*1000)</f>
        <v>121544222.39510825</v>
      </c>
      <c r="AB297" s="2">
        <f t="shared" si="63"/>
        <v>800000</v>
      </c>
      <c r="AC297" s="2">
        <f t="shared" si="64"/>
        <v>62740203.62379609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230</v>
      </c>
      <c r="C298" s="7"/>
      <c r="D298" s="2" t="e">
        <f t="shared" si="55"/>
        <v>#N/A</v>
      </c>
      <c r="E298" s="2" t="e">
        <f t="shared" si="67"/>
        <v>#N/A</v>
      </c>
      <c r="F298" s="2">
        <v>1675352.6827084422</v>
      </c>
      <c r="G298" s="2">
        <f t="shared" si="70"/>
        <v>742960.42857142852</v>
      </c>
      <c r="H298" s="2">
        <f t="shared" si="65"/>
        <v>180127951.33808243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2192825.4285714212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1684243.6390867233</v>
      </c>
      <c r="Q298" s="2">
        <f t="shared" si="71"/>
        <v>750000</v>
      </c>
      <c r="R298" s="2">
        <f t="shared" si="66"/>
        <v>182177386.44747579</v>
      </c>
      <c r="S298" s="2">
        <f t="shared" si="58"/>
        <v>742960.42857143283</v>
      </c>
      <c r="T298" s="2">
        <f t="shared" si="59"/>
        <v>7039.571428571362</v>
      </c>
      <c r="U298" s="2">
        <f t="shared" si="60"/>
        <v>750000</v>
      </c>
      <c r="V298" s="2">
        <f t="shared" si="34"/>
        <v>117719275.33808208</v>
      </c>
      <c r="W298" s="2">
        <f t="shared" si="61"/>
        <v>742960.42857143283</v>
      </c>
      <c r="X298" s="2">
        <f t="shared" si="51"/>
        <v>7039.5714285671711</v>
      </c>
      <c r="Y298" s="2">
        <f t="shared" si="62"/>
        <v>64458111.109393701</v>
      </c>
      <c r="Z298" s="2" t="str">
        <f t="shared" si="52"/>
        <v>MEEP</v>
      </c>
      <c r="AA298" s="2">
        <f>IF(Z298="HERE",Y298,AA297+Graph!$G$1*1000)</f>
        <v>122344222.39510825</v>
      </c>
      <c r="AB298" s="2">
        <f t="shared" si="63"/>
        <v>800000</v>
      </c>
      <c r="AC298" s="2">
        <f t="shared" si="64"/>
        <v>62740203.62379609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231</v>
      </c>
      <c r="C299" s="7"/>
      <c r="D299" s="2" t="e">
        <f t="shared" si="55"/>
        <v>#N/A</v>
      </c>
      <c r="E299" s="2" t="e">
        <f t="shared" si="67"/>
        <v>#N/A</v>
      </c>
      <c r="F299" s="2">
        <v>1680613.3330016732</v>
      </c>
      <c r="G299" s="2">
        <f t="shared" si="70"/>
        <v>742960.42857142852</v>
      </c>
      <c r="H299" s="2">
        <f t="shared" si="65"/>
        <v>180870911.76665387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2199864.9999999925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1689526.1311793029</v>
      </c>
      <c r="Q299" s="2">
        <f t="shared" si="71"/>
        <v>750000</v>
      </c>
      <c r="R299" s="2">
        <f t="shared" si="66"/>
        <v>182927386.44747579</v>
      </c>
      <c r="S299" s="2">
        <f t="shared" si="58"/>
        <v>742960.42857143283</v>
      </c>
      <c r="T299" s="2">
        <f t="shared" si="59"/>
        <v>7039.571428571362</v>
      </c>
      <c r="U299" s="2">
        <f t="shared" si="60"/>
        <v>750000</v>
      </c>
      <c r="V299" s="2">
        <f t="shared" si="34"/>
        <v>118462235.76665351</v>
      </c>
      <c r="W299" s="2">
        <f t="shared" si="61"/>
        <v>742960.42857143283</v>
      </c>
      <c r="X299" s="2">
        <f t="shared" si="51"/>
        <v>7039.5714285671711</v>
      </c>
      <c r="Y299" s="2">
        <f t="shared" si="62"/>
        <v>64465150.680822268</v>
      </c>
      <c r="Z299" s="2" t="str">
        <f t="shared" si="52"/>
        <v>MEEP</v>
      </c>
      <c r="AA299" s="2">
        <f>IF(Z299="HERE",Y299,AA298+Graph!$G$1*1000)</f>
        <v>123144222.39510825</v>
      </c>
      <c r="AB299" s="2">
        <f t="shared" si="63"/>
        <v>800000</v>
      </c>
      <c r="AC299" s="2">
        <f t="shared" si="64"/>
        <v>62740203.62379609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232</v>
      </c>
      <c r="C300" s="7"/>
      <c r="D300" s="2" t="e">
        <f t="shared" si="55"/>
        <v>#N/A</v>
      </c>
      <c r="E300" s="2" t="e">
        <f t="shared" si="67"/>
        <v>#N/A</v>
      </c>
      <c r="F300" s="2">
        <v>1685873.983294934</v>
      </c>
      <c r="G300" s="2">
        <f t="shared" si="70"/>
        <v>742960.42857142852</v>
      </c>
      <c r="H300" s="2">
        <f t="shared" si="65"/>
        <v>181613872.1952253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2206904.5714285639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1694808.6232718825</v>
      </c>
      <c r="Q300" s="2">
        <f t="shared" si="71"/>
        <v>750000</v>
      </c>
      <c r="R300" s="2">
        <f t="shared" si="66"/>
        <v>183677386.44747579</v>
      </c>
      <c r="S300" s="2">
        <f t="shared" si="58"/>
        <v>742960.42857143283</v>
      </c>
      <c r="T300" s="2">
        <f t="shared" si="59"/>
        <v>7039.571428571362</v>
      </c>
      <c r="U300" s="2">
        <f t="shared" si="60"/>
        <v>750000</v>
      </c>
      <c r="V300" s="2">
        <f t="shared" si="34"/>
        <v>119205196.19522494</v>
      </c>
      <c r="W300" s="2">
        <f t="shared" si="61"/>
        <v>742960.42857143283</v>
      </c>
      <c r="X300" s="2">
        <f t="shared" si="51"/>
        <v>7039.5714285671711</v>
      </c>
      <c r="Y300" s="2">
        <f t="shared" si="62"/>
        <v>64472190.252250835</v>
      </c>
      <c r="Z300" s="2" t="str">
        <f t="shared" si="52"/>
        <v>MEEP</v>
      </c>
      <c r="AA300" s="2">
        <f>IF(Z300="HERE",Y300,AA299+Graph!$G$1*1000)</f>
        <v>123944222.39510825</v>
      </c>
      <c r="AB300" s="2">
        <f t="shared" si="63"/>
        <v>800000</v>
      </c>
      <c r="AC300" s="2">
        <f t="shared" si="64"/>
        <v>62740203.62379609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233</v>
      </c>
      <c r="C301" s="7"/>
      <c r="D301" s="2" t="e">
        <f t="shared" si="55"/>
        <v>#N/A</v>
      </c>
      <c r="E301" s="2" t="e">
        <f t="shared" si="67"/>
        <v>#N/A</v>
      </c>
      <c r="F301" s="2">
        <v>1691134.6335881948</v>
      </c>
      <c r="G301" s="2">
        <f t="shared" si="70"/>
        <v>742960.42857142852</v>
      </c>
      <c r="H301" s="2">
        <f t="shared" si="65"/>
        <v>182356832.62379673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2213944.1428571353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1700091.1153644621</v>
      </c>
      <c r="Q301" s="2">
        <f t="shared" si="71"/>
        <v>750000</v>
      </c>
      <c r="R301" s="2">
        <f t="shared" si="66"/>
        <v>184427386.44747579</v>
      </c>
      <c r="S301" s="2">
        <f t="shared" si="58"/>
        <v>742960.42857143283</v>
      </c>
      <c r="T301" s="2">
        <f t="shared" si="59"/>
        <v>7039.571428571362</v>
      </c>
      <c r="U301" s="2">
        <f t="shared" si="60"/>
        <v>750000</v>
      </c>
      <c r="V301" s="2">
        <f t="shared" si="34"/>
        <v>119948156.62379637</v>
      </c>
      <c r="W301" s="2">
        <f t="shared" si="61"/>
        <v>742960.42857143283</v>
      </c>
      <c r="X301" s="2">
        <f t="shared" si="51"/>
        <v>7039.5714285671711</v>
      </c>
      <c r="Y301" s="2">
        <f t="shared" si="62"/>
        <v>64479229.823679402</v>
      </c>
      <c r="Z301" s="2" t="str">
        <f t="shared" si="52"/>
        <v>MEEP</v>
      </c>
      <c r="AA301" s="2">
        <f>IF(Z301="HERE",Y301,AA300+Graph!$G$1*1000)</f>
        <v>124744222.39510825</v>
      </c>
      <c r="AB301" s="2">
        <f t="shared" si="63"/>
        <v>800000</v>
      </c>
      <c r="AC301" s="2">
        <f t="shared" si="64"/>
        <v>62740203.62379609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234</v>
      </c>
      <c r="C302" s="7"/>
      <c r="D302" s="2" t="e">
        <f t="shared" si="55"/>
        <v>#N/A</v>
      </c>
      <c r="E302" s="2" t="e">
        <f t="shared" si="67"/>
        <v>#N/A</v>
      </c>
      <c r="F302" s="2">
        <v>1696395.2838814557</v>
      </c>
      <c r="G302" s="2">
        <f t="shared" si="70"/>
        <v>742960.42857142852</v>
      </c>
      <c r="H302" s="2">
        <f t="shared" si="65"/>
        <v>183099793.05236816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2220983.7142857066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1705373.6074570417</v>
      </c>
      <c r="Q302" s="2">
        <f t="shared" si="71"/>
        <v>750000</v>
      </c>
      <c r="R302" s="2">
        <f t="shared" si="66"/>
        <v>185177386.44747579</v>
      </c>
      <c r="S302" s="2">
        <f t="shared" si="58"/>
        <v>742960.42857143283</v>
      </c>
      <c r="T302" s="2">
        <f t="shared" si="59"/>
        <v>7039.571428571362</v>
      </c>
      <c r="U302" s="2">
        <f t="shared" si="60"/>
        <v>750000</v>
      </c>
      <c r="V302" s="2">
        <f t="shared" si="34"/>
        <v>120691117.05236781</v>
      </c>
      <c r="W302" s="2">
        <f t="shared" si="61"/>
        <v>742960.42857143283</v>
      </c>
      <c r="X302" s="2">
        <f t="shared" si="51"/>
        <v>7039.5714285671711</v>
      </c>
      <c r="Y302" s="2">
        <f t="shared" si="62"/>
        <v>64486269.39510797</v>
      </c>
      <c r="Z302" s="2" t="str">
        <f t="shared" si="52"/>
        <v>MEEP</v>
      </c>
      <c r="AA302" s="2">
        <f>IF(Z302="HERE",Y302,AA301+Graph!$G$1*1000)</f>
        <v>125544222.39510825</v>
      </c>
      <c r="AB302" s="2">
        <f t="shared" si="63"/>
        <v>800000</v>
      </c>
      <c r="AC302" s="2">
        <f t="shared" si="64"/>
        <v>62740203.62379609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235</v>
      </c>
      <c r="C303" s="7"/>
      <c r="D303" s="2" t="e">
        <f t="shared" si="55"/>
        <v>#N/A</v>
      </c>
      <c r="E303" s="2" t="e">
        <f t="shared" si="67"/>
        <v>#N/A</v>
      </c>
      <c r="F303" s="2">
        <v>1701655.9341747165</v>
      </c>
      <c r="G303" s="2">
        <f t="shared" si="70"/>
        <v>742960.42857142852</v>
      </c>
      <c r="H303" s="2">
        <f t="shared" si="65"/>
        <v>183842753.4809396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2228023.285714278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1710656.0995496511</v>
      </c>
      <c r="Q303" s="2">
        <f t="shared" si="71"/>
        <v>750000</v>
      </c>
      <c r="R303" s="2">
        <f t="shared" si="66"/>
        <v>185927386.44747579</v>
      </c>
      <c r="S303" s="2">
        <f t="shared" si="58"/>
        <v>742960.42857143283</v>
      </c>
      <c r="T303" s="2">
        <f t="shared" si="59"/>
        <v>7039.571428571362</v>
      </c>
      <c r="U303" s="2">
        <f t="shared" si="60"/>
        <v>750000</v>
      </c>
      <c r="V303" s="2">
        <f t="shared" si="34"/>
        <v>121434077.48093924</v>
      </c>
      <c r="W303" s="2">
        <f t="shared" si="61"/>
        <v>742960.42857143283</v>
      </c>
      <c r="X303" s="2">
        <f t="shared" si="51"/>
        <v>7039.5714285671711</v>
      </c>
      <c r="Y303" s="2">
        <f t="shared" si="62"/>
        <v>64493308.966536537</v>
      </c>
      <c r="Z303" s="2" t="str">
        <f t="shared" si="52"/>
        <v>MEEP</v>
      </c>
      <c r="AA303" s="2">
        <f>IF(Z303="HERE",Y303,AA302+Graph!$G$1*1000)</f>
        <v>126344222.39510825</v>
      </c>
      <c r="AB303" s="2">
        <f t="shared" si="63"/>
        <v>800000</v>
      </c>
      <c r="AC303" s="2">
        <f t="shared" si="64"/>
        <v>62740203.62379609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236</v>
      </c>
      <c r="C304" s="7"/>
      <c r="D304" s="2" t="e">
        <f t="shared" si="55"/>
        <v>#N/A</v>
      </c>
      <c r="E304" s="2" t="e">
        <f t="shared" si="67"/>
        <v>#N/A</v>
      </c>
      <c r="F304" s="2">
        <v>1706916.5844679475</v>
      </c>
      <c r="G304" s="2">
        <f t="shared" si="70"/>
        <v>742960.42857142852</v>
      </c>
      <c r="H304" s="2">
        <f t="shared" si="65"/>
        <v>184585713.90951103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2235062.8571428494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1715938.5916422307</v>
      </c>
      <c r="Q304" s="2">
        <f t="shared" si="71"/>
        <v>750000</v>
      </c>
      <c r="R304" s="2">
        <f t="shared" si="66"/>
        <v>186677386.44747579</v>
      </c>
      <c r="S304" s="2">
        <f t="shared" si="58"/>
        <v>742960.42857143283</v>
      </c>
      <c r="T304" s="2">
        <f t="shared" si="59"/>
        <v>7039.571428571362</v>
      </c>
      <c r="U304" s="2">
        <f t="shared" si="60"/>
        <v>750000</v>
      </c>
      <c r="V304" s="2">
        <f t="shared" si="34"/>
        <v>122177037.90951067</v>
      </c>
      <c r="W304" s="2">
        <f t="shared" si="61"/>
        <v>742960.42857143283</v>
      </c>
      <c r="X304" s="2">
        <f t="shared" si="51"/>
        <v>7039.5714285671711</v>
      </c>
      <c r="Y304" s="2">
        <f t="shared" si="62"/>
        <v>64500348.537965104</v>
      </c>
      <c r="Z304" s="2" t="str">
        <f t="shared" si="52"/>
        <v>MEEP</v>
      </c>
      <c r="AA304" s="2">
        <f>IF(Z304="HERE",Y304,AA303+Graph!$G$1*1000)</f>
        <v>127144222.39510825</v>
      </c>
      <c r="AB304" s="2">
        <f t="shared" si="63"/>
        <v>800000</v>
      </c>
      <c r="AC304" s="2">
        <f t="shared" si="64"/>
        <v>62740203.62379609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237</v>
      </c>
      <c r="C305" s="7"/>
      <c r="D305" s="2" t="e">
        <f t="shared" si="55"/>
        <v>#N/A</v>
      </c>
      <c r="E305" s="2" t="e">
        <f t="shared" si="67"/>
        <v>#N/A</v>
      </c>
      <c r="F305" s="2">
        <v>1712177.2347612083</v>
      </c>
      <c r="G305" s="2">
        <f t="shared" si="70"/>
        <v>742960.42857142852</v>
      </c>
      <c r="H305" s="2">
        <f t="shared" si="65"/>
        <v>185328674.33808246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2242102.4285714207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1721221.0837348104</v>
      </c>
      <c r="Q305" s="2">
        <f t="shared" si="71"/>
        <v>750000</v>
      </c>
      <c r="R305" s="2">
        <f t="shared" si="66"/>
        <v>187427386.44747579</v>
      </c>
      <c r="S305" s="2">
        <f t="shared" si="58"/>
        <v>742960.42857143283</v>
      </c>
      <c r="T305" s="2">
        <f t="shared" si="59"/>
        <v>7039.571428571362</v>
      </c>
      <c r="U305" s="2">
        <f t="shared" si="60"/>
        <v>750000</v>
      </c>
      <c r="V305" s="2">
        <f t="shared" si="34"/>
        <v>122919998.3380821</v>
      </c>
      <c r="W305" s="2">
        <f t="shared" si="61"/>
        <v>742960.42857143283</v>
      </c>
      <c r="X305" s="2">
        <f t="shared" si="51"/>
        <v>7039.5714285671711</v>
      </c>
      <c r="Y305" s="2">
        <f t="shared" si="62"/>
        <v>64507388.109393671</v>
      </c>
      <c r="Z305" s="2" t="str">
        <f t="shared" si="52"/>
        <v>MEEP</v>
      </c>
      <c r="AA305" s="2">
        <f>IF(Z305="HERE",Y305,AA304+Graph!$G$1*1000)</f>
        <v>127944222.39510825</v>
      </c>
      <c r="AB305" s="2">
        <f t="shared" si="63"/>
        <v>800000</v>
      </c>
      <c r="AC305" s="2">
        <f t="shared" si="64"/>
        <v>62740203.62379609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238</v>
      </c>
      <c r="C306" s="7"/>
      <c r="D306" s="2" t="e">
        <f t="shared" si="55"/>
        <v>#N/A</v>
      </c>
      <c r="E306" s="2" t="e">
        <f t="shared" si="67"/>
        <v>#N/A</v>
      </c>
      <c r="F306" s="2">
        <v>1717437.8850544691</v>
      </c>
      <c r="G306" s="2">
        <f t="shared" si="70"/>
        <v>742960.42857142852</v>
      </c>
      <c r="H306" s="2">
        <f t="shared" si="65"/>
        <v>186071634.7666539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2249141.9999999921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1726503.57582739</v>
      </c>
      <c r="Q306" s="2">
        <f t="shared" si="71"/>
        <v>750000</v>
      </c>
      <c r="R306" s="2">
        <f t="shared" si="66"/>
        <v>188177386.44747579</v>
      </c>
      <c r="S306" s="2">
        <f t="shared" si="58"/>
        <v>742960.42857143283</v>
      </c>
      <c r="T306" s="2">
        <f t="shared" si="59"/>
        <v>7039.571428571362</v>
      </c>
      <c r="U306" s="2">
        <f t="shared" si="60"/>
        <v>750000</v>
      </c>
      <c r="V306" s="2">
        <f t="shared" si="34"/>
        <v>123662958.76665354</v>
      </c>
      <c r="W306" s="2">
        <f t="shared" si="61"/>
        <v>742960.42857143283</v>
      </c>
      <c r="X306" s="2">
        <f t="shared" si="51"/>
        <v>7039.5714285671711</v>
      </c>
      <c r="Y306" s="2">
        <f t="shared" si="62"/>
        <v>64514427.680822238</v>
      </c>
      <c r="Z306" s="2" t="str">
        <f t="shared" si="52"/>
        <v>MEEP</v>
      </c>
      <c r="AA306" s="2">
        <f>IF(Z306="HERE",Y306,AA305+Graph!$G$1*1000)</f>
        <v>128744222.39510825</v>
      </c>
      <c r="AB306" s="2">
        <f t="shared" si="63"/>
        <v>800000</v>
      </c>
      <c r="AC306" s="2">
        <f t="shared" si="64"/>
        <v>62740203.62379609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239</v>
      </c>
      <c r="C307" s="7"/>
      <c r="D307" s="2" t="e">
        <f t="shared" si="55"/>
        <v>#N/A</v>
      </c>
      <c r="E307" s="2" t="e">
        <f t="shared" si="67"/>
        <v>#N/A</v>
      </c>
      <c r="F307" s="2">
        <v>1722698.5353477299</v>
      </c>
      <c r="G307" s="2">
        <f t="shared" si="70"/>
        <v>742960.42857142852</v>
      </c>
      <c r="H307" s="2">
        <f t="shared" si="65"/>
        <v>186814595.19522533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2256181.5714285634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1731786.0679199696</v>
      </c>
      <c r="Q307" s="2">
        <f t="shared" si="71"/>
        <v>750000</v>
      </c>
      <c r="R307" s="2">
        <f t="shared" si="66"/>
        <v>188927386.44747579</v>
      </c>
      <c r="S307" s="2">
        <f t="shared" si="58"/>
        <v>742960.42857143283</v>
      </c>
      <c r="T307" s="2">
        <f t="shared" si="59"/>
        <v>7039.571428571362</v>
      </c>
      <c r="U307" s="2">
        <f t="shared" si="60"/>
        <v>750000</v>
      </c>
      <c r="V307" s="2">
        <f t="shared" si="34"/>
        <v>124405919.19522497</v>
      </c>
      <c r="W307" s="2">
        <f t="shared" si="61"/>
        <v>742960.42857143283</v>
      </c>
      <c r="X307" s="2">
        <f t="shared" si="51"/>
        <v>7039.5714285671711</v>
      </c>
      <c r="Y307" s="2">
        <f t="shared" si="62"/>
        <v>64521467.252250805</v>
      </c>
      <c r="Z307" s="2" t="str">
        <f t="shared" si="52"/>
        <v>MEEP</v>
      </c>
      <c r="AA307" s="2">
        <f>IF(Z307="HERE",Y307,AA306+Graph!$G$1*1000)</f>
        <v>129544222.39510825</v>
      </c>
      <c r="AB307" s="2">
        <f t="shared" si="63"/>
        <v>800000</v>
      </c>
      <c r="AC307" s="2">
        <f t="shared" si="64"/>
        <v>62740203.62379609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240</v>
      </c>
      <c r="C308" s="7"/>
      <c r="D308" s="2" t="e">
        <f t="shared" si="55"/>
        <v>#N/A</v>
      </c>
      <c r="E308" s="2" t="e">
        <f t="shared" si="67"/>
        <v>#N/A</v>
      </c>
      <c r="F308" s="2">
        <v>1727959.1856409907</v>
      </c>
      <c r="G308" s="2">
        <f t="shared" si="70"/>
        <v>742960.42857142852</v>
      </c>
      <c r="H308" s="2">
        <f t="shared" si="65"/>
        <v>187557555.62379676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2263221.1428571348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1737068.560012579</v>
      </c>
      <c r="Q308" s="2">
        <f t="shared" si="71"/>
        <v>750000</v>
      </c>
      <c r="R308" s="2">
        <f t="shared" si="66"/>
        <v>189677386.44747579</v>
      </c>
      <c r="S308" s="2">
        <f t="shared" si="58"/>
        <v>742960.42857143283</v>
      </c>
      <c r="T308" s="2">
        <f t="shared" si="59"/>
        <v>7039.571428571362</v>
      </c>
      <c r="U308" s="2">
        <f t="shared" si="60"/>
        <v>750000</v>
      </c>
      <c r="V308" s="2">
        <f t="shared" si="34"/>
        <v>125148879.6237964</v>
      </c>
      <c r="W308" s="2">
        <f t="shared" si="61"/>
        <v>742960.42857143283</v>
      </c>
      <c r="X308" s="2">
        <f t="shared" si="51"/>
        <v>7039.5714285671711</v>
      </c>
      <c r="Y308" s="2">
        <f t="shared" si="62"/>
        <v>64528506.823679373</v>
      </c>
      <c r="Z308" s="2" t="str">
        <f t="shared" si="52"/>
        <v>MEEP</v>
      </c>
      <c r="AA308" s="2">
        <f>IF(Z308="HERE",Y308,AA307+Graph!$G$1*1000)</f>
        <v>130344222.39510825</v>
      </c>
      <c r="AB308" s="2">
        <f t="shared" si="63"/>
        <v>800000</v>
      </c>
      <c r="AC308" s="2">
        <f t="shared" si="64"/>
        <v>62740203.62379609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241</v>
      </c>
      <c r="C309" s="7"/>
      <c r="D309" s="2" t="e">
        <f t="shared" si="55"/>
        <v>#N/A</v>
      </c>
      <c r="E309" s="2" t="e">
        <f t="shared" si="67"/>
        <v>#N/A</v>
      </c>
      <c r="F309" s="2">
        <v>1733219.8359342515</v>
      </c>
      <c r="G309" s="2">
        <f t="shared" si="70"/>
        <v>742960.42857142852</v>
      </c>
      <c r="H309" s="2">
        <f t="shared" si="65"/>
        <v>188300516.05236819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2270260.7142857062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1742351.0521051586</v>
      </c>
      <c r="Q309" s="2">
        <f t="shared" si="71"/>
        <v>750000</v>
      </c>
      <c r="R309" s="2">
        <f t="shared" si="66"/>
        <v>190427386.44747579</v>
      </c>
      <c r="S309" s="2">
        <f t="shared" si="58"/>
        <v>742960.42857143283</v>
      </c>
      <c r="T309" s="2">
        <f t="shared" si="59"/>
        <v>7039.571428571362</v>
      </c>
      <c r="U309" s="2">
        <f t="shared" si="60"/>
        <v>750000</v>
      </c>
      <c r="V309" s="2">
        <f t="shared" si="34"/>
        <v>125891840.05236784</v>
      </c>
      <c r="W309" s="2">
        <f t="shared" si="61"/>
        <v>742960.42857143283</v>
      </c>
      <c r="X309" s="2">
        <f t="shared" si="51"/>
        <v>7039.5714285671711</v>
      </c>
      <c r="Y309" s="2">
        <f t="shared" si="62"/>
        <v>64535546.39510794</v>
      </c>
      <c r="Z309" s="2" t="str">
        <f t="shared" si="52"/>
        <v>MEEP</v>
      </c>
      <c r="AA309" s="2">
        <f>IF(Z309="HERE",Y309,AA308+Graph!$G$1*1000)</f>
        <v>131144222.39510825</v>
      </c>
      <c r="AB309" s="2">
        <f t="shared" si="63"/>
        <v>800000</v>
      </c>
      <c r="AC309" s="2">
        <f t="shared" si="64"/>
        <v>62740203.62379609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242</v>
      </c>
      <c r="C310" s="7"/>
      <c r="D310" s="2" t="e">
        <f t="shared" si="55"/>
        <v>#N/A</v>
      </c>
      <c r="E310" s="2" t="e">
        <f t="shared" si="67"/>
        <v>#N/A</v>
      </c>
      <c r="F310" s="2">
        <v>1738480.4862274826</v>
      </c>
      <c r="G310" s="2">
        <f t="shared" si="70"/>
        <v>742960.42857142852</v>
      </c>
      <c r="H310" s="2">
        <f t="shared" si="65"/>
        <v>189043476.48093963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2277300.2857142775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1747633.5441977382</v>
      </c>
      <c r="Q310" s="2">
        <f t="shared" si="71"/>
        <v>750000</v>
      </c>
      <c r="R310" s="2">
        <f t="shared" si="66"/>
        <v>191177386.44747579</v>
      </c>
      <c r="S310" s="2">
        <f t="shared" si="58"/>
        <v>742960.42857143283</v>
      </c>
      <c r="T310" s="2">
        <f t="shared" si="59"/>
        <v>7039.571428571362</v>
      </c>
      <c r="U310" s="2">
        <f t="shared" si="60"/>
        <v>750000</v>
      </c>
      <c r="V310" s="2">
        <f t="shared" si="34"/>
        <v>126634800.48093927</v>
      </c>
      <c r="W310" s="2">
        <f t="shared" si="61"/>
        <v>742960.42857143283</v>
      </c>
      <c r="X310" s="2">
        <f t="shared" si="51"/>
        <v>7039.5714285671711</v>
      </c>
      <c r="Y310" s="2">
        <f t="shared" si="62"/>
        <v>64542585.966536507</v>
      </c>
      <c r="Z310" s="2" t="str">
        <f t="shared" si="52"/>
        <v>MEEP</v>
      </c>
      <c r="AA310" s="2">
        <f>IF(Z310="HERE",Y310,AA309+Graph!$G$1*1000)</f>
        <v>131944222.39510825</v>
      </c>
      <c r="AB310" s="2">
        <f t="shared" si="63"/>
        <v>800000</v>
      </c>
      <c r="AC310" s="2">
        <f t="shared" si="64"/>
        <v>62740203.62379609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243</v>
      </c>
      <c r="C311" s="7"/>
      <c r="D311" s="2" t="e">
        <f t="shared" si="55"/>
        <v>#N/A</v>
      </c>
      <c r="E311" s="2" t="e">
        <f t="shared" si="67"/>
        <v>#N/A</v>
      </c>
      <c r="F311" s="2">
        <v>1743741.1365207434</v>
      </c>
      <c r="G311" s="2">
        <f t="shared" si="70"/>
        <v>742960.42857142852</v>
      </c>
      <c r="H311" s="2">
        <f t="shared" si="65"/>
        <v>189786436.90951106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2284339.8571428489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1752916.0362903178</v>
      </c>
      <c r="Q311" s="2">
        <f t="shared" si="71"/>
        <v>750000</v>
      </c>
      <c r="R311" s="2">
        <f t="shared" si="66"/>
        <v>191927386.44747579</v>
      </c>
      <c r="S311" s="2">
        <f t="shared" si="58"/>
        <v>742960.42857143283</v>
      </c>
      <c r="T311" s="2">
        <f t="shared" si="59"/>
        <v>7039.571428571362</v>
      </c>
      <c r="U311" s="2">
        <f t="shared" si="60"/>
        <v>750000</v>
      </c>
      <c r="V311" s="2">
        <f t="shared" si="34"/>
        <v>127377760.9095107</v>
      </c>
      <c r="W311" s="2">
        <f t="shared" si="61"/>
        <v>742960.42857143283</v>
      </c>
      <c r="X311" s="2">
        <f t="shared" si="51"/>
        <v>7039.5714285671711</v>
      </c>
      <c r="Y311" s="2">
        <f t="shared" si="62"/>
        <v>64549625.537965074</v>
      </c>
      <c r="Z311" s="2" t="str">
        <f t="shared" si="52"/>
        <v>MEEP</v>
      </c>
      <c r="AA311" s="2">
        <f>IF(Z311="HERE",Y311,AA310+Graph!$G$1*1000)</f>
        <v>132744222.39510825</v>
      </c>
      <c r="AB311" s="2">
        <f t="shared" si="63"/>
        <v>800000</v>
      </c>
      <c r="AC311" s="2">
        <f t="shared" si="64"/>
        <v>62740203.62379609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244</v>
      </c>
      <c r="C312" s="7"/>
      <c r="D312" s="2" t="e">
        <f t="shared" si="55"/>
        <v>#N/A</v>
      </c>
      <c r="E312" s="2" t="e">
        <f t="shared" si="67"/>
        <v>#N/A</v>
      </c>
      <c r="F312" s="2">
        <v>1749001.7868140042</v>
      </c>
      <c r="G312" s="2">
        <f t="shared" si="70"/>
        <v>742960.42857142852</v>
      </c>
      <c r="H312" s="2">
        <f t="shared" si="65"/>
        <v>190529397.33808249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2291379.4285714203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1758198.5283828974</v>
      </c>
      <c r="Q312" s="2">
        <f t="shared" si="71"/>
        <v>750000</v>
      </c>
      <c r="R312" s="2">
        <f t="shared" si="66"/>
        <v>192677386.44747579</v>
      </c>
      <c r="S312" s="2">
        <f t="shared" si="58"/>
        <v>742960.42857143283</v>
      </c>
      <c r="T312" s="2">
        <f t="shared" si="59"/>
        <v>7039.571428571362</v>
      </c>
      <c r="U312" s="2">
        <f t="shared" si="60"/>
        <v>750000</v>
      </c>
      <c r="V312" s="2">
        <f t="shared" si="34"/>
        <v>128120721.33808213</v>
      </c>
      <c r="W312" s="2">
        <f t="shared" si="61"/>
        <v>742960.42857143283</v>
      </c>
      <c r="X312" s="2">
        <f t="shared" si="51"/>
        <v>7039.5714285671711</v>
      </c>
      <c r="Y312" s="2">
        <f t="shared" si="62"/>
        <v>64556665.109393641</v>
      </c>
      <c r="Z312" s="2" t="str">
        <f t="shared" si="52"/>
        <v>MEEP</v>
      </c>
      <c r="AA312" s="2">
        <f>IF(Z312="HERE",Y312,AA311+Graph!$G$1*1000)</f>
        <v>133544222.39510825</v>
      </c>
      <c r="AB312" s="2">
        <f t="shared" si="63"/>
        <v>800000</v>
      </c>
      <c r="AC312" s="2">
        <f t="shared" si="64"/>
        <v>62740203.62379609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245</v>
      </c>
      <c r="C313" s="7"/>
      <c r="D313" s="2" t="e">
        <f t="shared" si="55"/>
        <v>#N/A</v>
      </c>
      <c r="E313" s="2" t="e">
        <f t="shared" si="67"/>
        <v>#N/A</v>
      </c>
      <c r="F313" s="2">
        <v>1754262.437107265</v>
      </c>
      <c r="G313" s="2">
        <f t="shared" si="70"/>
        <v>742960.42857142852</v>
      </c>
      <c r="H313" s="2">
        <f t="shared" si="65"/>
        <v>191272357.76665393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2298418.9999999916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1763481.020475477</v>
      </c>
      <c r="Q313" s="2">
        <f t="shared" si="71"/>
        <v>750000</v>
      </c>
      <c r="R313" s="2">
        <f t="shared" si="66"/>
        <v>193427386.44747579</v>
      </c>
      <c r="S313" s="2">
        <f t="shared" si="58"/>
        <v>742960.42857143283</v>
      </c>
      <c r="T313" s="2">
        <f t="shared" si="59"/>
        <v>7039.571428571362</v>
      </c>
      <c r="U313" s="2">
        <f t="shared" si="60"/>
        <v>750000</v>
      </c>
      <c r="V313" s="2">
        <f t="shared" si="34"/>
        <v>128863681.76665357</v>
      </c>
      <c r="W313" s="2">
        <f t="shared" si="61"/>
        <v>742960.42857143283</v>
      </c>
      <c r="X313" s="2">
        <f t="shared" si="51"/>
        <v>7039.5714285671711</v>
      </c>
      <c r="Y313" s="2">
        <f t="shared" si="62"/>
        <v>64563704.680822209</v>
      </c>
      <c r="Z313" s="2" t="str">
        <f t="shared" si="52"/>
        <v>MEEP</v>
      </c>
      <c r="AA313" s="2">
        <f>IF(Z313="HERE",Y313,AA312+Graph!$G$1*1000)</f>
        <v>134344222.39510825</v>
      </c>
      <c r="AB313" s="2">
        <f t="shared" si="63"/>
        <v>800000</v>
      </c>
      <c r="AC313" s="2">
        <f t="shared" si="64"/>
        <v>62740203.62379609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246</v>
      </c>
      <c r="C314" s="7"/>
      <c r="D314" s="2" t="e">
        <f t="shared" si="55"/>
        <v>#N/A</v>
      </c>
      <c r="E314" s="2" t="e">
        <f t="shared" si="67"/>
        <v>#N/A</v>
      </c>
      <c r="F314" s="2">
        <v>1759523.0874005258</v>
      </c>
      <c r="G314" s="2">
        <f t="shared" si="70"/>
        <v>742960.42857142852</v>
      </c>
      <c r="H314" s="2">
        <f t="shared" si="65"/>
        <v>192015318.19522536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2305458.571428563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1768763.5125680864</v>
      </c>
      <c r="Q314" s="2">
        <f t="shared" si="71"/>
        <v>750000</v>
      </c>
      <c r="R314" s="2">
        <f t="shared" si="66"/>
        <v>194177386.44747579</v>
      </c>
      <c r="S314" s="2">
        <f t="shared" si="58"/>
        <v>742960.42857143283</v>
      </c>
      <c r="T314" s="2">
        <f t="shared" si="59"/>
        <v>7039.571428571362</v>
      </c>
      <c r="U314" s="2">
        <f t="shared" si="60"/>
        <v>750000</v>
      </c>
      <c r="V314" s="2">
        <f t="shared" si="34"/>
        <v>129606642.195225</v>
      </c>
      <c r="W314" s="2">
        <f t="shared" si="61"/>
        <v>742960.42857143283</v>
      </c>
      <c r="X314" s="2">
        <f t="shared" si="51"/>
        <v>7039.5714285671711</v>
      </c>
      <c r="Y314" s="2">
        <f t="shared" si="62"/>
        <v>64570744.252250776</v>
      </c>
      <c r="Z314" s="2" t="str">
        <f t="shared" si="52"/>
        <v>MEEP</v>
      </c>
      <c r="AA314" s="2">
        <f>IF(Z314="HERE",Y314,AA313+Graph!$G$1*1000)</f>
        <v>135144222.39510825</v>
      </c>
      <c r="AB314" s="2">
        <f t="shared" si="63"/>
        <v>800000</v>
      </c>
      <c r="AC314" s="2">
        <f t="shared" si="64"/>
        <v>62740203.62379609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247</v>
      </c>
      <c r="C315" s="7"/>
      <c r="D315" s="2" t="e">
        <f t="shared" si="55"/>
        <v>#N/A</v>
      </c>
      <c r="E315" s="2" t="e">
        <f t="shared" si="67"/>
        <v>#N/A</v>
      </c>
      <c r="F315" s="2">
        <v>1764783.7376937568</v>
      </c>
      <c r="G315" s="2">
        <f t="shared" si="70"/>
        <v>742960.42857142852</v>
      </c>
      <c r="H315" s="2">
        <f t="shared" si="65"/>
        <v>192758278.62379679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2312498.1428571343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1774046.004660666</v>
      </c>
      <c r="Q315" s="2">
        <f t="shared" si="71"/>
        <v>750000</v>
      </c>
      <c r="R315" s="2">
        <f t="shared" si="66"/>
        <v>194927386.44747579</v>
      </c>
      <c r="S315" s="2">
        <f t="shared" si="58"/>
        <v>742960.42857143283</v>
      </c>
      <c r="T315" s="2">
        <f t="shared" si="59"/>
        <v>7039.571428571362</v>
      </c>
      <c r="U315" s="2">
        <f t="shared" si="60"/>
        <v>750000</v>
      </c>
      <c r="V315" s="2">
        <f t="shared" si="34"/>
        <v>130349602.62379643</v>
      </c>
      <c r="W315" s="2">
        <f t="shared" si="61"/>
        <v>742960.42857143283</v>
      </c>
      <c r="X315" s="2">
        <f t="shared" si="51"/>
        <v>7039.5714285671711</v>
      </c>
      <c r="Y315" s="2">
        <f t="shared" si="62"/>
        <v>64577783.823679343</v>
      </c>
      <c r="Z315" s="2" t="str">
        <f t="shared" si="52"/>
        <v>MEEP</v>
      </c>
      <c r="AA315" s="2">
        <f>IF(Z315="HERE",Y315,AA314+Graph!$G$1*1000)</f>
        <v>135944222.39510825</v>
      </c>
      <c r="AB315" s="2">
        <f t="shared" si="63"/>
        <v>800000</v>
      </c>
      <c r="AC315" s="2">
        <f t="shared" si="64"/>
        <v>62740203.62379609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248</v>
      </c>
      <c r="C316" s="7"/>
      <c r="D316" s="2" t="e">
        <f t="shared" si="55"/>
        <v>#N/A</v>
      </c>
      <c r="E316" s="2" t="e">
        <f t="shared" si="67"/>
        <v>#N/A</v>
      </c>
      <c r="F316" s="2">
        <v>1770044.3879870176</v>
      </c>
      <c r="G316" s="2">
        <f t="shared" si="70"/>
        <v>742960.42857142852</v>
      </c>
      <c r="H316" s="2">
        <f t="shared" si="65"/>
        <v>193501239.05236822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2319537.7142857057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1779328.4967532456</v>
      </c>
      <c r="Q316" s="2">
        <f t="shared" si="71"/>
        <v>750000</v>
      </c>
      <c r="R316" s="2">
        <f t="shared" si="66"/>
        <v>195677386.44747579</v>
      </c>
      <c r="S316" s="2">
        <f t="shared" si="58"/>
        <v>742960.42857143283</v>
      </c>
      <c r="T316" s="2">
        <f t="shared" si="59"/>
        <v>7039.571428571362</v>
      </c>
      <c r="U316" s="2">
        <f t="shared" si="60"/>
        <v>750000</v>
      </c>
      <c r="V316" s="2">
        <f t="shared" si="34"/>
        <v>131092563.05236787</v>
      </c>
      <c r="W316" s="2">
        <f t="shared" si="61"/>
        <v>742960.42857143283</v>
      </c>
      <c r="X316" s="2">
        <f t="shared" si="51"/>
        <v>7039.5714285671711</v>
      </c>
      <c r="Y316" s="2">
        <f t="shared" si="62"/>
        <v>64584823.39510791</v>
      </c>
      <c r="Z316" s="2" t="str">
        <f t="shared" si="52"/>
        <v>MEEP</v>
      </c>
      <c r="AA316" s="2">
        <f>IF(Z316="HERE",Y316,AA315+Graph!$G$1*1000)</f>
        <v>136744222.39510825</v>
      </c>
      <c r="AB316" s="2">
        <f t="shared" si="63"/>
        <v>800000</v>
      </c>
      <c r="AC316" s="2">
        <f t="shared" si="64"/>
        <v>62740203.62379609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249</v>
      </c>
      <c r="C317" s="7"/>
      <c r="D317" s="2" t="e">
        <f t="shared" si="55"/>
        <v>#N/A</v>
      </c>
      <c r="E317" s="2" t="e">
        <f t="shared" si="67"/>
        <v>#N/A</v>
      </c>
      <c r="F317" s="2">
        <v>1775305.0382802784</v>
      </c>
      <c r="G317" s="2">
        <f t="shared" si="70"/>
        <v>742960.42857142852</v>
      </c>
      <c r="H317" s="2">
        <f t="shared" si="65"/>
        <v>194244199.48093966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2326577.2857142771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1784610.9888458252</v>
      </c>
      <c r="Q317" s="2">
        <f t="shared" si="71"/>
        <v>750000</v>
      </c>
      <c r="R317" s="2">
        <f t="shared" si="66"/>
        <v>196427386.44747579</v>
      </c>
      <c r="S317" s="2">
        <f t="shared" si="58"/>
        <v>742960.42857143283</v>
      </c>
      <c r="T317" s="2">
        <f t="shared" si="59"/>
        <v>7039.571428571362</v>
      </c>
      <c r="U317" s="2">
        <f t="shared" si="60"/>
        <v>750000</v>
      </c>
      <c r="V317" s="2">
        <f t="shared" si="34"/>
        <v>131835523.4809393</v>
      </c>
      <c r="W317" s="2">
        <f t="shared" si="61"/>
        <v>742960.42857143283</v>
      </c>
      <c r="X317" s="2">
        <f t="shared" si="51"/>
        <v>7039.5714285671711</v>
      </c>
      <c r="Y317" s="2">
        <f t="shared" si="62"/>
        <v>64591862.966536477</v>
      </c>
      <c r="Z317" s="2" t="str">
        <f t="shared" si="52"/>
        <v>MEEP</v>
      </c>
      <c r="AA317" s="2">
        <f>IF(Z317="HERE",Y317,AA316+Graph!$G$1*1000)</f>
        <v>137544222.39510825</v>
      </c>
      <c r="AB317" s="2">
        <f t="shared" si="63"/>
        <v>800000</v>
      </c>
      <c r="AC317" s="2">
        <f t="shared" si="64"/>
        <v>62740203.62379609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250</v>
      </c>
      <c r="C318" s="7"/>
      <c r="D318" s="2" t="e">
        <f t="shared" si="55"/>
        <v>#N/A</v>
      </c>
      <c r="E318" s="2" t="e">
        <f t="shared" si="67"/>
        <v>#N/A</v>
      </c>
      <c r="F318" s="2">
        <v>1780565.6885735393</v>
      </c>
      <c r="G318" s="2">
        <f t="shared" si="70"/>
        <v>742960.42857142852</v>
      </c>
      <c r="H318" s="2">
        <f t="shared" si="65"/>
        <v>194987159.90951109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2333616.8571428484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1789893.4809384048</v>
      </c>
      <c r="Q318" s="2">
        <f t="shared" si="71"/>
        <v>750000</v>
      </c>
      <c r="R318" s="2">
        <f t="shared" si="66"/>
        <v>197177386.44747579</v>
      </c>
      <c r="S318" s="2">
        <f t="shared" si="58"/>
        <v>742960.42857143283</v>
      </c>
      <c r="T318" s="2">
        <f t="shared" si="59"/>
        <v>7039.571428571362</v>
      </c>
      <c r="U318" s="2">
        <f t="shared" si="60"/>
        <v>750000</v>
      </c>
      <c r="V318" s="2">
        <f t="shared" si="34"/>
        <v>132578483.90951073</v>
      </c>
      <c r="W318" s="2">
        <f t="shared" si="61"/>
        <v>742960.42857143283</v>
      </c>
      <c r="X318" s="2">
        <f t="shared" si="51"/>
        <v>7039.5714285671711</v>
      </c>
      <c r="Y318" s="2">
        <f t="shared" si="62"/>
        <v>64598902.537965044</v>
      </c>
      <c r="Z318" s="2" t="str">
        <f t="shared" si="52"/>
        <v>MEEP</v>
      </c>
      <c r="AA318" s="2">
        <f>IF(Z318="HERE",Y318,AA317+Graph!$G$1*1000)</f>
        <v>138344222.39510825</v>
      </c>
      <c r="AB318" s="2">
        <f t="shared" si="63"/>
        <v>800000</v>
      </c>
      <c r="AC318" s="2">
        <f t="shared" si="64"/>
        <v>62740203.62379609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251</v>
      </c>
      <c r="C319" s="7"/>
      <c r="D319" s="2" t="e">
        <f t="shared" si="55"/>
        <v>#N/A</v>
      </c>
      <c r="E319" s="2" t="e">
        <f t="shared" si="67"/>
        <v>#N/A</v>
      </c>
      <c r="F319" s="2">
        <v>1785826.3388668001</v>
      </c>
      <c r="G319" s="2">
        <f t="shared" si="70"/>
        <v>742960.42857142852</v>
      </c>
      <c r="H319" s="2">
        <f t="shared" si="65"/>
        <v>195730120.33808252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2340656.4285714198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1795175.9730309844</v>
      </c>
      <c r="Q319" s="2">
        <f t="shared" si="71"/>
        <v>750000</v>
      </c>
      <c r="R319" s="2">
        <f t="shared" si="66"/>
        <v>197927386.44747579</v>
      </c>
      <c r="S319" s="2">
        <f t="shared" si="58"/>
        <v>742960.42857143283</v>
      </c>
      <c r="T319" s="2">
        <f t="shared" si="59"/>
        <v>7039.571428571362</v>
      </c>
      <c r="U319" s="2">
        <f t="shared" si="60"/>
        <v>750000</v>
      </c>
      <c r="V319" s="2">
        <f t="shared" si="34"/>
        <v>133321444.33808216</v>
      </c>
      <c r="W319" s="2">
        <f t="shared" si="61"/>
        <v>742960.42857143283</v>
      </c>
      <c r="X319" s="2">
        <f t="shared" si="51"/>
        <v>7039.5714285671711</v>
      </c>
      <c r="Y319" s="2">
        <f t="shared" si="62"/>
        <v>64605942.109393612</v>
      </c>
      <c r="Z319" s="2" t="str">
        <f t="shared" si="52"/>
        <v>MEEP</v>
      </c>
      <c r="AA319" s="2">
        <f>IF(Z319="HERE",Y319,AA318+Graph!$G$1*1000)</f>
        <v>139144222.39510825</v>
      </c>
      <c r="AB319" s="2">
        <f t="shared" si="63"/>
        <v>800000</v>
      </c>
      <c r="AC319" s="2">
        <f t="shared" si="64"/>
        <v>62740203.62379609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252</v>
      </c>
      <c r="C320" s="7"/>
      <c r="D320" s="2" t="e">
        <f t="shared" si="55"/>
        <v>#N/A</v>
      </c>
      <c r="E320" s="2" t="e">
        <f t="shared" si="67"/>
        <v>#N/A</v>
      </c>
      <c r="F320" s="2">
        <v>1791086.9891600311</v>
      </c>
      <c r="G320" s="2">
        <f t="shared" si="70"/>
        <v>742960.42857142852</v>
      </c>
      <c r="H320" s="2">
        <f t="shared" si="65"/>
        <v>196473080.76665395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2347695.9999999912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1800458.4651235938</v>
      </c>
      <c r="Q320" s="2">
        <f t="shared" si="71"/>
        <v>750000</v>
      </c>
      <c r="R320" s="2">
        <f t="shared" si="66"/>
        <v>198677386.44747579</v>
      </c>
      <c r="S320" s="2">
        <f t="shared" si="58"/>
        <v>742960.42857143283</v>
      </c>
      <c r="T320" s="2">
        <f t="shared" si="59"/>
        <v>7039.571428571362</v>
      </c>
      <c r="U320" s="2">
        <f t="shared" si="60"/>
        <v>750000</v>
      </c>
      <c r="V320" s="2">
        <f t="shared" si="34"/>
        <v>134064404.7666536</v>
      </c>
      <c r="W320" s="2">
        <f t="shared" si="61"/>
        <v>742960.42857143283</v>
      </c>
      <c r="X320" s="2">
        <f t="shared" si="51"/>
        <v>7039.5714285671711</v>
      </c>
      <c r="Y320" s="2">
        <f t="shared" si="62"/>
        <v>64612981.680822179</v>
      </c>
      <c r="Z320" s="2" t="str">
        <f t="shared" si="52"/>
        <v>MEEP</v>
      </c>
      <c r="AA320" s="2">
        <f>IF(Z320="HERE",Y320,AA319+Graph!$G$1*1000)</f>
        <v>139944222.39510825</v>
      </c>
      <c r="AB320" s="2">
        <f t="shared" si="63"/>
        <v>800000</v>
      </c>
      <c r="AC320" s="2">
        <f t="shared" si="64"/>
        <v>62740203.62379609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253</v>
      </c>
      <c r="C321" s="7"/>
      <c r="D321" s="2" t="e">
        <f t="shared" si="55"/>
        <v>#N/A</v>
      </c>
      <c r="E321" s="2" t="e">
        <f t="shared" si="67"/>
        <v>#N/A</v>
      </c>
      <c r="F321" s="2">
        <v>1796347.6394532919</v>
      </c>
      <c r="G321" s="2">
        <f t="shared" si="70"/>
        <v>742960.42857142852</v>
      </c>
      <c r="H321" s="2">
        <f t="shared" si="65"/>
        <v>197216041.19522539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2354735.5714285625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1805740.9572161734</v>
      </c>
      <c r="Q321" s="2">
        <f t="shared" si="71"/>
        <v>750000</v>
      </c>
      <c r="R321" s="2">
        <f t="shared" si="66"/>
        <v>199427386.44747579</v>
      </c>
      <c r="S321" s="2">
        <f t="shared" si="58"/>
        <v>742960.42857143283</v>
      </c>
      <c r="T321" s="2">
        <f t="shared" si="59"/>
        <v>7039.571428571362</v>
      </c>
      <c r="U321" s="2">
        <f t="shared" si="60"/>
        <v>750000</v>
      </c>
      <c r="V321" s="2">
        <f t="shared" si="34"/>
        <v>134807365.19522503</v>
      </c>
      <c r="W321" s="2">
        <f t="shared" si="61"/>
        <v>742960.42857143283</v>
      </c>
      <c r="X321" s="2">
        <f t="shared" si="51"/>
        <v>7039.5714285671711</v>
      </c>
      <c r="Y321" s="2">
        <f t="shared" si="62"/>
        <v>64620021.252250746</v>
      </c>
      <c r="Z321" s="2" t="str">
        <f t="shared" si="52"/>
        <v>MEEP</v>
      </c>
      <c r="AA321" s="2">
        <f>IF(Z321="HERE",Y321,AA320+Graph!$G$1*1000)</f>
        <v>140744222.39510825</v>
      </c>
      <c r="AB321" s="2">
        <f t="shared" si="63"/>
        <v>800000</v>
      </c>
      <c r="AC321" s="2">
        <f t="shared" si="64"/>
        <v>62740203.62379609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254</v>
      </c>
      <c r="C322" s="7"/>
      <c r="D322" s="2" t="e">
        <f t="shared" si="55"/>
        <v>#N/A</v>
      </c>
      <c r="E322" s="2" t="e">
        <f t="shared" si="67"/>
        <v>#N/A</v>
      </c>
      <c r="F322" s="2">
        <v>1801608.2897465527</v>
      </c>
      <c r="G322" s="2">
        <f t="shared" si="70"/>
        <v>742960.42857142852</v>
      </c>
      <c r="H322" s="2">
        <f t="shared" si="65"/>
        <v>197959001.62379682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2361775.1428571339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1811023.449308753</v>
      </c>
      <c r="Q322" s="2">
        <f t="shared" si="71"/>
        <v>750000</v>
      </c>
      <c r="R322" s="2">
        <f t="shared" si="66"/>
        <v>200177386.44747579</v>
      </c>
      <c r="S322" s="2">
        <f t="shared" si="58"/>
        <v>742960.42857143283</v>
      </c>
      <c r="T322" s="2">
        <f t="shared" si="59"/>
        <v>7039.571428571362</v>
      </c>
      <c r="U322" s="2">
        <f t="shared" si="60"/>
        <v>750000</v>
      </c>
      <c r="V322" s="2">
        <f t="shared" si="34"/>
        <v>135550325.62379646</v>
      </c>
      <c r="W322" s="2">
        <f t="shared" si="61"/>
        <v>742960.42857143283</v>
      </c>
      <c r="X322" s="2">
        <f t="shared" si="51"/>
        <v>7039.5714285671711</v>
      </c>
      <c r="Y322" s="2">
        <f t="shared" si="62"/>
        <v>64627060.823679313</v>
      </c>
      <c r="Z322" s="2" t="str">
        <f t="shared" si="52"/>
        <v>MEEP</v>
      </c>
      <c r="AA322" s="2">
        <f>IF(Z322="HERE",Y322,AA321+Graph!$G$1*1000)</f>
        <v>141544222.39510825</v>
      </c>
      <c r="AB322" s="2">
        <f t="shared" si="63"/>
        <v>800000</v>
      </c>
      <c r="AC322" s="2">
        <f t="shared" si="64"/>
        <v>62740203.62379609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255</v>
      </c>
      <c r="C323" s="7"/>
      <c r="D323" s="2" t="e">
        <f t="shared" si="55"/>
        <v>#N/A</v>
      </c>
      <c r="E323" s="2" t="e">
        <f t="shared" si="67"/>
        <v>#N/A</v>
      </c>
      <c r="F323" s="2">
        <v>1806868.9400398135</v>
      </c>
      <c r="G323" s="2">
        <f t="shared" si="70"/>
        <v>742960.42857142852</v>
      </c>
      <c r="H323" s="2">
        <f t="shared" si="65"/>
        <v>198701962.05236825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2368814.7142857052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1816305.9414013326</v>
      </c>
      <c r="Q323" s="2">
        <f t="shared" si="71"/>
        <v>750000</v>
      </c>
      <c r="R323" s="2">
        <f t="shared" si="66"/>
        <v>200927386.44747579</v>
      </c>
      <c r="S323" s="2">
        <f t="shared" si="58"/>
        <v>742960.42857143283</v>
      </c>
      <c r="T323" s="2">
        <f t="shared" si="59"/>
        <v>7039.571428571362</v>
      </c>
      <c r="U323" s="2">
        <f t="shared" si="60"/>
        <v>750000</v>
      </c>
      <c r="V323" s="2">
        <f t="shared" si="34"/>
        <v>136293286.0523679</v>
      </c>
      <c r="W323" s="2">
        <f t="shared" si="61"/>
        <v>742960.42857143283</v>
      </c>
      <c r="X323" s="2">
        <f t="shared" si="51"/>
        <v>7039.5714285671711</v>
      </c>
      <c r="Y323" s="2">
        <f t="shared" si="62"/>
        <v>64634100.39510788</v>
      </c>
      <c r="Z323" s="2" t="str">
        <f t="shared" si="52"/>
        <v>MEEP</v>
      </c>
      <c r="AA323" s="2">
        <f>IF(Z323="HERE",Y323,AA322+Graph!$G$1*1000)</f>
        <v>142344222.39510825</v>
      </c>
      <c r="AB323" s="2">
        <f t="shared" si="63"/>
        <v>800000</v>
      </c>
      <c r="AC323" s="2">
        <f t="shared" si="64"/>
        <v>62740203.62379609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256</v>
      </c>
      <c r="C324" s="7"/>
      <c r="D324" s="2" t="e">
        <f t="shared" si="55"/>
        <v>#N/A</v>
      </c>
      <c r="E324" s="2" t="e">
        <f t="shared" si="67"/>
        <v>#N/A</v>
      </c>
      <c r="F324" s="2">
        <v>1812129.5903330743</v>
      </c>
      <c r="G324" s="2">
        <f t="shared" si="70"/>
        <v>742960.42857142852</v>
      </c>
      <c r="H324" s="2">
        <f t="shared" si="65"/>
        <v>199444922.48093969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2375854.2857142766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1821588.4334939122</v>
      </c>
      <c r="Q324" s="2">
        <f t="shared" si="71"/>
        <v>750000</v>
      </c>
      <c r="R324" s="2">
        <f t="shared" si="66"/>
        <v>201677386.44747579</v>
      </c>
      <c r="S324" s="2">
        <f t="shared" si="58"/>
        <v>742960.42857143283</v>
      </c>
      <c r="T324" s="2">
        <f t="shared" si="59"/>
        <v>7039.571428571362</v>
      </c>
      <c r="U324" s="2">
        <f t="shared" si="60"/>
        <v>750000</v>
      </c>
      <c r="V324" s="2">
        <f t="shared" si="34"/>
        <v>137036246.48093933</v>
      </c>
      <c r="W324" s="2">
        <f t="shared" si="61"/>
        <v>742960.42857143283</v>
      </c>
      <c r="X324" s="2">
        <f t="shared" si="51"/>
        <v>7039.5714285671711</v>
      </c>
      <c r="Y324" s="2">
        <f t="shared" si="62"/>
        <v>64641139.966536447</v>
      </c>
      <c r="Z324" s="2" t="str">
        <f t="shared" si="52"/>
        <v>MEEP</v>
      </c>
      <c r="AA324" s="2">
        <f>IF(Z324="HERE",Y324,AA323+Graph!$G$1*1000)</f>
        <v>143144222.39510825</v>
      </c>
      <c r="AB324" s="2">
        <f t="shared" si="63"/>
        <v>800000</v>
      </c>
      <c r="AC324" s="2">
        <f t="shared" si="64"/>
        <v>62740203.62379609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257</v>
      </c>
      <c r="C325" s="7"/>
      <c r="D325" s="2" t="e">
        <f t="shared" si="55"/>
        <v>#N/A</v>
      </c>
      <c r="E325" s="2" t="e">
        <f t="shared" si="67"/>
        <v>#N/A</v>
      </c>
      <c r="F325" s="2">
        <v>1817390.2406263053</v>
      </c>
      <c r="G325" s="2">
        <f t="shared" si="70"/>
        <v>742960.42857142852</v>
      </c>
      <c r="H325" s="2">
        <f t="shared" si="65"/>
        <v>200187882.90951112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2382893.857142848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1826870.9255865216</v>
      </c>
      <c r="Q325" s="2">
        <f t="shared" si="71"/>
        <v>750000</v>
      </c>
      <c r="R325" s="2">
        <f t="shared" si="66"/>
        <v>202427386.44747579</v>
      </c>
      <c r="S325" s="2">
        <f t="shared" si="58"/>
        <v>742960.42857143283</v>
      </c>
      <c r="T325" s="2">
        <f t="shared" si="59"/>
        <v>7039.571428571362</v>
      </c>
      <c r="U325" s="2">
        <f t="shared" si="60"/>
        <v>750000</v>
      </c>
      <c r="V325" s="2">
        <f t="shared" si="34"/>
        <v>137779206.90951076</v>
      </c>
      <c r="W325" s="2">
        <f t="shared" si="61"/>
        <v>742960.42857143283</v>
      </c>
      <c r="X325" s="2">
        <f t="shared" si="51"/>
        <v>7039.5714285671711</v>
      </c>
      <c r="Y325" s="2">
        <f t="shared" si="62"/>
        <v>64648179.537965015</v>
      </c>
      <c r="Z325" s="2" t="str">
        <f t="shared" si="52"/>
        <v>MEEP</v>
      </c>
      <c r="AA325" s="2">
        <f>IF(Z325="HERE",Y325,AA324+Graph!$G$1*1000)</f>
        <v>143944222.39510825</v>
      </c>
      <c r="AB325" s="2">
        <f t="shared" si="63"/>
        <v>800000</v>
      </c>
      <c r="AC325" s="2">
        <f t="shared" si="64"/>
        <v>62740203.62379609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258</v>
      </c>
      <c r="C326" s="7"/>
      <c r="D326" s="2" t="e">
        <f t="shared" si="55"/>
        <v>#N/A</v>
      </c>
      <c r="E326" s="2" t="e">
        <f t="shared" si="67"/>
        <v>#N/A</v>
      </c>
      <c r="F326" s="2">
        <v>1822650.8909195662</v>
      </c>
      <c r="G326" s="2">
        <f t="shared" si="70"/>
        <v>742960.42857142852</v>
      </c>
      <c r="H326" s="2">
        <f t="shared" si="65"/>
        <v>200930843.33808255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2389933.4285714193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1832153.4176791012</v>
      </c>
      <c r="Q326" s="2">
        <f t="shared" si="71"/>
        <v>750000</v>
      </c>
      <c r="R326" s="2">
        <f t="shared" si="66"/>
        <v>203177386.44747579</v>
      </c>
      <c r="S326" s="2">
        <f t="shared" si="58"/>
        <v>742960.42857143283</v>
      </c>
      <c r="T326" s="2">
        <f t="shared" si="59"/>
        <v>7039.571428571362</v>
      </c>
      <c r="U326" s="2">
        <f t="shared" si="60"/>
        <v>750000</v>
      </c>
      <c r="V326" s="2">
        <f t="shared" si="34"/>
        <v>138522167.33808219</v>
      </c>
      <c r="W326" s="2">
        <f t="shared" si="61"/>
        <v>742960.42857143283</v>
      </c>
      <c r="X326" s="2">
        <f t="shared" si="51"/>
        <v>7039.5714285671711</v>
      </c>
      <c r="Y326" s="2">
        <f t="shared" si="62"/>
        <v>64655219.109393582</v>
      </c>
      <c r="Z326" s="2" t="str">
        <f t="shared" si="52"/>
        <v>MEEP</v>
      </c>
      <c r="AA326" s="2">
        <f>IF(Z326="HERE",Y326,AA325+Graph!$G$1*1000)</f>
        <v>144744222.39510825</v>
      </c>
      <c r="AB326" s="2">
        <f t="shared" si="63"/>
        <v>800000</v>
      </c>
      <c r="AC326" s="2">
        <f t="shared" si="64"/>
        <v>62740203.62379609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259</v>
      </c>
      <c r="C327" s="7"/>
      <c r="D327" s="2" t="e">
        <f t="shared" si="55"/>
        <v>#N/A</v>
      </c>
      <c r="E327" s="2" t="e">
        <f t="shared" si="67"/>
        <v>#N/A</v>
      </c>
      <c r="F327" s="2">
        <v>1827911.541212827</v>
      </c>
      <c r="G327" s="2">
        <f t="shared" si="70"/>
        <v>742960.42857142852</v>
      </c>
      <c r="H327" s="2">
        <f t="shared" si="65"/>
        <v>201673803.76665398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2396972.9999999907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1837435.9097716808</v>
      </c>
      <c r="Q327" s="2">
        <f t="shared" si="71"/>
        <v>750000</v>
      </c>
      <c r="R327" s="2">
        <f t="shared" si="66"/>
        <v>203927386.44747579</v>
      </c>
      <c r="S327" s="2">
        <f t="shared" si="58"/>
        <v>742960.42857143283</v>
      </c>
      <c r="T327" s="2">
        <f t="shared" si="59"/>
        <v>7039.571428571362</v>
      </c>
      <c r="U327" s="2">
        <f t="shared" si="60"/>
        <v>750000</v>
      </c>
      <c r="V327" s="2">
        <f t="shared" si="34"/>
        <v>139265127.76665363</v>
      </c>
      <c r="W327" s="2">
        <f t="shared" si="61"/>
        <v>742960.42857143283</v>
      </c>
      <c r="X327" s="2">
        <f t="shared" si="51"/>
        <v>7039.5714285671711</v>
      </c>
      <c r="Y327" s="2">
        <f t="shared" si="62"/>
        <v>64662258.680822149</v>
      </c>
      <c r="Z327" s="2" t="str">
        <f t="shared" si="52"/>
        <v>MEEP</v>
      </c>
      <c r="AA327" s="2">
        <f>IF(Z327="HERE",Y327,AA326+Graph!$G$1*1000)</f>
        <v>145544222.39510825</v>
      </c>
      <c r="AB327" s="2">
        <f t="shared" si="63"/>
        <v>800000</v>
      </c>
      <c r="AC327" s="2">
        <f t="shared" si="64"/>
        <v>62740203.62379609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260</v>
      </c>
      <c r="C328" s="7"/>
      <c r="D328" s="2" t="e">
        <f t="shared" si="55"/>
        <v>#N/A</v>
      </c>
      <c r="E328" s="2" t="e">
        <f t="shared" si="67"/>
        <v>#N/A</v>
      </c>
      <c r="F328" s="2">
        <v>1833172.1915060878</v>
      </c>
      <c r="G328" s="2">
        <f t="shared" si="70"/>
        <v>742960.42857142852</v>
      </c>
      <c r="H328" s="2">
        <f t="shared" si="65"/>
        <v>202416764.19522542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2404012.571428562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1842718.4018642604</v>
      </c>
      <c r="Q328" s="2">
        <f t="shared" si="71"/>
        <v>750000</v>
      </c>
      <c r="R328" s="2">
        <f t="shared" si="66"/>
        <v>204677386.44747579</v>
      </c>
      <c r="S328" s="2">
        <f t="shared" si="58"/>
        <v>742960.42857143283</v>
      </c>
      <c r="T328" s="2">
        <f t="shared" si="59"/>
        <v>7039.571428571362</v>
      </c>
      <c r="U328" s="2">
        <f t="shared" si="60"/>
        <v>750000</v>
      </c>
      <c r="V328" s="2">
        <f t="shared" si="34"/>
        <v>140008088.19522506</v>
      </c>
      <c r="W328" s="2">
        <f t="shared" si="61"/>
        <v>742960.42857143283</v>
      </c>
      <c r="X328" s="2">
        <f t="shared" si="51"/>
        <v>7039.5714285671711</v>
      </c>
      <c r="Y328" s="2">
        <f t="shared" si="62"/>
        <v>64669298.252250716</v>
      </c>
      <c r="Z328" s="2" t="str">
        <f t="shared" si="52"/>
        <v>MEEP</v>
      </c>
      <c r="AA328" s="2">
        <f>IF(Z328="HERE",Y328,AA327+Graph!$G$1*1000)</f>
        <v>146344222.39510825</v>
      </c>
      <c r="AB328" s="2">
        <f t="shared" si="63"/>
        <v>800000</v>
      </c>
      <c r="AC328" s="2">
        <f t="shared" si="64"/>
        <v>62740203.62379609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261</v>
      </c>
      <c r="C329" s="7"/>
      <c r="D329" s="2" t="e">
        <f t="shared" si="55"/>
        <v>#N/A</v>
      </c>
      <c r="E329" s="2" t="e">
        <f t="shared" si="67"/>
        <v>#N/A</v>
      </c>
      <c r="F329" s="2">
        <v>1838432.8417993486</v>
      </c>
      <c r="G329" s="2">
        <f t="shared" si="70"/>
        <v>742960.42857142852</v>
      </c>
      <c r="H329" s="2">
        <f t="shared" si="65"/>
        <v>203159724.62379685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2411052.1428571334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1848000.89395684</v>
      </c>
      <c r="Q329" s="2">
        <f t="shared" si="71"/>
        <v>750000</v>
      </c>
      <c r="R329" s="2">
        <f t="shared" si="66"/>
        <v>205427386.44747579</v>
      </c>
      <c r="S329" s="2">
        <f t="shared" si="58"/>
        <v>742960.42857143283</v>
      </c>
      <c r="T329" s="2">
        <f t="shared" si="59"/>
        <v>7039.571428571362</v>
      </c>
      <c r="U329" s="2">
        <f t="shared" si="60"/>
        <v>750000</v>
      </c>
      <c r="V329" s="2">
        <f t="shared" si="34"/>
        <v>140751048.62379649</v>
      </c>
      <c r="W329" s="2">
        <f t="shared" si="61"/>
        <v>742960.42857143283</v>
      </c>
      <c r="X329" s="2">
        <f t="shared" si="51"/>
        <v>7039.5714285671711</v>
      </c>
      <c r="Y329" s="2">
        <f t="shared" si="62"/>
        <v>64676337.823679283</v>
      </c>
      <c r="Z329" s="2" t="str">
        <f t="shared" si="52"/>
        <v>MEEP</v>
      </c>
      <c r="AA329" s="2">
        <f>IF(Z329="HERE",Y329,AA328+Graph!$G$1*1000)</f>
        <v>147144222.39510825</v>
      </c>
      <c r="AB329" s="2">
        <f t="shared" si="63"/>
        <v>800000</v>
      </c>
      <c r="AC329" s="2">
        <f t="shared" si="64"/>
        <v>62740203.62379609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262</v>
      </c>
      <c r="C330" s="7"/>
      <c r="D330" s="2" t="e">
        <f t="shared" si="55"/>
        <v>#N/A</v>
      </c>
      <c r="E330" s="2" t="e">
        <f t="shared" si="67"/>
        <v>#N/A</v>
      </c>
      <c r="F330" s="2">
        <v>1843693.4920926094</v>
      </c>
      <c r="G330" s="2">
        <f t="shared" si="70"/>
        <v>742960.42857142852</v>
      </c>
      <c r="H330" s="2">
        <f t="shared" si="65"/>
        <v>203902685.05236828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2418091.7142857048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1853283.3860494196</v>
      </c>
      <c r="Q330" s="2">
        <f t="shared" si="71"/>
        <v>750000</v>
      </c>
      <c r="R330" s="2">
        <f t="shared" si="66"/>
        <v>206177386.44747579</v>
      </c>
      <c r="S330" s="2">
        <f t="shared" si="58"/>
        <v>742960.42857143283</v>
      </c>
      <c r="T330" s="2">
        <f t="shared" si="59"/>
        <v>7039.571428571362</v>
      </c>
      <c r="U330" s="2">
        <f t="shared" si="60"/>
        <v>750000</v>
      </c>
      <c r="V330" s="2">
        <f t="shared" si="34"/>
        <v>141494009.05236793</v>
      </c>
      <c r="W330" s="2">
        <f t="shared" si="61"/>
        <v>742960.42857143283</v>
      </c>
      <c r="X330" s="2">
        <f t="shared" si="51"/>
        <v>7039.5714285671711</v>
      </c>
      <c r="Y330" s="2">
        <f t="shared" si="62"/>
        <v>64683377.39510785</v>
      </c>
      <c r="Z330" s="2" t="str">
        <f t="shared" si="52"/>
        <v>MEEP</v>
      </c>
      <c r="AA330" s="2">
        <f>IF(Z330="HERE",Y330,AA329+Graph!$G$1*1000)</f>
        <v>147944222.39510825</v>
      </c>
      <c r="AB330" s="2">
        <f t="shared" si="63"/>
        <v>800000</v>
      </c>
      <c r="AC330" s="2">
        <f t="shared" si="64"/>
        <v>62740203.62379609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263</v>
      </c>
      <c r="C331" s="7"/>
      <c r="D331" s="2" t="e">
        <f t="shared" si="55"/>
        <v>#N/A</v>
      </c>
      <c r="E331" s="2" t="e">
        <f t="shared" si="67"/>
        <v>#N/A</v>
      </c>
      <c r="F331" s="2">
        <v>1848954.1423858404</v>
      </c>
      <c r="G331" s="2">
        <f t="shared" si="70"/>
        <v>742960.42857142852</v>
      </c>
      <c r="H331" s="2">
        <f t="shared" si="65"/>
        <v>204645645.48093972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2425131.2857142761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1858565.878142029</v>
      </c>
      <c r="Q331" s="2">
        <f t="shared" si="71"/>
        <v>750000</v>
      </c>
      <c r="R331" s="2">
        <f t="shared" si="66"/>
        <v>206927386.44747579</v>
      </c>
      <c r="S331" s="2">
        <f t="shared" si="58"/>
        <v>742960.42857143283</v>
      </c>
      <c r="T331" s="2">
        <f t="shared" si="59"/>
        <v>7039.571428571362</v>
      </c>
      <c r="U331" s="2">
        <f t="shared" si="60"/>
        <v>750000</v>
      </c>
      <c r="V331" s="2">
        <f t="shared" si="34"/>
        <v>142236969.48093936</v>
      </c>
      <c r="W331" s="2">
        <f t="shared" si="61"/>
        <v>742960.42857143283</v>
      </c>
      <c r="X331" s="2">
        <f t="shared" si="51"/>
        <v>7039.5714285671711</v>
      </c>
      <c r="Y331" s="2">
        <f t="shared" si="62"/>
        <v>64690416.966536418</v>
      </c>
      <c r="Z331" s="2" t="str">
        <f t="shared" si="52"/>
        <v>MEEP</v>
      </c>
      <c r="AA331" s="2">
        <f>IF(Z331="HERE",Y331,AA330+Graph!$G$1*1000)</f>
        <v>148744222.39510825</v>
      </c>
      <c r="AB331" s="2">
        <f t="shared" si="63"/>
        <v>800000</v>
      </c>
      <c r="AC331" s="2">
        <f t="shared" si="64"/>
        <v>62740203.62379609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264</v>
      </c>
      <c r="C332" s="7"/>
      <c r="D332" s="2" t="e">
        <f t="shared" si="55"/>
        <v>#N/A</v>
      </c>
      <c r="E332" s="2" t="e">
        <f t="shared" si="67"/>
        <v>#N/A</v>
      </c>
      <c r="F332" s="2">
        <v>1854214.7926791012</v>
      </c>
      <c r="G332" s="2">
        <f t="shared" si="70"/>
        <v>742960.42857142852</v>
      </c>
      <c r="H332" s="2">
        <f t="shared" si="65"/>
        <v>205388605.90951115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2432170.8571428475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1863848.3702346087</v>
      </c>
      <c r="Q332" s="2">
        <f t="shared" si="71"/>
        <v>750000</v>
      </c>
      <c r="R332" s="2">
        <f t="shared" si="66"/>
        <v>207677386.44747579</v>
      </c>
      <c r="S332" s="2">
        <f t="shared" si="58"/>
        <v>742960.42857143283</v>
      </c>
      <c r="T332" s="2">
        <f t="shared" si="59"/>
        <v>7039.571428571362</v>
      </c>
      <c r="U332" s="2">
        <f t="shared" si="60"/>
        <v>750000</v>
      </c>
      <c r="V332" s="2">
        <f t="shared" si="34"/>
        <v>142979929.90951079</v>
      </c>
      <c r="W332" s="2">
        <f t="shared" si="61"/>
        <v>742960.42857143283</v>
      </c>
      <c r="X332" s="2">
        <f t="shared" si="51"/>
        <v>7039.5714285671711</v>
      </c>
      <c r="Y332" s="2">
        <f t="shared" si="62"/>
        <v>64697456.537964985</v>
      </c>
      <c r="Z332" s="2" t="str">
        <f t="shared" si="52"/>
        <v>MEEP</v>
      </c>
      <c r="AA332" s="2">
        <f>IF(Z332="HERE",Y332,AA331+Graph!$G$1*1000)</f>
        <v>149544222.39510825</v>
      </c>
      <c r="AB332" s="2">
        <f t="shared" si="63"/>
        <v>800000</v>
      </c>
      <c r="AC332" s="2">
        <f t="shared" si="64"/>
        <v>62740203.62379609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265</v>
      </c>
      <c r="C333" s="7"/>
      <c r="D333" s="2" t="e">
        <f t="shared" si="55"/>
        <v>#N/A</v>
      </c>
      <c r="E333" s="2" t="e">
        <f t="shared" si="67"/>
        <v>#N/A</v>
      </c>
      <c r="F333" s="2">
        <v>1859475.442972362</v>
      </c>
      <c r="G333" s="2">
        <f t="shared" si="70"/>
        <v>742960.42857142852</v>
      </c>
      <c r="H333" s="2">
        <f t="shared" si="65"/>
        <v>206131566.33808258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2439210.4285714189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1869130.8623271883</v>
      </c>
      <c r="Q333" s="2">
        <f t="shared" si="71"/>
        <v>750000</v>
      </c>
      <c r="R333" s="2">
        <f t="shared" si="66"/>
        <v>208427386.44747579</v>
      </c>
      <c r="S333" s="2">
        <f t="shared" si="58"/>
        <v>742960.42857143283</v>
      </c>
      <c r="T333" s="2">
        <f t="shared" si="59"/>
        <v>7039.571428571362</v>
      </c>
      <c r="U333" s="2">
        <f t="shared" si="60"/>
        <v>750000</v>
      </c>
      <c r="V333" s="2">
        <f t="shared" si="34"/>
        <v>143722890.33808222</v>
      </c>
      <c r="W333" s="2">
        <f t="shared" si="61"/>
        <v>742960.42857143283</v>
      </c>
      <c r="X333" s="2">
        <f t="shared" si="51"/>
        <v>7039.5714285671711</v>
      </c>
      <c r="Y333" s="2">
        <f t="shared" si="62"/>
        <v>64704496.109393552</v>
      </c>
      <c r="Z333" s="2" t="str">
        <f t="shared" si="52"/>
        <v>MEEP</v>
      </c>
      <c r="AA333" s="2">
        <f>IF(Z333="HERE",Y333,AA332+Graph!$G$1*1000)</f>
        <v>150344222.39510825</v>
      </c>
      <c r="AB333" s="2">
        <f t="shared" si="63"/>
        <v>800000</v>
      </c>
      <c r="AC333" s="2">
        <f t="shared" si="64"/>
        <v>62740203.62379609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266</v>
      </c>
      <c r="C334" s="7"/>
      <c r="D334" s="2" t="e">
        <f t="shared" si="55"/>
        <v>#N/A</v>
      </c>
      <c r="E334" s="2" t="e">
        <f t="shared" si="67"/>
        <v>#N/A</v>
      </c>
      <c r="F334" s="2">
        <v>1864736.0932656229</v>
      </c>
      <c r="G334" s="2">
        <f t="shared" si="70"/>
        <v>742960.42857142852</v>
      </c>
      <c r="H334" s="2">
        <f t="shared" si="65"/>
        <v>206874526.76665401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2446249.9999999902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1874413.3544197679</v>
      </c>
      <c r="Q334" s="2">
        <f t="shared" si="71"/>
        <v>750000</v>
      </c>
      <c r="R334" s="2">
        <f t="shared" si="66"/>
        <v>209177386.44747579</v>
      </c>
      <c r="S334" s="2">
        <f t="shared" si="58"/>
        <v>742960.42857143283</v>
      </c>
      <c r="T334" s="2">
        <f t="shared" si="59"/>
        <v>7039.571428571362</v>
      </c>
      <c r="U334" s="2">
        <f t="shared" si="60"/>
        <v>750000</v>
      </c>
      <c r="V334" s="2">
        <f t="shared" si="34"/>
        <v>144465850.76665366</v>
      </c>
      <c r="W334" s="2">
        <f t="shared" si="61"/>
        <v>742960.42857143283</v>
      </c>
      <c r="X334" s="2">
        <f t="shared" si="51"/>
        <v>7039.5714285671711</v>
      </c>
      <c r="Y334" s="2">
        <f t="shared" si="62"/>
        <v>64711535.680822119</v>
      </c>
      <c r="Z334" s="2" t="str">
        <f t="shared" si="52"/>
        <v>MEEP</v>
      </c>
      <c r="AA334" s="2">
        <f>IF(Z334="HERE",Y334,AA333+Graph!$G$1*1000)</f>
        <v>151144222.39510825</v>
      </c>
      <c r="AB334" s="2">
        <f t="shared" si="63"/>
        <v>800000</v>
      </c>
      <c r="AC334" s="2">
        <f t="shared" si="64"/>
        <v>62740203.62379609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267</v>
      </c>
      <c r="C335" s="7"/>
      <c r="D335" s="2" t="e">
        <f t="shared" si="55"/>
        <v>#N/A</v>
      </c>
      <c r="E335" s="2" t="e">
        <f t="shared" si="67"/>
        <v>#N/A</v>
      </c>
      <c r="F335" s="2">
        <v>1869996.7435588837</v>
      </c>
      <c r="G335" s="2">
        <f t="shared" si="70"/>
        <v>742960.42857142852</v>
      </c>
      <c r="H335" s="2">
        <f t="shared" si="65"/>
        <v>207617487.19522545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2453289.5714285616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1879695.8465123475</v>
      </c>
      <c r="Q335" s="2">
        <f t="shared" si="71"/>
        <v>750000</v>
      </c>
      <c r="R335" s="2">
        <f t="shared" si="66"/>
        <v>209927386.44747579</v>
      </c>
      <c r="S335" s="2">
        <f t="shared" si="58"/>
        <v>742960.42857143283</v>
      </c>
      <c r="T335" s="2">
        <f t="shared" si="59"/>
        <v>7039.571428571362</v>
      </c>
      <c r="U335" s="2">
        <f t="shared" si="60"/>
        <v>750000</v>
      </c>
      <c r="V335" s="2">
        <f t="shared" si="34"/>
        <v>145208811.19522509</v>
      </c>
      <c r="W335" s="2">
        <f t="shared" si="61"/>
        <v>742960.42857143283</v>
      </c>
      <c r="X335" s="2">
        <f t="shared" si="51"/>
        <v>7039.5714285671711</v>
      </c>
      <c r="Y335" s="2">
        <f t="shared" si="62"/>
        <v>64718575.252250686</v>
      </c>
      <c r="Z335" s="2" t="str">
        <f t="shared" si="52"/>
        <v>MEEP</v>
      </c>
      <c r="AA335" s="2">
        <f>IF(Z335="HERE",Y335,AA334+Graph!$G$1*1000)</f>
        <v>151944222.39510825</v>
      </c>
      <c r="AB335" s="2">
        <f t="shared" si="63"/>
        <v>800000</v>
      </c>
      <c r="AC335" s="2">
        <f t="shared" si="64"/>
        <v>62740203.62379609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268</v>
      </c>
      <c r="C336" s="7"/>
      <c r="D336" s="2" t="e">
        <f t="shared" si="55"/>
        <v>#N/A</v>
      </c>
      <c r="E336" s="2" t="e">
        <f t="shared" si="67"/>
        <v>#N/A</v>
      </c>
      <c r="F336" s="2">
        <v>1875257.3938521147</v>
      </c>
      <c r="G336" s="2">
        <f t="shared" si="70"/>
        <v>742960.42857142852</v>
      </c>
      <c r="H336" s="2">
        <f t="shared" si="65"/>
        <v>208360447.62379688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2460329.1428571329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1884978.3386049271</v>
      </c>
      <c r="Q336" s="2">
        <f t="shared" si="71"/>
        <v>750000</v>
      </c>
      <c r="R336" s="2">
        <f t="shared" si="66"/>
        <v>210677386.44747579</v>
      </c>
      <c r="S336" s="2">
        <f t="shared" si="58"/>
        <v>742960.42857143283</v>
      </c>
      <c r="T336" s="2">
        <f t="shared" si="59"/>
        <v>7039.571428571362</v>
      </c>
      <c r="U336" s="2">
        <f t="shared" si="60"/>
        <v>750000</v>
      </c>
      <c r="V336" s="2">
        <f t="shared" si="34"/>
        <v>145951771.62379652</v>
      </c>
      <c r="W336" s="2">
        <f t="shared" si="61"/>
        <v>742960.42857143283</v>
      </c>
      <c r="X336" s="2">
        <f t="shared" si="51"/>
        <v>7039.5714285671711</v>
      </c>
      <c r="Y336" s="2">
        <f t="shared" si="62"/>
        <v>64725614.823679253</v>
      </c>
      <c r="Z336" s="2" t="str">
        <f t="shared" si="52"/>
        <v>MEEP</v>
      </c>
      <c r="AA336" s="2">
        <f>IF(Z336="HERE",Y336,AA335+Graph!$G$1*1000)</f>
        <v>152744222.39510825</v>
      </c>
      <c r="AB336" s="2">
        <f t="shared" si="63"/>
        <v>800000</v>
      </c>
      <c r="AC336" s="2">
        <f t="shared" si="64"/>
        <v>62740203.62379609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269</v>
      </c>
      <c r="C337" s="7"/>
      <c r="D337" s="2" t="e">
        <f t="shared" si="55"/>
        <v>#N/A</v>
      </c>
      <c r="E337" s="2" t="e">
        <f t="shared" si="67"/>
        <v>#N/A</v>
      </c>
      <c r="F337" s="2">
        <v>1880518.0441453755</v>
      </c>
      <c r="G337" s="2">
        <f t="shared" si="70"/>
        <v>742960.42857142852</v>
      </c>
      <c r="H337" s="2">
        <f t="shared" si="65"/>
        <v>209103408.05236831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2467368.7142857043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1890260.8306975365</v>
      </c>
      <c r="Q337" s="2">
        <f t="shared" si="71"/>
        <v>750000</v>
      </c>
      <c r="R337" s="2">
        <f t="shared" si="66"/>
        <v>211427386.44747579</v>
      </c>
      <c r="S337" s="2">
        <f t="shared" si="58"/>
        <v>742960.42857143283</v>
      </c>
      <c r="T337" s="2">
        <f t="shared" si="59"/>
        <v>7039.571428571362</v>
      </c>
      <c r="U337" s="2">
        <f t="shared" si="60"/>
        <v>750000</v>
      </c>
      <c r="V337" s="2">
        <f t="shared" si="34"/>
        <v>146694732.05236796</v>
      </c>
      <c r="W337" s="2">
        <f t="shared" si="61"/>
        <v>742960.42857143283</v>
      </c>
      <c r="X337" s="2">
        <f t="shared" si="51"/>
        <v>7039.5714285671711</v>
      </c>
      <c r="Y337" s="2">
        <f t="shared" si="62"/>
        <v>64732654.395107821</v>
      </c>
      <c r="Z337" s="2" t="str">
        <f t="shared" si="52"/>
        <v>MEEP</v>
      </c>
      <c r="AA337" s="2">
        <f>IF(Z337="HERE",Y337,AA336+Graph!$G$1*1000)</f>
        <v>153544222.39510825</v>
      </c>
      <c r="AB337" s="2">
        <f t="shared" si="63"/>
        <v>800000</v>
      </c>
      <c r="AC337" s="2">
        <f t="shared" si="64"/>
        <v>62740203.62379609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270</v>
      </c>
      <c r="C338" s="7"/>
      <c r="D338" s="2" t="e">
        <f t="shared" si="55"/>
        <v>#N/A</v>
      </c>
      <c r="E338" s="2" t="e">
        <f t="shared" si="67"/>
        <v>#N/A</v>
      </c>
      <c r="F338" s="2">
        <v>1885778.6944386363</v>
      </c>
      <c r="G338" s="2">
        <f t="shared" si="70"/>
        <v>742960.42857142852</v>
      </c>
      <c r="H338" s="2">
        <f t="shared" si="65"/>
        <v>209846368.48093975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2474408.2857142757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1895543.3227901161</v>
      </c>
      <c r="Q338" s="2">
        <f t="shared" si="71"/>
        <v>750000</v>
      </c>
      <c r="R338" s="2">
        <f t="shared" si="66"/>
        <v>212177386.44747579</v>
      </c>
      <c r="S338" s="2">
        <f t="shared" si="58"/>
        <v>742960.42857143283</v>
      </c>
      <c r="T338" s="2">
        <f t="shared" si="59"/>
        <v>7039.571428571362</v>
      </c>
      <c r="U338" s="2">
        <f t="shared" si="60"/>
        <v>750000</v>
      </c>
      <c r="V338" s="2">
        <f t="shared" si="34"/>
        <v>147437692.48093939</v>
      </c>
      <c r="W338" s="2">
        <f t="shared" si="61"/>
        <v>742960.42857143283</v>
      </c>
      <c r="X338" s="2">
        <f t="shared" si="51"/>
        <v>7039.5714285671711</v>
      </c>
      <c r="Y338" s="2">
        <f t="shared" si="62"/>
        <v>64739693.966536388</v>
      </c>
      <c r="Z338" s="2" t="str">
        <f t="shared" si="52"/>
        <v>MEEP</v>
      </c>
      <c r="AA338" s="2">
        <f>IF(Z338="HERE",Y338,AA337+Graph!$G$1*1000)</f>
        <v>154344222.39510825</v>
      </c>
      <c r="AB338" s="2">
        <f t="shared" si="63"/>
        <v>800000</v>
      </c>
      <c r="AC338" s="2">
        <f t="shared" si="64"/>
        <v>62740203.62379609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271</v>
      </c>
      <c r="C339" s="7"/>
      <c r="D339" s="2" t="e">
        <f t="shared" si="55"/>
        <v>#N/A</v>
      </c>
      <c r="E339" s="2" t="e">
        <f t="shared" si="67"/>
        <v>#N/A</v>
      </c>
      <c r="F339" s="2">
        <v>1891039.3447318971</v>
      </c>
      <c r="G339" s="2">
        <f t="shared" si="70"/>
        <v>742960.42857142852</v>
      </c>
      <c r="H339" s="2">
        <f t="shared" si="65"/>
        <v>210589328.90951118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2481447.857142847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1900825.8148826957</v>
      </c>
      <c r="Q339" s="2">
        <f t="shared" si="71"/>
        <v>750000</v>
      </c>
      <c r="R339" s="2">
        <f t="shared" si="66"/>
        <v>212927386.44747579</v>
      </c>
      <c r="S339" s="2">
        <f t="shared" si="58"/>
        <v>742960.42857143283</v>
      </c>
      <c r="T339" s="2">
        <f t="shared" si="59"/>
        <v>7039.571428571362</v>
      </c>
      <c r="U339" s="2">
        <f t="shared" si="60"/>
        <v>750000</v>
      </c>
      <c r="V339" s="2">
        <f t="shared" si="34"/>
        <v>148180652.90951082</v>
      </c>
      <c r="W339" s="2">
        <f t="shared" si="61"/>
        <v>742960.42857143283</v>
      </c>
      <c r="X339" s="2">
        <f t="shared" si="51"/>
        <v>7039.5714285671711</v>
      </c>
      <c r="Y339" s="2">
        <f t="shared" si="62"/>
        <v>64746733.537964955</v>
      </c>
      <c r="Z339" s="2" t="str">
        <f t="shared" si="52"/>
        <v>MEEP</v>
      </c>
      <c r="AA339" s="2">
        <f>IF(Z339="HERE",Y339,AA338+Graph!$G$1*1000)</f>
        <v>155144222.39510825</v>
      </c>
      <c r="AB339" s="2">
        <f t="shared" si="63"/>
        <v>800000</v>
      </c>
      <c r="AC339" s="2">
        <f t="shared" si="64"/>
        <v>62740203.62379609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272</v>
      </c>
      <c r="C340" s="7"/>
      <c r="D340" s="2" t="e">
        <f t="shared" si="55"/>
        <v>#N/A</v>
      </c>
      <c r="E340" s="2" t="e">
        <f t="shared" si="67"/>
        <v>#N/A</v>
      </c>
      <c r="F340" s="2">
        <v>1896299.9950251579</v>
      </c>
      <c r="G340" s="2">
        <f t="shared" si="70"/>
        <v>742960.42857142852</v>
      </c>
      <c r="H340" s="2">
        <f t="shared" si="65"/>
        <v>211332289.33808261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2488487.4285714184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1906108.3069752753</v>
      </c>
      <c r="Q340" s="2">
        <f t="shared" si="71"/>
        <v>750000</v>
      </c>
      <c r="R340" s="2">
        <f t="shared" si="66"/>
        <v>213677386.44747579</v>
      </c>
      <c r="S340" s="2">
        <f t="shared" si="58"/>
        <v>742960.42857143283</v>
      </c>
      <c r="T340" s="2">
        <f t="shared" si="59"/>
        <v>7039.571428571362</v>
      </c>
      <c r="U340" s="2">
        <f t="shared" si="60"/>
        <v>750000</v>
      </c>
      <c r="V340" s="2">
        <f t="shared" si="34"/>
        <v>148923613.33808225</v>
      </c>
      <c r="W340" s="2">
        <f t="shared" si="61"/>
        <v>742960.42857143283</v>
      </c>
      <c r="X340" s="2">
        <f t="shared" si="51"/>
        <v>7039.5714285671711</v>
      </c>
      <c r="Y340" s="2">
        <f t="shared" si="62"/>
        <v>64753773.109393522</v>
      </c>
      <c r="Z340" s="2" t="str">
        <f t="shared" si="52"/>
        <v>MEEP</v>
      </c>
      <c r="AA340" s="2">
        <f>IF(Z340="HERE",Y340,AA339+Graph!$G$1*1000)</f>
        <v>155944222.39510825</v>
      </c>
      <c r="AB340" s="2">
        <f t="shared" si="63"/>
        <v>800000</v>
      </c>
      <c r="AC340" s="2">
        <f t="shared" si="64"/>
        <v>62740203.62379609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273</v>
      </c>
      <c r="C341" s="7"/>
      <c r="D341" s="2" t="e">
        <f t="shared" si="55"/>
        <v>#N/A</v>
      </c>
      <c r="E341" s="2" t="e">
        <f t="shared" si="67"/>
        <v>#N/A</v>
      </c>
      <c r="F341" s="2">
        <v>1901560.6453183889</v>
      </c>
      <c r="G341" s="2">
        <f t="shared" si="70"/>
        <v>742960.42857142852</v>
      </c>
      <c r="H341" s="2">
        <f t="shared" si="65"/>
        <v>212075249.76665404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2495526.9999999898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1911390.7990678549</v>
      </c>
      <c r="Q341" s="2">
        <f t="shared" si="71"/>
        <v>750000</v>
      </c>
      <c r="R341" s="2">
        <f t="shared" si="66"/>
        <v>214427386.44747579</v>
      </c>
      <c r="S341" s="2">
        <f t="shared" si="58"/>
        <v>742960.42857143283</v>
      </c>
      <c r="T341" s="2">
        <f t="shared" si="59"/>
        <v>7039.571428571362</v>
      </c>
      <c r="U341" s="2">
        <f t="shared" si="60"/>
        <v>750000</v>
      </c>
      <c r="V341" s="2">
        <f t="shared" si="34"/>
        <v>149666573.76665369</v>
      </c>
      <c r="W341" s="2">
        <f t="shared" si="61"/>
        <v>742960.42857143283</v>
      </c>
      <c r="X341" s="2">
        <f t="shared" si="51"/>
        <v>7039.5714285671711</v>
      </c>
      <c r="Y341" s="2">
        <f t="shared" si="62"/>
        <v>64760812.680822089</v>
      </c>
      <c r="Z341" s="2" t="str">
        <f t="shared" si="52"/>
        <v>MEEP</v>
      </c>
      <c r="AA341" s="2">
        <f>IF(Z341="HERE",Y341,AA340+Graph!$G$1*1000)</f>
        <v>156744222.39510825</v>
      </c>
      <c r="AB341" s="2">
        <f t="shared" si="63"/>
        <v>800000</v>
      </c>
      <c r="AC341" s="2">
        <f t="shared" si="64"/>
        <v>62740203.62379609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274</v>
      </c>
      <c r="C342" s="7"/>
      <c r="D342" s="2" t="e">
        <f t="shared" si="55"/>
        <v>#N/A</v>
      </c>
      <c r="E342" s="2" t="e">
        <f t="shared" si="67"/>
        <v>#N/A</v>
      </c>
      <c r="F342" s="2">
        <v>1906821.2956116498</v>
      </c>
      <c r="G342" s="2">
        <f t="shared" si="70"/>
        <v>742960.42857142852</v>
      </c>
      <c r="H342" s="2">
        <f t="shared" si="65"/>
        <v>212818210.19522548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2502566.5714285611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1916673.2911604345</v>
      </c>
      <c r="Q342" s="2">
        <f t="shared" si="71"/>
        <v>750000</v>
      </c>
      <c r="R342" s="2">
        <f t="shared" si="66"/>
        <v>215177386.44747579</v>
      </c>
      <c r="S342" s="2">
        <f t="shared" si="58"/>
        <v>742960.42857143283</v>
      </c>
      <c r="T342" s="2">
        <f t="shared" si="59"/>
        <v>7039.571428571362</v>
      </c>
      <c r="U342" s="2">
        <f t="shared" si="60"/>
        <v>750000</v>
      </c>
      <c r="V342" s="2">
        <f t="shared" si="34"/>
        <v>150409534.19522512</v>
      </c>
      <c r="W342" s="2">
        <f t="shared" si="61"/>
        <v>742960.42857143283</v>
      </c>
      <c r="X342" s="2">
        <f t="shared" si="51"/>
        <v>7039.5714285671711</v>
      </c>
      <c r="Y342" s="2">
        <f t="shared" si="62"/>
        <v>64767852.252250656</v>
      </c>
      <c r="Z342" s="2" t="str">
        <f t="shared" si="52"/>
        <v>MEEP</v>
      </c>
      <c r="AA342" s="2">
        <f>IF(Z342="HERE",Y342,AA341+Graph!$G$1*1000)</f>
        <v>157544222.39510825</v>
      </c>
      <c r="AB342" s="2">
        <f t="shared" si="63"/>
        <v>800000</v>
      </c>
      <c r="AC342" s="2">
        <f t="shared" si="64"/>
        <v>62740203.62379609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275</v>
      </c>
      <c r="C343" s="7"/>
      <c r="D343" s="2" t="e">
        <f t="shared" si="55"/>
        <v>#N/A</v>
      </c>
      <c r="E343" s="2" t="e">
        <f t="shared" si="67"/>
        <v>#N/A</v>
      </c>
      <c r="F343" s="2">
        <v>1912081.9459049106</v>
      </c>
      <c r="G343" s="2">
        <f t="shared" si="70"/>
        <v>742960.42857142852</v>
      </c>
      <c r="H343" s="2">
        <f t="shared" si="65"/>
        <v>213561170.62379691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2509606.1428571325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1921955.7832530439</v>
      </c>
      <c r="Q343" s="2">
        <f t="shared" si="71"/>
        <v>750000</v>
      </c>
      <c r="R343" s="2">
        <f t="shared" si="66"/>
        <v>215927386.44747579</v>
      </c>
      <c r="S343" s="2">
        <f t="shared" si="58"/>
        <v>742960.42857143283</v>
      </c>
      <c r="T343" s="2">
        <f t="shared" si="59"/>
        <v>7039.571428571362</v>
      </c>
      <c r="U343" s="2">
        <f t="shared" si="60"/>
        <v>750000</v>
      </c>
      <c r="V343" s="2">
        <f t="shared" si="34"/>
        <v>151152494.62379655</v>
      </c>
      <c r="W343" s="2">
        <f t="shared" si="61"/>
        <v>742960.42857143283</v>
      </c>
      <c r="X343" s="2">
        <f t="shared" si="51"/>
        <v>7039.5714285671711</v>
      </c>
      <c r="Y343" s="2">
        <f t="shared" si="62"/>
        <v>64774891.823679224</v>
      </c>
      <c r="Z343" s="2" t="str">
        <f t="shared" si="52"/>
        <v>MEEP</v>
      </c>
      <c r="AA343" s="2">
        <f>IF(Z343="HERE",Y343,AA342+Graph!$G$1*1000)</f>
        <v>158344222.39510825</v>
      </c>
      <c r="AB343" s="2">
        <f t="shared" si="63"/>
        <v>800000</v>
      </c>
      <c r="AC343" s="2">
        <f t="shared" si="64"/>
        <v>62740203.62379609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276</v>
      </c>
      <c r="C344" s="7"/>
      <c r="D344" s="2" t="e">
        <f t="shared" si="55"/>
        <v>#N/A</v>
      </c>
      <c r="E344" s="2" t="e">
        <f t="shared" si="67"/>
        <v>#N/A</v>
      </c>
      <c r="F344" s="2">
        <v>1917342.5961981714</v>
      </c>
      <c r="G344" s="2">
        <f t="shared" si="70"/>
        <v>742960.42857142852</v>
      </c>
      <c r="H344" s="2">
        <f t="shared" si="65"/>
        <v>214304131.05236834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2516645.7142857038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1927238.2753456235</v>
      </c>
      <c r="Q344" s="2">
        <f t="shared" si="71"/>
        <v>750000</v>
      </c>
      <c r="R344" s="2">
        <f t="shared" si="66"/>
        <v>216677386.44747579</v>
      </c>
      <c r="S344" s="2">
        <f t="shared" si="58"/>
        <v>742960.42857143283</v>
      </c>
      <c r="T344" s="2">
        <f t="shared" si="59"/>
        <v>7039.571428571362</v>
      </c>
      <c r="U344" s="2">
        <f t="shared" si="60"/>
        <v>750000</v>
      </c>
      <c r="V344" s="2">
        <f t="shared" si="34"/>
        <v>151895455.05236799</v>
      </c>
      <c r="W344" s="2">
        <f t="shared" si="61"/>
        <v>742960.42857143283</v>
      </c>
      <c r="X344" s="2">
        <f t="shared" si="51"/>
        <v>7039.5714285671711</v>
      </c>
      <c r="Y344" s="2">
        <f t="shared" si="62"/>
        <v>64781931.395107791</v>
      </c>
      <c r="Z344" s="2" t="str">
        <f t="shared" si="52"/>
        <v>MEEP</v>
      </c>
      <c r="AA344" s="2">
        <f>IF(Z344="HERE",Y344,AA343+Graph!$G$1*1000)</f>
        <v>159144222.39510825</v>
      </c>
      <c r="AB344" s="2">
        <f t="shared" si="63"/>
        <v>800000</v>
      </c>
      <c r="AC344" s="2">
        <f t="shared" si="64"/>
        <v>62740203.62379609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277</v>
      </c>
      <c r="C345" s="7"/>
      <c r="D345" s="2" t="e">
        <f t="shared" si="55"/>
        <v>#N/A</v>
      </c>
      <c r="E345" s="2" t="e">
        <f t="shared" si="67"/>
        <v>#N/A</v>
      </c>
      <c r="F345" s="2">
        <v>1922603.2464914322</v>
      </c>
      <c r="G345" s="2">
        <f t="shared" si="70"/>
        <v>742960.42857142852</v>
      </c>
      <c r="H345" s="2">
        <f t="shared" si="65"/>
        <v>215047091.48093978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2523685.2857142752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1932520.7674382031</v>
      </c>
      <c r="Q345" s="2">
        <f t="shared" si="71"/>
        <v>750000</v>
      </c>
      <c r="R345" s="2">
        <f t="shared" si="66"/>
        <v>217427386.44747579</v>
      </c>
      <c r="S345" s="2">
        <f t="shared" si="58"/>
        <v>742960.42857143283</v>
      </c>
      <c r="T345" s="2">
        <f t="shared" si="59"/>
        <v>7039.571428571362</v>
      </c>
      <c r="U345" s="2">
        <f t="shared" si="60"/>
        <v>750000</v>
      </c>
      <c r="V345" s="2">
        <f t="shared" si="34"/>
        <v>152638415.48093942</v>
      </c>
      <c r="W345" s="2">
        <f t="shared" si="61"/>
        <v>742960.42857143283</v>
      </c>
      <c r="X345" s="2">
        <f t="shared" si="51"/>
        <v>7039.5714285671711</v>
      </c>
      <c r="Y345" s="2">
        <f t="shared" si="62"/>
        <v>64788970.966536358</v>
      </c>
      <c r="Z345" s="2" t="str">
        <f t="shared" si="52"/>
        <v>MEEP</v>
      </c>
      <c r="AA345" s="2">
        <f>IF(Z345="HERE",Y345,AA344+Graph!$G$1*1000)</f>
        <v>159944222.39510825</v>
      </c>
      <c r="AB345" s="2">
        <f t="shared" si="63"/>
        <v>800000</v>
      </c>
      <c r="AC345" s="2">
        <f t="shared" si="64"/>
        <v>62740203.62379609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278</v>
      </c>
      <c r="C346" s="7"/>
      <c r="D346" s="2" t="e">
        <f t="shared" si="55"/>
        <v>#N/A</v>
      </c>
      <c r="E346" s="2" t="e">
        <f t="shared" si="67"/>
        <v>#N/A</v>
      </c>
      <c r="F346" s="2">
        <v>1927863.8967846632</v>
      </c>
      <c r="G346" s="2">
        <f t="shared" si="70"/>
        <v>742960.42857142852</v>
      </c>
      <c r="H346" s="2">
        <f t="shared" si="65"/>
        <v>215790051.90951121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2530724.8571428466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1937803.2595307827</v>
      </c>
      <c r="Q346" s="2">
        <f t="shared" si="71"/>
        <v>750000</v>
      </c>
      <c r="R346" s="2">
        <f t="shared" si="66"/>
        <v>218177386.44747579</v>
      </c>
      <c r="S346" s="2">
        <f t="shared" si="58"/>
        <v>742960.42857143283</v>
      </c>
      <c r="T346" s="2">
        <f t="shared" si="59"/>
        <v>7039.571428571362</v>
      </c>
      <c r="U346" s="2">
        <f t="shared" si="60"/>
        <v>750000</v>
      </c>
      <c r="V346" s="2">
        <f t="shared" si="34"/>
        <v>153381375.90951085</v>
      </c>
      <c r="W346" s="2">
        <f t="shared" si="61"/>
        <v>742960.42857143283</v>
      </c>
      <c r="X346" s="2">
        <f t="shared" si="51"/>
        <v>7039.5714285671711</v>
      </c>
      <c r="Y346" s="2">
        <f t="shared" si="62"/>
        <v>64796010.537964925</v>
      </c>
      <c r="Z346" s="2" t="str">
        <f t="shared" si="52"/>
        <v>MEEP</v>
      </c>
      <c r="AA346" s="2">
        <f>IF(Z346="HERE",Y346,AA345+Graph!$G$1*1000)</f>
        <v>160744222.39510825</v>
      </c>
      <c r="AB346" s="2">
        <f t="shared" si="63"/>
        <v>800000</v>
      </c>
      <c r="AC346" s="2">
        <f t="shared" si="64"/>
        <v>62740203.62379609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279</v>
      </c>
      <c r="C347" s="7"/>
      <c r="D347" s="2" t="e">
        <f t="shared" si="55"/>
        <v>#N/A</v>
      </c>
      <c r="E347" s="2" t="e">
        <f t="shared" si="67"/>
        <v>#N/A</v>
      </c>
      <c r="F347" s="2">
        <v>1933124.547077924</v>
      </c>
      <c r="G347" s="2">
        <f t="shared" si="70"/>
        <v>742960.42857142852</v>
      </c>
      <c r="H347" s="2">
        <f t="shared" si="65"/>
        <v>216533012.33808264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2537764.4285714179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1943085.7516233623</v>
      </c>
      <c r="Q347" s="2">
        <f t="shared" si="71"/>
        <v>750000</v>
      </c>
      <c r="R347" s="2">
        <f t="shared" si="66"/>
        <v>218927386.44747579</v>
      </c>
      <c r="S347" s="2">
        <f t="shared" si="58"/>
        <v>742960.42857143283</v>
      </c>
      <c r="T347" s="2">
        <f t="shared" si="59"/>
        <v>7039.571428571362</v>
      </c>
      <c r="U347" s="2">
        <f t="shared" si="60"/>
        <v>750000</v>
      </c>
      <c r="V347" s="2">
        <f t="shared" si="34"/>
        <v>154124336.33808228</v>
      </c>
      <c r="W347" s="2">
        <f t="shared" si="61"/>
        <v>742960.42857143283</v>
      </c>
      <c r="X347" s="2">
        <f t="shared" si="51"/>
        <v>7039.5714285671711</v>
      </c>
      <c r="Y347" s="2">
        <f t="shared" si="62"/>
        <v>64803050.109393492</v>
      </c>
      <c r="Z347" s="2" t="str">
        <f t="shared" si="52"/>
        <v>MEEP</v>
      </c>
      <c r="AA347" s="2">
        <f>IF(Z347="HERE",Y347,AA346+Graph!$G$1*1000)</f>
        <v>161544222.39510825</v>
      </c>
      <c r="AB347" s="2">
        <f t="shared" si="63"/>
        <v>800000</v>
      </c>
      <c r="AC347" s="2">
        <f t="shared" si="64"/>
        <v>62740203.62379609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280</v>
      </c>
      <c r="C348" s="7"/>
      <c r="D348" s="2" t="e">
        <f t="shared" si="55"/>
        <v>#N/A</v>
      </c>
      <c r="E348" s="2" t="e">
        <f t="shared" si="67"/>
        <v>#N/A</v>
      </c>
      <c r="F348" s="2">
        <v>1938385.1973711848</v>
      </c>
      <c r="G348" s="2">
        <f t="shared" si="70"/>
        <v>742960.42857142852</v>
      </c>
      <c r="H348" s="2">
        <f t="shared" si="65"/>
        <v>217275972.76665407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2544803.9999999893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1948368.2437159717</v>
      </c>
      <c r="Q348" s="2">
        <f t="shared" si="71"/>
        <v>750000</v>
      </c>
      <c r="R348" s="2">
        <f t="shared" si="66"/>
        <v>219677386.44747579</v>
      </c>
      <c r="S348" s="2">
        <f t="shared" si="58"/>
        <v>742960.42857143283</v>
      </c>
      <c r="T348" s="2">
        <f t="shared" si="59"/>
        <v>7039.571428571362</v>
      </c>
      <c r="U348" s="2">
        <f t="shared" si="60"/>
        <v>750000</v>
      </c>
      <c r="V348" s="2">
        <f t="shared" si="34"/>
        <v>154867296.76665372</v>
      </c>
      <c r="W348" s="2">
        <f t="shared" si="61"/>
        <v>742960.42857143283</v>
      </c>
      <c r="X348" s="2">
        <f t="shared" si="51"/>
        <v>7039.5714285671711</v>
      </c>
      <c r="Y348" s="2">
        <f t="shared" si="62"/>
        <v>64810089.68082206</v>
      </c>
      <c r="Z348" s="2" t="str">
        <f t="shared" si="52"/>
        <v>MEEP</v>
      </c>
      <c r="AA348" s="2">
        <f>IF(Z348="HERE",Y348,AA347+Graph!$G$1*1000)</f>
        <v>162344222.39510825</v>
      </c>
      <c r="AB348" s="2">
        <f t="shared" si="63"/>
        <v>800000</v>
      </c>
      <c r="AC348" s="2">
        <f t="shared" si="64"/>
        <v>62740203.62379609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281</v>
      </c>
      <c r="C349" s="7"/>
      <c r="D349" s="2" t="e">
        <f t="shared" si="55"/>
        <v>#N/A</v>
      </c>
      <c r="E349" s="2" t="e">
        <f t="shared" si="67"/>
        <v>#N/A</v>
      </c>
      <c r="F349" s="2">
        <v>1943645.8476644456</v>
      </c>
      <c r="G349" s="2">
        <f t="shared" si="70"/>
        <v>742960.42857142852</v>
      </c>
      <c r="H349" s="2">
        <f t="shared" si="65"/>
        <v>218018933.19522551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2551843.5714285607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1953650.7358085513</v>
      </c>
      <c r="Q349" s="2">
        <f t="shared" si="71"/>
        <v>750000</v>
      </c>
      <c r="R349" s="2">
        <f t="shared" si="66"/>
        <v>220427386.44747579</v>
      </c>
      <c r="S349" s="2">
        <f t="shared" si="58"/>
        <v>742960.42857143283</v>
      </c>
      <c r="T349" s="2">
        <f t="shared" si="59"/>
        <v>7039.571428571362</v>
      </c>
      <c r="U349" s="2">
        <f t="shared" si="60"/>
        <v>750000</v>
      </c>
      <c r="V349" s="2">
        <f t="shared" si="34"/>
        <v>155610257.19522515</v>
      </c>
      <c r="W349" s="2">
        <f t="shared" si="61"/>
        <v>742960.42857143283</v>
      </c>
      <c r="X349" s="2">
        <f t="shared" si="51"/>
        <v>7039.5714285671711</v>
      </c>
      <c r="Y349" s="2">
        <f t="shared" si="62"/>
        <v>64817129.252250627</v>
      </c>
      <c r="Z349" s="2" t="str">
        <f t="shared" si="52"/>
        <v>MEEP</v>
      </c>
      <c r="AA349" s="2">
        <f>IF(Z349="HERE",Y349,AA348+Graph!$G$1*1000)</f>
        <v>163144222.39510825</v>
      </c>
      <c r="AB349" s="2">
        <f t="shared" si="63"/>
        <v>800000</v>
      </c>
      <c r="AC349" s="2">
        <f t="shared" si="64"/>
        <v>62740203.62379609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282</v>
      </c>
      <c r="C350" s="7"/>
      <c r="D350" s="2" t="e">
        <f t="shared" si="55"/>
        <v>#N/A</v>
      </c>
      <c r="E350" s="2" t="e">
        <f t="shared" si="67"/>
        <v>#N/A</v>
      </c>
      <c r="F350" s="2">
        <v>1948906.4979577065</v>
      </c>
      <c r="G350" s="2">
        <f t="shared" si="70"/>
        <v>742960.42857142852</v>
      </c>
      <c r="H350" s="2">
        <f t="shared" si="65"/>
        <v>218761893.62379694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2558883.142857132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1958933.2279011309</v>
      </c>
      <c r="Q350" s="2">
        <f t="shared" si="71"/>
        <v>750000</v>
      </c>
      <c r="R350" s="2">
        <f t="shared" si="66"/>
        <v>221177386.44747579</v>
      </c>
      <c r="S350" s="2">
        <f t="shared" si="58"/>
        <v>742960.42857143283</v>
      </c>
      <c r="T350" s="2">
        <f t="shared" si="59"/>
        <v>7039.571428571362</v>
      </c>
      <c r="U350" s="2">
        <f t="shared" si="60"/>
        <v>750000</v>
      </c>
      <c r="V350" s="2">
        <f t="shared" si="34"/>
        <v>156353217.62379658</v>
      </c>
      <c r="W350" s="2">
        <f t="shared" si="61"/>
        <v>742960.42857143283</v>
      </c>
      <c r="X350" s="2">
        <f t="shared" si="51"/>
        <v>7039.5714285671711</v>
      </c>
      <c r="Y350" s="2">
        <f t="shared" si="62"/>
        <v>64824168.823679194</v>
      </c>
      <c r="Z350" s="2" t="str">
        <f t="shared" si="52"/>
        <v>MEEP</v>
      </c>
      <c r="AA350" s="2">
        <f>IF(Z350="HERE",Y350,AA349+Graph!$G$1*1000)</f>
        <v>163944222.39510825</v>
      </c>
      <c r="AB350" s="2">
        <f t="shared" si="63"/>
        <v>800000</v>
      </c>
      <c r="AC350" s="2">
        <f t="shared" si="64"/>
        <v>62740203.62379609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283</v>
      </c>
      <c r="C351" s="7"/>
      <c r="D351" s="2" t="e">
        <f t="shared" si="55"/>
        <v>#N/A</v>
      </c>
      <c r="E351" s="2" t="e">
        <f t="shared" si="67"/>
        <v>#N/A</v>
      </c>
      <c r="F351" s="2">
        <v>1954167.1482509673</v>
      </c>
      <c r="G351" s="2">
        <f t="shared" si="70"/>
        <v>742960.42857142852</v>
      </c>
      <c r="H351" s="2">
        <f t="shared" si="65"/>
        <v>219504854.05236837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2565922.7142857034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1964215.7199937105</v>
      </c>
      <c r="Q351" s="2">
        <f t="shared" si="71"/>
        <v>750000</v>
      </c>
      <c r="R351" s="2">
        <f t="shared" si="66"/>
        <v>221927386.44747579</v>
      </c>
      <c r="S351" s="2">
        <f t="shared" si="58"/>
        <v>742960.42857143283</v>
      </c>
      <c r="T351" s="2">
        <f t="shared" si="59"/>
        <v>7039.571428571362</v>
      </c>
      <c r="U351" s="2">
        <f t="shared" si="60"/>
        <v>750000</v>
      </c>
      <c r="V351" s="2">
        <f t="shared" si="34"/>
        <v>157096178.05236802</v>
      </c>
      <c r="W351" s="2">
        <f t="shared" si="61"/>
        <v>742960.42857143283</v>
      </c>
      <c r="X351" s="2">
        <f t="shared" si="51"/>
        <v>7039.5714285671711</v>
      </c>
      <c r="Y351" s="2">
        <f t="shared" ref="Y351:Y385" si="74">IF(COUNT($C352)=0,IF(COUNT($C351)=1,C351,SUM(Y350+X351)),C351)</f>
        <v>64831208.395107761</v>
      </c>
      <c r="Z351" s="2" t="str">
        <f t="shared" si="52"/>
        <v>MEEP</v>
      </c>
      <c r="AA351" s="2">
        <f>IF(Z351="HERE",Y351,AA350+Graph!$G$1*1000)</f>
        <v>164744222.39510825</v>
      </c>
      <c r="AB351" s="2">
        <f t="shared" si="63"/>
        <v>800000</v>
      </c>
      <c r="AC351" s="2">
        <f t="shared" ref="AC351:AC385" si="75">IF(Z352="HERE",V351,AC350)</f>
        <v>62740203.62379609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284</v>
      </c>
      <c r="C352" s="7"/>
      <c r="D352" s="2" t="e">
        <f t="shared" si="55"/>
        <v>#N/A</v>
      </c>
      <c r="E352" s="2" t="e">
        <f t="shared" si="67"/>
        <v>#N/A</v>
      </c>
      <c r="F352" s="2">
        <v>1959427.7985441983</v>
      </c>
      <c r="G352" s="2">
        <f t="shared" si="70"/>
        <v>742960.42857142852</v>
      </c>
      <c r="H352" s="2">
        <f t="shared" ref="H352:H385" si="76">IF(COUNT($C353)=0,IF(COUNT($C352)=1,C352,SUM(H351+G352)),C352)</f>
        <v>220247814.48093981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2572962.2857142747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1969498.2120862901</v>
      </c>
      <c r="Q352" s="2">
        <f t="shared" si="71"/>
        <v>750000</v>
      </c>
      <c r="R352" s="2">
        <f t="shared" ref="R352:R385" si="77">IF(COUNT($C353)=0,IF(COUNT($C352)=1,M352,SUM(R351+Q352)),M352)</f>
        <v>222677386.44747579</v>
      </c>
      <c r="S352" s="2">
        <f t="shared" si="58"/>
        <v>742960.42857143283</v>
      </c>
      <c r="T352" s="2">
        <f t="shared" si="59"/>
        <v>7039.571428571362</v>
      </c>
      <c r="U352" s="2">
        <f t="shared" si="60"/>
        <v>750000</v>
      </c>
      <c r="V352" s="2">
        <f t="shared" si="34"/>
        <v>157839138.48093945</v>
      </c>
      <c r="W352" s="2">
        <f t="shared" si="61"/>
        <v>742960.42857143283</v>
      </c>
      <c r="X352" s="2">
        <f t="shared" si="51"/>
        <v>7039.5714285671711</v>
      </c>
      <c r="Y352" s="2">
        <f t="shared" si="74"/>
        <v>64838247.966536328</v>
      </c>
      <c r="Z352" s="2" t="str">
        <f t="shared" si="52"/>
        <v>MEEP</v>
      </c>
      <c r="AA352" s="2">
        <f>IF(Z352="HERE",Y352,AA351+Graph!$G$1*1000)</f>
        <v>165544222.39510825</v>
      </c>
      <c r="AB352" s="2">
        <f t="shared" si="63"/>
        <v>800000</v>
      </c>
      <c r="AC352" s="2">
        <f t="shared" si="75"/>
        <v>62740203.62379609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285</v>
      </c>
      <c r="C353" s="7"/>
      <c r="D353" s="2" t="e">
        <f t="shared" si="55"/>
        <v>#N/A</v>
      </c>
      <c r="E353" s="2" t="e">
        <f t="shared" si="67"/>
        <v>#N/A</v>
      </c>
      <c r="F353" s="2">
        <v>1964688.4488374591</v>
      </c>
      <c r="G353" s="2">
        <f t="shared" si="70"/>
        <v>742960.42857142852</v>
      </c>
      <c r="H353" s="2">
        <f t="shared" si="76"/>
        <v>220990774.90951124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2580001.8571428461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1974780.7041788697</v>
      </c>
      <c r="Q353" s="2">
        <f t="shared" si="71"/>
        <v>750000</v>
      </c>
      <c r="R353" s="2">
        <f t="shared" si="77"/>
        <v>223427386.44747579</v>
      </c>
      <c r="S353" s="2">
        <f t="shared" si="58"/>
        <v>742960.42857143283</v>
      </c>
      <c r="T353" s="2">
        <f t="shared" si="59"/>
        <v>7039.571428571362</v>
      </c>
      <c r="U353" s="2">
        <f t="shared" si="60"/>
        <v>750000</v>
      </c>
      <c r="V353" s="2">
        <f t="shared" si="34"/>
        <v>158582098.90951088</v>
      </c>
      <c r="W353" s="2">
        <f t="shared" si="61"/>
        <v>742960.42857143283</v>
      </c>
      <c r="X353" s="2">
        <f t="shared" si="51"/>
        <v>7039.5714285671711</v>
      </c>
      <c r="Y353" s="2">
        <f t="shared" si="74"/>
        <v>64845287.537964895</v>
      </c>
      <c r="Z353" s="2" t="str">
        <f t="shared" si="52"/>
        <v>MEEP</v>
      </c>
      <c r="AA353" s="2">
        <f>IF(Z353="HERE",Y353,AA352+Graph!$G$1*1000)</f>
        <v>166344222.39510825</v>
      </c>
      <c r="AB353" s="2">
        <f t="shared" si="63"/>
        <v>800000</v>
      </c>
      <c r="AC353" s="2">
        <f t="shared" si="75"/>
        <v>62740203.62379609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286</v>
      </c>
      <c r="C354" s="7"/>
      <c r="D354" s="2" t="e">
        <f t="shared" si="55"/>
        <v>#N/A</v>
      </c>
      <c r="E354" s="2" t="e">
        <f t="shared" si="67"/>
        <v>#N/A</v>
      </c>
      <c r="F354" s="2">
        <v>1969949.0991307199</v>
      </c>
      <c r="G354" s="2">
        <f t="shared" si="70"/>
        <v>742960.42857142852</v>
      </c>
      <c r="H354" s="2">
        <f t="shared" si="76"/>
        <v>221733735.33808267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2587041.4285714175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1980063.1962714791</v>
      </c>
      <c r="Q354" s="2">
        <f t="shared" si="71"/>
        <v>750000</v>
      </c>
      <c r="R354" s="2">
        <f t="shared" si="77"/>
        <v>224177386.44747579</v>
      </c>
      <c r="S354" s="2">
        <f t="shared" si="58"/>
        <v>742960.42857143283</v>
      </c>
      <c r="T354" s="2">
        <f t="shared" si="59"/>
        <v>7039.571428571362</v>
      </c>
      <c r="U354" s="2">
        <f t="shared" si="60"/>
        <v>750000</v>
      </c>
      <c r="V354" s="2">
        <f t="shared" si="34"/>
        <v>159325059.33808231</v>
      </c>
      <c r="W354" s="2">
        <f t="shared" si="61"/>
        <v>742960.42857143283</v>
      </c>
      <c r="X354" s="2">
        <f t="shared" si="51"/>
        <v>7039.5714285671711</v>
      </c>
      <c r="Y354" s="2">
        <f t="shared" si="74"/>
        <v>64852327.109393463</v>
      </c>
      <c r="Z354" s="2" t="str">
        <f t="shared" si="52"/>
        <v>MEEP</v>
      </c>
      <c r="AA354" s="2">
        <f>IF(Z354="HERE",Y354,AA353+Graph!$G$1*1000)</f>
        <v>167144222.39510825</v>
      </c>
      <c r="AB354" s="2">
        <f t="shared" si="63"/>
        <v>800000</v>
      </c>
      <c r="AC354" s="2">
        <f t="shared" si="75"/>
        <v>62740203.62379609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287</v>
      </c>
      <c r="C355" s="7"/>
      <c r="D355" s="2" t="e">
        <f t="shared" si="55"/>
        <v>#N/A</v>
      </c>
      <c r="E355" s="2" t="e">
        <f t="shared" si="67"/>
        <v>#N/A</v>
      </c>
      <c r="F355" s="2">
        <v>1975209.7494239807</v>
      </c>
      <c r="G355" s="2">
        <f t="shared" si="70"/>
        <v>742960.42857142852</v>
      </c>
      <c r="H355" s="2">
        <f t="shared" si="76"/>
        <v>222476695.7666541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2594080.9999999888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1985345.6883640587</v>
      </c>
      <c r="Q355" s="2">
        <f t="shared" si="71"/>
        <v>750000</v>
      </c>
      <c r="R355" s="2">
        <f t="shared" si="77"/>
        <v>224927386.44747579</v>
      </c>
      <c r="S355" s="2">
        <f t="shared" si="58"/>
        <v>742960.42857143283</v>
      </c>
      <c r="T355" s="2">
        <f t="shared" si="59"/>
        <v>7039.571428571362</v>
      </c>
      <c r="U355" s="2">
        <f t="shared" si="60"/>
        <v>750000</v>
      </c>
      <c r="V355" s="2">
        <f t="shared" si="34"/>
        <v>160068019.76665375</v>
      </c>
      <c r="W355" s="2">
        <f t="shared" si="61"/>
        <v>742960.42857143283</v>
      </c>
      <c r="X355" s="2">
        <f t="shared" si="51"/>
        <v>7039.5714285671711</v>
      </c>
      <c r="Y355" s="2">
        <f t="shared" si="74"/>
        <v>64859366.68082203</v>
      </c>
      <c r="Z355" s="2" t="str">
        <f t="shared" si="52"/>
        <v>MEEP</v>
      </c>
      <c r="AA355" s="2">
        <f>IF(Z355="HERE",Y355,AA354+Graph!$G$1*1000)</f>
        <v>167944222.39510825</v>
      </c>
      <c r="AB355" s="2">
        <f t="shared" si="63"/>
        <v>800000</v>
      </c>
      <c r="AC355" s="2">
        <f t="shared" si="75"/>
        <v>62740203.62379609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288</v>
      </c>
      <c r="C356" s="7"/>
      <c r="D356" s="2" t="e">
        <f t="shared" si="55"/>
        <v>#N/A</v>
      </c>
      <c r="E356" s="2" t="e">
        <f t="shared" si="67"/>
        <v>#N/A</v>
      </c>
      <c r="F356" s="2">
        <v>1980470.3997172415</v>
      </c>
      <c r="G356" s="2">
        <f t="shared" si="70"/>
        <v>742960.42857142852</v>
      </c>
      <c r="H356" s="2">
        <f t="shared" si="76"/>
        <v>223219656.19522554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2601120.5714285602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1990628.1804566383</v>
      </c>
      <c r="Q356" s="2">
        <f t="shared" si="71"/>
        <v>750000</v>
      </c>
      <c r="R356" s="2">
        <f t="shared" si="77"/>
        <v>225677386.44747579</v>
      </c>
      <c r="S356" s="2">
        <f t="shared" si="58"/>
        <v>742960.42857143283</v>
      </c>
      <c r="T356" s="2">
        <f t="shared" si="59"/>
        <v>7039.571428571362</v>
      </c>
      <c r="U356" s="2">
        <f t="shared" si="60"/>
        <v>750000</v>
      </c>
      <c r="V356" s="2">
        <f t="shared" ref="V356:V385" si="78">H272</f>
        <v>160810980.19522518</v>
      </c>
      <c r="W356" s="2">
        <f t="shared" si="61"/>
        <v>742960.42857143283</v>
      </c>
      <c r="X356" s="2">
        <f t="shared" si="51"/>
        <v>7039.5714285671711</v>
      </c>
      <c r="Y356" s="2">
        <f t="shared" si="74"/>
        <v>64866406.252250597</v>
      </c>
      <c r="Z356" s="2" t="str">
        <f t="shared" si="52"/>
        <v>MEEP</v>
      </c>
      <c r="AA356" s="2">
        <f>IF(Z356="HERE",Y356,AA355+Graph!$G$1*1000)</f>
        <v>168744222.39510825</v>
      </c>
      <c r="AB356" s="2">
        <f t="shared" si="63"/>
        <v>800000</v>
      </c>
      <c r="AC356" s="2">
        <f t="shared" si="75"/>
        <v>62740203.62379609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289</v>
      </c>
      <c r="C357" s="7"/>
      <c r="D357" s="2" t="e">
        <f t="shared" si="55"/>
        <v>#N/A</v>
      </c>
      <c r="E357" s="2" t="e">
        <f t="shared" si="67"/>
        <v>#N/A</v>
      </c>
      <c r="F357" s="2">
        <v>1985731.0500104725</v>
      </c>
      <c r="G357" s="2">
        <f t="shared" si="70"/>
        <v>742960.42857142852</v>
      </c>
      <c r="H357" s="2">
        <f t="shared" si="76"/>
        <v>223962616.62379697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2608160.1428571315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1995910.6725492179</v>
      </c>
      <c r="Q357" s="2">
        <f t="shared" si="71"/>
        <v>750000</v>
      </c>
      <c r="R357" s="2">
        <f t="shared" si="77"/>
        <v>226427386.44747579</v>
      </c>
      <c r="S357" s="2">
        <f t="shared" si="58"/>
        <v>742960.42857143283</v>
      </c>
      <c r="T357" s="2">
        <f t="shared" si="59"/>
        <v>7039.571428571362</v>
      </c>
      <c r="U357" s="2">
        <f t="shared" si="60"/>
        <v>750000</v>
      </c>
      <c r="V357" s="2">
        <f t="shared" si="78"/>
        <v>161553940.62379661</v>
      </c>
      <c r="W357" s="2">
        <f t="shared" si="61"/>
        <v>742960.42857143283</v>
      </c>
      <c r="X357" s="2">
        <f t="shared" si="51"/>
        <v>7039.5714285671711</v>
      </c>
      <c r="Y357" s="2">
        <f t="shared" si="74"/>
        <v>64873445.823679164</v>
      </c>
      <c r="Z357" s="2" t="str">
        <f t="shared" si="52"/>
        <v>MEEP</v>
      </c>
      <c r="AA357" s="2">
        <f>IF(Z357="HERE",Y357,AA356+Graph!$G$1*1000)</f>
        <v>169544222.39510825</v>
      </c>
      <c r="AB357" s="2">
        <f t="shared" si="63"/>
        <v>800000</v>
      </c>
      <c r="AC357" s="2">
        <f t="shared" si="75"/>
        <v>62740203.62379609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290</v>
      </c>
      <c r="C358" s="7"/>
      <c r="D358" s="2" t="e">
        <f t="shared" si="55"/>
        <v>#N/A</v>
      </c>
      <c r="E358" s="2" t="e">
        <f t="shared" si="67"/>
        <v>#N/A</v>
      </c>
      <c r="F358" s="2">
        <v>1990991.7003037333</v>
      </c>
      <c r="G358" s="2">
        <f t="shared" ref="G358:G385" si="79">IF(F358&gt;750000,$AK$31*1000,F358)</f>
        <v>742960.42857142852</v>
      </c>
      <c r="H358" s="2">
        <f t="shared" si="76"/>
        <v>224705577.0523684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2615199.7142857029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2001193.1646417975</v>
      </c>
      <c r="Q358" s="2">
        <f t="shared" ref="Q358:Q385" si="80">IF(P358&gt;750000,750000,P358)</f>
        <v>750000</v>
      </c>
      <c r="R358" s="2">
        <f t="shared" si="77"/>
        <v>227177386.44747579</v>
      </c>
      <c r="S358" s="2">
        <f t="shared" si="58"/>
        <v>742960.42857143283</v>
      </c>
      <c r="T358" s="2">
        <f t="shared" si="59"/>
        <v>7039.571428571362</v>
      </c>
      <c r="U358" s="2">
        <f t="shared" si="60"/>
        <v>750000</v>
      </c>
      <c r="V358" s="2">
        <f t="shared" si="78"/>
        <v>162296901.05236804</v>
      </c>
      <c r="W358" s="2">
        <f t="shared" si="61"/>
        <v>742960.42857143283</v>
      </c>
      <c r="X358" s="2">
        <f t="shared" si="51"/>
        <v>7039.5714285671711</v>
      </c>
      <c r="Y358" s="2">
        <f t="shared" si="74"/>
        <v>64880485.395107731</v>
      </c>
      <c r="Z358" s="2" t="str">
        <f t="shared" si="52"/>
        <v>MEEP</v>
      </c>
      <c r="AA358" s="2">
        <f>IF(Z358="HERE",Y358,AA357+Graph!$G$1*1000)</f>
        <v>170344222.39510825</v>
      </c>
      <c r="AB358" s="2">
        <f t="shared" si="63"/>
        <v>800000</v>
      </c>
      <c r="AC358" s="2">
        <f t="shared" si="75"/>
        <v>62740203.62379609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291</v>
      </c>
      <c r="C359" s="7"/>
      <c r="D359" s="2" t="e">
        <f t="shared" si="55"/>
        <v>#N/A</v>
      </c>
      <c r="E359" s="2" t="e">
        <f t="shared" si="67"/>
        <v>#N/A</v>
      </c>
      <c r="F359" s="2">
        <v>1996252.3505969942</v>
      </c>
      <c r="G359" s="2">
        <f t="shared" si="79"/>
        <v>742960.42857142852</v>
      </c>
      <c r="H359" s="2">
        <f t="shared" si="76"/>
        <v>225448537.48093984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2622239.2857142743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2006475.6567343771</v>
      </c>
      <c r="Q359" s="2">
        <f t="shared" si="80"/>
        <v>750000</v>
      </c>
      <c r="R359" s="2">
        <f t="shared" si="77"/>
        <v>227927386.44747579</v>
      </c>
      <c r="S359" s="2">
        <f t="shared" si="58"/>
        <v>742960.42857143283</v>
      </c>
      <c r="T359" s="2">
        <f t="shared" si="59"/>
        <v>7039.571428571362</v>
      </c>
      <c r="U359" s="2">
        <f t="shared" si="60"/>
        <v>750000</v>
      </c>
      <c r="V359" s="2">
        <f t="shared" si="78"/>
        <v>163039861.48093948</v>
      </c>
      <c r="W359" s="2">
        <f t="shared" si="61"/>
        <v>742960.42857143283</v>
      </c>
      <c r="X359" s="2">
        <f t="shared" si="51"/>
        <v>7039.5714285671711</v>
      </c>
      <c r="Y359" s="2">
        <f t="shared" si="74"/>
        <v>64887524.966536298</v>
      </c>
      <c r="Z359" s="2" t="str">
        <f t="shared" si="52"/>
        <v>MEEP</v>
      </c>
      <c r="AA359" s="2">
        <f>IF(Z359="HERE",Y359,AA358+Graph!$G$1*1000)</f>
        <v>171144222.39510825</v>
      </c>
      <c r="AB359" s="2">
        <f t="shared" si="63"/>
        <v>800000</v>
      </c>
      <c r="AC359" s="2">
        <f t="shared" si="75"/>
        <v>62740203.62379609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292</v>
      </c>
      <c r="C360" s="7"/>
      <c r="D360" s="2" t="e">
        <f t="shared" si="55"/>
        <v>#N/A</v>
      </c>
      <c r="E360" s="2" t="e">
        <f t="shared" si="67"/>
        <v>#N/A</v>
      </c>
      <c r="F360" s="2">
        <v>2001513.000890255</v>
      </c>
      <c r="G360" s="2">
        <f t="shared" si="79"/>
        <v>742960.42857142852</v>
      </c>
      <c r="H360" s="2">
        <f t="shared" si="76"/>
        <v>226191497.90951127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2629278.8571428456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2011758.1488269866</v>
      </c>
      <c r="Q360" s="2">
        <f t="shared" si="80"/>
        <v>750000</v>
      </c>
      <c r="R360" s="2">
        <f t="shared" si="77"/>
        <v>228677386.44747579</v>
      </c>
      <c r="S360" s="2">
        <f t="shared" si="58"/>
        <v>742960.42857143283</v>
      </c>
      <c r="T360" s="2">
        <f t="shared" si="59"/>
        <v>7039.571428571362</v>
      </c>
      <c r="U360" s="2">
        <f t="shared" si="60"/>
        <v>750000</v>
      </c>
      <c r="V360" s="2">
        <f t="shared" si="78"/>
        <v>163782821.90951091</v>
      </c>
      <c r="W360" s="2">
        <f t="shared" si="61"/>
        <v>742960.42857143283</v>
      </c>
      <c r="X360" s="2">
        <f t="shared" si="51"/>
        <v>7039.5714285671711</v>
      </c>
      <c r="Y360" s="2">
        <f t="shared" si="74"/>
        <v>64894564.537964866</v>
      </c>
      <c r="Z360" s="2" t="str">
        <f t="shared" si="52"/>
        <v>MEEP</v>
      </c>
      <c r="AA360" s="2">
        <f>IF(Z360="HERE",Y360,AA359+Graph!$G$1*1000)</f>
        <v>171944222.39510825</v>
      </c>
      <c r="AB360" s="2">
        <f t="shared" si="63"/>
        <v>800000</v>
      </c>
      <c r="AC360" s="2">
        <f t="shared" si="75"/>
        <v>62740203.62379609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293</v>
      </c>
      <c r="C361" s="7"/>
      <c r="D361" s="2" t="e">
        <f t="shared" si="55"/>
        <v>#N/A</v>
      </c>
      <c r="E361" s="2" t="e">
        <f t="shared" si="67"/>
        <v>#N/A</v>
      </c>
      <c r="F361" s="2">
        <v>2006773.6511835158</v>
      </c>
      <c r="G361" s="2">
        <f t="shared" si="79"/>
        <v>742960.42857142852</v>
      </c>
      <c r="H361" s="2">
        <f t="shared" si="76"/>
        <v>226934458.3380827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2636318.428571417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2017040.6409195662</v>
      </c>
      <c r="Q361" s="2">
        <f t="shared" si="80"/>
        <v>750000</v>
      </c>
      <c r="R361" s="2">
        <f t="shared" si="77"/>
        <v>229427386.44747579</v>
      </c>
      <c r="S361" s="2">
        <f t="shared" si="58"/>
        <v>742960.42857143283</v>
      </c>
      <c r="T361" s="2">
        <f t="shared" si="59"/>
        <v>7039.571428571362</v>
      </c>
      <c r="U361" s="2">
        <f t="shared" si="60"/>
        <v>750000</v>
      </c>
      <c r="V361" s="2">
        <f t="shared" si="78"/>
        <v>164525782.33808234</v>
      </c>
      <c r="W361" s="2">
        <f t="shared" si="61"/>
        <v>742960.42857143283</v>
      </c>
      <c r="X361" s="2">
        <f t="shared" si="51"/>
        <v>7039.5714285671711</v>
      </c>
      <c r="Y361" s="2">
        <f t="shared" si="74"/>
        <v>64901604.109393433</v>
      </c>
      <c r="Z361" s="2" t="str">
        <f t="shared" si="52"/>
        <v>MEEP</v>
      </c>
      <c r="AA361" s="2">
        <f>IF(Z361="HERE",Y361,AA360+Graph!$G$1*1000)</f>
        <v>172744222.39510825</v>
      </c>
      <c r="AB361" s="2">
        <f t="shared" si="63"/>
        <v>800000</v>
      </c>
      <c r="AC361" s="2">
        <f t="shared" si="75"/>
        <v>62740203.62379609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294</v>
      </c>
      <c r="C362" s="7"/>
      <c r="D362" s="2" t="e">
        <f t="shared" si="55"/>
        <v>#N/A</v>
      </c>
      <c r="E362" s="2" t="e">
        <f t="shared" si="67"/>
        <v>#N/A</v>
      </c>
      <c r="F362" s="2">
        <v>2012034.3014767468</v>
      </c>
      <c r="G362" s="2">
        <f t="shared" si="79"/>
        <v>742960.42857142852</v>
      </c>
      <c r="H362" s="2">
        <f t="shared" si="76"/>
        <v>227677418.76665413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2643357.9999999884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2022323.1330121458</v>
      </c>
      <c r="Q362" s="2">
        <f t="shared" si="80"/>
        <v>750000</v>
      </c>
      <c r="R362" s="2">
        <f t="shared" si="77"/>
        <v>230177386.44747579</v>
      </c>
      <c r="S362" s="2">
        <f t="shared" si="58"/>
        <v>742960.42857143283</v>
      </c>
      <c r="T362" s="2">
        <f t="shared" si="59"/>
        <v>7039.571428571362</v>
      </c>
      <c r="U362" s="2">
        <f t="shared" si="60"/>
        <v>750000</v>
      </c>
      <c r="V362" s="2">
        <f t="shared" si="78"/>
        <v>165268742.76665378</v>
      </c>
      <c r="W362" s="2">
        <f t="shared" si="61"/>
        <v>742960.42857143283</v>
      </c>
      <c r="X362" s="2">
        <f t="shared" si="51"/>
        <v>7039.5714285671711</v>
      </c>
      <c r="Y362" s="2">
        <f t="shared" si="74"/>
        <v>64908643.680822</v>
      </c>
      <c r="Z362" s="2" t="str">
        <f t="shared" si="52"/>
        <v>MEEP</v>
      </c>
      <c r="AA362" s="2">
        <f>IF(Z362="HERE",Y362,AA361+Graph!$G$1*1000)</f>
        <v>173544222.39510825</v>
      </c>
      <c r="AB362" s="2">
        <f t="shared" si="63"/>
        <v>800000</v>
      </c>
      <c r="AC362" s="2">
        <f t="shared" si="75"/>
        <v>62740203.62379609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295</v>
      </c>
      <c r="C363" s="7"/>
      <c r="D363" s="2" t="e">
        <f t="shared" si="55"/>
        <v>#N/A</v>
      </c>
      <c r="E363" s="2" t="e">
        <f t="shared" si="67"/>
        <v>#N/A</v>
      </c>
      <c r="F363" s="2">
        <v>2017294.9517700076</v>
      </c>
      <c r="G363" s="2">
        <f t="shared" si="79"/>
        <v>742960.42857142852</v>
      </c>
      <c r="H363" s="2">
        <f t="shared" si="76"/>
        <v>228420379.19522557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2650397.5714285597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2027605.6251047254</v>
      </c>
      <c r="Q363" s="2">
        <f t="shared" si="80"/>
        <v>750000</v>
      </c>
      <c r="R363" s="2">
        <f t="shared" si="77"/>
        <v>230927386.44747579</v>
      </c>
      <c r="S363" s="2">
        <f t="shared" si="58"/>
        <v>742960.42857143283</v>
      </c>
      <c r="T363" s="2">
        <f t="shared" si="59"/>
        <v>7039.571428571362</v>
      </c>
      <c r="U363" s="2">
        <f t="shared" si="60"/>
        <v>750000</v>
      </c>
      <c r="V363" s="2">
        <f t="shared" si="78"/>
        <v>166011703.19522521</v>
      </c>
      <c r="W363" s="2">
        <f t="shared" si="61"/>
        <v>742960.42857143283</v>
      </c>
      <c r="X363" s="2">
        <f t="shared" si="51"/>
        <v>7039.5714285671711</v>
      </c>
      <c r="Y363" s="2">
        <f t="shared" si="74"/>
        <v>64915683.252250567</v>
      </c>
      <c r="Z363" s="2" t="str">
        <f t="shared" si="52"/>
        <v>MEEP</v>
      </c>
      <c r="AA363" s="2">
        <f>IF(Z363="HERE",Y363,AA362+Graph!$G$1*1000)</f>
        <v>174344222.39510825</v>
      </c>
      <c r="AB363" s="2">
        <f t="shared" si="63"/>
        <v>800000</v>
      </c>
      <c r="AC363" s="2">
        <f t="shared" si="75"/>
        <v>62740203.62379609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296</v>
      </c>
      <c r="C364" s="7"/>
      <c r="D364" s="2" t="e">
        <f t="shared" si="55"/>
        <v>#N/A</v>
      </c>
      <c r="E364" s="2" t="e">
        <f t="shared" si="67"/>
        <v>#N/A</v>
      </c>
      <c r="F364" s="2">
        <v>2022555.6020632684</v>
      </c>
      <c r="G364" s="2">
        <f t="shared" si="79"/>
        <v>742960.42857142852</v>
      </c>
      <c r="H364" s="2">
        <f t="shared" si="76"/>
        <v>229163339.623797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2657437.1428571311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2032888.117197305</v>
      </c>
      <c r="Q364" s="2">
        <f t="shared" si="80"/>
        <v>750000</v>
      </c>
      <c r="R364" s="2">
        <f t="shared" si="77"/>
        <v>231677386.44747579</v>
      </c>
      <c r="S364" s="2">
        <f t="shared" si="58"/>
        <v>742960.42857143283</v>
      </c>
      <c r="T364" s="2">
        <f t="shared" si="59"/>
        <v>7039.571428571362</v>
      </c>
      <c r="U364" s="2">
        <f t="shared" si="60"/>
        <v>750000</v>
      </c>
      <c r="V364" s="2">
        <f t="shared" si="78"/>
        <v>166754663.62379664</v>
      </c>
      <c r="W364" s="2">
        <f t="shared" si="61"/>
        <v>742960.42857143283</v>
      </c>
      <c r="X364" s="2">
        <f t="shared" si="51"/>
        <v>7039.5714285671711</v>
      </c>
      <c r="Y364" s="2">
        <f t="shared" si="74"/>
        <v>64922722.823679134</v>
      </c>
      <c r="Z364" s="2" t="str">
        <f t="shared" si="52"/>
        <v>MEEP</v>
      </c>
      <c r="AA364" s="2">
        <f>IF(Z364="HERE",Y364,AA363+Graph!$G$1*1000)</f>
        <v>175144222.39510825</v>
      </c>
      <c r="AB364" s="2">
        <f t="shared" si="63"/>
        <v>800000</v>
      </c>
      <c r="AC364" s="2">
        <f t="shared" si="75"/>
        <v>62740203.62379609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297</v>
      </c>
      <c r="C365" s="7"/>
      <c r="D365" s="2" t="e">
        <f t="shared" si="55"/>
        <v>#N/A</v>
      </c>
      <c r="E365" s="2" t="e">
        <f t="shared" si="67"/>
        <v>#N/A</v>
      </c>
      <c r="F365" s="2">
        <v>2027816.2523565292</v>
      </c>
      <c r="G365" s="2">
        <f t="shared" si="79"/>
        <v>742960.42857142852</v>
      </c>
      <c r="H365" s="2">
        <f t="shared" si="76"/>
        <v>229906300.05236843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2664476.7142857024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2038170.6092899144</v>
      </c>
      <c r="Q365" s="2">
        <f t="shared" si="80"/>
        <v>750000</v>
      </c>
      <c r="R365" s="2">
        <f t="shared" si="77"/>
        <v>232427386.44747579</v>
      </c>
      <c r="S365" s="2">
        <f t="shared" si="58"/>
        <v>742960.42857143283</v>
      </c>
      <c r="T365" s="2">
        <f t="shared" si="59"/>
        <v>7039.571428571362</v>
      </c>
      <c r="U365" s="2">
        <f t="shared" si="60"/>
        <v>750000</v>
      </c>
      <c r="V365" s="2">
        <f t="shared" si="78"/>
        <v>167497624.05236807</v>
      </c>
      <c r="W365" s="2">
        <f t="shared" si="61"/>
        <v>742960.42857143283</v>
      </c>
      <c r="X365" s="2">
        <f t="shared" si="51"/>
        <v>7039.5714285671711</v>
      </c>
      <c r="Y365" s="2">
        <f t="shared" si="74"/>
        <v>64929762.395107701</v>
      </c>
      <c r="Z365" s="2" t="str">
        <f t="shared" si="52"/>
        <v>MEEP</v>
      </c>
      <c r="AA365" s="2">
        <f>IF(Z365="HERE",Y365,AA364+Graph!$G$1*1000)</f>
        <v>175944222.39510825</v>
      </c>
      <c r="AB365" s="2">
        <f t="shared" si="63"/>
        <v>800000</v>
      </c>
      <c r="AC365" s="2">
        <f t="shared" si="75"/>
        <v>62740203.62379609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298</v>
      </c>
      <c r="C366" s="7"/>
      <c r="D366" s="2" t="e">
        <f t="shared" si="55"/>
        <v>#N/A</v>
      </c>
      <c r="E366" s="2" t="e">
        <f t="shared" si="67"/>
        <v>#N/A</v>
      </c>
      <c r="F366" s="2">
        <v>2033076.90264979</v>
      </c>
      <c r="G366" s="2">
        <f t="shared" si="79"/>
        <v>742960.42857142852</v>
      </c>
      <c r="H366" s="2">
        <f t="shared" si="76"/>
        <v>230649260.48093987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2671516.2857142738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2043453.101382494</v>
      </c>
      <c r="Q366" s="2">
        <f t="shared" si="80"/>
        <v>750000</v>
      </c>
      <c r="R366" s="2">
        <f t="shared" si="77"/>
        <v>233177386.44747579</v>
      </c>
      <c r="S366" s="2">
        <f t="shared" si="58"/>
        <v>742960.42857143283</v>
      </c>
      <c r="T366" s="2">
        <f t="shared" si="59"/>
        <v>7039.571428571362</v>
      </c>
      <c r="U366" s="2">
        <f t="shared" si="60"/>
        <v>750000</v>
      </c>
      <c r="V366" s="2">
        <f t="shared" si="78"/>
        <v>168240584.48093951</v>
      </c>
      <c r="W366" s="2">
        <f t="shared" si="61"/>
        <v>742960.42857143283</v>
      </c>
      <c r="X366" s="2">
        <f t="shared" si="51"/>
        <v>7039.5714285671711</v>
      </c>
      <c r="Y366" s="2">
        <f t="shared" si="74"/>
        <v>64936801.966536269</v>
      </c>
      <c r="Z366" s="2" t="str">
        <f t="shared" si="52"/>
        <v>MEEP</v>
      </c>
      <c r="AA366" s="2">
        <f>IF(Z366="HERE",Y366,AA365+Graph!$G$1*1000)</f>
        <v>176744222.39510825</v>
      </c>
      <c r="AB366" s="2">
        <f t="shared" si="63"/>
        <v>800000</v>
      </c>
      <c r="AC366" s="2">
        <f t="shared" si="75"/>
        <v>62740203.62379609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299</v>
      </c>
      <c r="C367" s="7"/>
      <c r="D367" s="2" t="e">
        <f t="shared" si="55"/>
        <v>#N/A</v>
      </c>
      <c r="E367" s="2" t="e">
        <f t="shared" si="67"/>
        <v>#N/A</v>
      </c>
      <c r="F367" s="2">
        <v>2038337.5529430211</v>
      </c>
      <c r="G367" s="2">
        <f t="shared" si="79"/>
        <v>742960.42857142852</v>
      </c>
      <c r="H367" s="2">
        <f t="shared" si="76"/>
        <v>231392220.9095113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2678555.8571428452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2048735.5934750736</v>
      </c>
      <c r="Q367" s="2">
        <f t="shared" si="80"/>
        <v>750000</v>
      </c>
      <c r="R367" s="2">
        <f t="shared" si="77"/>
        <v>233927386.44747579</v>
      </c>
      <c r="S367" s="2">
        <f t="shared" si="58"/>
        <v>742960.42857143283</v>
      </c>
      <c r="T367" s="2">
        <f t="shared" si="59"/>
        <v>7039.571428571362</v>
      </c>
      <c r="U367" s="2">
        <f t="shared" si="60"/>
        <v>750000</v>
      </c>
      <c r="V367" s="2">
        <f t="shared" si="78"/>
        <v>168983544.90951094</v>
      </c>
      <c r="W367" s="2">
        <f t="shared" si="61"/>
        <v>742960.42857143283</v>
      </c>
      <c r="X367" s="2">
        <f t="shared" si="51"/>
        <v>7039.5714285671711</v>
      </c>
      <c r="Y367" s="2">
        <f t="shared" si="74"/>
        <v>64943841.537964836</v>
      </c>
      <c r="Z367" s="2" t="str">
        <f t="shared" si="52"/>
        <v>MEEP</v>
      </c>
      <c r="AA367" s="2">
        <f>IF(Z367="HERE",Y367,AA366+Graph!$G$1*1000)</f>
        <v>177544222.39510825</v>
      </c>
      <c r="AB367" s="2">
        <f t="shared" si="63"/>
        <v>800000</v>
      </c>
      <c r="AC367" s="2">
        <f t="shared" si="75"/>
        <v>62740203.62379609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300</v>
      </c>
      <c r="C368" s="7"/>
      <c r="D368" s="2" t="e">
        <f t="shared" si="55"/>
        <v>#N/A</v>
      </c>
      <c r="E368" s="2" t="e">
        <f t="shared" si="67"/>
        <v>#N/A</v>
      </c>
      <c r="F368" s="2">
        <v>2043598.2032362819</v>
      </c>
      <c r="G368" s="2">
        <f t="shared" si="79"/>
        <v>742960.42857142852</v>
      </c>
      <c r="H368" s="2">
        <f t="shared" si="76"/>
        <v>232135181.33808273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2685595.4285714165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2054018.0855676532</v>
      </c>
      <c r="Q368" s="2">
        <f t="shared" si="80"/>
        <v>750000</v>
      </c>
      <c r="R368" s="2">
        <f t="shared" si="77"/>
        <v>234677386.44747579</v>
      </c>
      <c r="S368" s="2">
        <f t="shared" si="58"/>
        <v>742960.42857143283</v>
      </c>
      <c r="T368" s="2">
        <f t="shared" si="59"/>
        <v>7039.571428571362</v>
      </c>
      <c r="U368" s="2">
        <f t="shared" si="60"/>
        <v>750000</v>
      </c>
      <c r="V368" s="2">
        <f t="shared" si="78"/>
        <v>169726505.33808237</v>
      </c>
      <c r="W368" s="2">
        <f t="shared" si="61"/>
        <v>742960.42857143283</v>
      </c>
      <c r="X368" s="2">
        <f t="shared" si="51"/>
        <v>7039.5714285671711</v>
      </c>
      <c r="Y368" s="2">
        <f t="shared" si="74"/>
        <v>64950881.109393403</v>
      </c>
      <c r="Z368" s="2" t="str">
        <f t="shared" si="52"/>
        <v>MEEP</v>
      </c>
      <c r="AA368" s="2">
        <f>IF(Z368="HERE",Y368,AA367+Graph!$G$1*1000)</f>
        <v>178344222.39510825</v>
      </c>
      <c r="AB368" s="2">
        <f t="shared" si="63"/>
        <v>800000</v>
      </c>
      <c r="AC368" s="2">
        <f t="shared" si="75"/>
        <v>62740203.62379609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301</v>
      </c>
      <c r="C369" s="7"/>
      <c r="D369" s="2" t="e">
        <f t="shared" si="55"/>
        <v>#N/A</v>
      </c>
      <c r="E369" s="2" t="e">
        <f t="shared" si="67"/>
        <v>#N/A</v>
      </c>
      <c r="F369" s="2">
        <v>2048858.8535295427</v>
      </c>
      <c r="G369" s="2">
        <f t="shared" si="79"/>
        <v>742960.42857142852</v>
      </c>
      <c r="H369" s="2">
        <f t="shared" si="76"/>
        <v>232878141.76665416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2692634.9999999879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2059300.5776602328</v>
      </c>
      <c r="Q369" s="2">
        <f t="shared" si="80"/>
        <v>750000</v>
      </c>
      <c r="R369" s="2">
        <f t="shared" si="77"/>
        <v>235427386.44747579</v>
      </c>
      <c r="S369" s="2">
        <f t="shared" si="58"/>
        <v>742960.42857143283</v>
      </c>
      <c r="T369" s="2">
        <f t="shared" si="59"/>
        <v>7039.571428571362</v>
      </c>
      <c r="U369" s="2">
        <f t="shared" si="60"/>
        <v>750000</v>
      </c>
      <c r="V369" s="2">
        <f t="shared" si="78"/>
        <v>170469465.76665381</v>
      </c>
      <c r="W369" s="2">
        <f t="shared" si="61"/>
        <v>742960.42857143283</v>
      </c>
      <c r="X369" s="2">
        <f t="shared" si="51"/>
        <v>7039.5714285671711</v>
      </c>
      <c r="Y369" s="2">
        <f t="shared" si="74"/>
        <v>64957920.68082197</v>
      </c>
      <c r="Z369" s="2" t="str">
        <f t="shared" si="52"/>
        <v>MEEP</v>
      </c>
      <c r="AA369" s="2">
        <f>IF(Z369="HERE",Y369,AA368+Graph!$G$1*1000)</f>
        <v>179144222.39510825</v>
      </c>
      <c r="AB369" s="2">
        <f t="shared" si="63"/>
        <v>800000</v>
      </c>
      <c r="AC369" s="2">
        <f t="shared" si="75"/>
        <v>62740203.62379609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302</v>
      </c>
      <c r="C370" s="7"/>
      <c r="D370" s="2" t="e">
        <f t="shared" si="55"/>
        <v>#N/A</v>
      </c>
      <c r="E370" s="2" t="e">
        <f t="shared" si="67"/>
        <v>#N/A</v>
      </c>
      <c r="F370" s="2">
        <v>2054119.5038228035</v>
      </c>
      <c r="G370" s="2">
        <f t="shared" si="79"/>
        <v>742960.42857142852</v>
      </c>
      <c r="H370" s="2">
        <f t="shared" si="76"/>
        <v>233621102.1952256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2699674.5714285593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2064583.0697528124</v>
      </c>
      <c r="Q370" s="2">
        <f t="shared" si="80"/>
        <v>750000</v>
      </c>
      <c r="R370" s="2">
        <f t="shared" si="77"/>
        <v>236177386.44747579</v>
      </c>
      <c r="S370" s="2">
        <f t="shared" si="58"/>
        <v>742960.42857143283</v>
      </c>
      <c r="T370" s="2">
        <f t="shared" si="59"/>
        <v>7039.571428571362</v>
      </c>
      <c r="U370" s="2">
        <f t="shared" si="60"/>
        <v>750000</v>
      </c>
      <c r="V370" s="2">
        <f t="shared" si="78"/>
        <v>171212426.19522524</v>
      </c>
      <c r="W370" s="2">
        <f t="shared" si="61"/>
        <v>742960.42857143283</v>
      </c>
      <c r="X370" s="2">
        <f t="shared" si="51"/>
        <v>7039.5714285671711</v>
      </c>
      <c r="Y370" s="2">
        <f t="shared" si="74"/>
        <v>64964960.252250537</v>
      </c>
      <c r="Z370" s="2" t="str">
        <f t="shared" si="52"/>
        <v>MEEP</v>
      </c>
      <c r="AA370" s="2">
        <f>IF(Z370="HERE",Y370,AA369+Graph!$G$1*1000)</f>
        <v>179944222.39510825</v>
      </c>
      <c r="AB370" s="2">
        <f t="shared" si="63"/>
        <v>800000</v>
      </c>
      <c r="AC370" s="2">
        <f t="shared" si="75"/>
        <v>62740203.62379609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303</v>
      </c>
      <c r="C371" s="7"/>
      <c r="D371" s="2" t="e">
        <f t="shared" si="55"/>
        <v>#N/A</v>
      </c>
      <c r="E371" s="2" t="e">
        <f t="shared" si="67"/>
        <v>#N/A</v>
      </c>
      <c r="F371" s="2">
        <v>2059380.1541160643</v>
      </c>
      <c r="G371" s="2">
        <f t="shared" si="79"/>
        <v>742960.42857142852</v>
      </c>
      <c r="H371" s="2">
        <f t="shared" si="76"/>
        <v>234364062.62379703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2706714.1428571306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2069865.5618454218</v>
      </c>
      <c r="Q371" s="2">
        <f t="shared" si="80"/>
        <v>750000</v>
      </c>
      <c r="R371" s="2">
        <f t="shared" si="77"/>
        <v>236927386.44747579</v>
      </c>
      <c r="S371" s="2">
        <f t="shared" si="58"/>
        <v>742960.42857143283</v>
      </c>
      <c r="T371" s="2">
        <f t="shared" si="59"/>
        <v>7039.571428571362</v>
      </c>
      <c r="U371" s="2">
        <f t="shared" si="60"/>
        <v>750000</v>
      </c>
      <c r="V371" s="2">
        <f t="shared" si="78"/>
        <v>171955386.62379667</v>
      </c>
      <c r="W371" s="2">
        <f t="shared" si="61"/>
        <v>742960.42857143283</v>
      </c>
      <c r="X371" s="2">
        <f t="shared" si="51"/>
        <v>7039.5714285671711</v>
      </c>
      <c r="Y371" s="2">
        <f t="shared" si="74"/>
        <v>64971999.823679104</v>
      </c>
      <c r="Z371" s="2" t="str">
        <f t="shared" si="52"/>
        <v>MEEP</v>
      </c>
      <c r="AA371" s="2">
        <f>IF(Z371="HERE",Y371,AA370+Graph!$G$1*1000)</f>
        <v>180744222.39510825</v>
      </c>
      <c r="AB371" s="2">
        <f t="shared" si="63"/>
        <v>800000</v>
      </c>
      <c r="AC371" s="2">
        <f t="shared" si="75"/>
        <v>62740203.62379609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304</v>
      </c>
      <c r="C372" s="7"/>
      <c r="D372" s="2" t="e">
        <f t="shared" si="55"/>
        <v>#N/A</v>
      </c>
      <c r="E372" s="2" t="e">
        <f t="shared" si="67"/>
        <v>#N/A</v>
      </c>
      <c r="F372" s="2">
        <v>2064640.8044093251</v>
      </c>
      <c r="G372" s="2">
        <f t="shared" si="79"/>
        <v>742960.42857142852</v>
      </c>
      <c r="H372" s="2">
        <f t="shared" si="76"/>
        <v>235107023.05236846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2713753.714285702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2075148.0539380014</v>
      </c>
      <c r="Q372" s="2">
        <f t="shared" si="80"/>
        <v>750000</v>
      </c>
      <c r="R372" s="2">
        <f t="shared" si="77"/>
        <v>237677386.44747579</v>
      </c>
      <c r="S372" s="2">
        <f t="shared" si="58"/>
        <v>742960.42857143283</v>
      </c>
      <c r="T372" s="2">
        <f t="shared" si="59"/>
        <v>7039.571428571362</v>
      </c>
      <c r="U372" s="2">
        <f t="shared" si="60"/>
        <v>750000</v>
      </c>
      <c r="V372" s="2">
        <f t="shared" si="78"/>
        <v>172698347.0523681</v>
      </c>
      <c r="W372" s="2">
        <f t="shared" si="61"/>
        <v>742960.42857143283</v>
      </c>
      <c r="X372" s="2">
        <f t="shared" si="51"/>
        <v>7039.5714285671711</v>
      </c>
      <c r="Y372" s="2">
        <f t="shared" si="74"/>
        <v>64979039.395107672</v>
      </c>
      <c r="Z372" s="2" t="str">
        <f t="shared" si="52"/>
        <v>MEEP</v>
      </c>
      <c r="AA372" s="2">
        <f>IF(Z372="HERE",Y372,AA371+Graph!$G$1*1000)</f>
        <v>181544222.39510825</v>
      </c>
      <c r="AB372" s="2">
        <f t="shared" si="63"/>
        <v>800000</v>
      </c>
      <c r="AC372" s="2">
        <f t="shared" si="75"/>
        <v>62740203.62379609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305</v>
      </c>
      <c r="C373" s="7"/>
      <c r="D373" s="2" t="e">
        <f t="shared" si="55"/>
        <v>#N/A</v>
      </c>
      <c r="E373" s="2" t="e">
        <f t="shared" si="67"/>
        <v>#N/A</v>
      </c>
      <c r="F373" s="2">
        <v>2069901.4547025561</v>
      </c>
      <c r="G373" s="2">
        <f t="shared" si="79"/>
        <v>742960.42857142852</v>
      </c>
      <c r="H373" s="2">
        <f t="shared" si="76"/>
        <v>235849983.48093989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2720793.2857142733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2080430.546030581</v>
      </c>
      <c r="Q373" s="2">
        <f t="shared" si="80"/>
        <v>750000</v>
      </c>
      <c r="R373" s="2">
        <f t="shared" si="77"/>
        <v>238427386.44747579</v>
      </c>
      <c r="S373" s="2">
        <f t="shared" si="58"/>
        <v>742960.42857143283</v>
      </c>
      <c r="T373" s="2">
        <f t="shared" si="59"/>
        <v>7039.571428571362</v>
      </c>
      <c r="U373" s="2">
        <f t="shared" si="60"/>
        <v>750000</v>
      </c>
      <c r="V373" s="2">
        <f t="shared" si="78"/>
        <v>173441307.48093954</v>
      </c>
      <c r="W373" s="2">
        <f t="shared" si="61"/>
        <v>742960.42857143283</v>
      </c>
      <c r="X373" s="2">
        <f t="shared" si="51"/>
        <v>7039.5714285671711</v>
      </c>
      <c r="Y373" s="2">
        <f t="shared" si="74"/>
        <v>64986078.966536239</v>
      </c>
      <c r="Z373" s="2" t="str">
        <f t="shared" si="52"/>
        <v>MEEP</v>
      </c>
      <c r="AA373" s="2">
        <f>IF(Z373="HERE",Y373,AA372+Graph!$G$1*1000)</f>
        <v>182344222.39510825</v>
      </c>
      <c r="AB373" s="2">
        <f t="shared" si="63"/>
        <v>800000</v>
      </c>
      <c r="AC373" s="2">
        <f t="shared" si="75"/>
        <v>62740203.62379609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306</v>
      </c>
      <c r="C374" s="7"/>
      <c r="D374" s="2" t="e">
        <f t="shared" si="55"/>
        <v>#N/A</v>
      </c>
      <c r="E374" s="2" t="e">
        <f t="shared" si="67"/>
        <v>#N/A</v>
      </c>
      <c r="F374" s="2">
        <v>2075162.1049958169</v>
      </c>
      <c r="G374" s="2">
        <f t="shared" si="79"/>
        <v>742960.42857142852</v>
      </c>
      <c r="H374" s="2">
        <f t="shared" si="76"/>
        <v>236592943.90951133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2727832.8571428447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2085713.0381231606</v>
      </c>
      <c r="Q374" s="2">
        <f t="shared" si="80"/>
        <v>750000</v>
      </c>
      <c r="R374" s="2">
        <f t="shared" si="77"/>
        <v>239177386.44747579</v>
      </c>
      <c r="S374" s="2">
        <f t="shared" si="58"/>
        <v>742960.42857143283</v>
      </c>
      <c r="T374" s="2">
        <f t="shared" si="59"/>
        <v>7039.571428571362</v>
      </c>
      <c r="U374" s="2">
        <f t="shared" si="60"/>
        <v>750000</v>
      </c>
      <c r="V374" s="2">
        <f t="shared" si="78"/>
        <v>174184267.90951097</v>
      </c>
      <c r="W374" s="2">
        <f t="shared" si="61"/>
        <v>742960.42857143283</v>
      </c>
      <c r="X374" s="2">
        <f t="shared" si="51"/>
        <v>7039.5714285671711</v>
      </c>
      <c r="Y374" s="2">
        <f t="shared" si="74"/>
        <v>64993118.537964806</v>
      </c>
      <c r="Z374" s="2" t="str">
        <f t="shared" si="52"/>
        <v>MEEP</v>
      </c>
      <c r="AA374" s="2">
        <f>IF(Z374="HERE",Y374,AA373+Graph!$G$1*1000)</f>
        <v>183144222.39510825</v>
      </c>
      <c r="AB374" s="2">
        <f t="shared" si="63"/>
        <v>800000</v>
      </c>
      <c r="AC374" s="2">
        <f t="shared" si="75"/>
        <v>62740203.62379609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307</v>
      </c>
      <c r="C375" s="7"/>
      <c r="D375" s="2" t="e">
        <f t="shared" si="55"/>
        <v>#N/A</v>
      </c>
      <c r="E375" s="2" t="e">
        <f t="shared" si="67"/>
        <v>#N/A</v>
      </c>
      <c r="F375" s="2">
        <v>2080422.7552890778</v>
      </c>
      <c r="G375" s="2">
        <f t="shared" si="79"/>
        <v>742960.42857142852</v>
      </c>
      <c r="H375" s="2">
        <f t="shared" si="76"/>
        <v>237335904.33808276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2734872.4285714161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2090995.5302157402</v>
      </c>
      <c r="Q375" s="2">
        <f t="shared" si="80"/>
        <v>750000</v>
      </c>
      <c r="R375" s="2">
        <f t="shared" si="77"/>
        <v>239927386.44747579</v>
      </c>
      <c r="S375" s="2">
        <f t="shared" si="58"/>
        <v>742960.42857143283</v>
      </c>
      <c r="T375" s="2">
        <f t="shared" si="59"/>
        <v>7039.571428571362</v>
      </c>
      <c r="U375" s="2">
        <f t="shared" si="60"/>
        <v>750000</v>
      </c>
      <c r="V375" s="2">
        <f t="shared" si="78"/>
        <v>174927228.3380824</v>
      </c>
      <c r="W375" s="2">
        <f t="shared" si="61"/>
        <v>742960.42857143283</v>
      </c>
      <c r="X375" s="2">
        <f t="shared" si="51"/>
        <v>7039.5714285671711</v>
      </c>
      <c r="Y375" s="2">
        <f t="shared" si="74"/>
        <v>65000158.109393373</v>
      </c>
      <c r="Z375" s="2" t="str">
        <f t="shared" si="52"/>
        <v>MEEP</v>
      </c>
      <c r="AA375" s="2">
        <f>IF(Z375="HERE",Y375,AA374+Graph!$G$1*1000)</f>
        <v>183944222.39510825</v>
      </c>
      <c r="AB375" s="2">
        <f t="shared" si="63"/>
        <v>800000</v>
      </c>
      <c r="AC375" s="2">
        <f t="shared" si="75"/>
        <v>62740203.62379609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308</v>
      </c>
      <c r="C376" s="7"/>
      <c r="D376" s="2" t="e">
        <f t="shared" si="55"/>
        <v>#N/A</v>
      </c>
      <c r="E376" s="2" t="e">
        <f t="shared" si="67"/>
        <v>#N/A</v>
      </c>
      <c r="F376" s="2">
        <v>2085683.4055823386</v>
      </c>
      <c r="G376" s="2">
        <f t="shared" si="79"/>
        <v>742960.42857142852</v>
      </c>
      <c r="H376" s="2">
        <f t="shared" si="76"/>
        <v>238078864.76665419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2741911.9999999874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2096278.0223083198</v>
      </c>
      <c r="Q376" s="2">
        <f t="shared" si="80"/>
        <v>750000</v>
      </c>
      <c r="R376" s="2">
        <f t="shared" si="77"/>
        <v>240677386.44747579</v>
      </c>
      <c r="S376" s="2">
        <f t="shared" si="58"/>
        <v>742960.42857143283</v>
      </c>
      <c r="T376" s="2">
        <f t="shared" si="59"/>
        <v>7039.571428571362</v>
      </c>
      <c r="U376" s="2">
        <f t="shared" si="60"/>
        <v>750000</v>
      </c>
      <c r="V376" s="2">
        <f t="shared" si="78"/>
        <v>175670188.76665384</v>
      </c>
      <c r="W376" s="2">
        <f t="shared" si="61"/>
        <v>742960.42857143283</v>
      </c>
      <c r="X376" s="2">
        <f t="shared" si="51"/>
        <v>7039.5714285671711</v>
      </c>
      <c r="Y376" s="2">
        <f t="shared" si="74"/>
        <v>65007197.68082194</v>
      </c>
      <c r="Z376" s="2" t="str">
        <f t="shared" si="52"/>
        <v>MEEP</v>
      </c>
      <c r="AA376" s="2">
        <f>IF(Z376="HERE",Y376,AA375+Graph!$G$1*1000)</f>
        <v>184744222.39510825</v>
      </c>
      <c r="AB376" s="2">
        <f t="shared" si="63"/>
        <v>800000</v>
      </c>
      <c r="AC376" s="2">
        <f t="shared" si="75"/>
        <v>62740203.62379609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309</v>
      </c>
      <c r="C377" s="7"/>
      <c r="D377" s="2" t="e">
        <f t="shared" si="55"/>
        <v>#N/A</v>
      </c>
      <c r="E377" s="2" t="e">
        <f t="shared" si="67"/>
        <v>#N/A</v>
      </c>
      <c r="F377" s="2">
        <v>2090944.0558755994</v>
      </c>
      <c r="G377" s="2">
        <f t="shared" si="79"/>
        <v>742960.42857142852</v>
      </c>
      <c r="H377" s="2">
        <f t="shared" si="76"/>
        <v>238821825.19522563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2748951.5714285588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2101560.5144009292</v>
      </c>
      <c r="Q377" s="2">
        <f t="shared" si="80"/>
        <v>750000</v>
      </c>
      <c r="R377" s="2">
        <f t="shared" si="77"/>
        <v>241427386.44747579</v>
      </c>
      <c r="S377" s="2">
        <f t="shared" si="58"/>
        <v>742960.42857143283</v>
      </c>
      <c r="T377" s="2">
        <f t="shared" si="59"/>
        <v>7039.571428571362</v>
      </c>
      <c r="U377" s="2">
        <f t="shared" si="60"/>
        <v>750000</v>
      </c>
      <c r="V377" s="2">
        <f t="shared" si="78"/>
        <v>176413149.19522527</v>
      </c>
      <c r="W377" s="2">
        <f t="shared" si="61"/>
        <v>742960.42857143283</v>
      </c>
      <c r="X377" s="2">
        <f t="shared" si="51"/>
        <v>7039.5714285671711</v>
      </c>
      <c r="Y377" s="2">
        <f t="shared" si="74"/>
        <v>65014237.252250507</v>
      </c>
      <c r="Z377" s="2" t="str">
        <f t="shared" si="52"/>
        <v>MEEP</v>
      </c>
      <c r="AA377" s="2">
        <f>IF(Z377="HERE",Y377,AA376+Graph!$G$1*1000)</f>
        <v>185544222.39510825</v>
      </c>
      <c r="AB377" s="2">
        <f t="shared" si="63"/>
        <v>800000</v>
      </c>
      <c r="AC377" s="2">
        <f t="shared" si="75"/>
        <v>62740203.62379609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310</v>
      </c>
      <c r="C378" s="7"/>
      <c r="D378" s="2" t="e">
        <f t="shared" si="55"/>
        <v>#N/A</v>
      </c>
      <c r="E378" s="2" t="e">
        <f t="shared" si="67"/>
        <v>#N/A</v>
      </c>
      <c r="F378" s="2">
        <v>2096204.7061688304</v>
      </c>
      <c r="G378" s="2">
        <f t="shared" si="79"/>
        <v>742960.42857142852</v>
      </c>
      <c r="H378" s="2">
        <f t="shared" si="76"/>
        <v>239564785.62379706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2755991.1428571302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2106843.0064935088</v>
      </c>
      <c r="Q378" s="2">
        <f t="shared" si="80"/>
        <v>750000</v>
      </c>
      <c r="R378" s="2">
        <f t="shared" si="77"/>
        <v>242177386.44747579</v>
      </c>
      <c r="S378" s="2">
        <f t="shared" si="58"/>
        <v>742960.42857143283</v>
      </c>
      <c r="T378" s="2">
        <f t="shared" si="59"/>
        <v>7039.571428571362</v>
      </c>
      <c r="U378" s="2">
        <f t="shared" si="60"/>
        <v>750000</v>
      </c>
      <c r="V378" s="2">
        <f t="shared" si="78"/>
        <v>177156109.6237967</v>
      </c>
      <c r="W378" s="2">
        <f t="shared" si="61"/>
        <v>742960.42857143283</v>
      </c>
      <c r="X378" s="2">
        <f t="shared" si="51"/>
        <v>7039.5714285671711</v>
      </c>
      <c r="Y378" s="2">
        <f t="shared" si="74"/>
        <v>65021276.823679075</v>
      </c>
      <c r="Z378" s="2" t="str">
        <f t="shared" si="52"/>
        <v>MEEP</v>
      </c>
      <c r="AA378" s="2">
        <f>IF(Z378="HERE",Y378,AA377+Graph!$G$1*1000)</f>
        <v>186344222.39510825</v>
      </c>
      <c r="AB378" s="2">
        <f t="shared" si="63"/>
        <v>800000</v>
      </c>
      <c r="AC378" s="2">
        <f t="shared" si="75"/>
        <v>62740203.62379609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311</v>
      </c>
      <c r="C379" s="7"/>
      <c r="D379" s="2" t="e">
        <f t="shared" si="55"/>
        <v>#N/A</v>
      </c>
      <c r="E379" s="2" t="e">
        <f t="shared" si="67"/>
        <v>#N/A</v>
      </c>
      <c r="F379" s="2">
        <v>2101465.3564620912</v>
      </c>
      <c r="G379" s="2">
        <f t="shared" si="79"/>
        <v>742960.42857142852</v>
      </c>
      <c r="H379" s="2">
        <f t="shared" si="76"/>
        <v>240307746.05236849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2763030.7142857015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2112125.4985860884</v>
      </c>
      <c r="Q379" s="2">
        <f t="shared" si="80"/>
        <v>750000</v>
      </c>
      <c r="R379" s="2">
        <f t="shared" si="77"/>
        <v>242927386.44747579</v>
      </c>
      <c r="S379" s="2">
        <f t="shared" si="58"/>
        <v>742960.42857143283</v>
      </c>
      <c r="T379" s="2">
        <f t="shared" si="59"/>
        <v>7039.571428571362</v>
      </c>
      <c r="U379" s="2">
        <f t="shared" si="60"/>
        <v>750000</v>
      </c>
      <c r="V379" s="2">
        <f t="shared" si="78"/>
        <v>177899070.05236813</v>
      </c>
      <c r="W379" s="2">
        <f t="shared" si="61"/>
        <v>742960.42857143283</v>
      </c>
      <c r="X379" s="2">
        <f t="shared" si="51"/>
        <v>7039.5714285671711</v>
      </c>
      <c r="Y379" s="2">
        <f t="shared" si="74"/>
        <v>65028316.395107642</v>
      </c>
      <c r="Z379" s="2" t="str">
        <f t="shared" si="52"/>
        <v>MEEP</v>
      </c>
      <c r="AA379" s="2">
        <f>IF(Z379="HERE",Y379,AA378+Graph!$G$1*1000)</f>
        <v>187144222.39510825</v>
      </c>
      <c r="AB379" s="2">
        <f t="shared" si="63"/>
        <v>800000</v>
      </c>
      <c r="AC379" s="2">
        <f t="shared" si="75"/>
        <v>62740203.62379609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312</v>
      </c>
      <c r="C380" s="7"/>
      <c r="D380" s="2" t="e">
        <f t="shared" si="55"/>
        <v>#N/A</v>
      </c>
      <c r="E380" s="2" t="e">
        <f t="shared" si="67"/>
        <v>#N/A</v>
      </c>
      <c r="F380" s="2">
        <v>2106726.006755352</v>
      </c>
      <c r="G380" s="2">
        <f t="shared" si="79"/>
        <v>742960.42857142852</v>
      </c>
      <c r="H380" s="2">
        <f t="shared" si="76"/>
        <v>241050706.48093992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2770070.2857142729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2117407.990678668</v>
      </c>
      <c r="Q380" s="2">
        <f t="shared" si="80"/>
        <v>750000</v>
      </c>
      <c r="R380" s="2">
        <f t="shared" si="77"/>
        <v>243677386.44747579</v>
      </c>
      <c r="S380" s="2">
        <f t="shared" si="58"/>
        <v>742960.42857143283</v>
      </c>
      <c r="T380" s="2">
        <f t="shared" si="59"/>
        <v>7039.571428571362</v>
      </c>
      <c r="U380" s="2">
        <f t="shared" si="60"/>
        <v>750000</v>
      </c>
      <c r="V380" s="2">
        <f t="shared" si="78"/>
        <v>178642030.48093957</v>
      </c>
      <c r="W380" s="2">
        <f t="shared" si="61"/>
        <v>742960.42857143283</v>
      </c>
      <c r="X380" s="2">
        <f t="shared" si="51"/>
        <v>7039.5714285671711</v>
      </c>
      <c r="Y380" s="2">
        <f t="shared" si="74"/>
        <v>65035355.966536209</v>
      </c>
      <c r="Z380" s="2" t="str">
        <f t="shared" si="52"/>
        <v>MEEP</v>
      </c>
      <c r="AA380" s="2">
        <f>IF(Z380="HERE",Y380,AA379+Graph!$G$1*1000)</f>
        <v>187944222.39510825</v>
      </c>
      <c r="AB380" s="2">
        <f t="shared" si="63"/>
        <v>800000</v>
      </c>
      <c r="AC380" s="2">
        <f t="shared" si="75"/>
        <v>62740203.62379609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313</v>
      </c>
      <c r="C381" s="7"/>
      <c r="D381" s="2" t="e">
        <f t="shared" si="55"/>
        <v>#N/A</v>
      </c>
      <c r="E381" s="2" t="e">
        <f t="shared" si="67"/>
        <v>#N/A</v>
      </c>
      <c r="F381" s="2">
        <v>2111986.6570486128</v>
      </c>
      <c r="G381" s="2">
        <f t="shared" si="79"/>
        <v>742960.42857142852</v>
      </c>
      <c r="H381" s="2">
        <f t="shared" si="76"/>
        <v>241793666.90951136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2777109.8571428442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2122690.4827712476</v>
      </c>
      <c r="Q381" s="2">
        <f t="shared" si="80"/>
        <v>750000</v>
      </c>
      <c r="R381" s="2">
        <f t="shared" si="77"/>
        <v>244427386.44747579</v>
      </c>
      <c r="S381" s="2">
        <f t="shared" si="58"/>
        <v>742960.42857143283</v>
      </c>
      <c r="T381" s="2">
        <f t="shared" si="59"/>
        <v>7039.571428571362</v>
      </c>
      <c r="U381" s="2">
        <f t="shared" si="60"/>
        <v>750000</v>
      </c>
      <c r="V381" s="2">
        <f t="shared" si="78"/>
        <v>179384990.909511</v>
      </c>
      <c r="W381" s="2">
        <f t="shared" si="61"/>
        <v>742960.42857143283</v>
      </c>
      <c r="X381" s="2">
        <f t="shared" si="51"/>
        <v>7039.5714285671711</v>
      </c>
      <c r="Y381" s="2">
        <f t="shared" si="74"/>
        <v>65042395.537964776</v>
      </c>
      <c r="Z381" s="2" t="str">
        <f t="shared" si="52"/>
        <v>MEEP</v>
      </c>
      <c r="AA381" s="2">
        <f>IF(Z381="HERE",Y381,AA380+Graph!$G$1*1000)</f>
        <v>188744222.39510825</v>
      </c>
      <c r="AB381" s="2">
        <f t="shared" si="63"/>
        <v>800000</v>
      </c>
      <c r="AC381" s="2">
        <f t="shared" si="75"/>
        <v>62740203.62379609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314</v>
      </c>
      <c r="C382" s="7"/>
      <c r="D382" s="2" t="e">
        <f t="shared" si="55"/>
        <v>#N/A</v>
      </c>
      <c r="E382" s="2" t="e">
        <f t="shared" si="67"/>
        <v>#N/A</v>
      </c>
      <c r="F382" s="2">
        <v>2117247.3073418736</v>
      </c>
      <c r="G382" s="2">
        <f t="shared" si="79"/>
        <v>742960.42857142852</v>
      </c>
      <c r="H382" s="2">
        <f t="shared" si="76"/>
        <v>242536627.33808279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2784149.4285714156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2127972.974863857</v>
      </c>
      <c r="Q382" s="2">
        <f t="shared" si="80"/>
        <v>750000</v>
      </c>
      <c r="R382" s="2">
        <f t="shared" si="77"/>
        <v>245177386.44747579</v>
      </c>
      <c r="S382" s="2">
        <f t="shared" si="58"/>
        <v>742960.42857143283</v>
      </c>
      <c r="T382" s="2">
        <f t="shared" si="59"/>
        <v>7039.571428571362</v>
      </c>
      <c r="U382" s="2">
        <f t="shared" si="60"/>
        <v>750000</v>
      </c>
      <c r="V382" s="2">
        <f t="shared" si="78"/>
        <v>180127951.33808243</v>
      </c>
      <c r="W382" s="2">
        <f t="shared" si="61"/>
        <v>742960.42857143283</v>
      </c>
      <c r="X382" s="2">
        <f t="shared" si="51"/>
        <v>7039.5714285671711</v>
      </c>
      <c r="Y382" s="2">
        <f t="shared" si="74"/>
        <v>65049435.109393343</v>
      </c>
      <c r="Z382" s="2" t="str">
        <f t="shared" si="52"/>
        <v>MEEP</v>
      </c>
      <c r="AA382" s="2">
        <f>IF(Z382="HERE",Y382,AA381+Graph!$G$1*1000)</f>
        <v>189544222.39510825</v>
      </c>
      <c r="AB382" s="2">
        <f t="shared" si="63"/>
        <v>800000</v>
      </c>
      <c r="AC382" s="2">
        <f t="shared" si="75"/>
        <v>62740203.62379609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315</v>
      </c>
      <c r="C383" s="7"/>
      <c r="D383" s="2" t="e">
        <f t="shared" si="55"/>
        <v>#N/A</v>
      </c>
      <c r="E383" s="2" t="e">
        <f t="shared" si="67"/>
        <v>#N/A</v>
      </c>
      <c r="F383" s="2">
        <v>2122507.9576351047</v>
      </c>
      <c r="G383" s="2">
        <f t="shared" si="79"/>
        <v>742960.42857142852</v>
      </c>
      <c r="H383" s="2">
        <f t="shared" si="76"/>
        <v>243279587.76665422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2791188.999999987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2133255.4669564366</v>
      </c>
      <c r="Q383" s="2">
        <f t="shared" si="80"/>
        <v>750000</v>
      </c>
      <c r="R383" s="2">
        <f t="shared" si="77"/>
        <v>245927386.44747579</v>
      </c>
      <c r="S383" s="2">
        <f t="shared" si="58"/>
        <v>742960.42857143283</v>
      </c>
      <c r="T383" s="2">
        <f t="shared" si="59"/>
        <v>7039.571428571362</v>
      </c>
      <c r="U383" s="2">
        <f t="shared" si="60"/>
        <v>750000</v>
      </c>
      <c r="V383" s="2">
        <f t="shared" si="78"/>
        <v>180870911.76665387</v>
      </c>
      <c r="W383" s="2">
        <f t="shared" si="61"/>
        <v>742960.42857143283</v>
      </c>
      <c r="X383" s="2">
        <f t="shared" si="51"/>
        <v>7039.5714285671711</v>
      </c>
      <c r="Y383" s="2">
        <f t="shared" si="74"/>
        <v>65056474.680821911</v>
      </c>
      <c r="Z383" s="2" t="str">
        <f t="shared" si="52"/>
        <v>MEEP</v>
      </c>
      <c r="AA383" s="2">
        <f>IF(Z383="HERE",Y383,AA382+Graph!$G$1*1000)</f>
        <v>190344222.39510825</v>
      </c>
      <c r="AB383" s="2">
        <f t="shared" si="63"/>
        <v>800000</v>
      </c>
      <c r="AC383" s="2">
        <f t="shared" si="75"/>
        <v>62740203.62379609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316</v>
      </c>
      <c r="C384" s="7"/>
      <c r="D384" s="2" t="e">
        <f t="shared" si="55"/>
        <v>#N/A</v>
      </c>
      <c r="E384" s="2" t="e">
        <f t="shared" si="67"/>
        <v>#N/A</v>
      </c>
      <c r="F384" s="2">
        <v>2127768.6079283655</v>
      </c>
      <c r="G384" s="2">
        <f t="shared" si="79"/>
        <v>742960.42857142852</v>
      </c>
      <c r="H384" s="2">
        <f t="shared" si="76"/>
        <v>244022548.19522566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2798228.5714285583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2138537.9590490162</v>
      </c>
      <c r="Q384" s="2">
        <f t="shared" si="80"/>
        <v>750000</v>
      </c>
      <c r="R384" s="2">
        <f t="shared" si="77"/>
        <v>246677386.44747579</v>
      </c>
      <c r="S384" s="2">
        <f t="shared" si="58"/>
        <v>742960.42857143283</v>
      </c>
      <c r="T384" s="2">
        <f t="shared" si="59"/>
        <v>7039.571428571362</v>
      </c>
      <c r="U384" s="2">
        <f t="shared" si="60"/>
        <v>750000</v>
      </c>
      <c r="V384" s="2">
        <f t="shared" si="78"/>
        <v>181613872.1952253</v>
      </c>
      <c r="W384" s="2">
        <f t="shared" si="61"/>
        <v>742960.42857143283</v>
      </c>
      <c r="X384" s="2">
        <f t="shared" si="51"/>
        <v>7039.5714285671711</v>
      </c>
      <c r="Y384" s="2">
        <f t="shared" si="74"/>
        <v>65063514.252250478</v>
      </c>
      <c r="Z384" s="2" t="str">
        <f t="shared" si="52"/>
        <v>MEEP</v>
      </c>
      <c r="AA384" s="2">
        <f>IF(Z384="HERE",Y384,AA383+Graph!$G$1*1000)</f>
        <v>191144222.39510825</v>
      </c>
      <c r="AB384" s="2">
        <f t="shared" si="63"/>
        <v>800000</v>
      </c>
      <c r="AC384" s="2">
        <f t="shared" si="75"/>
        <v>62740203.62379609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317</v>
      </c>
      <c r="C385" s="7"/>
      <c r="D385" s="2" t="e">
        <f t="shared" si="55"/>
        <v>#N/A</v>
      </c>
      <c r="E385" s="2" t="e">
        <f t="shared" si="67"/>
        <v>#N/A</v>
      </c>
      <c r="F385" s="2">
        <v>2133029.2582216263</v>
      </c>
      <c r="G385" s="2">
        <f t="shared" si="79"/>
        <v>742960.42857142852</v>
      </c>
      <c r="H385" s="2">
        <f t="shared" si="76"/>
        <v>244765508.62379709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2805268.1428571297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2143820.4511415958</v>
      </c>
      <c r="Q385" s="2">
        <f t="shared" si="80"/>
        <v>750000</v>
      </c>
      <c r="R385" s="2">
        <f t="shared" si="77"/>
        <v>247427386.44747579</v>
      </c>
      <c r="S385" s="2">
        <f t="shared" si="58"/>
        <v>742960.42857143283</v>
      </c>
      <c r="T385" s="2">
        <f t="shared" si="59"/>
        <v>7039.571428571362</v>
      </c>
      <c r="U385" s="2">
        <f t="shared" si="60"/>
        <v>750000</v>
      </c>
      <c r="V385" s="2">
        <f t="shared" si="78"/>
        <v>182356832.62379673</v>
      </c>
      <c r="W385" s="2">
        <f t="shared" si="61"/>
        <v>742960.42857143283</v>
      </c>
      <c r="X385" s="2">
        <f t="shared" si="51"/>
        <v>7039.5714285671711</v>
      </c>
      <c r="Y385" s="2">
        <f t="shared" si="74"/>
        <v>65070553.823679045</v>
      </c>
      <c r="Z385" s="2" t="str">
        <f t="shared" si="52"/>
        <v>MEEP</v>
      </c>
      <c r="AA385" s="2">
        <f>IF(Z385="HERE",Y385,AA384+Graph!$G$1*1000)</f>
        <v>191944222.39510825</v>
      </c>
      <c r="AB385" s="2">
        <f t="shared" si="63"/>
        <v>800000</v>
      </c>
      <c r="AC385" s="2">
        <f t="shared" si="75"/>
        <v>62740203.62379609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69:I385">
    <cfRule type="cellIs" dxfId="35" priority="13" operator="greaterThan">
      <formula>0</formula>
    </cfRule>
  </conditionalFormatting>
  <conditionalFormatting sqref="C31:C64 C117:C385 C69:C114">
    <cfRule type="cellIs" dxfId="34" priority="14" operator="greaterThan">
      <formula>0</formula>
    </cfRule>
  </conditionalFormatting>
  <conditionalFormatting sqref="C31:C64 C117:C385 C69:C114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33" priority="16" operator="greaterThan">
      <formula>0</formula>
    </cfRule>
  </conditionalFormatting>
  <conditionalFormatting sqref="C115">
    <cfRule type="cellIs" dxfId="32" priority="17" operator="greaterThan">
      <formula>0</formula>
    </cfRule>
  </conditionalFormatting>
  <conditionalFormatting sqref="C65">
    <cfRule type="cellIs" dxfId="31" priority="11" operator="greaterThan">
      <formula>0</formula>
    </cfRule>
  </conditionalFormatting>
  <conditionalFormatting sqref="C65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30" priority="10" operator="greaterThan">
      <formula>0</formula>
    </cfRule>
  </conditionalFormatting>
  <conditionalFormatting sqref="C66">
    <cfRule type="cellIs" dxfId="29" priority="8" operator="greaterThan">
      <formula>0</formula>
    </cfRule>
  </conditionalFormatting>
  <conditionalFormatting sqref="C66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28" priority="7" operator="greaterThan">
      <formula>0</formula>
    </cfRule>
  </conditionalFormatting>
  <conditionalFormatting sqref="C67">
    <cfRule type="cellIs" dxfId="27" priority="5" operator="greaterThan">
      <formula>0</formula>
    </cfRule>
  </conditionalFormatting>
  <conditionalFormatting sqref="C6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26" priority="4" operator="greaterThan">
      <formula>0</formula>
    </cfRule>
  </conditionalFormatting>
  <conditionalFormatting sqref="C68">
    <cfRule type="cellIs" dxfId="9" priority="2" operator="greaterThan">
      <formula>0</formula>
    </cfRule>
  </conditionalFormatting>
  <conditionalFormatting sqref="C6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" priority="1" operator="greater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2090B-FD0F-4CB3-B0CB-96F7138D7C6B}">
  <dimension ref="A1:AK385"/>
  <sheetViews>
    <sheetView topLeftCell="A43" workbookViewId="0">
      <selection activeCell="I74" sqref="I74"/>
    </sheetView>
  </sheetViews>
  <sheetFormatPr defaultRowHeight="14.25" x14ac:dyDescent="0.2"/>
  <cols>
    <col min="1" max="29" width="9" customWidth="1"/>
    <col min="30" max="30" width="10.75" bestFit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1" t="s">
        <v>63</v>
      </c>
      <c r="AE1" s="2" t="s">
        <v>24</v>
      </c>
      <c r="AF1" s="21" t="s">
        <v>64</v>
      </c>
      <c r="AG1" s="21" t="s">
        <v>65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-66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-65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-64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-63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-62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-61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-60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-59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-58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-57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-56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-55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-54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-53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-52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-51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-50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-49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-48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-47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-46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-45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-44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-43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-42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-41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-40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-39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-38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-37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SUM((800000-LOOKUP(2,1/(ISNUMBER($K$1:$K$194)),$K$1:$K$194))/1000)</f>
        <v>792.96042857142857</v>
      </c>
    </row>
    <row r="32" spans="1:37" ht="15" x14ac:dyDescent="0.25">
      <c r="A32" s="1">
        <v>44208</v>
      </c>
      <c r="B32" s="2">
        <f t="shared" si="0"/>
        <v>-36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-35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-34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-33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-32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-31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TREND(E37:INDEX(firstdoses800,1-$B37),$A37:INDEX(dates800,1-$B37),$A37:$A385)</f>
        <v>302322.95616883039</v>
      </c>
      <c r="G37" s="2">
        <f>IF(F37&gt;800000,$AK$31*1000,F37)</f>
        <v>302322.95616883039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TREND(O37:INDEX(bothdoses800,1-$B37),$A37:INDEX(dates800,1-$B37),$A37:$A385)</f>
        <v>305513.20292207599</v>
      </c>
      <c r="Q37" s="2">
        <f>IF(P37&gt;800000,800000,P37)</f>
        <v>305513.20292207599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-30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307583.60646209121</v>
      </c>
      <c r="G38" s="2">
        <f t="shared" ref="G38:G101" si="25">IF(F38&gt;800000,$AK$31*1000,F38)</f>
        <v>307583.60646209121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310795.69501465559</v>
      </c>
      <c r="Q38" s="2">
        <f t="shared" ref="Q38:Q101" si="26">IF(P38&gt;800000,800000,P38)</f>
        <v>310795.69501465559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-29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312844.25675535202</v>
      </c>
      <c r="G39" s="2">
        <f t="shared" si="25"/>
        <v>312844.25675535202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316078.18710723519</v>
      </c>
      <c r="Q39" s="2">
        <f t="shared" si="26"/>
        <v>316078.18710723519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-28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318104.90704861283</v>
      </c>
      <c r="G40" s="2">
        <f t="shared" si="25"/>
        <v>318104.90704861283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321360.6791998446</v>
      </c>
      <c r="Q40" s="2">
        <f t="shared" si="26"/>
        <v>321360.6791998446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-27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323365.55734187365</v>
      </c>
      <c r="G41" s="2">
        <f t="shared" si="25"/>
        <v>323365.55734187365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326643.1712924242</v>
      </c>
      <c r="Q41" s="2">
        <f t="shared" si="26"/>
        <v>326643.1712924242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-26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328626.20763510466</v>
      </c>
      <c r="G42" s="2">
        <f t="shared" si="25"/>
        <v>328626.20763510466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331925.66338500381</v>
      </c>
      <c r="Q42" s="2">
        <f t="shared" si="26"/>
        <v>331925.66338500381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-25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333886.85792836547</v>
      </c>
      <c r="G43" s="2">
        <f t="shared" si="25"/>
        <v>333886.85792836547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337208.15547758341</v>
      </c>
      <c r="Q43" s="2">
        <f t="shared" si="26"/>
        <v>337208.15547758341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-24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339147.50822162628</v>
      </c>
      <c r="G44" s="2">
        <f t="shared" si="25"/>
        <v>339147.50822162628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342490.64757016301</v>
      </c>
      <c r="Q44" s="2">
        <f t="shared" si="26"/>
        <v>342490.64757016301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-23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344408.15851488709</v>
      </c>
      <c r="G45" s="2">
        <f t="shared" si="25"/>
        <v>344408.15851488709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347773.13966274261</v>
      </c>
      <c r="Q45" s="2">
        <f t="shared" si="26"/>
        <v>347773.13966274261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-22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349668.80880814791</v>
      </c>
      <c r="G46" s="2">
        <f t="shared" si="25"/>
        <v>349668.80880814791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353055.63175535202</v>
      </c>
      <c r="Q46" s="2">
        <f t="shared" si="26"/>
        <v>353055.63175535202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-21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354929.45910137892</v>
      </c>
      <c r="G47" s="2">
        <f t="shared" si="25"/>
        <v>354929.45910137892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358338.12384793162</v>
      </c>
      <c r="Q47" s="2">
        <f t="shared" si="26"/>
        <v>358338.12384793162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-20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360190.10939463973</v>
      </c>
      <c r="G48" s="2">
        <f t="shared" si="25"/>
        <v>360190.10939463973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363620.61594051123</v>
      </c>
      <c r="Q48" s="2">
        <f t="shared" si="26"/>
        <v>363620.61594051123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-19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365450.75968790054</v>
      </c>
      <c r="G49" s="2">
        <f t="shared" si="25"/>
        <v>365450.75968790054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368903.10803309083</v>
      </c>
      <c r="Q49" s="2">
        <f t="shared" si="26"/>
        <v>368903.10803309083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-18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370711.40998116136</v>
      </c>
      <c r="G50" s="2">
        <f t="shared" si="25"/>
        <v>370711.40998116136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374185.60012567043</v>
      </c>
      <c r="Q50" s="2">
        <f t="shared" si="26"/>
        <v>374185.60012567043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-17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375972.06027442217</v>
      </c>
      <c r="G51" s="2">
        <f t="shared" si="25"/>
        <v>375972.06027442217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379468.09221825004</v>
      </c>
      <c r="Q51" s="2">
        <f t="shared" si="26"/>
        <v>379468.09221825004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-16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381232.71056768298</v>
      </c>
      <c r="G52" s="2">
        <f t="shared" si="25"/>
        <v>381232.71056768298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384750.58431085944</v>
      </c>
      <c r="Q52" s="2">
        <f t="shared" si="26"/>
        <v>384750.58431085944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-15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386493.36086091399</v>
      </c>
      <c r="G53" s="2">
        <f t="shared" si="25"/>
        <v>386493.36086091399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390033.07640343904</v>
      </c>
      <c r="Q53" s="2">
        <f t="shared" si="26"/>
        <v>390033.07640343904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-14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391754.0111541748</v>
      </c>
      <c r="G54" s="2">
        <f t="shared" si="25"/>
        <v>391754.0111541748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395315.56849601865</v>
      </c>
      <c r="Q54" s="2">
        <f t="shared" si="26"/>
        <v>395315.56849601865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-13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397014.66144743562</v>
      </c>
      <c r="G55" s="2">
        <f t="shared" si="25"/>
        <v>397014.66144743562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400598.06058859825</v>
      </c>
      <c r="Q55" s="2">
        <f t="shared" si="26"/>
        <v>400598.06058859825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-12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402275.31174069643</v>
      </c>
      <c r="G56" s="2">
        <f t="shared" si="25"/>
        <v>402275.31174069643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405880.55268117785</v>
      </c>
      <c r="Q56" s="2">
        <f t="shared" si="26"/>
        <v>405880.55268117785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-11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407535.96203395724</v>
      </c>
      <c r="G57" s="2">
        <f t="shared" si="25"/>
        <v>407535.96203395724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411163.04477375746</v>
      </c>
      <c r="Q57" s="2">
        <f t="shared" si="26"/>
        <v>411163.04477375746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-10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412796.61232718825</v>
      </c>
      <c r="G58" s="2">
        <f t="shared" si="25"/>
        <v>412796.61232718825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416445.53686636686</v>
      </c>
      <c r="Q58" s="2">
        <f t="shared" si="26"/>
        <v>416445.53686636686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-9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418057.26262044907</v>
      </c>
      <c r="G59" s="2">
        <f t="shared" si="25"/>
        <v>418057.26262044907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421728.02895894647</v>
      </c>
      <c r="Q59" s="2">
        <f t="shared" si="26"/>
        <v>421728.02895894647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-8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423317.91291370988</v>
      </c>
      <c r="G60" s="2">
        <f t="shared" si="25"/>
        <v>423317.91291370988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427010.52105152607</v>
      </c>
      <c r="Q60" s="2">
        <f t="shared" si="26"/>
        <v>427010.52105152607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-7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428578.56320697069</v>
      </c>
      <c r="G61" s="2">
        <f t="shared" si="25"/>
        <v>428578.56320697069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432293.01314410567</v>
      </c>
      <c r="Q61" s="2">
        <f t="shared" si="26"/>
        <v>432293.01314410567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-6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433839.2135002315</v>
      </c>
      <c r="G62" s="2">
        <f t="shared" si="25"/>
        <v>433839.2135002315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437575.50523668528</v>
      </c>
      <c r="Q62" s="2">
        <f t="shared" si="26"/>
        <v>437575.50523668528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-5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439099.86379346251</v>
      </c>
      <c r="G63" s="2">
        <f t="shared" si="25"/>
        <v>439099.86379346251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442857.99732929468</v>
      </c>
      <c r="Q63" s="2">
        <f t="shared" si="26"/>
        <v>442857.99732929468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-4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444360.51408672333</v>
      </c>
      <c r="G64" s="2">
        <f t="shared" si="25"/>
        <v>444360.51408672333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448140.48942187428</v>
      </c>
      <c r="Q64" s="2">
        <f t="shared" si="26"/>
        <v>448140.48942187428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-3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449621.16437998414</v>
      </c>
      <c r="G65" s="2">
        <f t="shared" si="25"/>
        <v>449621.16437998414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453422.98151445389</v>
      </c>
      <c r="Q65" s="2">
        <f t="shared" si="26"/>
        <v>453422.98151445389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-2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454881.81467324495</v>
      </c>
      <c r="G66" s="2">
        <f t="shared" si="25"/>
        <v>454881.81467324495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458705.47360703349</v>
      </c>
      <c r="Q66" s="2">
        <f t="shared" si="26"/>
        <v>458705.47360703349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-1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460142.46496650577</v>
      </c>
      <c r="G67" s="2">
        <f t="shared" si="25"/>
        <v>460142.46496650577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463987.96569961309</v>
      </c>
      <c r="Q67" s="2">
        <f t="shared" si="26"/>
        <v>463987.96569961309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0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465403.11525973678</v>
      </c>
      <c r="G68" s="2">
        <f t="shared" si="25"/>
        <v>465403.11525973678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469270.4577921927</v>
      </c>
      <c r="Q68" s="2">
        <f t="shared" si="26"/>
        <v>469270.4577921927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1</v>
      </c>
      <c r="C69" s="7"/>
      <c r="D69" s="2" t="e">
        <f t="shared" si="12"/>
        <v>#N/A</v>
      </c>
      <c r="E69" s="2" t="e">
        <f t="shared" si="22"/>
        <v>#N/A</v>
      </c>
      <c r="F69" s="2">
        <v>470663.76555299759</v>
      </c>
      <c r="G69" s="2">
        <f t="shared" si="25"/>
        <v>470663.76555299759</v>
      </c>
      <c r="H69" s="2">
        <f t="shared" si="13"/>
        <v>16893745.765552998</v>
      </c>
      <c r="I69" s="7"/>
      <c r="J69" s="2" t="e">
        <f t="shared" si="14"/>
        <v>#N/A</v>
      </c>
      <c r="K69" s="2" t="e">
        <f t="shared" si="23"/>
        <v>#N/A</v>
      </c>
      <c r="L69" s="2">
        <f t="array" ref="L69">IF(COUNT($C70)=0,IF(COUNT($C69)=1,I69,SUM(L68+LOOKUP(2,1/(ISNUMBER($K$1:$K$194)),$K$1:$K$194))),I69)</f>
        <v>580763.57142857148</v>
      </c>
      <c r="M69" s="8" t="e">
        <f t="shared" si="28"/>
        <v>#N/A</v>
      </c>
      <c r="N69" s="2" t="e">
        <f t="shared" si="15"/>
        <v>#N/A</v>
      </c>
      <c r="O69" s="2" t="e">
        <f t="shared" si="24"/>
        <v>#N/A</v>
      </c>
      <c r="P69" s="2">
        <v>474552.9498848021</v>
      </c>
      <c r="Q69" s="2">
        <f t="shared" si="26"/>
        <v>474552.9498848021</v>
      </c>
      <c r="R69" s="2">
        <f t="shared" si="16"/>
        <v>17471358.949884802</v>
      </c>
      <c r="S69" s="2">
        <f t="shared" si="17"/>
        <v>470663.76555299759</v>
      </c>
      <c r="T69" s="2">
        <f t="shared" si="18"/>
        <v>7039.5714285714785</v>
      </c>
      <c r="U69" s="2">
        <f t="shared" si="19"/>
        <v>474552.9498848021</v>
      </c>
      <c r="V69" s="2">
        <f t="shared" si="5"/>
        <v>587136.6875</v>
      </c>
      <c r="W69" s="2">
        <f t="shared" si="20"/>
        <v>13412.6875</v>
      </c>
      <c r="X69" s="2">
        <f t="shared" si="6"/>
        <v>461140.2623848021</v>
      </c>
      <c r="Y69" s="2">
        <f t="shared" si="7"/>
        <v>16884222.262384802</v>
      </c>
      <c r="Z69" s="2" t="str">
        <f t="shared" si="8"/>
        <v>HERE</v>
      </c>
      <c r="AA69" s="2">
        <f>IF(Z69="HERE",Y69,AA68+Graph!$G$1*1000)</f>
        <v>16884222.262384802</v>
      </c>
      <c r="AB69" s="2">
        <f t="shared" si="21"/>
        <v>461140.2623848021</v>
      </c>
      <c r="AC69" s="2">
        <f t="shared" si="9"/>
        <v>587136.6875</v>
      </c>
      <c r="AD69" s="3">
        <f t="shared" si="10"/>
        <v>16884222.262384802</v>
      </c>
      <c r="AE69" s="2">
        <f>IF(AE67&gt;=52800000,52800000,IF(AB48=Graph!G$1*1000,AE68+Graph!G$1*1000,AC69))</f>
        <v>587136.6875</v>
      </c>
      <c r="AF69" s="3">
        <f t="shared" si="11"/>
        <v>587136.6875</v>
      </c>
      <c r="AG69" s="3">
        <f t="shared" si="29"/>
        <v>7125978.3000000007</v>
      </c>
      <c r="AH69" s="3" t="e">
        <f t="shared" si="3"/>
        <v>#N/A</v>
      </c>
    </row>
    <row r="70" spans="1:34" ht="15" x14ac:dyDescent="0.25">
      <c r="A70" s="1">
        <v>44246</v>
      </c>
      <c r="B70" s="2">
        <f t="shared" si="0"/>
        <v>2</v>
      </c>
      <c r="C70" s="7"/>
      <c r="D70" s="2" t="e">
        <f t="shared" si="12"/>
        <v>#N/A</v>
      </c>
      <c r="E70" s="2" t="e">
        <f t="shared" si="22"/>
        <v>#N/A</v>
      </c>
      <c r="F70" s="2">
        <v>475924.4158462584</v>
      </c>
      <c r="G70" s="2">
        <f t="shared" si="25"/>
        <v>475924.4158462584</v>
      </c>
      <c r="H70" s="2">
        <f t="shared" si="13"/>
        <v>17369670.181399256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587803.14285714296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479835.44197738171</v>
      </c>
      <c r="Q70" s="2">
        <f t="shared" si="26"/>
        <v>479835.44197738171</v>
      </c>
      <c r="R70" s="2">
        <f t="shared" si="16"/>
        <v>17951194.391862184</v>
      </c>
      <c r="S70" s="2">
        <f t="shared" si="17"/>
        <v>475924.4158462584</v>
      </c>
      <c r="T70" s="2">
        <f t="shared" si="18"/>
        <v>7039.5714285714785</v>
      </c>
      <c r="U70" s="2">
        <f t="shared" si="19"/>
        <v>479835.44197738171</v>
      </c>
      <c r="V70" s="2">
        <f t="shared" si="5"/>
        <v>600549.375</v>
      </c>
      <c r="W70" s="2">
        <f t="shared" si="20"/>
        <v>13412.6875</v>
      </c>
      <c r="X70" s="2">
        <f t="shared" si="6"/>
        <v>466422.75447738171</v>
      </c>
      <c r="Y70" s="2">
        <f t="shared" si="7"/>
        <v>17350645.016862184</v>
      </c>
      <c r="Z70" s="2" t="str">
        <f t="shared" si="8"/>
        <v>HERE</v>
      </c>
      <c r="AA70" s="2">
        <f>IF(Z70="HERE",Y70,AA69+Graph!$G$1*1000)</f>
        <v>17350645.016862184</v>
      </c>
      <c r="AB70" s="2">
        <f t="shared" si="21"/>
        <v>466422.75447738171</v>
      </c>
      <c r="AC70" s="2">
        <f t="shared" si="9"/>
        <v>600549.375</v>
      </c>
      <c r="AD70" s="3">
        <f t="shared" si="10"/>
        <v>17350645.016862184</v>
      </c>
      <c r="AE70" s="2">
        <f>IF(AE68&gt;=52800000,52800000,IF(AB49=Graph!G$1*1000,AE69+Graph!G$1*1000,AC70))</f>
        <v>600549.375</v>
      </c>
      <c r="AF70" s="3">
        <f t="shared" si="11"/>
        <v>600549.375</v>
      </c>
      <c r="AG70" s="3">
        <f t="shared" si="29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3</v>
      </c>
      <c r="C71" s="7"/>
      <c r="D71" s="2" t="e">
        <f t="shared" si="12"/>
        <v>#N/A</v>
      </c>
      <c r="E71" s="2" t="e">
        <f t="shared" si="22"/>
        <v>#N/A</v>
      </c>
      <c r="F71" s="2">
        <v>481185.06613951921</v>
      </c>
      <c r="G71" s="2">
        <f t="shared" si="25"/>
        <v>481185.06613951921</v>
      </c>
      <c r="H71" s="2">
        <f t="shared" si="13"/>
        <v>17850855.247538775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594842.71428571444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485117.93406996131</v>
      </c>
      <c r="Q71" s="2">
        <f t="shared" si="26"/>
        <v>485117.93406996131</v>
      </c>
      <c r="R71" s="2">
        <f t="shared" si="16"/>
        <v>18436312.325932145</v>
      </c>
      <c r="S71" s="2">
        <f t="shared" si="17"/>
        <v>481185.06613951921</v>
      </c>
      <c r="T71" s="2">
        <f t="shared" si="18"/>
        <v>7039.5714285714785</v>
      </c>
      <c r="U71" s="2">
        <f t="shared" si="19"/>
        <v>485117.93406996131</v>
      </c>
      <c r="V71" s="2">
        <f t="shared" si="5"/>
        <v>613962.0625</v>
      </c>
      <c r="W71" s="2">
        <f t="shared" si="20"/>
        <v>13412.6875</v>
      </c>
      <c r="X71" s="2">
        <f t="shared" si="6"/>
        <v>471705.24656996131</v>
      </c>
      <c r="Y71" s="2">
        <f t="shared" si="7"/>
        <v>17822350.263432145</v>
      </c>
      <c r="Z71" s="2" t="str">
        <f t="shared" si="8"/>
        <v>HERE</v>
      </c>
      <c r="AA71" s="2">
        <f>IF(Z71="HERE",Y71,AA70+Graph!$G$1*1000)</f>
        <v>17822350.263432145</v>
      </c>
      <c r="AB71" s="2">
        <f t="shared" si="21"/>
        <v>471705.24656996131</v>
      </c>
      <c r="AC71" s="2">
        <f t="shared" si="9"/>
        <v>613962.0625</v>
      </c>
      <c r="AD71" s="3">
        <f t="shared" si="10"/>
        <v>17822350.263432145</v>
      </c>
      <c r="AE71" s="2">
        <f>IF(AE69&gt;=52800000,52800000,IF(AB50=Graph!G$1*1000,AE70+Graph!G$1*1000,AC71))</f>
        <v>613962.0625</v>
      </c>
      <c r="AF71" s="3">
        <f t="shared" si="11"/>
        <v>613962.0625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4</v>
      </c>
      <c r="C72" s="7"/>
      <c r="D72" s="2" t="e">
        <f t="shared" si="12"/>
        <v>#N/A</v>
      </c>
      <c r="E72" s="2" t="e">
        <f t="shared" si="22"/>
        <v>#N/A</v>
      </c>
      <c r="F72" s="2">
        <v>486445.71643278003</v>
      </c>
      <c r="G72" s="2">
        <f t="shared" si="25"/>
        <v>486445.71643278003</v>
      </c>
      <c r="H72" s="2">
        <f t="shared" si="13"/>
        <v>18337300.963971555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601882.28571428591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490400.42616254091</v>
      </c>
      <c r="Q72" s="2">
        <f t="shared" si="26"/>
        <v>490400.42616254091</v>
      </c>
      <c r="R72" s="2">
        <f t="shared" si="16"/>
        <v>18926712.752094686</v>
      </c>
      <c r="S72" s="2">
        <f t="shared" si="17"/>
        <v>486445.71643278003</v>
      </c>
      <c r="T72" s="2">
        <f t="shared" si="18"/>
        <v>7039.5714285714785</v>
      </c>
      <c r="U72" s="2">
        <f t="shared" si="19"/>
        <v>490400.42616254091</v>
      </c>
      <c r="V72" s="2">
        <f t="shared" si="5"/>
        <v>627374.75</v>
      </c>
      <c r="W72" s="2">
        <f t="shared" si="20"/>
        <v>13412.6875</v>
      </c>
      <c r="X72" s="2">
        <f t="shared" si="6"/>
        <v>476987.73866254091</v>
      </c>
      <c r="Y72" s="2">
        <f t="shared" si="7"/>
        <v>18299338.002094686</v>
      </c>
      <c r="Z72" s="2" t="str">
        <f t="shared" si="8"/>
        <v>HERE</v>
      </c>
      <c r="AA72" s="2">
        <f>IF(Z72="HERE",Y72,AA71+Graph!$G$1*1000)</f>
        <v>18299338.002094686</v>
      </c>
      <c r="AB72" s="2">
        <f t="shared" si="21"/>
        <v>476987.73866254091</v>
      </c>
      <c r="AC72" s="2">
        <f t="shared" si="9"/>
        <v>627374.75</v>
      </c>
      <c r="AD72" s="3">
        <f t="shared" si="10"/>
        <v>18299338.002094686</v>
      </c>
      <c r="AE72" s="2">
        <f>IF(AE70&gt;=52800000,52800000,IF(AB51=Graph!G$1*1000,AE71+Graph!G$1*1000,AC72))</f>
        <v>627374.75</v>
      </c>
      <c r="AF72" s="3">
        <f t="shared" si="11"/>
        <v>627374.75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5</v>
      </c>
      <c r="C73" s="7"/>
      <c r="D73" s="2" t="e">
        <f t="shared" si="12"/>
        <v>#N/A</v>
      </c>
      <c r="E73" s="2" t="e">
        <f t="shared" si="22"/>
        <v>#N/A</v>
      </c>
      <c r="F73" s="2">
        <v>491706.36672604084</v>
      </c>
      <c r="G73" s="2">
        <f t="shared" si="25"/>
        <v>491706.36672604084</v>
      </c>
      <c r="H73" s="2">
        <f t="shared" si="13"/>
        <v>18829007.330697596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608921.85714285739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495682.91825512052</v>
      </c>
      <c r="Q73" s="2">
        <f t="shared" si="26"/>
        <v>495682.91825512052</v>
      </c>
      <c r="R73" s="2">
        <f t="shared" si="16"/>
        <v>19422395.670349807</v>
      </c>
      <c r="S73" s="2">
        <f t="shared" si="17"/>
        <v>491706.36672604084</v>
      </c>
      <c r="T73" s="2">
        <f t="shared" si="18"/>
        <v>7039.5714285714785</v>
      </c>
      <c r="U73" s="2">
        <f t="shared" si="19"/>
        <v>495682.91825512052</v>
      </c>
      <c r="V73" s="2">
        <f t="shared" si="5"/>
        <v>640787.4375</v>
      </c>
      <c r="W73" s="2">
        <f t="shared" si="20"/>
        <v>13412.6875</v>
      </c>
      <c r="X73" s="2">
        <f t="shared" si="6"/>
        <v>482270.23075512052</v>
      </c>
      <c r="Y73" s="2">
        <f t="shared" si="7"/>
        <v>18781608.232849807</v>
      </c>
      <c r="Z73" s="2" t="str">
        <f t="shared" si="8"/>
        <v>HERE</v>
      </c>
      <c r="AA73" s="2">
        <f>IF(Z73="HERE",Y73,AA72+Graph!$G$1*1000)</f>
        <v>18781608.232849807</v>
      </c>
      <c r="AB73" s="2">
        <f t="shared" si="21"/>
        <v>482270.23075512052</v>
      </c>
      <c r="AC73" s="2">
        <f t="shared" si="9"/>
        <v>640787.4375</v>
      </c>
      <c r="AD73" s="3">
        <f t="shared" si="10"/>
        <v>18781608.232849807</v>
      </c>
      <c r="AE73" s="2">
        <f>IF(AE71&gt;=52800000,52800000,IF(AB52=Graph!G$1*1000,AE72+Graph!G$1*1000,AC73))</f>
        <v>640787.4375</v>
      </c>
      <c r="AF73" s="3">
        <f t="shared" si="11"/>
        <v>640787.4375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6</v>
      </c>
      <c r="C74" s="7"/>
      <c r="D74" s="2" t="e">
        <f t="shared" si="12"/>
        <v>#N/A</v>
      </c>
      <c r="E74" s="2" t="e">
        <f t="shared" si="22"/>
        <v>#N/A</v>
      </c>
      <c r="F74" s="2">
        <v>496967.01701927185</v>
      </c>
      <c r="G74" s="2">
        <f t="shared" si="25"/>
        <v>496967.01701927185</v>
      </c>
      <c r="H74" s="2">
        <f t="shared" si="13"/>
        <v>19325974.347716868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615961.42857142887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500965.41034770012</v>
      </c>
      <c r="Q74" s="2">
        <f t="shared" si="26"/>
        <v>500965.41034770012</v>
      </c>
      <c r="R74" s="2">
        <f t="shared" si="16"/>
        <v>19923361.080697507</v>
      </c>
      <c r="S74" s="2">
        <f t="shared" si="17"/>
        <v>496967.01701927185</v>
      </c>
      <c r="T74" s="2">
        <f t="shared" si="18"/>
        <v>7039.5714285714785</v>
      </c>
      <c r="U74" s="2">
        <f t="shared" si="19"/>
        <v>500965.41034770012</v>
      </c>
      <c r="V74" s="2">
        <f t="shared" si="5"/>
        <v>654200.125</v>
      </c>
      <c r="W74" s="2">
        <f t="shared" si="20"/>
        <v>13412.6875</v>
      </c>
      <c r="X74" s="2">
        <f t="shared" si="6"/>
        <v>487552.72284770012</v>
      </c>
      <c r="Y74" s="2">
        <f t="shared" si="7"/>
        <v>19269160.955697507</v>
      </c>
      <c r="Z74" s="2" t="str">
        <f t="shared" si="8"/>
        <v>HERE</v>
      </c>
      <c r="AA74" s="2">
        <f>IF(Z74="HERE",Y74,AA73+Graph!$G$1*1000)</f>
        <v>19269160.955697507</v>
      </c>
      <c r="AB74" s="2">
        <f t="shared" si="21"/>
        <v>487552.72284770012</v>
      </c>
      <c r="AC74" s="2">
        <f t="shared" si="9"/>
        <v>654200.125</v>
      </c>
      <c r="AD74" s="3">
        <f t="shared" si="10"/>
        <v>19269160.955697507</v>
      </c>
      <c r="AE74" s="2">
        <f>IF(AE72&gt;=52800000,52800000,IF(AB53=Graph!G$1*1000,AE73+Graph!G$1*1000,AC74))</f>
        <v>654200.125</v>
      </c>
      <c r="AF74" s="3">
        <f t="shared" si="11"/>
        <v>654200.125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7</v>
      </c>
      <c r="C75" s="7"/>
      <c r="D75" s="2" t="e">
        <f t="shared" si="12"/>
        <v>#N/A</v>
      </c>
      <c r="E75" s="2" t="e">
        <f t="shared" si="22"/>
        <v>#N/A</v>
      </c>
      <c r="F75" s="2">
        <v>502227.66731253266</v>
      </c>
      <c r="G75" s="2">
        <f t="shared" si="25"/>
        <v>502227.66731253266</v>
      </c>
      <c r="H75" s="2">
        <f t="shared" si="13"/>
        <v>19828202.015029401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623001.00000000035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506247.90244030952</v>
      </c>
      <c r="Q75" s="2">
        <f t="shared" si="26"/>
        <v>506247.90244030952</v>
      </c>
      <c r="R75" s="2">
        <f t="shared" si="16"/>
        <v>20429608.983137816</v>
      </c>
      <c r="S75" s="2">
        <f t="shared" si="17"/>
        <v>502227.66731253266</v>
      </c>
      <c r="T75" s="2">
        <f t="shared" si="18"/>
        <v>7039.5714285714785</v>
      </c>
      <c r="U75" s="2">
        <f t="shared" si="19"/>
        <v>506247.90244030952</v>
      </c>
      <c r="V75" s="2">
        <f t="shared" si="5"/>
        <v>667612.8125</v>
      </c>
      <c r="W75" s="2">
        <f t="shared" si="20"/>
        <v>13412.6875</v>
      </c>
      <c r="X75" s="2">
        <f t="shared" si="6"/>
        <v>492835.21494030952</v>
      </c>
      <c r="Y75" s="2">
        <f t="shared" si="7"/>
        <v>19761996.170637816</v>
      </c>
      <c r="Z75" s="2" t="str">
        <f t="shared" si="8"/>
        <v>HERE</v>
      </c>
      <c r="AA75" s="2">
        <f>IF(Z75="HERE",Y75,AA74+Graph!$G$1*1000)</f>
        <v>19761996.170637816</v>
      </c>
      <c r="AB75" s="2">
        <f t="shared" si="21"/>
        <v>492835.21494030952</v>
      </c>
      <c r="AC75" s="2">
        <f t="shared" si="9"/>
        <v>667612.8125</v>
      </c>
      <c r="AD75" s="3">
        <f t="shared" si="10"/>
        <v>19761996.170637816</v>
      </c>
      <c r="AE75" s="2">
        <f>IF(AE73&gt;=52800000,52800000,IF(AB54=Graph!G$1*1000,AE74+Graph!G$1*1000,AC75))</f>
        <v>667612.8125</v>
      </c>
      <c r="AF75" s="3">
        <f t="shared" si="11"/>
        <v>667612.8125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8</v>
      </c>
      <c r="C76" s="7"/>
      <c r="D76" s="2" t="e">
        <f t="shared" si="12"/>
        <v>#N/A</v>
      </c>
      <c r="E76" s="2" t="e">
        <f t="shared" si="22"/>
        <v>#N/A</v>
      </c>
      <c r="F76" s="2">
        <v>507488.31760579348</v>
      </c>
      <c r="G76" s="2">
        <f t="shared" si="25"/>
        <v>507488.31760579348</v>
      </c>
      <c r="H76" s="2">
        <f t="shared" si="13"/>
        <v>20335690.332635194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630040.57142857183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511530.39453288913</v>
      </c>
      <c r="Q76" s="2">
        <f t="shared" si="26"/>
        <v>511530.39453288913</v>
      </c>
      <c r="R76" s="2">
        <f t="shared" si="16"/>
        <v>20941139.377670705</v>
      </c>
      <c r="S76" s="2">
        <f t="shared" si="17"/>
        <v>507488.31760579348</v>
      </c>
      <c r="T76" s="2">
        <f t="shared" si="18"/>
        <v>7039.5714285714785</v>
      </c>
      <c r="U76" s="2">
        <f t="shared" si="19"/>
        <v>511530.39453288913</v>
      </c>
      <c r="V76" s="2">
        <f t="shared" si="5"/>
        <v>681025.5</v>
      </c>
      <c r="W76" s="2">
        <f t="shared" si="20"/>
        <v>13412.6875</v>
      </c>
      <c r="X76" s="2">
        <f t="shared" si="6"/>
        <v>498117.70703288913</v>
      </c>
      <c r="Y76" s="2">
        <f t="shared" si="7"/>
        <v>20260113.877670705</v>
      </c>
      <c r="Z76" s="2" t="str">
        <f t="shared" si="8"/>
        <v>HERE</v>
      </c>
      <c r="AA76" s="2">
        <f>IF(Z76="HERE",Y76,AA75+Graph!$G$1*1000)</f>
        <v>20260113.877670705</v>
      </c>
      <c r="AB76" s="2">
        <f t="shared" si="21"/>
        <v>498117.70703288913</v>
      </c>
      <c r="AC76" s="2">
        <f t="shared" si="9"/>
        <v>681025.5</v>
      </c>
      <c r="AD76" s="3">
        <f t="shared" si="10"/>
        <v>20260113.877670705</v>
      </c>
      <c r="AE76" s="2">
        <f>IF(AE74&gt;=52800000,52800000,IF(AB55=Graph!G$1*1000,AE75+Graph!G$1*1000,AC76))</f>
        <v>681025.5</v>
      </c>
      <c r="AF76" s="3">
        <f t="shared" si="11"/>
        <v>681025.5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9</v>
      </c>
      <c r="C77" s="7"/>
      <c r="D77" s="2" t="e">
        <f t="shared" si="12"/>
        <v>#N/A</v>
      </c>
      <c r="E77" s="2" t="e">
        <f t="shared" si="22"/>
        <v>#N/A</v>
      </c>
      <c r="F77" s="2">
        <v>512748.96789905429</v>
      </c>
      <c r="G77" s="2">
        <f t="shared" si="25"/>
        <v>512748.96789905429</v>
      </c>
      <c r="H77" s="2">
        <f t="shared" si="13"/>
        <v>20848439.300534248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637080.14285714331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516812.88662546873</v>
      </c>
      <c r="Q77" s="2">
        <f t="shared" si="26"/>
        <v>516812.88662546873</v>
      </c>
      <c r="R77" s="2">
        <f t="shared" si="16"/>
        <v>21457952.264296174</v>
      </c>
      <c r="S77" s="2">
        <f t="shared" si="17"/>
        <v>512748.96789905429</v>
      </c>
      <c r="T77" s="2">
        <f t="shared" si="18"/>
        <v>7039.5714285714785</v>
      </c>
      <c r="U77" s="2">
        <f t="shared" si="19"/>
        <v>516812.88662546873</v>
      </c>
      <c r="V77" s="2">
        <f t="shared" si="5"/>
        <v>694438.1875</v>
      </c>
      <c r="W77" s="2">
        <f t="shared" si="20"/>
        <v>13412.6875</v>
      </c>
      <c r="X77" s="2">
        <f t="shared" si="6"/>
        <v>503400.19912546873</v>
      </c>
      <c r="Y77" s="2">
        <f t="shared" si="7"/>
        <v>20763514.076796174</v>
      </c>
      <c r="Z77" s="2" t="str">
        <f t="shared" si="8"/>
        <v>HERE</v>
      </c>
      <c r="AA77" s="2">
        <f>IF(Z77="HERE",Y77,AA76+Graph!$G$1*1000)</f>
        <v>20763514.076796174</v>
      </c>
      <c r="AB77" s="2">
        <f t="shared" si="21"/>
        <v>503400.19912546873</v>
      </c>
      <c r="AC77" s="2">
        <f t="shared" si="9"/>
        <v>694438.1875</v>
      </c>
      <c r="AD77" s="3">
        <f t="shared" si="10"/>
        <v>20763514.076796174</v>
      </c>
      <c r="AE77" s="2">
        <f>IF(AE75&gt;=52800000,52800000,IF(AB56=Graph!G$1*1000,AE76+Graph!G$1*1000,AC77))</f>
        <v>694438.1875</v>
      </c>
      <c r="AF77" s="3">
        <f t="shared" si="11"/>
        <v>694438.1875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10</v>
      </c>
      <c r="C78" s="7"/>
      <c r="D78" s="2" t="e">
        <f t="shared" si="12"/>
        <v>#N/A</v>
      </c>
      <c r="E78" s="2" t="e">
        <f t="shared" si="22"/>
        <v>#N/A</v>
      </c>
      <c r="F78" s="2">
        <v>518009.6181923151</v>
      </c>
      <c r="G78" s="2">
        <f t="shared" si="25"/>
        <v>518009.6181923151</v>
      </c>
      <c r="H78" s="2">
        <f t="shared" si="13"/>
        <v>21366448.918726563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644119.71428571478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522095.37871804833</v>
      </c>
      <c r="Q78" s="2">
        <f t="shared" si="26"/>
        <v>522095.37871804833</v>
      </c>
      <c r="R78" s="2">
        <f t="shared" si="16"/>
        <v>21980047.643014222</v>
      </c>
      <c r="S78" s="2">
        <f t="shared" si="17"/>
        <v>518009.6181923151</v>
      </c>
      <c r="T78" s="2">
        <f t="shared" si="18"/>
        <v>7039.5714285714785</v>
      </c>
      <c r="U78" s="2">
        <f t="shared" si="19"/>
        <v>522095.37871804833</v>
      </c>
      <c r="V78" s="2">
        <f t="shared" si="5"/>
        <v>707850.875</v>
      </c>
      <c r="W78" s="2">
        <f t="shared" si="20"/>
        <v>13412.6875</v>
      </c>
      <c r="X78" s="2">
        <f t="shared" si="6"/>
        <v>508682.69121804833</v>
      </c>
      <c r="Y78" s="2">
        <f t="shared" si="7"/>
        <v>21272196.768014222</v>
      </c>
      <c r="Z78" s="2" t="str">
        <f t="shared" si="8"/>
        <v>HERE</v>
      </c>
      <c r="AA78" s="2">
        <f>IF(Z78="HERE",Y78,AA77+Graph!$G$1*1000)</f>
        <v>21272196.768014222</v>
      </c>
      <c r="AB78" s="2">
        <f t="shared" si="21"/>
        <v>508682.69121804833</v>
      </c>
      <c r="AC78" s="2">
        <f t="shared" si="9"/>
        <v>707850.875</v>
      </c>
      <c r="AD78" s="3">
        <f t="shared" si="10"/>
        <v>21272196.768014222</v>
      </c>
      <c r="AE78" s="2">
        <f>IF(AE76&gt;=52800000,52800000,IF(AB57=Graph!G$1*1000,AE77+Graph!G$1*1000,AC78))</f>
        <v>707850.875</v>
      </c>
      <c r="AF78" s="3">
        <f t="shared" si="11"/>
        <v>707850.875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11</v>
      </c>
      <c r="C79" s="7"/>
      <c r="D79" s="2" t="e">
        <f t="shared" si="12"/>
        <v>#N/A</v>
      </c>
      <c r="E79" s="2" t="e">
        <f t="shared" si="22"/>
        <v>#N/A</v>
      </c>
      <c r="F79" s="2">
        <v>523270.26848554611</v>
      </c>
      <c r="G79" s="2">
        <f t="shared" si="25"/>
        <v>523270.26848554611</v>
      </c>
      <c r="H79" s="2">
        <f t="shared" si="13"/>
        <v>21889719.18721211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651159.28571428626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527377.87081062794</v>
      </c>
      <c r="Q79" s="2">
        <f t="shared" si="26"/>
        <v>527377.87081062794</v>
      </c>
      <c r="R79" s="2">
        <f t="shared" si="16"/>
        <v>22507425.51382485</v>
      </c>
      <c r="S79" s="2">
        <f t="shared" si="17"/>
        <v>523270.26848554611</v>
      </c>
      <c r="T79" s="2">
        <f t="shared" si="18"/>
        <v>7039.5714285714785</v>
      </c>
      <c r="U79" s="2">
        <f t="shared" si="19"/>
        <v>527377.87081062794</v>
      </c>
      <c r="V79" s="2">
        <f t="shared" si="5"/>
        <v>721263.5625</v>
      </c>
      <c r="W79" s="2">
        <f t="shared" si="20"/>
        <v>13412.6875</v>
      </c>
      <c r="X79" s="2">
        <f t="shared" si="6"/>
        <v>513965.18331062794</v>
      </c>
      <c r="Y79" s="2">
        <f t="shared" si="7"/>
        <v>21786161.95132485</v>
      </c>
      <c r="Z79" s="2" t="str">
        <f t="shared" si="8"/>
        <v>HERE</v>
      </c>
      <c r="AA79" s="2">
        <f>IF(Z79="HERE",Y79,AA78+Graph!$G$1*1000)</f>
        <v>21786161.95132485</v>
      </c>
      <c r="AB79" s="2">
        <f t="shared" si="21"/>
        <v>513965.18331062794</v>
      </c>
      <c r="AC79" s="2">
        <f t="shared" si="9"/>
        <v>721263.5625</v>
      </c>
      <c r="AD79" s="3">
        <f t="shared" si="10"/>
        <v>21786161.95132485</v>
      </c>
      <c r="AE79" s="2">
        <f>IF(AE77&gt;=52800000,52800000,IF(AB58=Graph!G$1*1000,AE78+Graph!G$1*1000,AC79))</f>
        <v>721263.5625</v>
      </c>
      <c r="AF79" s="3">
        <f t="shared" si="11"/>
        <v>721263.5625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12</v>
      </c>
      <c r="C80" s="7"/>
      <c r="D80" s="2" t="e">
        <f t="shared" si="12"/>
        <v>#N/A</v>
      </c>
      <c r="E80" s="2" t="e">
        <f t="shared" si="22"/>
        <v>#N/A</v>
      </c>
      <c r="F80" s="2">
        <v>528530.91877880692</v>
      </c>
      <c r="G80" s="2">
        <f t="shared" si="25"/>
        <v>528530.91877880692</v>
      </c>
      <c r="H80" s="2">
        <f t="shared" si="13"/>
        <v>22418250.105990916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658198.85714285774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532660.36290323734</v>
      </c>
      <c r="Q80" s="2">
        <f t="shared" si="26"/>
        <v>532660.36290323734</v>
      </c>
      <c r="R80" s="2">
        <f t="shared" si="16"/>
        <v>23040085.876728088</v>
      </c>
      <c r="S80" s="2">
        <f t="shared" si="17"/>
        <v>528530.91877880692</v>
      </c>
      <c r="T80" s="2">
        <f t="shared" si="18"/>
        <v>7039.5714285714785</v>
      </c>
      <c r="U80" s="2">
        <f t="shared" si="19"/>
        <v>532660.36290323734</v>
      </c>
      <c r="V80" s="2">
        <f t="shared" si="5"/>
        <v>734676.25</v>
      </c>
      <c r="W80" s="2">
        <f t="shared" si="20"/>
        <v>13412.6875</v>
      </c>
      <c r="X80" s="2">
        <f t="shared" si="6"/>
        <v>519247.67540323734</v>
      </c>
      <c r="Y80" s="2">
        <f t="shared" si="7"/>
        <v>22305409.626728088</v>
      </c>
      <c r="Z80" s="2" t="str">
        <f t="shared" si="8"/>
        <v>HERE</v>
      </c>
      <c r="AA80" s="2">
        <f>IF(Z80="HERE",Y80,AA79+Graph!$G$1*1000)</f>
        <v>22305409.626728088</v>
      </c>
      <c r="AB80" s="2">
        <f t="shared" si="21"/>
        <v>519247.67540323734</v>
      </c>
      <c r="AC80" s="2">
        <f t="shared" si="9"/>
        <v>734676.25</v>
      </c>
      <c r="AD80" s="3">
        <f t="shared" si="10"/>
        <v>22305409.626728088</v>
      </c>
      <c r="AE80" s="2">
        <f>IF(AE78&gt;=52800000,52800000,IF(AB59=Graph!G$1*1000,AE79+Graph!G$1*1000,AC80))</f>
        <v>734676.25</v>
      </c>
      <c r="AF80" s="3">
        <f t="shared" si="11"/>
        <v>734676.25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13</v>
      </c>
      <c r="C81" s="7"/>
      <c r="D81" s="2" t="e">
        <f t="shared" si="12"/>
        <v>#N/A</v>
      </c>
      <c r="E81" s="2" t="e">
        <f t="shared" si="22"/>
        <v>#N/A</v>
      </c>
      <c r="F81" s="2">
        <v>533791.56907206774</v>
      </c>
      <c r="G81" s="2">
        <f t="shared" si="25"/>
        <v>533791.56907206774</v>
      </c>
      <c r="H81" s="2">
        <f t="shared" si="13"/>
        <v>22952041.675062984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665238.42857142922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537942.85499581695</v>
      </c>
      <c r="Q81" s="2">
        <f t="shared" si="26"/>
        <v>537942.85499581695</v>
      </c>
      <c r="R81" s="2">
        <f t="shared" si="16"/>
        <v>23578028.731723905</v>
      </c>
      <c r="S81" s="2">
        <f t="shared" si="17"/>
        <v>533791.56907206774</v>
      </c>
      <c r="T81" s="2">
        <f t="shared" si="18"/>
        <v>7039.5714285714785</v>
      </c>
      <c r="U81" s="2">
        <f t="shared" si="19"/>
        <v>537942.85499581695</v>
      </c>
      <c r="V81" s="2">
        <f t="shared" si="5"/>
        <v>748088.9375</v>
      </c>
      <c r="W81" s="2">
        <f t="shared" si="20"/>
        <v>13412.6875</v>
      </c>
      <c r="X81" s="2">
        <f t="shared" si="6"/>
        <v>524530.16749581695</v>
      </c>
      <c r="Y81" s="2">
        <f t="shared" si="7"/>
        <v>22829939.794223905</v>
      </c>
      <c r="Z81" s="2" t="str">
        <f t="shared" si="8"/>
        <v>HERE</v>
      </c>
      <c r="AA81" s="2">
        <f>IF(Z81="HERE",Y81,AA80+Graph!$G$1*1000)</f>
        <v>22829939.794223905</v>
      </c>
      <c r="AB81" s="2">
        <f t="shared" si="21"/>
        <v>524530.16749581695</v>
      </c>
      <c r="AC81" s="2">
        <f t="shared" si="9"/>
        <v>748088.9375</v>
      </c>
      <c r="AD81" s="3">
        <f t="shared" si="10"/>
        <v>22829939.794223905</v>
      </c>
      <c r="AE81" s="2">
        <f>IF(AE79&gt;=52800000,52800000,IF(AB60=Graph!G$1*1000,AE80+Graph!G$1*1000,AC81))</f>
        <v>748088.9375</v>
      </c>
      <c r="AF81" s="3">
        <f t="shared" si="11"/>
        <v>748088.9375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14</v>
      </c>
      <c r="C82" s="7"/>
      <c r="D82" s="2" t="e">
        <f t="shared" si="12"/>
        <v>#N/A</v>
      </c>
      <c r="E82" s="2" t="e">
        <f t="shared" si="22"/>
        <v>#N/A</v>
      </c>
      <c r="F82" s="2">
        <v>539052.21936532855</v>
      </c>
      <c r="G82" s="2">
        <f t="shared" si="25"/>
        <v>539052.21936532855</v>
      </c>
      <c r="H82" s="2">
        <f t="shared" si="13"/>
        <v>23491093.894428313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672278.0000000007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543225.34708839655</v>
      </c>
      <c r="Q82" s="2">
        <f t="shared" si="26"/>
        <v>543225.34708839655</v>
      </c>
      <c r="R82" s="2">
        <f t="shared" si="16"/>
        <v>24121254.078812301</v>
      </c>
      <c r="S82" s="2">
        <f t="shared" si="17"/>
        <v>539052.21936532855</v>
      </c>
      <c r="T82" s="2">
        <f t="shared" si="18"/>
        <v>7039.5714285714785</v>
      </c>
      <c r="U82" s="2">
        <f t="shared" si="19"/>
        <v>543225.34708839655</v>
      </c>
      <c r="V82" s="2">
        <f t="shared" si="5"/>
        <v>761501.625</v>
      </c>
      <c r="W82" s="2">
        <f t="shared" si="20"/>
        <v>13412.6875</v>
      </c>
      <c r="X82" s="2">
        <f t="shared" si="6"/>
        <v>529812.65958839655</v>
      </c>
      <c r="Y82" s="2">
        <f t="shared" si="7"/>
        <v>23359752.453812301</v>
      </c>
      <c r="Z82" s="2" t="str">
        <f t="shared" si="8"/>
        <v>HERE</v>
      </c>
      <c r="AA82" s="2">
        <f>IF(Z82="HERE",Y82,AA81+Graph!$G$1*1000)</f>
        <v>23359752.453812301</v>
      </c>
      <c r="AB82" s="2">
        <f t="shared" si="21"/>
        <v>529812.65958839655</v>
      </c>
      <c r="AC82" s="2">
        <f t="shared" si="9"/>
        <v>761501.625</v>
      </c>
      <c r="AD82" s="3">
        <f t="shared" si="10"/>
        <v>23359752.453812301</v>
      </c>
      <c r="AE82" s="2">
        <f>IF(AE80&gt;=52800000,52800000,IF(AB61=Graph!G$1*1000,AE81+Graph!G$1*1000,AC82))</f>
        <v>761501.625</v>
      </c>
      <c r="AF82" s="3">
        <f t="shared" si="11"/>
        <v>761501.625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15</v>
      </c>
      <c r="C83" s="7"/>
      <c r="D83" s="2" t="e">
        <f t="shared" si="12"/>
        <v>#N/A</v>
      </c>
      <c r="E83" s="2" t="e">
        <f t="shared" si="22"/>
        <v>#N/A</v>
      </c>
      <c r="F83" s="2">
        <v>544312.86965858936</v>
      </c>
      <c r="G83" s="2">
        <f t="shared" si="25"/>
        <v>544312.86965858936</v>
      </c>
      <c r="H83" s="2">
        <f t="shared" si="13"/>
        <v>24035406.764086902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679317.57142857218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548507.83918097615</v>
      </c>
      <c r="Q83" s="2">
        <f t="shared" si="26"/>
        <v>548507.83918097615</v>
      </c>
      <c r="R83" s="2">
        <f t="shared" si="16"/>
        <v>24669761.917993277</v>
      </c>
      <c r="S83" s="2">
        <f t="shared" si="17"/>
        <v>544312.86965858936</v>
      </c>
      <c r="T83" s="2">
        <f t="shared" si="18"/>
        <v>7039.5714285714785</v>
      </c>
      <c r="U83" s="2">
        <f t="shared" si="19"/>
        <v>548507.83918097615</v>
      </c>
      <c r="V83" s="2">
        <f t="shared" si="5"/>
        <v>774914.3125</v>
      </c>
      <c r="W83" s="2">
        <f t="shared" si="20"/>
        <v>13412.6875</v>
      </c>
      <c r="X83" s="2">
        <f t="shared" si="6"/>
        <v>535095.15168097615</v>
      </c>
      <c r="Y83" s="2">
        <f t="shared" si="7"/>
        <v>23894847.605493277</v>
      </c>
      <c r="Z83" s="2" t="str">
        <f t="shared" si="8"/>
        <v>HERE</v>
      </c>
      <c r="AA83" s="2">
        <f>IF(Z83="HERE",Y83,AA82+Graph!$G$1*1000)</f>
        <v>23894847.605493277</v>
      </c>
      <c r="AB83" s="2">
        <f t="shared" si="21"/>
        <v>535095.15168097615</v>
      </c>
      <c r="AC83" s="2">
        <f t="shared" si="9"/>
        <v>774914.3125</v>
      </c>
      <c r="AD83" s="3">
        <f t="shared" si="10"/>
        <v>23894847.605493277</v>
      </c>
      <c r="AE83" s="2">
        <f>IF(AE81&gt;=52800000,52800000,IF(AB62=Graph!G$1*1000,AE82+Graph!G$1*1000,AC83))</f>
        <v>774914.3125</v>
      </c>
      <c r="AF83" s="3">
        <f t="shared" si="11"/>
        <v>774914.3125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16</v>
      </c>
      <c r="C84" s="7"/>
      <c r="D84" s="2" t="e">
        <f t="shared" si="12"/>
        <v>#N/A</v>
      </c>
      <c r="E84" s="2" t="e">
        <f t="shared" si="22"/>
        <v>#N/A</v>
      </c>
      <c r="F84" s="2">
        <v>549573.51995182037</v>
      </c>
      <c r="G84" s="2">
        <f t="shared" si="25"/>
        <v>549573.51995182037</v>
      </c>
      <c r="H84" s="2">
        <f t="shared" si="13"/>
        <v>24584980.284038723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686357.14285714366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553790.33127355576</v>
      </c>
      <c r="Q84" s="2">
        <f t="shared" si="26"/>
        <v>553790.33127355576</v>
      </c>
      <c r="R84" s="2">
        <f t="shared" si="16"/>
        <v>25223552.249266833</v>
      </c>
      <c r="S84" s="2">
        <f t="shared" si="17"/>
        <v>549573.51995182037</v>
      </c>
      <c r="T84" s="2">
        <f t="shared" si="18"/>
        <v>7039.5714285714785</v>
      </c>
      <c r="U84" s="2">
        <f t="shared" si="19"/>
        <v>553790.33127355576</v>
      </c>
      <c r="V84" s="2">
        <f t="shared" si="5"/>
        <v>788327</v>
      </c>
      <c r="W84" s="2">
        <f t="shared" si="20"/>
        <v>13412.6875</v>
      </c>
      <c r="X84" s="2">
        <f t="shared" si="6"/>
        <v>540377.64377355576</v>
      </c>
      <c r="Y84" s="2">
        <f t="shared" si="7"/>
        <v>24435225.249266833</v>
      </c>
      <c r="Z84" s="2" t="str">
        <f t="shared" si="8"/>
        <v>HERE</v>
      </c>
      <c r="AA84" s="2">
        <f>IF(Z84="HERE",Y84,AA83+Graph!$G$1*1000)</f>
        <v>24435225.249266833</v>
      </c>
      <c r="AB84" s="2">
        <f t="shared" si="21"/>
        <v>540377.64377355576</v>
      </c>
      <c r="AC84" s="2">
        <f t="shared" si="9"/>
        <v>788327</v>
      </c>
      <c r="AD84" s="3">
        <f t="shared" si="10"/>
        <v>24435225.249266833</v>
      </c>
      <c r="AE84" s="2">
        <f>IF(AE82&gt;=52800000,52800000,IF(AB63=Graph!G$1*1000,AE83+Graph!G$1*1000,AC84))</f>
        <v>788327</v>
      </c>
      <c r="AF84" s="3">
        <f t="shared" si="11"/>
        <v>788327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17</v>
      </c>
      <c r="C85" s="7"/>
      <c r="D85" s="2" t="e">
        <f t="shared" si="12"/>
        <v>#N/A</v>
      </c>
      <c r="E85" s="2" t="e">
        <f t="shared" si="22"/>
        <v>#N/A</v>
      </c>
      <c r="F85" s="2">
        <v>554834.17024508119</v>
      </c>
      <c r="G85" s="2">
        <f t="shared" si="25"/>
        <v>554834.17024508119</v>
      </c>
      <c r="H85" s="2">
        <f t="shared" si="13"/>
        <v>25139814.454283804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693396.71428571513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559072.82336613536</v>
      </c>
      <c r="Q85" s="2">
        <f t="shared" si="26"/>
        <v>559072.82336613536</v>
      </c>
      <c r="R85" s="2">
        <f t="shared" si="16"/>
        <v>25782625.072632968</v>
      </c>
      <c r="S85" s="2">
        <f t="shared" si="17"/>
        <v>554834.17024508119</v>
      </c>
      <c r="T85" s="2">
        <f t="shared" si="18"/>
        <v>7039.5714285714785</v>
      </c>
      <c r="U85" s="2">
        <f t="shared" si="19"/>
        <v>559072.82336613536</v>
      </c>
      <c r="V85" s="2">
        <f t="shared" si="5"/>
        <v>801739.6875</v>
      </c>
      <c r="W85" s="2">
        <f t="shared" si="20"/>
        <v>13412.6875</v>
      </c>
      <c r="X85" s="2">
        <f t="shared" si="6"/>
        <v>545660.13586613536</v>
      </c>
      <c r="Y85" s="2">
        <f t="shared" si="7"/>
        <v>24980885.385132968</v>
      </c>
      <c r="Z85" s="2" t="str">
        <f t="shared" si="8"/>
        <v>HERE</v>
      </c>
      <c r="AA85" s="2">
        <f>IF(Z85="HERE",Y85,AA84+Graph!$G$1*1000)</f>
        <v>24980885.385132968</v>
      </c>
      <c r="AB85" s="2">
        <f t="shared" si="21"/>
        <v>545660.13586613536</v>
      </c>
      <c r="AC85" s="2">
        <f t="shared" si="9"/>
        <v>801739.6875</v>
      </c>
      <c r="AD85" s="3">
        <f t="shared" si="10"/>
        <v>24980885.385132968</v>
      </c>
      <c r="AE85" s="2">
        <f>IF(AE83&gt;=52800000,52800000,IF(AB64=Graph!G$1*1000,AE84+Graph!G$1*1000,AC85))</f>
        <v>801739.6875</v>
      </c>
      <c r="AF85" s="3">
        <f t="shared" si="11"/>
        <v>801739.6875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18</v>
      </c>
      <c r="C86" s="7"/>
      <c r="D86" s="2" t="e">
        <f t="shared" si="12"/>
        <v>#N/A</v>
      </c>
      <c r="E86" s="2" t="e">
        <f t="shared" si="22"/>
        <v>#N/A</v>
      </c>
      <c r="F86" s="2">
        <v>560094.820538342</v>
      </c>
      <c r="G86" s="2">
        <f t="shared" si="25"/>
        <v>560094.820538342</v>
      </c>
      <c r="H86" s="2">
        <f t="shared" si="13"/>
        <v>25699909.274822146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700436.28571428661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564355.31545874476</v>
      </c>
      <c r="Q86" s="2">
        <f t="shared" si="26"/>
        <v>564355.31545874476</v>
      </c>
      <c r="R86" s="2">
        <f t="shared" si="16"/>
        <v>26346980.388091713</v>
      </c>
      <c r="S86" s="2">
        <f t="shared" si="17"/>
        <v>560094.820538342</v>
      </c>
      <c r="T86" s="2">
        <f t="shared" si="18"/>
        <v>7039.5714285714785</v>
      </c>
      <c r="U86" s="2">
        <f t="shared" si="19"/>
        <v>564355.31545874476</v>
      </c>
      <c r="V86" s="2">
        <f t="shared" si="5"/>
        <v>815152.375</v>
      </c>
      <c r="W86" s="2">
        <f t="shared" si="20"/>
        <v>13412.6875</v>
      </c>
      <c r="X86" s="2">
        <f t="shared" si="6"/>
        <v>550942.62795874476</v>
      </c>
      <c r="Y86" s="2">
        <f t="shared" si="7"/>
        <v>25531828.013091713</v>
      </c>
      <c r="Z86" s="2" t="str">
        <f t="shared" si="8"/>
        <v>HERE</v>
      </c>
      <c r="AA86" s="2">
        <f>IF(Z86="HERE",Y86,AA85+Graph!$G$1*1000)</f>
        <v>25531828.013091713</v>
      </c>
      <c r="AB86" s="2">
        <f t="shared" si="21"/>
        <v>550942.62795874476</v>
      </c>
      <c r="AC86" s="2">
        <f t="shared" si="9"/>
        <v>815152.375</v>
      </c>
      <c r="AD86" s="3">
        <f t="shared" si="10"/>
        <v>25531828.013091713</v>
      </c>
      <c r="AE86" s="2">
        <f>IF(AE84&gt;=52800000,52800000,IF(AB65=Graph!G$1*1000,AE85+Graph!G$1*1000,AC86))</f>
        <v>815152.375</v>
      </c>
      <c r="AF86" s="3">
        <f t="shared" si="11"/>
        <v>815152.375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19</v>
      </c>
      <c r="C87" s="7"/>
      <c r="D87" s="2" t="e">
        <f t="shared" si="12"/>
        <v>#N/A</v>
      </c>
      <c r="E87" s="2" t="e">
        <f t="shared" si="22"/>
        <v>#N/A</v>
      </c>
      <c r="F87" s="2">
        <v>565355.47083160281</v>
      </c>
      <c r="G87" s="2">
        <f t="shared" si="25"/>
        <v>565355.47083160281</v>
      </c>
      <c r="H87" s="2">
        <f t="shared" si="13"/>
        <v>26265264.745653749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707475.85714285809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569637.80755132437</v>
      </c>
      <c r="Q87" s="2">
        <f t="shared" si="26"/>
        <v>569637.80755132437</v>
      </c>
      <c r="R87" s="2">
        <f t="shared" si="16"/>
        <v>26916618.195643038</v>
      </c>
      <c r="S87" s="2">
        <f t="shared" si="17"/>
        <v>565355.47083160281</v>
      </c>
      <c r="T87" s="2">
        <f t="shared" si="18"/>
        <v>7039.5714285714785</v>
      </c>
      <c r="U87" s="2">
        <f t="shared" si="19"/>
        <v>569637.80755132437</v>
      </c>
      <c r="V87" s="2">
        <f t="shared" si="5"/>
        <v>828565.0625</v>
      </c>
      <c r="W87" s="2">
        <f t="shared" si="20"/>
        <v>13412.6875</v>
      </c>
      <c r="X87" s="2">
        <f t="shared" si="6"/>
        <v>556225.12005132437</v>
      </c>
      <c r="Y87" s="2">
        <f t="shared" si="7"/>
        <v>26088053.133143038</v>
      </c>
      <c r="Z87" s="2" t="str">
        <f t="shared" si="8"/>
        <v>HERE</v>
      </c>
      <c r="AA87" s="2">
        <f>IF(Z87="HERE",Y87,AA86+Graph!$G$1*1000)</f>
        <v>26088053.133143038</v>
      </c>
      <c r="AB87" s="2">
        <f t="shared" si="21"/>
        <v>556225.12005132437</v>
      </c>
      <c r="AC87" s="2">
        <f t="shared" si="9"/>
        <v>828565.0625</v>
      </c>
      <c r="AD87" s="3">
        <f t="shared" si="10"/>
        <v>26088053.133143038</v>
      </c>
      <c r="AE87" s="2">
        <f>IF(AE85&gt;=52800000,52800000,IF(AB66=Graph!G$1*1000,AE86+Graph!G$1*1000,AC87))</f>
        <v>828565.0625</v>
      </c>
      <c r="AF87" s="3">
        <f t="shared" si="11"/>
        <v>828565.0625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20</v>
      </c>
      <c r="C88" s="7"/>
      <c r="D88" s="2" t="e">
        <f t="shared" si="12"/>
        <v>#N/A</v>
      </c>
      <c r="E88" s="2" t="e">
        <f t="shared" si="22"/>
        <v>#N/A</v>
      </c>
      <c r="F88" s="2">
        <v>570616.12112486362</v>
      </c>
      <c r="G88" s="2">
        <f t="shared" si="25"/>
        <v>570616.12112486362</v>
      </c>
      <c r="H88" s="2">
        <f t="shared" si="13"/>
        <v>26835880.866778612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714515.42857142957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574920.29964390397</v>
      </c>
      <c r="Q88" s="2">
        <f t="shared" si="26"/>
        <v>574920.29964390397</v>
      </c>
      <c r="R88" s="2">
        <f t="shared" si="16"/>
        <v>27491538.495286942</v>
      </c>
      <c r="S88" s="2">
        <f t="shared" si="17"/>
        <v>570616.12112486362</v>
      </c>
      <c r="T88" s="2">
        <f t="shared" si="18"/>
        <v>7039.5714285714785</v>
      </c>
      <c r="U88" s="2">
        <f t="shared" si="19"/>
        <v>574920.29964390397</v>
      </c>
      <c r="V88" s="2">
        <f t="shared" si="5"/>
        <v>841977.75</v>
      </c>
      <c r="W88" s="2">
        <f t="shared" si="20"/>
        <v>13412.6875</v>
      </c>
      <c r="X88" s="2">
        <f t="shared" si="6"/>
        <v>561507.61214390397</v>
      </c>
      <c r="Y88" s="2">
        <f t="shared" si="7"/>
        <v>26649560.745286942</v>
      </c>
      <c r="Z88" s="2" t="str">
        <f t="shared" si="8"/>
        <v>HERE</v>
      </c>
      <c r="AA88" s="2">
        <f>IF(Z88="HERE",Y88,AA87+Graph!$G$1*1000)</f>
        <v>26649560.745286942</v>
      </c>
      <c r="AB88" s="2">
        <f t="shared" si="21"/>
        <v>561507.61214390397</v>
      </c>
      <c r="AC88" s="2">
        <f t="shared" si="9"/>
        <v>841977.75</v>
      </c>
      <c r="AD88" s="3">
        <f t="shared" si="10"/>
        <v>26649560.745286942</v>
      </c>
      <c r="AE88" s="2">
        <f>IF(AE86&gt;=52800000,52800000,IF(AB67=Graph!G$1*1000,AE87+Graph!G$1*1000,AC88))</f>
        <v>841977.75</v>
      </c>
      <c r="AF88" s="3">
        <f t="shared" si="11"/>
        <v>841977.75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21</v>
      </c>
      <c r="C89" s="7"/>
      <c r="D89" s="2" t="e">
        <f t="shared" si="12"/>
        <v>#N/A</v>
      </c>
      <c r="E89" s="2" t="e">
        <f t="shared" si="22"/>
        <v>#N/A</v>
      </c>
      <c r="F89" s="2">
        <v>575876.77141809464</v>
      </c>
      <c r="G89" s="2">
        <f t="shared" si="25"/>
        <v>575876.77141809464</v>
      </c>
      <c r="H89" s="2">
        <f t="shared" si="13"/>
        <v>27411757.638196707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721555.00000000105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580202.79173648357</v>
      </c>
      <c r="Q89" s="2">
        <f t="shared" si="26"/>
        <v>580202.79173648357</v>
      </c>
      <c r="R89" s="2">
        <f t="shared" si="16"/>
        <v>28071741.287023425</v>
      </c>
      <c r="S89" s="2">
        <f t="shared" si="17"/>
        <v>575876.77141809464</v>
      </c>
      <c r="T89" s="2">
        <f t="shared" si="18"/>
        <v>7039.5714285714785</v>
      </c>
      <c r="U89" s="2">
        <f t="shared" si="19"/>
        <v>580202.79173648357</v>
      </c>
      <c r="V89" s="2">
        <f t="shared" si="5"/>
        <v>855390.4375</v>
      </c>
      <c r="W89" s="2">
        <f t="shared" si="20"/>
        <v>13412.6875</v>
      </c>
      <c r="X89" s="2">
        <f t="shared" si="6"/>
        <v>566790.10423648357</v>
      </c>
      <c r="Y89" s="2">
        <f t="shared" si="7"/>
        <v>27216350.849523425</v>
      </c>
      <c r="Z89" s="2" t="str">
        <f t="shared" si="8"/>
        <v>HERE</v>
      </c>
      <c r="AA89" s="2">
        <f>IF(Z89="HERE",Y89,AA88+Graph!$G$1*1000)</f>
        <v>27216350.849523425</v>
      </c>
      <c r="AB89" s="2">
        <f t="shared" si="21"/>
        <v>566790.10423648357</v>
      </c>
      <c r="AC89" s="2">
        <f t="shared" si="9"/>
        <v>855390.4375</v>
      </c>
      <c r="AD89" s="3">
        <f t="shared" si="10"/>
        <v>27216350.849523425</v>
      </c>
      <c r="AE89" s="2">
        <f>IF(AE87&gt;=52800000,52800000,IF(AB68=Graph!G$1*1000,AE88+Graph!G$1*1000,AC89))</f>
        <v>855390.4375</v>
      </c>
      <c r="AF89" s="3">
        <f t="shared" si="11"/>
        <v>855390.4375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22</v>
      </c>
      <c r="C90" s="7"/>
      <c r="D90" s="2" t="e">
        <f t="shared" si="12"/>
        <v>#N/A</v>
      </c>
      <c r="E90" s="2" t="e">
        <f t="shared" si="22"/>
        <v>#N/A</v>
      </c>
      <c r="F90" s="2">
        <v>581137.42171135545</v>
      </c>
      <c r="G90" s="2">
        <f t="shared" si="25"/>
        <v>581137.42171135545</v>
      </c>
      <c r="H90" s="2">
        <f t="shared" si="13"/>
        <v>27992895.059908062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728594.57142857253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585485.28382906318</v>
      </c>
      <c r="Q90" s="2">
        <f t="shared" si="26"/>
        <v>585485.28382906318</v>
      </c>
      <c r="R90" s="2">
        <f t="shared" si="16"/>
        <v>28657226.570852488</v>
      </c>
      <c r="S90" s="2">
        <f t="shared" si="17"/>
        <v>581137.42171135545</v>
      </c>
      <c r="T90" s="2">
        <f t="shared" si="18"/>
        <v>7039.5714285714785</v>
      </c>
      <c r="U90" s="2">
        <f t="shared" si="19"/>
        <v>585485.28382906318</v>
      </c>
      <c r="V90" s="2">
        <f t="shared" si="5"/>
        <v>868803.125</v>
      </c>
      <c r="W90" s="2">
        <f t="shared" si="20"/>
        <v>13412.6875</v>
      </c>
      <c r="X90" s="2">
        <f t="shared" si="6"/>
        <v>572072.59632906318</v>
      </c>
      <c r="Y90" s="2">
        <f t="shared" si="7"/>
        <v>27788423.445852488</v>
      </c>
      <c r="Z90" s="2" t="str">
        <f t="shared" si="8"/>
        <v>HERE</v>
      </c>
      <c r="AA90" s="2">
        <f>IF(Z90="HERE",Y90,AA89+Graph!$G$1*1000)</f>
        <v>27788423.445852488</v>
      </c>
      <c r="AB90" s="2">
        <f t="shared" si="21"/>
        <v>572072.59632906318</v>
      </c>
      <c r="AC90" s="2">
        <f t="shared" si="9"/>
        <v>868803.125</v>
      </c>
      <c r="AD90" s="3">
        <f t="shared" si="10"/>
        <v>27788423.445852488</v>
      </c>
      <c r="AE90" s="2">
        <f>IF(AE88&gt;=52800000,52800000,IF(AB69=Graph!G$1*1000,AE89+Graph!G$1*1000,AC90))</f>
        <v>868803.125</v>
      </c>
      <c r="AF90" s="3">
        <f t="shared" si="11"/>
        <v>868803.125</v>
      </c>
      <c r="AG90" s="3">
        <f t="shared" si="29"/>
        <v>15225156.870521322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23</v>
      </c>
      <c r="C91" s="7"/>
      <c r="D91" s="2" t="e">
        <f t="shared" si="12"/>
        <v>#N/A</v>
      </c>
      <c r="E91" s="2" t="e">
        <f t="shared" si="22"/>
        <v>#N/A</v>
      </c>
      <c r="F91" s="2">
        <v>586398.07200461626</v>
      </c>
      <c r="G91" s="2">
        <f t="shared" si="25"/>
        <v>586398.07200461626</v>
      </c>
      <c r="H91" s="2">
        <f t="shared" si="13"/>
        <v>28579293.131912678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735634.142857144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590767.77592164278</v>
      </c>
      <c r="Q91" s="2">
        <f t="shared" si="26"/>
        <v>590767.77592164278</v>
      </c>
      <c r="R91" s="2">
        <f t="shared" si="16"/>
        <v>29247994.346774131</v>
      </c>
      <c r="S91" s="2">
        <f t="shared" si="17"/>
        <v>586398.07200461626</v>
      </c>
      <c r="T91" s="2">
        <f t="shared" si="18"/>
        <v>7039.5714285714785</v>
      </c>
      <c r="U91" s="2">
        <f t="shared" si="19"/>
        <v>590767.77592164278</v>
      </c>
      <c r="V91" s="2">
        <f t="shared" si="5"/>
        <v>882215.8125</v>
      </c>
      <c r="W91" s="2">
        <f t="shared" si="20"/>
        <v>13412.6875</v>
      </c>
      <c r="X91" s="2">
        <f t="shared" si="6"/>
        <v>577355.08842164278</v>
      </c>
      <c r="Y91" s="2">
        <f t="shared" si="7"/>
        <v>28365778.534274131</v>
      </c>
      <c r="Z91" s="2" t="str">
        <f t="shared" si="8"/>
        <v>HERE</v>
      </c>
      <c r="AA91" s="2">
        <f>IF(Z91="HERE",Y91,AA90+Graph!$G$1*1000)</f>
        <v>28365778.534274131</v>
      </c>
      <c r="AB91" s="2">
        <f t="shared" si="21"/>
        <v>577355.08842164278</v>
      </c>
      <c r="AC91" s="2">
        <f t="shared" si="9"/>
        <v>882215.8125</v>
      </c>
      <c r="AD91" s="3">
        <f t="shared" si="10"/>
        <v>28365778.534274131</v>
      </c>
      <c r="AE91" s="2">
        <f>IF(AE89&gt;=52800000,52800000,IF(AB70=Graph!G$1*1000,AE90+Graph!G$1*1000,AC91))</f>
        <v>882215.8125</v>
      </c>
      <c r="AF91" s="3">
        <f t="shared" si="11"/>
        <v>882215.8125</v>
      </c>
      <c r="AG91" s="3">
        <f t="shared" si="29"/>
        <v>15645607.983925967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24</v>
      </c>
      <c r="C92" s="7"/>
      <c r="D92" s="2" t="e">
        <f t="shared" si="12"/>
        <v>#N/A</v>
      </c>
      <c r="E92" s="2" t="e">
        <f t="shared" si="22"/>
        <v>#N/A</v>
      </c>
      <c r="F92" s="2">
        <v>591658.72229787707</v>
      </c>
      <c r="G92" s="2">
        <f t="shared" si="25"/>
        <v>591658.72229787707</v>
      </c>
      <c r="H92" s="2">
        <f t="shared" si="13"/>
        <v>29170951.854210556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742673.71428571548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596050.26801425219</v>
      </c>
      <c r="Q92" s="2">
        <f t="shared" si="26"/>
        <v>596050.26801425219</v>
      </c>
      <c r="R92" s="2">
        <f t="shared" si="16"/>
        <v>29844044.614788383</v>
      </c>
      <c r="S92" s="2">
        <f t="shared" si="17"/>
        <v>591658.72229787707</v>
      </c>
      <c r="T92" s="2">
        <f t="shared" si="18"/>
        <v>7039.5714285714785</v>
      </c>
      <c r="U92" s="2">
        <f t="shared" si="19"/>
        <v>596050.26801425219</v>
      </c>
      <c r="V92" s="2">
        <f t="shared" si="5"/>
        <v>895628.5</v>
      </c>
      <c r="W92" s="2">
        <f t="shared" si="20"/>
        <v>13412.6875</v>
      </c>
      <c r="X92" s="2">
        <f t="shared" si="6"/>
        <v>582637.58051425219</v>
      </c>
      <c r="Y92" s="2">
        <f t="shared" si="7"/>
        <v>28948416.114788383</v>
      </c>
      <c r="Z92" s="2" t="str">
        <f t="shared" si="8"/>
        <v>HERE</v>
      </c>
      <c r="AA92" s="2">
        <f>IF(Z92="HERE",Y92,AA91+Graph!$G$1*1000)</f>
        <v>28948416.114788383</v>
      </c>
      <c r="AB92" s="2">
        <f t="shared" si="21"/>
        <v>582637.58051425219</v>
      </c>
      <c r="AC92" s="2">
        <f t="shared" si="9"/>
        <v>895628.5</v>
      </c>
      <c r="AD92" s="3">
        <f t="shared" si="10"/>
        <v>28948416.114788383</v>
      </c>
      <c r="AE92" s="2">
        <f>IF(AE90&gt;=52800000,52800000,IF(AB71=Graph!G$1*1000,AE91+Graph!G$1*1000,AC92))</f>
        <v>895628.5</v>
      </c>
      <c r="AF92" s="3">
        <f t="shared" si="11"/>
        <v>895628.5</v>
      </c>
      <c r="AG92" s="3">
        <f t="shared" si="29"/>
        <v>16070813.340213932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25</v>
      </c>
      <c r="C93" s="7"/>
      <c r="D93" s="2" t="e">
        <f t="shared" si="12"/>
        <v>#N/A</v>
      </c>
      <c r="E93" s="2" t="e">
        <f t="shared" si="22"/>
        <v>#N/A</v>
      </c>
      <c r="F93" s="2">
        <v>596919.37259113789</v>
      </c>
      <c r="G93" s="2">
        <f t="shared" si="25"/>
        <v>596919.37259113789</v>
      </c>
      <c r="H93" s="2">
        <f t="shared" si="13"/>
        <v>29767871.226801693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749713.28571428696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601332.76010683179</v>
      </c>
      <c r="Q93" s="2">
        <f t="shared" si="26"/>
        <v>601332.76010683179</v>
      </c>
      <c r="R93" s="2">
        <f t="shared" si="16"/>
        <v>30445377.374895215</v>
      </c>
      <c r="S93" s="2">
        <f t="shared" si="17"/>
        <v>596919.37259113789</v>
      </c>
      <c r="T93" s="2">
        <f t="shared" si="18"/>
        <v>7039.5714285714785</v>
      </c>
      <c r="U93" s="2">
        <f t="shared" si="19"/>
        <v>601332.76010683179</v>
      </c>
      <c r="V93" s="2">
        <f t="shared" si="5"/>
        <v>909041.1875</v>
      </c>
      <c r="W93" s="2">
        <f t="shared" si="20"/>
        <v>13412.6875</v>
      </c>
      <c r="X93" s="2">
        <f t="shared" si="6"/>
        <v>587920.07260683179</v>
      </c>
      <c r="Y93" s="2">
        <f t="shared" si="7"/>
        <v>29536336.187395215</v>
      </c>
      <c r="Z93" s="2" t="str">
        <f t="shared" si="8"/>
        <v>HERE</v>
      </c>
      <c r="AA93" s="2">
        <f>IF(Z93="HERE",Y93,AA92+Graph!$G$1*1000)</f>
        <v>29536336.187395215</v>
      </c>
      <c r="AB93" s="2">
        <f t="shared" si="21"/>
        <v>587920.07260683179</v>
      </c>
      <c r="AC93" s="2">
        <f t="shared" si="9"/>
        <v>909041.1875</v>
      </c>
      <c r="AD93" s="3">
        <f t="shared" si="10"/>
        <v>29536336.187395215</v>
      </c>
      <c r="AE93" s="2">
        <f>IF(AE91&gt;=52800000,52800000,IF(AB72=Graph!G$1*1000,AE92+Graph!G$1*1000,AC93))</f>
        <v>909041.1875</v>
      </c>
      <c r="AF93" s="3">
        <f t="shared" si="11"/>
        <v>909041.1875</v>
      </c>
      <c r="AG93" s="3">
        <f t="shared" si="29"/>
        <v>16500772.939385219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26</v>
      </c>
      <c r="C94" s="7"/>
      <c r="D94" s="2" t="e">
        <f t="shared" si="12"/>
        <v>#N/A</v>
      </c>
      <c r="E94" s="2" t="e">
        <f t="shared" si="22"/>
        <v>#N/A</v>
      </c>
      <c r="F94" s="2">
        <v>602180.0228843987</v>
      </c>
      <c r="G94" s="2">
        <f t="shared" si="25"/>
        <v>602180.0228843987</v>
      </c>
      <c r="H94" s="2">
        <f t="shared" si="13"/>
        <v>30370051.249686092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756752.85714285844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606615.25219941139</v>
      </c>
      <c r="Q94" s="2">
        <f t="shared" si="26"/>
        <v>606615.25219941139</v>
      </c>
      <c r="R94" s="2">
        <f t="shared" si="16"/>
        <v>31051992.627094626</v>
      </c>
      <c r="S94" s="2">
        <f t="shared" si="17"/>
        <v>602180.0228843987</v>
      </c>
      <c r="T94" s="2">
        <f t="shared" si="18"/>
        <v>7039.5714285714785</v>
      </c>
      <c r="U94" s="2">
        <f t="shared" si="19"/>
        <v>606615.25219941139</v>
      </c>
      <c r="V94" s="2">
        <f t="shared" si="5"/>
        <v>922453.875</v>
      </c>
      <c r="W94" s="2">
        <f t="shared" si="20"/>
        <v>13412.6875</v>
      </c>
      <c r="X94" s="2">
        <f t="shared" si="6"/>
        <v>593202.56469941139</v>
      </c>
      <c r="Y94" s="2">
        <f t="shared" si="7"/>
        <v>30129538.752094626</v>
      </c>
      <c r="Z94" s="2" t="str">
        <f t="shared" si="8"/>
        <v>HERE</v>
      </c>
      <c r="AA94" s="2">
        <f>IF(Z94="HERE",Y94,AA93+Graph!$G$1*1000)</f>
        <v>30129538.752094626</v>
      </c>
      <c r="AB94" s="2">
        <f t="shared" si="21"/>
        <v>593202.56469941139</v>
      </c>
      <c r="AC94" s="2">
        <f t="shared" si="9"/>
        <v>922453.875</v>
      </c>
      <c r="AD94" s="3">
        <f t="shared" si="10"/>
        <v>30129538.752094626</v>
      </c>
      <c r="AE94" s="2">
        <f>IF(AE92&gt;=52800000,52800000,IF(AB73=Graph!G$1*1000,AE93+Graph!G$1*1000,AC94))</f>
        <v>922453.875</v>
      </c>
      <c r="AF94" s="3">
        <f t="shared" si="11"/>
        <v>922453.875</v>
      </c>
      <c r="AG94" s="3">
        <f t="shared" si="29"/>
        <v>16935486.781439826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27</v>
      </c>
      <c r="C95" s="7"/>
      <c r="D95" s="2" t="e">
        <f t="shared" si="12"/>
        <v>#N/A</v>
      </c>
      <c r="E95" s="2" t="e">
        <f t="shared" si="22"/>
        <v>#N/A</v>
      </c>
      <c r="F95" s="2">
        <v>607440.67317762971</v>
      </c>
      <c r="G95" s="2">
        <f t="shared" si="25"/>
        <v>607440.67317762971</v>
      </c>
      <c r="H95" s="2">
        <f t="shared" si="13"/>
        <v>30977491.922863722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763792.42857142992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611897.744291991</v>
      </c>
      <c r="Q95" s="2">
        <f t="shared" si="26"/>
        <v>611897.744291991</v>
      </c>
      <c r="R95" s="2">
        <f t="shared" si="16"/>
        <v>31663890.371386617</v>
      </c>
      <c r="S95" s="2">
        <f t="shared" si="17"/>
        <v>607440.67317762971</v>
      </c>
      <c r="T95" s="2">
        <f t="shared" si="18"/>
        <v>7039.5714285714785</v>
      </c>
      <c r="U95" s="2">
        <f t="shared" si="19"/>
        <v>611897.744291991</v>
      </c>
      <c r="V95" s="2">
        <f t="shared" si="5"/>
        <v>935866.5625</v>
      </c>
      <c r="W95" s="2">
        <f t="shared" si="20"/>
        <v>13412.6875</v>
      </c>
      <c r="X95" s="2">
        <f t="shared" si="6"/>
        <v>598485.056791991</v>
      </c>
      <c r="Y95" s="2">
        <f t="shared" ref="Y95:Y158" si="30">IF(COUNT($C96)=0,IF(COUNT($C95)=1,C95,SUM(Y94+X95)),C95)</f>
        <v>30728023.808886617</v>
      </c>
      <c r="Z95" s="2" t="str">
        <f t="shared" si="8"/>
        <v>HERE</v>
      </c>
      <c r="AA95" s="2">
        <f>IF(Z95="HERE",Y95,AA94+Graph!$G$1*1000)</f>
        <v>30728023.808886617</v>
      </c>
      <c r="AB95" s="2">
        <f t="shared" si="21"/>
        <v>598485.056791991</v>
      </c>
      <c r="AC95" s="2">
        <f t="shared" ref="AC95:AC158" si="31">IF(Z96="HERE",V95,AC94)</f>
        <v>935866.5625</v>
      </c>
      <c r="AD95" s="3">
        <f t="shared" si="10"/>
        <v>30728023.808886617</v>
      </c>
      <c r="AE95" s="2">
        <f>IF(AE93&gt;=52800000,52800000,IF(AB74=Graph!G$1*1000,AE94+Graph!G$1*1000,AC95))</f>
        <v>935866.5625</v>
      </c>
      <c r="AF95" s="3">
        <f t="shared" si="11"/>
        <v>935866.5625</v>
      </c>
      <c r="AG95" s="3">
        <f t="shared" si="29"/>
        <v>17374954.86637776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28</v>
      </c>
      <c r="C96" s="7"/>
      <c r="D96" s="2" t="e">
        <f t="shared" si="12"/>
        <v>#N/A</v>
      </c>
      <c r="E96" s="2" t="e">
        <f t="shared" si="22"/>
        <v>#N/A</v>
      </c>
      <c r="F96" s="2">
        <v>612701.32347089052</v>
      </c>
      <c r="G96" s="2">
        <f t="shared" si="25"/>
        <v>612701.32347089052</v>
      </c>
      <c r="H96" s="2">
        <f t="shared" ref="H96:H159" si="32">IF(COUNT($C97)=0,IF(COUNT($C96)=1,C96,SUM(H95+G96)),C96)</f>
        <v>31590193.246334612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770832.0000000014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617180.2363845706</v>
      </c>
      <c r="Q96" s="2">
        <f t="shared" si="26"/>
        <v>617180.2363845706</v>
      </c>
      <c r="R96" s="2">
        <f t="shared" ref="R96:R159" si="33">IF(COUNT($C97)=0,IF(COUNT($C96)=1,M96,SUM(R95+Q96)),M96)</f>
        <v>32281070.607771188</v>
      </c>
      <c r="S96" s="2">
        <f t="shared" si="17"/>
        <v>612701.32347089052</v>
      </c>
      <c r="T96" s="2">
        <f t="shared" si="18"/>
        <v>7039.5714285714785</v>
      </c>
      <c r="U96" s="2">
        <f t="shared" si="19"/>
        <v>617180.2363845706</v>
      </c>
      <c r="V96" s="2">
        <f t="shared" si="5"/>
        <v>949279.25</v>
      </c>
      <c r="W96" s="2">
        <f t="shared" si="20"/>
        <v>13412.6875</v>
      </c>
      <c r="X96" s="2">
        <f t="shared" si="6"/>
        <v>603767.5488845706</v>
      </c>
      <c r="Y96" s="2">
        <f t="shared" si="30"/>
        <v>31331791.357771188</v>
      </c>
      <c r="Z96" s="2" t="str">
        <f t="shared" si="8"/>
        <v>HERE</v>
      </c>
      <c r="AA96" s="2">
        <f>IF(Z96="HERE",Y96,AA95+Graph!$G$1*1000)</f>
        <v>31331791.357771188</v>
      </c>
      <c r="AB96" s="2">
        <f t="shared" si="21"/>
        <v>603767.5488845706</v>
      </c>
      <c r="AC96" s="2">
        <f t="shared" si="31"/>
        <v>949279.25</v>
      </c>
      <c r="AD96" s="3">
        <f t="shared" si="10"/>
        <v>31331791.357771188</v>
      </c>
      <c r="AE96" s="2">
        <f>IF(AE94&gt;=52800000,52800000,IF(AB75=Graph!G$1*1000,AE95+Graph!G$1*1000,AC96))</f>
        <v>949279.25</v>
      </c>
      <c r="AF96" s="3">
        <f t="shared" si="11"/>
        <v>949279.25</v>
      </c>
      <c r="AG96" s="3">
        <f t="shared" si="29"/>
        <v>17819177.194199037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29</v>
      </c>
      <c r="C97" s="7"/>
      <c r="D97" s="2" t="e">
        <f t="shared" si="12"/>
        <v>#N/A</v>
      </c>
      <c r="E97" s="2" t="e">
        <f t="shared" si="22"/>
        <v>#N/A</v>
      </c>
      <c r="F97" s="2">
        <v>617961.97376415133</v>
      </c>
      <c r="G97" s="2">
        <f t="shared" si="25"/>
        <v>617961.97376415133</v>
      </c>
      <c r="H97" s="2">
        <f t="shared" si="32"/>
        <v>32208155.220098764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777871.57142857288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622462.72847718</v>
      </c>
      <c r="Q97" s="2">
        <f t="shared" si="26"/>
        <v>622462.72847718</v>
      </c>
      <c r="R97" s="2">
        <f t="shared" si="33"/>
        <v>32903533.336248368</v>
      </c>
      <c r="S97" s="2">
        <f t="shared" si="17"/>
        <v>617961.97376415133</v>
      </c>
      <c r="T97" s="2">
        <f t="shared" si="18"/>
        <v>7039.5714285714785</v>
      </c>
      <c r="U97" s="2">
        <f t="shared" si="19"/>
        <v>622462.72847718</v>
      </c>
      <c r="V97" s="2">
        <f t="shared" si="5"/>
        <v>962691.9375</v>
      </c>
      <c r="W97" s="2">
        <f t="shared" si="20"/>
        <v>13412.6875</v>
      </c>
      <c r="X97" s="2">
        <f t="shared" si="6"/>
        <v>609050.04097718</v>
      </c>
      <c r="Y97" s="2">
        <f t="shared" si="30"/>
        <v>31940841.398748368</v>
      </c>
      <c r="Z97" s="2" t="str">
        <f t="shared" si="8"/>
        <v>HERE</v>
      </c>
      <c r="AA97" s="2">
        <f>IF(Z97="HERE",Y97,AA96+Graph!$G$1*1000)</f>
        <v>31940841.398748368</v>
      </c>
      <c r="AB97" s="2">
        <f t="shared" si="21"/>
        <v>609050.04097718</v>
      </c>
      <c r="AC97" s="2">
        <f t="shared" si="31"/>
        <v>962691.9375</v>
      </c>
      <c r="AD97" s="3">
        <f t="shared" si="10"/>
        <v>31940841.398748368</v>
      </c>
      <c r="AE97" s="2">
        <f>IF(AE95&gt;=52800000,52800000,IF(AB76=Graph!G$1*1000,AE96+Graph!G$1*1000,AC97))</f>
        <v>962691.9375</v>
      </c>
      <c r="AF97" s="3">
        <f t="shared" si="11"/>
        <v>962691.9375</v>
      </c>
      <c r="AG97" s="3">
        <f t="shared" si="29"/>
        <v>18268153.764903635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30</v>
      </c>
      <c r="C98" s="7"/>
      <c r="D98" s="2" t="e">
        <f t="shared" si="12"/>
        <v>#N/A</v>
      </c>
      <c r="E98" s="2" t="e">
        <f t="shared" si="22"/>
        <v>#N/A</v>
      </c>
      <c r="F98" s="2">
        <v>623222.62405741215</v>
      </c>
      <c r="G98" s="2">
        <f t="shared" si="25"/>
        <v>623222.62405741215</v>
      </c>
      <c r="H98" s="2">
        <f t="shared" si="32"/>
        <v>32831377.844156176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784911.14285714435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627745.22056975961</v>
      </c>
      <c r="Q98" s="2">
        <f t="shared" si="26"/>
        <v>627745.22056975961</v>
      </c>
      <c r="R98" s="2">
        <f t="shared" si="33"/>
        <v>33531278.556818128</v>
      </c>
      <c r="S98" s="2">
        <f t="shared" si="17"/>
        <v>623222.62405741215</v>
      </c>
      <c r="T98" s="2">
        <f t="shared" si="18"/>
        <v>7039.5714285714785</v>
      </c>
      <c r="U98" s="2">
        <f t="shared" si="19"/>
        <v>627745.22056975961</v>
      </c>
      <c r="V98" s="2">
        <f t="shared" si="5"/>
        <v>976104.625</v>
      </c>
      <c r="W98" s="2">
        <f t="shared" si="20"/>
        <v>13412.6875</v>
      </c>
      <c r="X98" s="2">
        <f t="shared" si="6"/>
        <v>614332.53306975961</v>
      </c>
      <c r="Y98" s="2">
        <f t="shared" si="30"/>
        <v>32555173.931818128</v>
      </c>
      <c r="Z98" s="2" t="str">
        <f t="shared" si="8"/>
        <v>HERE</v>
      </c>
      <c r="AA98" s="2">
        <f>IF(Z98="HERE",Y98,AA97+Graph!$G$1*1000)</f>
        <v>32555173.931818128</v>
      </c>
      <c r="AB98" s="2">
        <f t="shared" si="21"/>
        <v>614332.53306975961</v>
      </c>
      <c r="AC98" s="2">
        <f t="shared" si="31"/>
        <v>976104.625</v>
      </c>
      <c r="AD98" s="3">
        <f t="shared" si="10"/>
        <v>32555173.931818128</v>
      </c>
      <c r="AE98" s="2">
        <f>IF(AE96&gt;=52800000,52800000,IF(AB77=Graph!G$1*1000,AE97+Graph!G$1*1000,AC98))</f>
        <v>976104.625</v>
      </c>
      <c r="AF98" s="3">
        <f t="shared" si="11"/>
        <v>976104.625</v>
      </c>
      <c r="AG98" s="3">
        <f t="shared" si="29"/>
        <v>18721884.578491557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31</v>
      </c>
      <c r="C99" s="7"/>
      <c r="D99" s="2" t="e">
        <f t="shared" si="12"/>
        <v>#N/A</v>
      </c>
      <c r="E99" s="2" t="e">
        <f t="shared" si="22"/>
        <v>#N/A</v>
      </c>
      <c r="F99" s="2">
        <v>628483.27435067296</v>
      </c>
      <c r="G99" s="2">
        <f t="shared" si="25"/>
        <v>628483.27435067296</v>
      </c>
      <c r="H99" s="2">
        <f t="shared" si="32"/>
        <v>33459861.118506849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791950.71428571583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633027.71266233921</v>
      </c>
      <c r="Q99" s="2">
        <f t="shared" si="26"/>
        <v>633027.71266233921</v>
      </c>
      <c r="R99" s="2">
        <f t="shared" si="33"/>
        <v>34164306.269480467</v>
      </c>
      <c r="S99" s="2">
        <f t="shared" si="17"/>
        <v>628483.27435067296</v>
      </c>
      <c r="T99" s="2">
        <f t="shared" si="18"/>
        <v>7039.5714285714785</v>
      </c>
      <c r="U99" s="2">
        <f t="shared" si="19"/>
        <v>633027.71266233921</v>
      </c>
      <c r="V99" s="2">
        <f t="shared" si="5"/>
        <v>989517.3125</v>
      </c>
      <c r="W99" s="2">
        <f t="shared" si="20"/>
        <v>13412.6875</v>
      </c>
      <c r="X99" s="2">
        <f t="shared" si="6"/>
        <v>619615.02516233921</v>
      </c>
      <c r="Y99" s="2">
        <f t="shared" si="30"/>
        <v>33174788.956980467</v>
      </c>
      <c r="Z99" s="2" t="str">
        <f t="shared" si="8"/>
        <v>HERE</v>
      </c>
      <c r="AA99" s="2">
        <f>IF(Z99="HERE",Y99,AA98+Graph!$G$1*1000)</f>
        <v>33174788.956980467</v>
      </c>
      <c r="AB99" s="2">
        <f t="shared" si="21"/>
        <v>619615.02516233921</v>
      </c>
      <c r="AC99" s="2">
        <f t="shared" si="31"/>
        <v>989517.3125</v>
      </c>
      <c r="AD99" s="3">
        <f t="shared" si="10"/>
        <v>33174788.956980467</v>
      </c>
      <c r="AE99" s="2">
        <f>IF(AE97&gt;=52800000,52800000,IF(AB78=Graph!G$1*1000,AE98+Graph!G$1*1000,AC99))</f>
        <v>989517.3125</v>
      </c>
      <c r="AF99" s="3">
        <f t="shared" si="11"/>
        <v>989517.3125</v>
      </c>
      <c r="AG99" s="3">
        <f t="shared" si="29"/>
        <v>19180369.634962801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32</v>
      </c>
      <c r="C100" s="14"/>
      <c r="D100" s="13" t="e">
        <f t="shared" si="12"/>
        <v>#N/A</v>
      </c>
      <c r="E100" s="13" t="e">
        <f t="shared" si="22"/>
        <v>#N/A</v>
      </c>
      <c r="F100" s="13">
        <v>633743.92464390397</v>
      </c>
      <c r="G100" s="2">
        <f t="shared" si="25"/>
        <v>633743.92464390397</v>
      </c>
      <c r="H100" s="13">
        <f t="shared" si="32"/>
        <v>34093605.043150753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798990.28571428731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638310.20475491881</v>
      </c>
      <c r="Q100" s="2">
        <f t="shared" si="26"/>
        <v>638310.20475491881</v>
      </c>
      <c r="R100" s="13">
        <f t="shared" si="33"/>
        <v>34802616.474235386</v>
      </c>
      <c r="S100" s="13">
        <f t="shared" si="17"/>
        <v>633743.92464390397</v>
      </c>
      <c r="T100" s="13">
        <f t="shared" si="18"/>
        <v>7039.5714285714785</v>
      </c>
      <c r="U100" s="13">
        <f t="shared" si="19"/>
        <v>638310.20475491881</v>
      </c>
      <c r="V100" s="13">
        <f t="shared" si="5"/>
        <v>1002930</v>
      </c>
      <c r="W100" s="13">
        <f t="shared" si="20"/>
        <v>13412.6875</v>
      </c>
      <c r="X100" s="13">
        <f t="shared" si="6"/>
        <v>624897.51725491881</v>
      </c>
      <c r="Y100" s="2">
        <f t="shared" si="30"/>
        <v>33799686.474235386</v>
      </c>
      <c r="Z100" s="2" t="str">
        <f t="shared" si="8"/>
        <v>HERE</v>
      </c>
      <c r="AA100" s="2">
        <f>IF(Z100="HERE",Y100,AA99+Graph!$G$1*1000)</f>
        <v>33799686.474235386</v>
      </c>
      <c r="AB100" s="2">
        <f t="shared" si="21"/>
        <v>624897.51725491881</v>
      </c>
      <c r="AC100" s="2">
        <f t="shared" si="31"/>
        <v>1002930</v>
      </c>
      <c r="AD100" s="3">
        <f t="shared" si="10"/>
        <v>33799686.474235386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19643608.934317369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33</v>
      </c>
      <c r="C101" s="7"/>
      <c r="D101" s="2" t="e">
        <f t="shared" si="12"/>
        <v>#N/A</v>
      </c>
      <c r="E101" s="2" t="e">
        <f t="shared" si="22"/>
        <v>#N/A</v>
      </c>
      <c r="F101" s="2">
        <v>639004.57493716478</v>
      </c>
      <c r="G101" s="2">
        <f t="shared" si="25"/>
        <v>639004.57493716478</v>
      </c>
      <c r="H101" s="2">
        <f t="shared" si="32"/>
        <v>34732609.618087918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806029.85714285879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643592.69684749842</v>
      </c>
      <c r="Q101" s="2">
        <f t="shared" si="26"/>
        <v>643592.69684749842</v>
      </c>
      <c r="R101" s="2">
        <f t="shared" si="33"/>
        <v>35446209.171082884</v>
      </c>
      <c r="S101" s="2">
        <f t="shared" si="17"/>
        <v>639004.57493716478</v>
      </c>
      <c r="T101" s="2">
        <f t="shared" si="18"/>
        <v>7039.5714285714785</v>
      </c>
      <c r="U101" s="2">
        <f t="shared" si="19"/>
        <v>643592.69684749842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590154.9825617841</v>
      </c>
      <c r="Y101" s="2">
        <f t="shared" si="30"/>
        <v>34389841.456797168</v>
      </c>
      <c r="Z101" s="2" t="str">
        <f t="shared" si="8"/>
        <v>HERE</v>
      </c>
      <c r="AA101" s="2">
        <f>IF(Z101="HERE",Y101,AA100+Graph!$G$1*1000)</f>
        <v>34389841.456797168</v>
      </c>
      <c r="AB101" s="2">
        <f t="shared" si="21"/>
        <v>590154.982561782</v>
      </c>
      <c r="AC101" s="2">
        <f t="shared" si="31"/>
        <v>1056367.7142857143</v>
      </c>
      <c r="AD101" s="3">
        <f t="shared" si="10"/>
        <v>34389841.456797168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20111602.47655528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34</v>
      </c>
      <c r="C102" s="7"/>
      <c r="D102" s="2" t="e">
        <f t="shared" si="12"/>
        <v>#N/A</v>
      </c>
      <c r="E102" s="2" t="e">
        <f t="shared" si="22"/>
        <v>#N/A</v>
      </c>
      <c r="F102" s="2">
        <v>644265.2252304256</v>
      </c>
      <c r="G102" s="2">
        <f t="shared" ref="G102:G165" si="35">IF(F102&gt;800000,$AK$31*1000,F102)</f>
        <v>644265.2252304256</v>
      </c>
      <c r="H102" s="2">
        <f t="shared" si="32"/>
        <v>35376874.843318343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813069.42857143027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648875.18894007802</v>
      </c>
      <c r="Q102" s="2">
        <f t="shared" ref="Q102:Q165" si="36">IF(P102&gt;800000,800000,P102)</f>
        <v>648875.18894007802</v>
      </c>
      <c r="R102" s="2">
        <f t="shared" si="33"/>
        <v>36095084.360022962</v>
      </c>
      <c r="S102" s="2">
        <f t="shared" si="17"/>
        <v>644265.2252304256</v>
      </c>
      <c r="T102" s="2">
        <f t="shared" si="18"/>
        <v>7039.5714285714785</v>
      </c>
      <c r="U102" s="2">
        <f t="shared" si="19"/>
        <v>648875.18894007802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595437.4746543637</v>
      </c>
      <c r="Y102" s="2">
        <f t="shared" si="30"/>
        <v>34985278.931451529</v>
      </c>
      <c r="Z102" s="2" t="str">
        <f t="shared" si="8"/>
        <v>HERE</v>
      </c>
      <c r="AA102" s="2">
        <f>IF(Z102="HERE",Y102,AA101+Graph!$G$1*1000)</f>
        <v>34985278.931451529</v>
      </c>
      <c r="AB102" s="2">
        <f t="shared" si="21"/>
        <v>595437.47465436161</v>
      </c>
      <c r="AC102" s="2">
        <f t="shared" si="31"/>
        <v>1109805.4285714286</v>
      </c>
      <c r="AD102" s="3">
        <f t="shared" si="10"/>
        <v>34985278.931451529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20584350.261676513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35</v>
      </c>
      <c r="C103" s="7"/>
      <c r="D103" s="2" t="e">
        <f t="shared" si="12"/>
        <v>#N/A</v>
      </c>
      <c r="E103" s="2" t="e">
        <f t="shared" si="22"/>
        <v>#N/A</v>
      </c>
      <c r="F103" s="2">
        <v>649525.87552368641</v>
      </c>
      <c r="G103" s="2">
        <f t="shared" si="35"/>
        <v>649525.87552368641</v>
      </c>
      <c r="H103" s="2">
        <f t="shared" si="32"/>
        <v>36026400.71884203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820109.00000000175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654157.68103268743</v>
      </c>
      <c r="Q103" s="2">
        <f t="shared" si="36"/>
        <v>654157.68103268743</v>
      </c>
      <c r="R103" s="2">
        <f t="shared" si="33"/>
        <v>36749242.04105565</v>
      </c>
      <c r="S103" s="2">
        <f t="shared" si="17"/>
        <v>649525.87552368641</v>
      </c>
      <c r="T103" s="2">
        <f t="shared" si="18"/>
        <v>7039.5714285714785</v>
      </c>
      <c r="U103" s="2">
        <f t="shared" si="19"/>
        <v>654157.68103268743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600719.96674697334</v>
      </c>
      <c r="Y103" s="2">
        <f t="shared" si="30"/>
        <v>35585998.8981985</v>
      </c>
      <c r="Z103" s="2" t="str">
        <f t="shared" si="8"/>
        <v>HERE</v>
      </c>
      <c r="AA103" s="2">
        <f>IF(Z103="HERE",Y103,AA102+Graph!$G$1*1000)</f>
        <v>35585998.8981985</v>
      </c>
      <c r="AB103" s="2">
        <f t="shared" si="21"/>
        <v>600719.96674697101</v>
      </c>
      <c r="AC103" s="2">
        <f t="shared" si="31"/>
        <v>1163243.1428571427</v>
      </c>
      <c r="AD103" s="3">
        <f t="shared" si="10"/>
        <v>35585998.8981985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21061852.289681073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36</v>
      </c>
      <c r="C104" s="7"/>
      <c r="D104" s="2" t="e">
        <f t="shared" si="12"/>
        <v>#N/A</v>
      </c>
      <c r="E104" s="2" t="e">
        <f t="shared" si="22"/>
        <v>#N/A</v>
      </c>
      <c r="F104" s="2">
        <v>654786.52581694722</v>
      </c>
      <c r="G104" s="2">
        <f t="shared" si="35"/>
        <v>654786.52581694722</v>
      </c>
      <c r="H104" s="2">
        <f t="shared" si="32"/>
        <v>36681187.244658977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827148.57142857322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659440.17312526703</v>
      </c>
      <c r="Q104" s="2">
        <f t="shared" si="36"/>
        <v>659440.17312526703</v>
      </c>
      <c r="R104" s="2">
        <f t="shared" si="33"/>
        <v>37408682.214180917</v>
      </c>
      <c r="S104" s="2">
        <f t="shared" si="17"/>
        <v>654786.52581694722</v>
      </c>
      <c r="T104" s="2">
        <f t="shared" si="18"/>
        <v>7039.5714285714785</v>
      </c>
      <c r="U104" s="2">
        <f t="shared" si="19"/>
        <v>659440.17312526703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606002.45883955271</v>
      </c>
      <c r="Y104" s="2">
        <f t="shared" si="30"/>
        <v>36192001.357038051</v>
      </c>
      <c r="Z104" s="2" t="str">
        <f t="shared" si="8"/>
        <v>HERE</v>
      </c>
      <c r="AA104" s="2">
        <f>IF(Z104="HERE",Y104,AA103+Graph!$G$1*1000)</f>
        <v>36192001.357038051</v>
      </c>
      <c r="AB104" s="2">
        <f t="shared" si="21"/>
        <v>606002.45883955061</v>
      </c>
      <c r="AC104" s="2">
        <f t="shared" si="31"/>
        <v>1216680.857142857</v>
      </c>
      <c r="AD104" s="3">
        <f t="shared" si="10"/>
        <v>36192001.357038051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21544108.560568951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37</v>
      </c>
      <c r="C105" s="7"/>
      <c r="D105" s="2" t="e">
        <f t="shared" si="12"/>
        <v>#N/A</v>
      </c>
      <c r="E105" s="2" t="e">
        <f t="shared" si="22"/>
        <v>#N/A</v>
      </c>
      <c r="F105" s="2">
        <v>660047.17611017823</v>
      </c>
      <c r="G105" s="2">
        <f t="shared" si="35"/>
        <v>660047.17611017823</v>
      </c>
      <c r="H105" s="2">
        <f t="shared" si="32"/>
        <v>37341234.420769155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834188.1428571447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664722.66521784663</v>
      </c>
      <c r="Q105" s="2">
        <f t="shared" si="36"/>
        <v>664722.66521784663</v>
      </c>
      <c r="R105" s="2">
        <f t="shared" si="33"/>
        <v>38073404.879398763</v>
      </c>
      <c r="S105" s="2">
        <f t="shared" si="17"/>
        <v>660047.17611017823</v>
      </c>
      <c r="T105" s="2">
        <f t="shared" si="18"/>
        <v>7039.5714285714785</v>
      </c>
      <c r="U105" s="2">
        <f t="shared" si="19"/>
        <v>664722.66521784663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611284.95093213231</v>
      </c>
      <c r="Y105" s="2">
        <f t="shared" si="30"/>
        <v>36803286.307970181</v>
      </c>
      <c r="Z105" s="2" t="str">
        <f t="shared" si="8"/>
        <v>HERE</v>
      </c>
      <c r="AA105" s="2">
        <f>IF(Z105="HERE",Y105,AA104+Graph!$G$1*1000)</f>
        <v>36803286.307970181</v>
      </c>
      <c r="AB105" s="2">
        <f t="shared" si="21"/>
        <v>611284.95093213022</v>
      </c>
      <c r="AC105" s="2">
        <f t="shared" si="31"/>
        <v>1270118.5714285714</v>
      </c>
      <c r="AD105" s="3">
        <f t="shared" si="10"/>
        <v>36803286.307970181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22031119.074340153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38</v>
      </c>
      <c r="C106" s="7"/>
      <c r="D106" s="2" t="e">
        <f t="shared" si="12"/>
        <v>#N/A</v>
      </c>
      <c r="E106" s="2" t="e">
        <f t="shared" si="22"/>
        <v>#N/A</v>
      </c>
      <c r="F106" s="2">
        <v>665307.82640343904</v>
      </c>
      <c r="G106" s="2">
        <f t="shared" si="35"/>
        <v>665307.82640343904</v>
      </c>
      <c r="H106" s="2">
        <f t="shared" si="32"/>
        <v>38006542.247172594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841227.71428571618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670005.15731042624</v>
      </c>
      <c r="Q106" s="2">
        <f t="shared" si="36"/>
        <v>670005.15731042624</v>
      </c>
      <c r="R106" s="2">
        <f t="shared" si="33"/>
        <v>38743410.036709189</v>
      </c>
      <c r="S106" s="2">
        <f t="shared" si="17"/>
        <v>665307.82640343904</v>
      </c>
      <c r="T106" s="2">
        <f t="shared" si="18"/>
        <v>7039.5714285714785</v>
      </c>
      <c r="U106" s="2">
        <f t="shared" si="19"/>
        <v>670005.15731042624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616567.44302471192</v>
      </c>
      <c r="Y106" s="2">
        <f t="shared" si="30"/>
        <v>37419853.750994891</v>
      </c>
      <c r="Z106" s="2" t="str">
        <f t="shared" si="8"/>
        <v>HERE</v>
      </c>
      <c r="AA106" s="2">
        <f>IF(Z106="HERE",Y106,AA105+Graph!$G$1*1000)</f>
        <v>37419853.750994891</v>
      </c>
      <c r="AB106" s="2">
        <f t="shared" si="21"/>
        <v>616567.44302470982</v>
      </c>
      <c r="AC106" s="2">
        <f t="shared" si="31"/>
        <v>1323556.2857142857</v>
      </c>
      <c r="AD106" s="3">
        <f t="shared" si="10"/>
        <v>37419853.750994891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22522883.830994673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39</v>
      </c>
      <c r="C107" s="7"/>
      <c r="D107" s="2" t="e">
        <f t="shared" si="12"/>
        <v>#N/A</v>
      </c>
      <c r="E107" s="2" t="e">
        <f t="shared" si="22"/>
        <v>#N/A</v>
      </c>
      <c r="F107" s="2">
        <v>670568.47669669986</v>
      </c>
      <c r="G107" s="2">
        <f t="shared" si="35"/>
        <v>670568.47669669986</v>
      </c>
      <c r="H107" s="2">
        <f t="shared" si="32"/>
        <v>38677110.723869294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848267.28571428766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675287.64940300584</v>
      </c>
      <c r="Q107" s="2">
        <f t="shared" si="36"/>
        <v>675287.64940300584</v>
      </c>
      <c r="R107" s="2">
        <f t="shared" si="33"/>
        <v>39418697.686112195</v>
      </c>
      <c r="S107" s="2">
        <f t="shared" si="17"/>
        <v>670568.47669669986</v>
      </c>
      <c r="T107" s="2">
        <f t="shared" si="18"/>
        <v>7039.5714285714785</v>
      </c>
      <c r="U107" s="2">
        <f t="shared" si="19"/>
        <v>675287.64940300584</v>
      </c>
      <c r="V107" s="2">
        <f t="shared" si="34"/>
        <v>1376994</v>
      </c>
      <c r="W107" s="2">
        <f t="shared" si="20"/>
        <v>53437.714285714319</v>
      </c>
      <c r="X107" s="2">
        <f t="shared" si="6"/>
        <v>621849.93511729152</v>
      </c>
      <c r="Y107" s="2">
        <f t="shared" si="30"/>
        <v>38041703.68611218</v>
      </c>
      <c r="Z107" s="2" t="str">
        <f t="shared" si="8"/>
        <v>HERE</v>
      </c>
      <c r="AA107" s="2">
        <f>IF(Z107="HERE",Y107,AA106+Graph!$G$1*1000)</f>
        <v>38041703.68611218</v>
      </c>
      <c r="AB107" s="2">
        <f t="shared" si="21"/>
        <v>621849.93511728942</v>
      </c>
      <c r="AC107" s="2">
        <f t="shared" si="31"/>
        <v>1376994</v>
      </c>
      <c r="AD107" s="3">
        <f t="shared" si="10"/>
        <v>38041703.68611218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23019402.83053254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40</v>
      </c>
      <c r="C108" s="7"/>
      <c r="D108" s="2" t="e">
        <f t="shared" si="12"/>
        <v>#N/A</v>
      </c>
      <c r="E108" s="2" t="e">
        <f t="shared" si="22"/>
        <v>#N/A</v>
      </c>
      <c r="F108" s="2">
        <v>675829.12698996067</v>
      </c>
      <c r="G108" s="2">
        <f t="shared" si="35"/>
        <v>675829.12698996067</v>
      </c>
      <c r="H108" s="2">
        <f t="shared" si="32"/>
        <v>39352939.850859255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855306.85714285914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680570.14149558544</v>
      </c>
      <c r="Q108" s="2">
        <f t="shared" si="36"/>
        <v>680570.14149558544</v>
      </c>
      <c r="R108" s="2">
        <f t="shared" si="33"/>
        <v>40099267.827607781</v>
      </c>
      <c r="S108" s="2">
        <f t="shared" si="17"/>
        <v>675829.12698996067</v>
      </c>
      <c r="T108" s="2">
        <f t="shared" si="18"/>
        <v>7039.5714285714785</v>
      </c>
      <c r="U108" s="2">
        <f t="shared" si="19"/>
        <v>680570.14149558544</v>
      </c>
      <c r="V108" s="2">
        <f t="shared" si="34"/>
        <v>1508825.75</v>
      </c>
      <c r="W108" s="2">
        <f t="shared" si="20"/>
        <v>131831.75</v>
      </c>
      <c r="X108" s="2">
        <f t="shared" si="6"/>
        <v>548738.39149558544</v>
      </c>
      <c r="Y108" s="2">
        <f t="shared" si="30"/>
        <v>38590442.077607766</v>
      </c>
      <c r="Z108" s="2" t="str">
        <f t="shared" si="8"/>
        <v>HERE</v>
      </c>
      <c r="AA108" s="2">
        <f>IF(Z108="HERE",Y108,AA107+Graph!$G$1*1000)</f>
        <v>38590442.077607766</v>
      </c>
      <c r="AB108" s="2">
        <f t="shared" si="21"/>
        <v>548738.39149558544</v>
      </c>
      <c r="AC108" s="2">
        <f t="shared" si="31"/>
        <v>1508825.75</v>
      </c>
      <c r="AD108" s="3">
        <f t="shared" si="10"/>
        <v>38590442.077607766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23520676.072953735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41</v>
      </c>
      <c r="C109" s="7"/>
      <c r="D109" s="2" t="e">
        <f t="shared" si="12"/>
        <v>#N/A</v>
      </c>
      <c r="E109" s="2" t="e">
        <f t="shared" si="22"/>
        <v>#N/A</v>
      </c>
      <c r="F109" s="2">
        <v>681089.77728322148</v>
      </c>
      <c r="G109" s="2">
        <f t="shared" si="35"/>
        <v>681089.77728322148</v>
      </c>
      <c r="H109" s="2">
        <f t="shared" si="32"/>
        <v>40034029.628142476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862346.42857143062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685852.63358819485</v>
      </c>
      <c r="Q109" s="2">
        <f t="shared" si="36"/>
        <v>685852.63358819485</v>
      </c>
      <c r="R109" s="2">
        <f t="shared" si="33"/>
        <v>40785120.461195976</v>
      </c>
      <c r="S109" s="2">
        <f t="shared" si="17"/>
        <v>681089.77728322148</v>
      </c>
      <c r="T109" s="2">
        <f t="shared" si="18"/>
        <v>7039.5714285714785</v>
      </c>
      <c r="U109" s="2">
        <f t="shared" si="19"/>
        <v>685852.63358819485</v>
      </c>
      <c r="V109" s="2">
        <f t="shared" si="34"/>
        <v>1640657.5</v>
      </c>
      <c r="W109" s="2">
        <f t="shared" si="20"/>
        <v>131831.75</v>
      </c>
      <c r="X109" s="2">
        <f t="shared" si="6"/>
        <v>554020.88358819485</v>
      </c>
      <c r="Y109" s="2">
        <f t="shared" si="30"/>
        <v>39144462.961195961</v>
      </c>
      <c r="Z109" s="2" t="str">
        <f t="shared" si="8"/>
        <v>HERE</v>
      </c>
      <c r="AA109" s="2">
        <f>IF(Z109="HERE",Y109,AA108+Graph!$G$1*1000)</f>
        <v>39144462.961195961</v>
      </c>
      <c r="AB109" s="2">
        <f t="shared" si="21"/>
        <v>554020.88358819485</v>
      </c>
      <c r="AC109" s="2">
        <f t="shared" si="31"/>
        <v>1640657.5</v>
      </c>
      <c r="AD109" s="3">
        <f t="shared" si="10"/>
        <v>39144462.961195961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24026703.558258247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42</v>
      </c>
      <c r="C110" s="7"/>
      <c r="D110" s="2" t="e">
        <f t="shared" si="12"/>
        <v>#N/A</v>
      </c>
      <c r="E110" s="2" t="e">
        <f t="shared" si="22"/>
        <v>#N/A</v>
      </c>
      <c r="F110" s="2">
        <v>686350.42757645249</v>
      </c>
      <c r="G110" s="2">
        <f t="shared" si="35"/>
        <v>686350.42757645249</v>
      </c>
      <c r="H110" s="2">
        <f t="shared" si="32"/>
        <v>40720380.055718929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869386.0000000021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691135.12568077445</v>
      </c>
      <c r="Q110" s="2">
        <f t="shared" si="36"/>
        <v>691135.12568077445</v>
      </c>
      <c r="R110" s="2">
        <f t="shared" si="33"/>
        <v>41476255.58687675</v>
      </c>
      <c r="S110" s="2">
        <f t="shared" si="17"/>
        <v>686350.42757645249</v>
      </c>
      <c r="T110" s="2">
        <f t="shared" si="18"/>
        <v>7039.5714285714785</v>
      </c>
      <c r="U110" s="2">
        <f t="shared" si="19"/>
        <v>691135.12568077445</v>
      </c>
      <c r="V110" s="2">
        <f t="shared" si="34"/>
        <v>1772489.25</v>
      </c>
      <c r="W110" s="2">
        <f t="shared" si="20"/>
        <v>131831.75</v>
      </c>
      <c r="X110" s="2">
        <f t="shared" si="6"/>
        <v>559303.37568077445</v>
      </c>
      <c r="Y110" s="2">
        <f t="shared" si="30"/>
        <v>39703766.336876735</v>
      </c>
      <c r="Z110" s="2" t="str">
        <f t="shared" si="8"/>
        <v>HERE</v>
      </c>
      <c r="AA110" s="2">
        <f>IF(Z110="HERE",Y110,AA109+Graph!$G$1*1000)</f>
        <v>39703766.336876735</v>
      </c>
      <c r="AB110" s="2">
        <f t="shared" si="21"/>
        <v>559303.37568077445</v>
      </c>
      <c r="AC110" s="2">
        <f t="shared" si="31"/>
        <v>1772489.25</v>
      </c>
      <c r="AD110" s="3">
        <f t="shared" si="10"/>
        <v>39703766.336876735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24537485.286446083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43</v>
      </c>
      <c r="C111" s="7"/>
      <c r="D111" s="2" t="e">
        <f t="shared" si="12"/>
        <v>#N/A</v>
      </c>
      <c r="E111" s="2" t="e">
        <f t="shared" si="22"/>
        <v>#N/A</v>
      </c>
      <c r="F111" s="2">
        <v>691611.07786971331</v>
      </c>
      <c r="G111" s="2">
        <f t="shared" si="35"/>
        <v>691611.07786971331</v>
      </c>
      <c r="H111" s="2">
        <f t="shared" si="32"/>
        <v>41411991.133588642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876425.57142857357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696417.61777335405</v>
      </c>
      <c r="Q111" s="2">
        <f t="shared" si="36"/>
        <v>696417.61777335405</v>
      </c>
      <c r="R111" s="2">
        <f t="shared" si="33"/>
        <v>42172673.204650104</v>
      </c>
      <c r="S111" s="2">
        <f t="shared" si="17"/>
        <v>691611.07786971331</v>
      </c>
      <c r="T111" s="2">
        <f t="shared" si="18"/>
        <v>7039.5714285714785</v>
      </c>
      <c r="U111" s="2">
        <f t="shared" si="19"/>
        <v>696417.61777335405</v>
      </c>
      <c r="V111" s="2">
        <f t="shared" si="34"/>
        <v>1904321</v>
      </c>
      <c r="W111" s="2">
        <f t="shared" si="20"/>
        <v>131831.75</v>
      </c>
      <c r="X111" s="2">
        <f t="shared" si="6"/>
        <v>564585.86777335405</v>
      </c>
      <c r="Y111" s="2">
        <f t="shared" si="30"/>
        <v>40268352.204650089</v>
      </c>
      <c r="Z111" s="2" t="str">
        <f t="shared" si="8"/>
        <v>HERE</v>
      </c>
      <c r="AA111" s="2">
        <f>IF(Z111="HERE",Y111,AA110+Graph!$G$1*1000)</f>
        <v>40268352.204650089</v>
      </c>
      <c r="AB111" s="2">
        <f t="shared" si="21"/>
        <v>564585.86777335405</v>
      </c>
      <c r="AC111" s="2">
        <f t="shared" si="31"/>
        <v>1904321</v>
      </c>
      <c r="AD111" s="3">
        <f t="shared" si="10"/>
        <v>40268352.204650089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25053021.257517241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44</v>
      </c>
      <c r="C112" s="7"/>
      <c r="D112" s="2" t="e">
        <f t="shared" si="12"/>
        <v>#N/A</v>
      </c>
      <c r="E112" s="2" t="e">
        <f t="shared" si="22"/>
        <v>#N/A</v>
      </c>
      <c r="F112" s="2">
        <v>696871.72816297412</v>
      </c>
      <c r="G112" s="2">
        <f t="shared" si="35"/>
        <v>696871.72816297412</v>
      </c>
      <c r="H112" s="2">
        <f t="shared" si="32"/>
        <v>42108862.861751616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883465.14285714505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701700.10986593366</v>
      </c>
      <c r="Q112" s="2">
        <f t="shared" si="36"/>
        <v>701700.10986593366</v>
      </c>
      <c r="R112" s="2">
        <f t="shared" si="33"/>
        <v>42874373.314516038</v>
      </c>
      <c r="S112" s="2">
        <f t="shared" si="17"/>
        <v>696871.72816297412</v>
      </c>
      <c r="T112" s="2">
        <f t="shared" si="18"/>
        <v>7039.5714285714785</v>
      </c>
      <c r="U112" s="2">
        <f t="shared" si="19"/>
        <v>701700.10986593366</v>
      </c>
      <c r="V112" s="2">
        <f t="shared" si="34"/>
        <v>2036152.75</v>
      </c>
      <c r="W112" s="2">
        <f t="shared" si="20"/>
        <v>131831.75</v>
      </c>
      <c r="X112" s="2">
        <f t="shared" si="6"/>
        <v>569868.35986593366</v>
      </c>
      <c r="Y112" s="2">
        <f t="shared" si="30"/>
        <v>40838220.564516023</v>
      </c>
      <c r="Z112" s="2" t="str">
        <f t="shared" si="8"/>
        <v>HERE</v>
      </c>
      <c r="AA112" s="2">
        <f>IF(Z112="HERE",Y112,AA111+Graph!$G$1*1000)</f>
        <v>40838220.564516023</v>
      </c>
      <c r="AB112" s="2">
        <f t="shared" si="21"/>
        <v>569868.35986593366</v>
      </c>
      <c r="AC112" s="2">
        <f t="shared" si="31"/>
        <v>2036152.75</v>
      </c>
      <c r="AD112" s="3">
        <f t="shared" si="10"/>
        <v>40838220.564516023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25573311.471471716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45</v>
      </c>
      <c r="C113" s="7"/>
      <c r="D113" s="2" t="e">
        <f t="shared" si="12"/>
        <v>#N/A</v>
      </c>
      <c r="E113" s="2" t="e">
        <f t="shared" si="22"/>
        <v>#N/A</v>
      </c>
      <c r="F113" s="2">
        <v>702132.37845623493</v>
      </c>
      <c r="G113" s="2">
        <f t="shared" si="35"/>
        <v>702132.37845623493</v>
      </c>
      <c r="H113" s="2">
        <f t="shared" si="32"/>
        <v>42810995.240207851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890504.71428571653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706982.60195851326</v>
      </c>
      <c r="Q113" s="2">
        <f t="shared" si="36"/>
        <v>706982.60195851326</v>
      </c>
      <c r="R113" s="2">
        <f t="shared" si="33"/>
        <v>43581355.916474551</v>
      </c>
      <c r="S113" s="2">
        <f t="shared" si="17"/>
        <v>702132.37845623493</v>
      </c>
      <c r="T113" s="2">
        <f t="shared" si="18"/>
        <v>7039.5714285714785</v>
      </c>
      <c r="U113" s="2">
        <f t="shared" si="19"/>
        <v>706982.60195851326</v>
      </c>
      <c r="V113" s="2">
        <f t="shared" si="34"/>
        <v>2167984.5</v>
      </c>
      <c r="W113" s="2">
        <f t="shared" si="20"/>
        <v>131831.75</v>
      </c>
      <c r="X113" s="2">
        <f t="shared" si="6"/>
        <v>575150.85195851326</v>
      </c>
      <c r="Y113" s="2">
        <f t="shared" si="30"/>
        <v>41413371.416474536</v>
      </c>
      <c r="Z113" s="2" t="str">
        <f t="shared" si="8"/>
        <v>HERE</v>
      </c>
      <c r="AA113" s="2">
        <f>IF(Z113="HERE",Y113,AA112+Graph!$G$1*1000)</f>
        <v>41413371.416474536</v>
      </c>
      <c r="AB113" s="2">
        <f t="shared" si="21"/>
        <v>575150.85195851326</v>
      </c>
      <c r="AC113" s="2">
        <f t="shared" si="31"/>
        <v>2167984.5</v>
      </c>
      <c r="AD113" s="3">
        <f t="shared" si="10"/>
        <v>41413371.416474536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26098355.928309545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46</v>
      </c>
      <c r="C114" s="7"/>
      <c r="D114" s="2" t="e">
        <f t="shared" si="12"/>
        <v>#N/A</v>
      </c>
      <c r="E114" s="2" t="e">
        <f t="shared" si="22"/>
        <v>#N/A</v>
      </c>
      <c r="F114" s="2">
        <v>707393.02874949574</v>
      </c>
      <c r="G114" s="2">
        <f t="shared" si="35"/>
        <v>707393.02874949574</v>
      </c>
      <c r="H114" s="2">
        <f t="shared" si="32"/>
        <v>43518388.268957347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897544.28571428801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712265.09405109286</v>
      </c>
      <c r="Q114" s="2">
        <f t="shared" si="36"/>
        <v>712265.09405109286</v>
      </c>
      <c r="R114" s="2">
        <f t="shared" si="33"/>
        <v>44293621.010525644</v>
      </c>
      <c r="S114" s="2">
        <f t="shared" si="17"/>
        <v>707393.02874949574</v>
      </c>
      <c r="T114" s="2">
        <f t="shared" si="18"/>
        <v>7039.5714285714785</v>
      </c>
      <c r="U114" s="2">
        <f t="shared" si="19"/>
        <v>712265.09405109286</v>
      </c>
      <c r="V114" s="2">
        <f t="shared" si="34"/>
        <v>2299816.25</v>
      </c>
      <c r="W114" s="2">
        <f t="shared" si="20"/>
        <v>131831.75</v>
      </c>
      <c r="X114" s="2">
        <f t="shared" si="6"/>
        <v>580433.34405109286</v>
      </c>
      <c r="Y114" s="2">
        <f t="shared" si="30"/>
        <v>41993804.760525629</v>
      </c>
      <c r="Z114" s="2" t="str">
        <f t="shared" si="8"/>
        <v>HERE</v>
      </c>
      <c r="AA114" s="2">
        <f>IF(Z114="HERE",Y114,AA113+Graph!$G$1*1000)</f>
        <v>41993804.760525629</v>
      </c>
      <c r="AB114" s="2">
        <f t="shared" si="21"/>
        <v>580433.34405109286</v>
      </c>
      <c r="AC114" s="2">
        <f t="shared" si="31"/>
        <v>2299816.25</v>
      </c>
      <c r="AD114" s="3">
        <f t="shared" si="10"/>
        <v>41993804.760525629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26628154.628030695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47</v>
      </c>
      <c r="C115" s="7"/>
      <c r="D115" s="2" t="e">
        <f t="shared" si="12"/>
        <v>#N/A</v>
      </c>
      <c r="E115" s="2" t="e">
        <f t="shared" si="22"/>
        <v>#N/A</v>
      </c>
      <c r="F115" s="2">
        <v>712653.67904275656</v>
      </c>
      <c r="G115" s="2">
        <f t="shared" si="35"/>
        <v>712653.67904275656</v>
      </c>
      <c r="H115" s="2">
        <f t="shared" si="32"/>
        <v>44231041.948000103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904583.85714285949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717547.58614370227</v>
      </c>
      <c r="Q115" s="2">
        <f t="shared" si="36"/>
        <v>717547.58614370227</v>
      </c>
      <c r="R115" s="2">
        <f t="shared" si="33"/>
        <v>45011168.596669346</v>
      </c>
      <c r="S115" s="2">
        <f t="shared" si="17"/>
        <v>712653.67904275656</v>
      </c>
      <c r="T115" s="2">
        <f t="shared" si="18"/>
        <v>7039.5714285714785</v>
      </c>
      <c r="U115" s="2">
        <f t="shared" si="19"/>
        <v>717547.58614370227</v>
      </c>
      <c r="V115" s="2">
        <f t="shared" si="34"/>
        <v>2431648</v>
      </c>
      <c r="W115" s="2">
        <f t="shared" si="20"/>
        <v>131831.75</v>
      </c>
      <c r="X115" s="2">
        <f t="shared" si="6"/>
        <v>585715.83614370227</v>
      </c>
      <c r="Y115" s="2">
        <f t="shared" si="30"/>
        <v>42579520.596669331</v>
      </c>
      <c r="Z115" s="2" t="str">
        <f t="shared" si="8"/>
        <v>HERE</v>
      </c>
      <c r="AA115" s="2">
        <f>IF(Z115="HERE",Y115,AA114+Graph!$G$1*1000)</f>
        <v>42579520.596669331</v>
      </c>
      <c r="AB115" s="2">
        <f t="shared" si="21"/>
        <v>585715.83614370227</v>
      </c>
      <c r="AC115" s="2">
        <f t="shared" si="31"/>
        <v>2431648</v>
      </c>
      <c r="AD115" s="3">
        <f t="shared" si="10"/>
        <v>42579520.596669331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27162707.570635166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48</v>
      </c>
      <c r="C116" s="7"/>
      <c r="D116" s="2" t="e">
        <f t="shared" si="12"/>
        <v>#N/A</v>
      </c>
      <c r="E116" s="2" t="e">
        <f t="shared" si="22"/>
        <v>#N/A</v>
      </c>
      <c r="F116" s="2">
        <v>717914.32933598757</v>
      </c>
      <c r="G116" s="2">
        <f t="shared" si="35"/>
        <v>717914.32933598757</v>
      </c>
      <c r="H116" s="2">
        <f t="shared" si="32"/>
        <v>44948956.277336091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911623.42857143097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722830.07823628187</v>
      </c>
      <c r="Q116" s="2">
        <f t="shared" si="36"/>
        <v>722830.07823628187</v>
      </c>
      <c r="R116" s="2">
        <f t="shared" si="33"/>
        <v>45733998.674905628</v>
      </c>
      <c r="S116" s="2">
        <f t="shared" si="17"/>
        <v>717914.32933598757</v>
      </c>
      <c r="T116" s="2">
        <f t="shared" si="18"/>
        <v>7039.5714285714785</v>
      </c>
      <c r="U116" s="2">
        <f t="shared" si="19"/>
        <v>722830.07823628187</v>
      </c>
      <c r="V116" s="2">
        <f t="shared" si="34"/>
        <v>2639309</v>
      </c>
      <c r="W116" s="2">
        <f t="shared" si="20"/>
        <v>207661</v>
      </c>
      <c r="X116" s="2">
        <f t="shared" si="6"/>
        <v>515169.07823628187</v>
      </c>
      <c r="Y116" s="2">
        <f t="shared" si="30"/>
        <v>43094689.674905613</v>
      </c>
      <c r="Z116" s="2" t="str">
        <f t="shared" si="8"/>
        <v>HERE</v>
      </c>
      <c r="AA116" s="2">
        <f>IF(Z116="HERE",Y116,AA115+Graph!$G$1*1000)</f>
        <v>43094689.674905613</v>
      </c>
      <c r="AB116" s="2">
        <f t="shared" si="21"/>
        <v>515169.07823628187</v>
      </c>
      <c r="AC116" s="2">
        <f t="shared" si="31"/>
        <v>2639309</v>
      </c>
      <c r="AD116" s="3">
        <f t="shared" si="10"/>
        <v>43094689.674905613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27702014.756122958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49</v>
      </c>
      <c r="C117" s="7"/>
      <c r="D117" s="2" t="e">
        <f t="shared" si="12"/>
        <v>#N/A</v>
      </c>
      <c r="E117" s="2" t="e">
        <f t="shared" si="22"/>
        <v>#N/A</v>
      </c>
      <c r="F117" s="2">
        <v>723174.97962924838</v>
      </c>
      <c r="G117" s="2">
        <f t="shared" si="35"/>
        <v>723174.97962924838</v>
      </c>
      <c r="H117" s="2">
        <f t="shared" si="32"/>
        <v>45672131.256965339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918663.00000000244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728112.57032886147</v>
      </c>
      <c r="Q117" s="2">
        <f t="shared" si="36"/>
        <v>728112.57032886147</v>
      </c>
      <c r="R117" s="2">
        <f t="shared" si="33"/>
        <v>46462111.245234489</v>
      </c>
      <c r="S117" s="2">
        <f t="shared" si="17"/>
        <v>723174.97962924838</v>
      </c>
      <c r="T117" s="2">
        <f t="shared" si="18"/>
        <v>7039.5714285714785</v>
      </c>
      <c r="U117" s="2">
        <f t="shared" si="19"/>
        <v>728112.57032886147</v>
      </c>
      <c r="V117" s="2">
        <f t="shared" si="34"/>
        <v>2918252</v>
      </c>
      <c r="W117" s="2">
        <f t="shared" si="20"/>
        <v>278943</v>
      </c>
      <c r="X117" s="2">
        <f t="shared" si="6"/>
        <v>449169.57032886147</v>
      </c>
      <c r="Y117" s="2">
        <f t="shared" si="30"/>
        <v>43543859.245234475</v>
      </c>
      <c r="Z117" s="2" t="str">
        <f t="shared" si="8"/>
        <v>HERE</v>
      </c>
      <c r="AA117" s="2">
        <f>IF(Z117="HERE",Y117,AA116+Graph!$G$1*1000)</f>
        <v>43543859.245234475</v>
      </c>
      <c r="AB117" s="2">
        <f t="shared" si="21"/>
        <v>449169.57032886147</v>
      </c>
      <c r="AC117" s="2">
        <f t="shared" si="31"/>
        <v>2918252</v>
      </c>
      <c r="AD117" s="3">
        <f t="shared" si="10"/>
        <v>43543859.245234475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28246076.184494067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50</v>
      </c>
      <c r="C118" s="7"/>
      <c r="D118" s="2" t="e">
        <f t="shared" si="12"/>
        <v>#N/A</v>
      </c>
      <c r="E118" s="2" t="e">
        <f t="shared" si="22"/>
        <v>#N/A</v>
      </c>
      <c r="F118" s="2">
        <v>728435.62992250919</v>
      </c>
      <c r="G118" s="2">
        <f t="shared" si="35"/>
        <v>728435.62992250919</v>
      </c>
      <c r="H118" s="2">
        <f t="shared" si="32"/>
        <v>46400566.886887848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925702.57142857392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733395.06242144108</v>
      </c>
      <c r="Q118" s="2">
        <f t="shared" si="36"/>
        <v>733395.06242144108</v>
      </c>
      <c r="R118" s="2">
        <f t="shared" si="33"/>
        <v>47195506.307655931</v>
      </c>
      <c r="S118" s="2">
        <f t="shared" si="17"/>
        <v>728435.62992250919</v>
      </c>
      <c r="T118" s="2">
        <f t="shared" si="18"/>
        <v>7039.5714285714785</v>
      </c>
      <c r="U118" s="2">
        <f t="shared" si="19"/>
        <v>733395.06242144108</v>
      </c>
      <c r="V118" s="2">
        <f t="shared" si="34"/>
        <v>3234946</v>
      </c>
      <c r="W118" s="2">
        <f t="shared" si="20"/>
        <v>316694</v>
      </c>
      <c r="X118" s="2">
        <f t="shared" si="6"/>
        <v>416701.06242144108</v>
      </c>
      <c r="Y118" s="2">
        <f t="shared" si="30"/>
        <v>43960560.307655916</v>
      </c>
      <c r="Z118" s="2" t="str">
        <f t="shared" si="8"/>
        <v>HERE</v>
      </c>
      <c r="AA118" s="2">
        <f>IF(Z118="HERE",Y118,AA117+Graph!$G$1*1000)</f>
        <v>43960560.307655916</v>
      </c>
      <c r="AB118" s="2">
        <f t="shared" si="21"/>
        <v>416701.06242144108</v>
      </c>
      <c r="AC118" s="2">
        <f t="shared" si="31"/>
        <v>3234946</v>
      </c>
      <c r="AD118" s="3">
        <f t="shared" si="10"/>
        <v>43960560.307655916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28794891.855748534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51</v>
      </c>
      <c r="C119" s="7"/>
      <c r="D119" s="2" t="e">
        <f t="shared" si="12"/>
        <v>#N/A</v>
      </c>
      <c r="E119" s="2" t="e">
        <f t="shared" si="22"/>
        <v>#N/A</v>
      </c>
      <c r="F119" s="2">
        <v>733696.28021577001</v>
      </c>
      <c r="G119" s="2">
        <f t="shared" si="35"/>
        <v>733696.28021577001</v>
      </c>
      <c r="H119" s="2">
        <f t="shared" si="32"/>
        <v>47134263.167103618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932742.1428571454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738677.55451402068</v>
      </c>
      <c r="Q119" s="2">
        <f t="shared" si="36"/>
        <v>738677.55451402068</v>
      </c>
      <c r="R119" s="2">
        <f t="shared" si="33"/>
        <v>47934183.862169951</v>
      </c>
      <c r="S119" s="2">
        <f t="shared" si="17"/>
        <v>733696.28021577001</v>
      </c>
      <c r="T119" s="2">
        <f t="shared" si="18"/>
        <v>7039.5714285714785</v>
      </c>
      <c r="U119" s="2">
        <f t="shared" si="19"/>
        <v>738677.55451402068</v>
      </c>
      <c r="V119" s="2">
        <f t="shared" si="34"/>
        <v>3559179</v>
      </c>
      <c r="W119" s="2">
        <f t="shared" si="20"/>
        <v>324233</v>
      </c>
      <c r="X119" s="2">
        <f t="shared" si="6"/>
        <v>414444.55451402068</v>
      </c>
      <c r="Y119" s="2">
        <f t="shared" si="30"/>
        <v>44375004.862169936</v>
      </c>
      <c r="Z119" s="2" t="str">
        <f t="shared" si="8"/>
        <v>HERE</v>
      </c>
      <c r="AA119" s="2">
        <f>IF(Z119="HERE",Y119,AA118+Graph!$G$1*1000)</f>
        <v>44375004.862169936</v>
      </c>
      <c r="AB119" s="2">
        <f t="shared" si="21"/>
        <v>414444.55451402068</v>
      </c>
      <c r="AC119" s="2">
        <f t="shared" si="31"/>
        <v>3559179</v>
      </c>
      <c r="AD119" s="3">
        <f t="shared" si="10"/>
        <v>44375004.862169936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29348461.769886315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52</v>
      </c>
      <c r="C120" s="7"/>
      <c r="D120" s="2" t="e">
        <f t="shared" si="12"/>
        <v>#N/A</v>
      </c>
      <c r="E120" s="2" t="e">
        <f t="shared" si="22"/>
        <v>#N/A</v>
      </c>
      <c r="F120" s="2">
        <v>738956.93050903082</v>
      </c>
      <c r="G120" s="2">
        <f t="shared" si="35"/>
        <v>738956.93050903082</v>
      </c>
      <c r="H120" s="2">
        <f t="shared" si="32"/>
        <v>47873220.097612649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939781.71428571688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743960.04660663009</v>
      </c>
      <c r="Q120" s="2">
        <f t="shared" si="36"/>
        <v>743960.04660663009</v>
      </c>
      <c r="R120" s="2">
        <f t="shared" si="33"/>
        <v>48678143.908776581</v>
      </c>
      <c r="S120" s="2">
        <f t="shared" si="17"/>
        <v>738956.93050903082</v>
      </c>
      <c r="T120" s="2">
        <f t="shared" si="18"/>
        <v>7039.5714285714785</v>
      </c>
      <c r="U120" s="2">
        <f t="shared" si="19"/>
        <v>743960.04660663009</v>
      </c>
      <c r="V120" s="2">
        <f t="shared" si="34"/>
        <v>3837094</v>
      </c>
      <c r="W120" s="2">
        <f t="shared" si="20"/>
        <v>277915</v>
      </c>
      <c r="X120" s="2">
        <f t="shared" si="6"/>
        <v>466045.04660663009</v>
      </c>
      <c r="Y120" s="2">
        <f t="shared" si="30"/>
        <v>44841049.908776566</v>
      </c>
      <c r="Z120" s="2" t="str">
        <f t="shared" si="8"/>
        <v>HERE</v>
      </c>
      <c r="AA120" s="2">
        <f>IF(Z120="HERE",Y120,AA119+Graph!$G$1*1000)</f>
        <v>44841049.908776566</v>
      </c>
      <c r="AB120" s="2">
        <f t="shared" si="21"/>
        <v>466045.04660663009</v>
      </c>
      <c r="AC120" s="2">
        <f t="shared" si="31"/>
        <v>3837094</v>
      </c>
      <c r="AD120" s="3">
        <f t="shared" si="10"/>
        <v>44841049.908776566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29906785.926907424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53</v>
      </c>
      <c r="C121" s="7"/>
      <c r="D121" s="2" t="e">
        <f t="shared" si="12"/>
        <v>#N/A</v>
      </c>
      <c r="E121" s="2" t="e">
        <f t="shared" si="22"/>
        <v>#N/A</v>
      </c>
      <c r="F121" s="2">
        <v>744217.58080226183</v>
      </c>
      <c r="G121" s="2">
        <f t="shared" si="35"/>
        <v>744217.58080226183</v>
      </c>
      <c r="H121" s="2">
        <f t="shared" si="32"/>
        <v>48617437.678414911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946821.28571428836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749242.53869920969</v>
      </c>
      <c r="Q121" s="2">
        <f t="shared" si="36"/>
        <v>749242.53869920969</v>
      </c>
      <c r="R121" s="2">
        <f t="shared" si="33"/>
        <v>49427386.447475791</v>
      </c>
      <c r="S121" s="2">
        <f t="shared" si="17"/>
        <v>744217.58080226183</v>
      </c>
      <c r="T121" s="2">
        <f t="shared" si="18"/>
        <v>7039.5714285714785</v>
      </c>
      <c r="U121" s="2">
        <f t="shared" si="19"/>
        <v>749242.53869920969</v>
      </c>
      <c r="V121" s="2">
        <f t="shared" si="34"/>
        <v>4062501</v>
      </c>
      <c r="W121" s="2">
        <f t="shared" si="20"/>
        <v>225407</v>
      </c>
      <c r="X121" s="2">
        <f t="shared" si="6"/>
        <v>523835.53869920969</v>
      </c>
      <c r="Y121" s="2">
        <f t="shared" si="30"/>
        <v>45364885.447475776</v>
      </c>
      <c r="Z121" s="2" t="str">
        <f t="shared" si="8"/>
        <v>HERE</v>
      </c>
      <c r="AA121" s="2">
        <f>IF(Z121="HERE",Y121,AA120+Graph!$G$1*1000)</f>
        <v>45364885.447475776</v>
      </c>
      <c r="AB121" s="2">
        <f t="shared" si="21"/>
        <v>523835.53869920969</v>
      </c>
      <c r="AC121" s="2">
        <f t="shared" si="31"/>
        <v>4062501</v>
      </c>
      <c r="AD121" s="3">
        <f t="shared" si="10"/>
        <v>45364885.447475776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30469864.326811846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54</v>
      </c>
      <c r="C122" s="7"/>
      <c r="D122" s="2" t="e">
        <f t="shared" si="12"/>
        <v>#N/A</v>
      </c>
      <c r="E122" s="2" t="e">
        <f t="shared" si="22"/>
        <v>#N/A</v>
      </c>
      <c r="F122" s="2">
        <v>749478.23109552264</v>
      </c>
      <c r="G122" s="2">
        <f t="shared" si="35"/>
        <v>749478.23109552264</v>
      </c>
      <c r="H122" s="2">
        <f t="shared" si="32"/>
        <v>49366915.909510434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953860.85714285984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754525.03079178929</v>
      </c>
      <c r="Q122" s="2">
        <f t="shared" si="36"/>
        <v>754525.03079178929</v>
      </c>
      <c r="R122" s="2">
        <f t="shared" si="33"/>
        <v>50181911.47826758</v>
      </c>
      <c r="S122" s="2">
        <f t="shared" si="17"/>
        <v>749478.23109552264</v>
      </c>
      <c r="T122" s="2">
        <f t="shared" si="18"/>
        <v>7039.5714285714785</v>
      </c>
      <c r="U122" s="2">
        <f t="shared" si="19"/>
        <v>754525.03079178929</v>
      </c>
      <c r="V122" s="2">
        <f t="shared" si="34"/>
        <v>4266577</v>
      </c>
      <c r="W122" s="2">
        <f t="shared" si="20"/>
        <v>204076</v>
      </c>
      <c r="X122" s="2">
        <f t="shared" si="6"/>
        <v>550449.03079178929</v>
      </c>
      <c r="Y122" s="2">
        <f t="shared" si="30"/>
        <v>45915334.478267565</v>
      </c>
      <c r="Z122" s="2" t="str">
        <f t="shared" si="8"/>
        <v>HERE</v>
      </c>
      <c r="AA122" s="2">
        <f>IF(Z122="HERE",Y122,AA121+Graph!$G$1*1000)</f>
        <v>45915334.478267565</v>
      </c>
      <c r="AB122" s="2">
        <f t="shared" si="21"/>
        <v>550449.03079178929</v>
      </c>
      <c r="AC122" s="2">
        <f t="shared" si="31"/>
        <v>4266577</v>
      </c>
      <c r="AD122" s="3">
        <f t="shared" si="10"/>
        <v>45915334.478267565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31003675.696831737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55</v>
      </c>
      <c r="C123" s="7"/>
      <c r="D123" s="2" t="e">
        <f t="shared" si="12"/>
        <v>#N/A</v>
      </c>
      <c r="E123" s="2" t="e">
        <f t="shared" si="22"/>
        <v>#N/A</v>
      </c>
      <c r="F123" s="2">
        <v>754738.88138878345</v>
      </c>
      <c r="G123" s="2">
        <f t="shared" si="35"/>
        <v>754738.88138878345</v>
      </c>
      <c r="H123" s="2">
        <f t="shared" si="32"/>
        <v>50121654.790899217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960900.42857143132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759807.5228843689</v>
      </c>
      <c r="Q123" s="2">
        <f t="shared" si="36"/>
        <v>759807.5228843689</v>
      </c>
      <c r="R123" s="2">
        <f t="shared" si="33"/>
        <v>50941719.001151949</v>
      </c>
      <c r="S123" s="2">
        <f t="shared" si="17"/>
        <v>754738.88138878345</v>
      </c>
      <c r="T123" s="2">
        <f t="shared" si="18"/>
        <v>7039.5714285714785</v>
      </c>
      <c r="U123" s="2">
        <f t="shared" si="19"/>
        <v>759807.5228843689</v>
      </c>
      <c r="V123" s="2">
        <f t="shared" si="34"/>
        <v>4609740</v>
      </c>
      <c r="W123" s="2">
        <f t="shared" si="20"/>
        <v>343163</v>
      </c>
      <c r="X123" s="2">
        <f t="shared" si="6"/>
        <v>416644.5228843689</v>
      </c>
      <c r="Y123" s="2">
        <f t="shared" si="30"/>
        <v>46331979.001151934</v>
      </c>
      <c r="Z123" s="2" t="str">
        <f t="shared" si="8"/>
        <v>HERE</v>
      </c>
      <c r="AA123" s="2">
        <f>IF(Z123="HERE",Y123,AA122+Graph!$G$1*1000)</f>
        <v>46331979.001151934</v>
      </c>
      <c r="AB123" s="2">
        <f t="shared" si="21"/>
        <v>416644.5228843689</v>
      </c>
      <c r="AC123" s="2">
        <f t="shared" si="31"/>
        <v>4609740</v>
      </c>
      <c r="AD123" s="3">
        <f t="shared" si="10"/>
        <v>46331979.001151934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31542241.309734948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56</v>
      </c>
      <c r="C124" s="7"/>
      <c r="D124" s="2" t="e">
        <f t="shared" si="12"/>
        <v>#N/A</v>
      </c>
      <c r="E124" s="2" t="e">
        <f t="shared" si="22"/>
        <v>#N/A</v>
      </c>
      <c r="F124" s="2">
        <v>759999.53168204427</v>
      </c>
      <c r="G124" s="2">
        <f t="shared" si="35"/>
        <v>759999.53168204427</v>
      </c>
      <c r="H124" s="2">
        <f t="shared" si="32"/>
        <v>50881654.322581261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967940.00000000279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765090.0149769485</v>
      </c>
      <c r="Q124" s="2">
        <f t="shared" si="36"/>
        <v>765090.0149769485</v>
      </c>
      <c r="R124" s="2">
        <f t="shared" si="33"/>
        <v>51706809.016128898</v>
      </c>
      <c r="S124" s="2">
        <f t="shared" si="17"/>
        <v>759999.53168204427</v>
      </c>
      <c r="T124" s="2">
        <f t="shared" si="18"/>
        <v>7039.5714285714785</v>
      </c>
      <c r="U124" s="2">
        <f t="shared" si="19"/>
        <v>765090.0149769485</v>
      </c>
      <c r="V124" s="2">
        <f t="shared" si="34"/>
        <v>4973248</v>
      </c>
      <c r="W124" s="2">
        <f t="shared" si="20"/>
        <v>363508</v>
      </c>
      <c r="X124" s="2">
        <f t="shared" si="6"/>
        <v>401582.0149769485</v>
      </c>
      <c r="Y124" s="2">
        <f t="shared" si="30"/>
        <v>46733561.016128883</v>
      </c>
      <c r="Z124" s="2" t="str">
        <f t="shared" si="8"/>
        <v>HERE</v>
      </c>
      <c r="AA124" s="2">
        <f>IF(Z124="HERE",Y124,AA123+Graph!$G$1*1000)</f>
        <v>46733561.016128883</v>
      </c>
      <c r="AB124" s="2">
        <f t="shared" si="21"/>
        <v>401582.0149769485</v>
      </c>
      <c r="AC124" s="2">
        <f t="shared" si="31"/>
        <v>4973248</v>
      </c>
      <c r="AD124" s="3">
        <f t="shared" si="10"/>
        <v>46733561.016128883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32085561.16552151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57</v>
      </c>
      <c r="C125" s="7"/>
      <c r="D125" s="2" t="e">
        <f t="shared" si="12"/>
        <v>#N/A</v>
      </c>
      <c r="E125" s="2" t="e">
        <f t="shared" si="22"/>
        <v>#N/A</v>
      </c>
      <c r="F125" s="2">
        <v>765260.18197530508</v>
      </c>
      <c r="G125" s="2">
        <f t="shared" si="35"/>
        <v>765260.18197530508</v>
      </c>
      <c r="H125" s="2">
        <f t="shared" si="32"/>
        <v>51646914.504556566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974979.57142857427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770372.5070695281</v>
      </c>
      <c r="Q125" s="2">
        <f t="shared" si="36"/>
        <v>770372.5070695281</v>
      </c>
      <c r="R125" s="2">
        <f t="shared" si="33"/>
        <v>52477181.523198426</v>
      </c>
      <c r="S125" s="2">
        <f t="shared" si="17"/>
        <v>765260.18197530508</v>
      </c>
      <c r="T125" s="2">
        <f t="shared" si="18"/>
        <v>7039.5714285714785</v>
      </c>
      <c r="U125" s="2">
        <f t="shared" si="19"/>
        <v>770372.5070695281</v>
      </c>
      <c r="V125" s="2">
        <f t="shared" si="34"/>
        <v>5383103</v>
      </c>
      <c r="W125" s="2">
        <f t="shared" si="20"/>
        <v>409855</v>
      </c>
      <c r="X125" s="2">
        <f t="shared" si="6"/>
        <v>360517.5070695281</v>
      </c>
      <c r="Y125" s="2">
        <f t="shared" si="30"/>
        <v>47094078.523198411</v>
      </c>
      <c r="Z125" s="2" t="str">
        <f t="shared" si="8"/>
        <v>HERE</v>
      </c>
      <c r="AA125" s="2">
        <f>IF(Z125="HERE",Y125,AA124+Graph!$G$1*1000)</f>
        <v>47094078.523198411</v>
      </c>
      <c r="AB125" s="2">
        <f t="shared" si="21"/>
        <v>360517.5070695281</v>
      </c>
      <c r="AC125" s="2">
        <f t="shared" si="31"/>
        <v>5383103</v>
      </c>
      <c r="AD125" s="3">
        <f t="shared" si="10"/>
        <v>47094078.523198411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32633635.264191389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58</v>
      </c>
      <c r="C126" s="7"/>
      <c r="D126" s="2" t="e">
        <f t="shared" si="12"/>
        <v>#N/A</v>
      </c>
      <c r="E126" s="2" t="e">
        <f t="shared" si="22"/>
        <v>#N/A</v>
      </c>
      <c r="F126" s="2">
        <v>770520.83226853609</v>
      </c>
      <c r="G126" s="2">
        <f t="shared" si="35"/>
        <v>770520.83226853609</v>
      </c>
      <c r="H126" s="2">
        <f t="shared" si="32"/>
        <v>52417435.336825103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982019.14285714575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775654.99916213751</v>
      </c>
      <c r="Q126" s="2">
        <f t="shared" si="36"/>
        <v>775654.99916213751</v>
      </c>
      <c r="R126" s="2">
        <f t="shared" si="33"/>
        <v>53252836.522360563</v>
      </c>
      <c r="S126" s="2">
        <f t="shared" si="17"/>
        <v>770520.83226853609</v>
      </c>
      <c r="T126" s="2">
        <f t="shared" si="18"/>
        <v>7039.5714285714785</v>
      </c>
      <c r="U126" s="2">
        <f t="shared" si="19"/>
        <v>775654.99916213751</v>
      </c>
      <c r="V126" s="2">
        <f t="shared" si="34"/>
        <v>5861351</v>
      </c>
      <c r="W126" s="2">
        <f t="shared" si="20"/>
        <v>478248</v>
      </c>
      <c r="X126" s="2">
        <f t="shared" si="6"/>
        <v>297406.99916213751</v>
      </c>
      <c r="Y126" s="2">
        <f t="shared" si="30"/>
        <v>47391485.522360548</v>
      </c>
      <c r="Z126" s="2" t="str">
        <f t="shared" si="8"/>
        <v>HERE</v>
      </c>
      <c r="AA126" s="2">
        <f>IF(Z126="HERE",Y126,AA125+Graph!$G$1*1000)</f>
        <v>47391485.522360548</v>
      </c>
      <c r="AB126" s="2">
        <f t="shared" si="21"/>
        <v>297406.99916213751</v>
      </c>
      <c r="AC126" s="2">
        <f t="shared" si="31"/>
        <v>5861351</v>
      </c>
      <c r="AD126" s="3">
        <f t="shared" si="10"/>
        <v>47391485.522360548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33186463.605744593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59</v>
      </c>
      <c r="C127" s="7"/>
      <c r="D127" s="2" t="e">
        <f t="shared" si="12"/>
        <v>#N/A</v>
      </c>
      <c r="E127" s="2" t="e">
        <f t="shared" si="22"/>
        <v>#N/A</v>
      </c>
      <c r="F127" s="2">
        <v>775781.4825617969</v>
      </c>
      <c r="G127" s="2">
        <f t="shared" si="35"/>
        <v>775781.4825617969</v>
      </c>
      <c r="H127" s="2">
        <f t="shared" si="32"/>
        <v>53193216.819386899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989058.71428571723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780937.49125471711</v>
      </c>
      <c r="Q127" s="2">
        <f t="shared" si="36"/>
        <v>780937.49125471711</v>
      </c>
      <c r="R127" s="2">
        <f t="shared" si="33"/>
        <v>54033774.01361528</v>
      </c>
      <c r="S127" s="2">
        <f t="shared" si="17"/>
        <v>775781.4825617969</v>
      </c>
      <c r="T127" s="2">
        <f t="shared" si="18"/>
        <v>7039.5714285714785</v>
      </c>
      <c r="U127" s="2">
        <f t="shared" si="19"/>
        <v>780937.49125471711</v>
      </c>
      <c r="V127" s="2">
        <f t="shared" si="34"/>
        <v>6353321</v>
      </c>
      <c r="W127" s="2">
        <f t="shared" si="20"/>
        <v>491970</v>
      </c>
      <c r="X127" s="2">
        <f t="shared" si="6"/>
        <v>288967.49125471711</v>
      </c>
      <c r="Y127" s="2">
        <f t="shared" si="30"/>
        <v>47680453.013615265</v>
      </c>
      <c r="Z127" s="2" t="str">
        <f t="shared" si="8"/>
        <v>HERE</v>
      </c>
      <c r="AA127" s="2">
        <f>IF(Z127="HERE",Y127,AA126+Graph!$G$1*1000)</f>
        <v>47680453.013615265</v>
      </c>
      <c r="AB127" s="2">
        <f t="shared" si="21"/>
        <v>288967.49125471711</v>
      </c>
      <c r="AC127" s="2">
        <f t="shared" si="31"/>
        <v>6353321</v>
      </c>
      <c r="AD127" s="3">
        <f t="shared" si="10"/>
        <v>47680453.013615265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33744046.190181121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60</v>
      </c>
      <c r="C128" s="7"/>
      <c r="D128" s="2" t="e">
        <f t="shared" si="12"/>
        <v>#N/A</v>
      </c>
      <c r="E128" s="2" t="e">
        <f t="shared" si="22"/>
        <v>#N/A</v>
      </c>
      <c r="F128" s="2">
        <v>781042.13285505772</v>
      </c>
      <c r="G128" s="2">
        <f t="shared" si="35"/>
        <v>781042.13285505772</v>
      </c>
      <c r="H128" s="2">
        <f t="shared" si="32"/>
        <v>53974258.952241957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996098.28571428871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786219.98334729671</v>
      </c>
      <c r="Q128" s="2">
        <f t="shared" si="36"/>
        <v>786219.98334729671</v>
      </c>
      <c r="R128" s="2">
        <f t="shared" si="33"/>
        <v>54819993.996962577</v>
      </c>
      <c r="S128" s="2">
        <f t="shared" si="17"/>
        <v>781042.13285505772</v>
      </c>
      <c r="T128" s="2">
        <f t="shared" si="18"/>
        <v>7039.5714285714785</v>
      </c>
      <c r="U128" s="2">
        <f t="shared" si="19"/>
        <v>786219.98334729671</v>
      </c>
      <c r="V128" s="2">
        <f t="shared" si="34"/>
        <v>6573570</v>
      </c>
      <c r="W128" s="2">
        <f t="shared" si="20"/>
        <v>220249</v>
      </c>
      <c r="X128" s="2">
        <f t="shared" si="6"/>
        <v>565970.98334729671</v>
      </c>
      <c r="Y128" s="2">
        <f t="shared" si="30"/>
        <v>48246423.996962562</v>
      </c>
      <c r="Z128" s="2" t="str">
        <f t="shared" si="8"/>
        <v>HERE</v>
      </c>
      <c r="AA128" s="2">
        <f>IF(Z128="HERE",Y128,AA127+Graph!$G$1*1000)</f>
        <v>48246423.996962562</v>
      </c>
      <c r="AB128" s="2">
        <f t="shared" si="21"/>
        <v>565970.98334729671</v>
      </c>
      <c r="AC128" s="2">
        <f t="shared" si="31"/>
        <v>6573570</v>
      </c>
      <c r="AD128" s="3">
        <f t="shared" si="10"/>
        <v>48246423.996962562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34306383.017500967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61</v>
      </c>
      <c r="C129" s="7"/>
      <c r="D129" s="2" t="e">
        <f t="shared" si="12"/>
        <v>#N/A</v>
      </c>
      <c r="E129" s="2" t="e">
        <f t="shared" si="22"/>
        <v>#N/A</v>
      </c>
      <c r="F129" s="2">
        <v>786302.78314831853</v>
      </c>
      <c r="G129" s="2">
        <f t="shared" si="35"/>
        <v>786302.78314831853</v>
      </c>
      <c r="H129" s="2">
        <f t="shared" si="32"/>
        <v>54760561.735390276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1003137.8571428602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791502.47543987632</v>
      </c>
      <c r="Q129" s="2">
        <f t="shared" si="36"/>
        <v>791502.47543987632</v>
      </c>
      <c r="R129" s="2">
        <f t="shared" si="33"/>
        <v>55611496.472402453</v>
      </c>
      <c r="S129" s="2">
        <f t="shared" si="17"/>
        <v>786302.78314831853</v>
      </c>
      <c r="T129" s="2">
        <f t="shared" si="18"/>
        <v>7039.5714285714785</v>
      </c>
      <c r="U129" s="2">
        <f t="shared" si="19"/>
        <v>791502.47543987632</v>
      </c>
      <c r="V129" s="2">
        <f t="shared" si="34"/>
        <v>6853372</v>
      </c>
      <c r="W129" s="2">
        <f t="shared" si="20"/>
        <v>279802</v>
      </c>
      <c r="X129" s="2">
        <f t="shared" si="6"/>
        <v>511700.47543987632</v>
      </c>
      <c r="Y129" s="2">
        <f t="shared" si="30"/>
        <v>48758124.472402439</v>
      </c>
      <c r="Z129" s="2" t="str">
        <f t="shared" si="8"/>
        <v>HERE</v>
      </c>
      <c r="AA129" s="2">
        <f>IF(Z129="HERE",Y129,AA128+Graph!$G$1*1000)</f>
        <v>48758124.472402439</v>
      </c>
      <c r="AB129" s="2">
        <f t="shared" si="21"/>
        <v>511700.47543987632</v>
      </c>
      <c r="AC129" s="2">
        <f t="shared" si="31"/>
        <v>6853372</v>
      </c>
      <c r="AD129" s="3">
        <f t="shared" si="10"/>
        <v>48758124.472402439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34806839.157346994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62</v>
      </c>
      <c r="C130" s="7"/>
      <c r="D130" s="2" t="e">
        <f t="shared" si="12"/>
        <v>#N/A</v>
      </c>
      <c r="E130" s="2" t="e">
        <f t="shared" si="22"/>
        <v>#N/A</v>
      </c>
      <c r="F130" s="2">
        <v>791563.43344157934</v>
      </c>
      <c r="G130" s="2">
        <f t="shared" si="35"/>
        <v>791563.43344157934</v>
      </c>
      <c r="H130" s="2">
        <f t="shared" si="32"/>
        <v>55552125.168831855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1010177.4285714317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796784.96753245592</v>
      </c>
      <c r="Q130" s="2">
        <f t="shared" si="36"/>
        <v>796784.96753245592</v>
      </c>
      <c r="R130" s="2">
        <f t="shared" si="33"/>
        <v>56408281.439934909</v>
      </c>
      <c r="S130" s="2">
        <f t="shared" si="17"/>
        <v>791563.43344157934</v>
      </c>
      <c r="T130" s="2">
        <f t="shared" si="18"/>
        <v>7039.5714285714785</v>
      </c>
      <c r="U130" s="2">
        <f t="shared" si="19"/>
        <v>796784.96753245592</v>
      </c>
      <c r="V130" s="2">
        <f t="shared" si="34"/>
        <v>7164387</v>
      </c>
      <c r="W130" s="2">
        <f t="shared" si="20"/>
        <v>311015</v>
      </c>
      <c r="X130" s="2">
        <f t="shared" si="6"/>
        <v>485769.96753245592</v>
      </c>
      <c r="Y130" s="2">
        <f t="shared" si="30"/>
        <v>49243894.439934894</v>
      </c>
      <c r="Z130" s="2" t="str">
        <f t="shared" si="8"/>
        <v>HERE</v>
      </c>
      <c r="AA130" s="2">
        <f>IF(Z130="HERE",Y130,AA129+Graph!$G$1*1000)</f>
        <v>49243894.439934894</v>
      </c>
      <c r="AB130" s="2">
        <f t="shared" si="21"/>
        <v>485769.96753245592</v>
      </c>
      <c r="AC130" s="2">
        <f t="shared" si="31"/>
        <v>7164387</v>
      </c>
      <c r="AD130" s="3">
        <f t="shared" si="10"/>
        <v>49243894.439934894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35312049.540076368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63</v>
      </c>
      <c r="C131" s="7"/>
      <c r="D131" s="2" t="e">
        <f t="shared" si="12"/>
        <v>#N/A</v>
      </c>
      <c r="E131" s="2" t="e">
        <f t="shared" si="22"/>
        <v>#N/A</v>
      </c>
      <c r="F131" s="2">
        <v>796824.08373481035</v>
      </c>
      <c r="G131" s="2">
        <f t="shared" si="35"/>
        <v>796824.08373481035</v>
      </c>
      <c r="H131" s="2">
        <f t="shared" si="32"/>
        <v>56348949.252566665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1017217.0000000031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802067.45962503552</v>
      </c>
      <c r="Q131" s="2">
        <f t="shared" si="36"/>
        <v>800000</v>
      </c>
      <c r="R131" s="2">
        <f t="shared" si="33"/>
        <v>57208281.439934909</v>
      </c>
      <c r="S131" s="2">
        <f t="shared" si="17"/>
        <v>796824.08373481035</v>
      </c>
      <c r="T131" s="2">
        <f t="shared" si="18"/>
        <v>7039.5714285714785</v>
      </c>
      <c r="U131" s="2">
        <f t="shared" si="19"/>
        <v>800000</v>
      </c>
      <c r="V131" s="2">
        <f t="shared" si="34"/>
        <v>7447199</v>
      </c>
      <c r="W131" s="2">
        <f t="shared" si="20"/>
        <v>282812</v>
      </c>
      <c r="X131" s="2">
        <f t="shared" si="6"/>
        <v>517188</v>
      </c>
      <c r="Y131" s="2">
        <f t="shared" si="30"/>
        <v>49761082.439934894</v>
      </c>
      <c r="Z131" s="2" t="str">
        <f t="shared" si="8"/>
        <v>HERE</v>
      </c>
      <c r="AA131" s="2">
        <f>IF(Z131="HERE",Y131,AA130+Graph!$G$1*1000)</f>
        <v>49761082.439934894</v>
      </c>
      <c r="AB131" s="2">
        <f t="shared" si="21"/>
        <v>517188</v>
      </c>
      <c r="AC131" s="2">
        <f t="shared" si="31"/>
        <v>7447199</v>
      </c>
      <c r="AD131" s="3">
        <f t="shared" si="10"/>
        <v>49761082.439934894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35822014.165689059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64</v>
      </c>
      <c r="C132" s="7"/>
      <c r="D132" s="2" t="e">
        <f t="shared" si="12"/>
        <v>#N/A</v>
      </c>
      <c r="E132" s="2" t="e">
        <f t="shared" si="22"/>
        <v>#N/A</v>
      </c>
      <c r="F132" s="2">
        <v>802084.73402807117</v>
      </c>
      <c r="G132" s="2">
        <f t="shared" si="35"/>
        <v>792960.42857142852</v>
      </c>
      <c r="H132" s="2">
        <f t="shared" si="32"/>
        <v>57141909.681138091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1024256.5714285746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807349.95171764493</v>
      </c>
      <c r="Q132" s="2">
        <f t="shared" si="36"/>
        <v>800000</v>
      </c>
      <c r="R132" s="2">
        <f t="shared" si="33"/>
        <v>58008281.439934909</v>
      </c>
      <c r="S132" s="2">
        <f t="shared" si="17"/>
        <v>792960.42857142538</v>
      </c>
      <c r="T132" s="2">
        <f t="shared" si="18"/>
        <v>7039.5714285714785</v>
      </c>
      <c r="U132" s="2">
        <f t="shared" si="19"/>
        <v>800000</v>
      </c>
      <c r="V132" s="2">
        <f t="shared" si="34"/>
        <v>7891184</v>
      </c>
      <c r="W132" s="2">
        <f t="shared" si="20"/>
        <v>443985</v>
      </c>
      <c r="X132" s="2">
        <f t="shared" si="6"/>
        <v>356015</v>
      </c>
      <c r="Y132" s="2">
        <f t="shared" si="30"/>
        <v>50117097.439934894</v>
      </c>
      <c r="Z132" s="2" t="str">
        <f t="shared" si="8"/>
        <v>HERE</v>
      </c>
      <c r="AA132" s="2">
        <f>IF(Z132="HERE",Y132,AA131+Graph!$G$1*1000)</f>
        <v>50117097.439934894</v>
      </c>
      <c r="AB132" s="2">
        <f t="shared" si="21"/>
        <v>356015</v>
      </c>
      <c r="AC132" s="2">
        <f t="shared" si="31"/>
        <v>7891184</v>
      </c>
      <c r="AD132" s="3">
        <f t="shared" si="10"/>
        <v>50117097.439934894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36336733.034185082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65</v>
      </c>
      <c r="C133" s="7"/>
      <c r="D133" s="2" t="e">
        <f t="shared" si="12"/>
        <v>#N/A</v>
      </c>
      <c r="E133" s="2" t="e">
        <f t="shared" si="22"/>
        <v>#N/A</v>
      </c>
      <c r="F133" s="2">
        <v>807345.38432133198</v>
      </c>
      <c r="G133" s="2">
        <f t="shared" si="35"/>
        <v>792960.42857142852</v>
      </c>
      <c r="H133" s="2">
        <f t="shared" si="32"/>
        <v>57934870.109709516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1031296.1428571461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812632.44381022453</v>
      </c>
      <c r="Q133" s="2">
        <f t="shared" si="36"/>
        <v>800000</v>
      </c>
      <c r="R133" s="2">
        <f t="shared" si="33"/>
        <v>58808281.439934909</v>
      </c>
      <c r="S133" s="2">
        <f t="shared" si="17"/>
        <v>792960.42857142538</v>
      </c>
      <c r="T133" s="2">
        <f t="shared" si="18"/>
        <v>7039.5714285714785</v>
      </c>
      <c r="U133" s="2">
        <f t="shared" si="19"/>
        <v>800000</v>
      </c>
      <c r="V133" s="2">
        <f t="shared" si="34"/>
        <v>8378940</v>
      </c>
      <c r="W133" s="2">
        <f t="shared" si="20"/>
        <v>487756</v>
      </c>
      <c r="X133" s="2">
        <f t="shared" si="6"/>
        <v>312244</v>
      </c>
      <c r="Y133" s="2">
        <f t="shared" si="30"/>
        <v>50429341.439934894</v>
      </c>
      <c r="Z133" s="2" t="str">
        <f t="shared" si="8"/>
        <v>HERE</v>
      </c>
      <c r="AA133" s="2">
        <f>IF(Z133="HERE",Y133,AA132+Graph!$G$1*1000)</f>
        <v>50429341.439934894</v>
      </c>
      <c r="AB133" s="2">
        <f t="shared" si="21"/>
        <v>312244</v>
      </c>
      <c r="AC133" s="2">
        <f t="shared" si="31"/>
        <v>8378940</v>
      </c>
      <c r="AD133" s="3">
        <f t="shared" si="10"/>
        <v>50429341.439934894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36856206.145564422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66</v>
      </c>
      <c r="C134" s="7"/>
      <c r="D134" s="2" t="e">
        <f t="shared" si="12"/>
        <v>#N/A</v>
      </c>
      <c r="E134" s="2" t="e">
        <f t="shared" si="22"/>
        <v>#N/A</v>
      </c>
      <c r="F134" s="2">
        <v>812606.03461459279</v>
      </c>
      <c r="G134" s="2">
        <f t="shared" si="35"/>
        <v>792960.42857142852</v>
      </c>
      <c r="H134" s="2">
        <f t="shared" si="32"/>
        <v>58727830.538280942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1038335.7142857176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817914.93590280414</v>
      </c>
      <c r="Q134" s="2">
        <f t="shared" si="36"/>
        <v>800000</v>
      </c>
      <c r="R134" s="2">
        <f t="shared" si="33"/>
        <v>59608281.439934909</v>
      </c>
      <c r="S134" s="2">
        <f t="shared" si="17"/>
        <v>792960.42857142538</v>
      </c>
      <c r="T134" s="2">
        <f t="shared" si="18"/>
        <v>7039.5714285714785</v>
      </c>
      <c r="U134" s="2">
        <f t="shared" si="19"/>
        <v>800000</v>
      </c>
      <c r="V134" s="2">
        <f t="shared" si="34"/>
        <v>8977329</v>
      </c>
      <c r="W134" s="2">
        <f t="shared" si="20"/>
        <v>598389</v>
      </c>
      <c r="X134" s="2">
        <f t="shared" si="6"/>
        <v>201611</v>
      </c>
      <c r="Y134" s="2">
        <f t="shared" si="30"/>
        <v>50630952.439934894</v>
      </c>
      <c r="Z134" s="2" t="str">
        <f t="shared" si="8"/>
        <v>HERE</v>
      </c>
      <c r="AA134" s="2">
        <f>IF(Z134="HERE",Y134,AA133+Graph!$G$1*1000)</f>
        <v>50630952.439934894</v>
      </c>
      <c r="AB134" s="2">
        <f t="shared" si="21"/>
        <v>201611</v>
      </c>
      <c r="AC134" s="2">
        <f t="shared" si="31"/>
        <v>8977329</v>
      </c>
      <c r="AD134" s="3">
        <f t="shared" si="10"/>
        <v>50630952.439934894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37380433.499827087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67</v>
      </c>
      <c r="C135" s="7"/>
      <c r="D135" s="2" t="e">
        <f t="shared" si="12"/>
        <v>#N/A</v>
      </c>
      <c r="E135" s="2" t="e">
        <f t="shared" si="22"/>
        <v>#N/A</v>
      </c>
      <c r="F135" s="2">
        <v>817866.6849078536</v>
      </c>
      <c r="G135" s="2">
        <f t="shared" si="35"/>
        <v>792960.42857142852</v>
      </c>
      <c r="H135" s="2">
        <f t="shared" si="32"/>
        <v>59520790.966852367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1045375.2857142891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823197.42799538374</v>
      </c>
      <c r="Q135" s="2">
        <f t="shared" si="36"/>
        <v>800000</v>
      </c>
      <c r="R135" s="2">
        <f t="shared" si="33"/>
        <v>60408281.439934909</v>
      </c>
      <c r="S135" s="2">
        <f t="shared" si="17"/>
        <v>792960.42857142538</v>
      </c>
      <c r="T135" s="2">
        <f t="shared" si="18"/>
        <v>7039.5714285714785</v>
      </c>
      <c r="U135" s="2">
        <f t="shared" si="19"/>
        <v>800000</v>
      </c>
      <c r="V135" s="2">
        <f t="shared" si="34"/>
        <v>9296367</v>
      </c>
      <c r="W135" s="2">
        <f t="shared" si="20"/>
        <v>319038</v>
      </c>
      <c r="X135" s="2">
        <f t="shared" si="6"/>
        <v>480962</v>
      </c>
      <c r="Y135" s="2">
        <f t="shared" si="30"/>
        <v>51111914.439934894</v>
      </c>
      <c r="Z135" s="2" t="str">
        <f t="shared" si="8"/>
        <v>HERE</v>
      </c>
      <c r="AA135" s="2">
        <f>IF(Z135="HERE",Y135,AA134+Graph!$G$1*1000)</f>
        <v>51111914.439934894</v>
      </c>
      <c r="AB135" s="2">
        <f t="shared" si="21"/>
        <v>480962</v>
      </c>
      <c r="AC135" s="2">
        <f t="shared" si="31"/>
        <v>9296367</v>
      </c>
      <c r="AD135" s="3">
        <f t="shared" si="10"/>
        <v>51111914.439934894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37909415.096973069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68</v>
      </c>
      <c r="C136" s="7"/>
      <c r="D136" s="2" t="e">
        <f t="shared" si="12"/>
        <v>#N/A</v>
      </c>
      <c r="E136" s="2" t="e">
        <f t="shared" si="22"/>
        <v>#N/A</v>
      </c>
      <c r="F136" s="2">
        <v>823127.33520111442</v>
      </c>
      <c r="G136" s="2">
        <f t="shared" si="35"/>
        <v>792960.42857142852</v>
      </c>
      <c r="H136" s="2">
        <f t="shared" si="32"/>
        <v>60313751.395423792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1052414.8571428605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828479.92008796334</v>
      </c>
      <c r="Q136" s="2">
        <f t="shared" si="36"/>
        <v>800000</v>
      </c>
      <c r="R136" s="2">
        <f t="shared" si="33"/>
        <v>61208281.439934909</v>
      </c>
      <c r="S136" s="2">
        <f t="shared" si="17"/>
        <v>792960.42857142538</v>
      </c>
      <c r="T136" s="2">
        <f t="shared" si="18"/>
        <v>7039.5714285714785</v>
      </c>
      <c r="U136" s="2">
        <f t="shared" si="19"/>
        <v>800000</v>
      </c>
      <c r="V136" s="2">
        <f t="shared" si="34"/>
        <v>9646715</v>
      </c>
      <c r="W136" s="2">
        <f t="shared" si="20"/>
        <v>350348</v>
      </c>
      <c r="X136" s="2">
        <f t="shared" si="6"/>
        <v>449652</v>
      </c>
      <c r="Y136" s="2">
        <f t="shared" si="30"/>
        <v>51561566.439934894</v>
      </c>
      <c r="Z136" s="2" t="str">
        <f t="shared" si="8"/>
        <v>HERE</v>
      </c>
      <c r="AA136" s="2">
        <f>IF(Z136="HERE",Y136,AA135+Graph!$G$1*1000)</f>
        <v>51561566.439934894</v>
      </c>
      <c r="AB136" s="2">
        <f t="shared" si="21"/>
        <v>449652</v>
      </c>
      <c r="AC136" s="2">
        <f t="shared" si="31"/>
        <v>9646715</v>
      </c>
      <c r="AD136" s="3">
        <f t="shared" si="10"/>
        <v>51561566.439934894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38443150.937002398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69</v>
      </c>
      <c r="C137" s="7"/>
      <c r="D137" s="2" t="e">
        <f t="shared" si="12"/>
        <v>#N/A</v>
      </c>
      <c r="E137" s="2" t="e">
        <f t="shared" si="22"/>
        <v>#N/A</v>
      </c>
      <c r="F137" s="2">
        <v>828387.98549434543</v>
      </c>
      <c r="G137" s="2">
        <f t="shared" si="35"/>
        <v>792960.42857142852</v>
      </c>
      <c r="H137" s="2">
        <f t="shared" si="32"/>
        <v>61106711.823995218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1059454.4285714319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833762.41218057275</v>
      </c>
      <c r="Q137" s="2">
        <f t="shared" si="36"/>
        <v>800000</v>
      </c>
      <c r="R137" s="2">
        <f t="shared" si="33"/>
        <v>62008281.439934909</v>
      </c>
      <c r="S137" s="2">
        <f t="shared" si="17"/>
        <v>792960.42857142538</v>
      </c>
      <c r="T137" s="2">
        <f t="shared" si="18"/>
        <v>7039.571428571362</v>
      </c>
      <c r="U137" s="2">
        <f t="shared" si="19"/>
        <v>800000</v>
      </c>
      <c r="V137" s="2">
        <f t="shared" si="34"/>
        <v>10021471</v>
      </c>
      <c r="W137" s="2">
        <f t="shared" si="20"/>
        <v>374756</v>
      </c>
      <c r="X137" s="2">
        <f t="shared" si="6"/>
        <v>425244</v>
      </c>
      <c r="Y137" s="2">
        <f t="shared" si="30"/>
        <v>51986810.439934894</v>
      </c>
      <c r="Z137" s="2" t="str">
        <f t="shared" si="8"/>
        <v>HERE</v>
      </c>
      <c r="AA137" s="2">
        <f>IF(Z137="HERE",Y137,AA136+Graph!$G$1*1000)</f>
        <v>51986810.439934894</v>
      </c>
      <c r="AB137" s="2">
        <f t="shared" si="21"/>
        <v>425244</v>
      </c>
      <c r="AC137" s="2">
        <f t="shared" si="31"/>
        <v>10021471</v>
      </c>
      <c r="AD137" s="3">
        <f t="shared" si="10"/>
        <v>51986810.439934894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38917186.157415055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70</v>
      </c>
      <c r="C138" s="7"/>
      <c r="D138" s="2" t="e">
        <f t="shared" si="12"/>
        <v>#N/A</v>
      </c>
      <c r="E138" s="2" t="e">
        <f t="shared" si="22"/>
        <v>#N/A</v>
      </c>
      <c r="F138" s="2">
        <v>833648.63578760624</v>
      </c>
      <c r="G138" s="2">
        <f t="shared" si="35"/>
        <v>792960.42857142852</v>
      </c>
      <c r="H138" s="2">
        <f t="shared" si="32"/>
        <v>61899672.252566643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1066494.0000000033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839044.90427315235</v>
      </c>
      <c r="Q138" s="2">
        <f t="shared" si="36"/>
        <v>800000</v>
      </c>
      <c r="R138" s="2">
        <f t="shared" si="33"/>
        <v>62808281.439934909</v>
      </c>
      <c r="S138" s="2">
        <f t="shared" si="17"/>
        <v>792960.42857142538</v>
      </c>
      <c r="T138" s="2">
        <f t="shared" si="18"/>
        <v>7039.571428571362</v>
      </c>
      <c r="U138" s="2">
        <f t="shared" si="19"/>
        <v>800000</v>
      </c>
      <c r="V138" s="2">
        <f t="shared" si="34"/>
        <v>10490487</v>
      </c>
      <c r="W138" s="2">
        <f t="shared" si="20"/>
        <v>469016</v>
      </c>
      <c r="X138" s="2">
        <f t="shared" si="6"/>
        <v>330984</v>
      </c>
      <c r="Y138" s="2">
        <f t="shared" si="30"/>
        <v>52317794.439934894</v>
      </c>
      <c r="Z138" s="2" t="str">
        <f t="shared" si="8"/>
        <v>HERE</v>
      </c>
      <c r="AA138" s="2">
        <f>IF(Z138="HERE",Y138,AA137+Graph!$G$1*1000)</f>
        <v>52317794.439934894</v>
      </c>
      <c r="AB138" s="2">
        <f t="shared" si="21"/>
        <v>330984</v>
      </c>
      <c r="AC138" s="2">
        <f t="shared" si="31"/>
        <v>10490487</v>
      </c>
      <c r="AD138" s="3">
        <f t="shared" si="10"/>
        <v>52317794.439934894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39335385.920711033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71</v>
      </c>
      <c r="C139" s="7"/>
      <c r="D139" s="2" t="e">
        <f t="shared" si="12"/>
        <v>#N/A</v>
      </c>
      <c r="E139" s="2" t="e">
        <f t="shared" si="22"/>
        <v>#N/A</v>
      </c>
      <c r="F139" s="2">
        <v>838909.28608086705</v>
      </c>
      <c r="G139" s="2">
        <f t="shared" si="35"/>
        <v>792960.42857142852</v>
      </c>
      <c r="H139" s="2">
        <f t="shared" si="32"/>
        <v>62692632.681138068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1073533.5714285746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844327.39636573195</v>
      </c>
      <c r="Q139" s="2">
        <f t="shared" si="36"/>
        <v>800000</v>
      </c>
      <c r="R139" s="2">
        <f t="shared" si="33"/>
        <v>63608281.439934909</v>
      </c>
      <c r="S139" s="2">
        <f t="shared" si="17"/>
        <v>792960.42857142538</v>
      </c>
      <c r="T139" s="2">
        <f t="shared" si="18"/>
        <v>7039.571428571362</v>
      </c>
      <c r="U139" s="2">
        <f t="shared" si="19"/>
        <v>800000</v>
      </c>
      <c r="V139" s="2">
        <f t="shared" si="34"/>
        <v>10971047</v>
      </c>
      <c r="W139" s="2">
        <f t="shared" si="20"/>
        <v>480560</v>
      </c>
      <c r="X139" s="2">
        <f t="shared" si="6"/>
        <v>319440</v>
      </c>
      <c r="Y139" s="2">
        <f t="shared" si="30"/>
        <v>52637234.439934894</v>
      </c>
      <c r="Z139" s="2" t="str">
        <f t="shared" si="8"/>
        <v>HERE</v>
      </c>
      <c r="AA139" s="2">
        <f>IF(Z139="HERE",Y139,AA138+Graph!$G$1*1000)</f>
        <v>52637234.439934894</v>
      </c>
      <c r="AB139" s="2">
        <f t="shared" si="21"/>
        <v>319440</v>
      </c>
      <c r="AC139" s="2">
        <f t="shared" si="31"/>
        <v>10971047</v>
      </c>
      <c r="AD139" s="3">
        <f t="shared" si="10"/>
        <v>52637234.439934894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39726251.57689032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72</v>
      </c>
      <c r="C140" s="7"/>
      <c r="D140" s="2" t="e">
        <f t="shared" si="12"/>
        <v>#N/A</v>
      </c>
      <c r="E140" s="2" t="e">
        <f t="shared" si="22"/>
        <v>#N/A</v>
      </c>
      <c r="F140" s="2">
        <v>844169.93637412786</v>
      </c>
      <c r="G140" s="2">
        <f t="shared" si="35"/>
        <v>792960.42857142852</v>
      </c>
      <c r="H140" s="2">
        <f t="shared" si="32"/>
        <v>63485593.109709494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1080573.142857146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849609.88845831156</v>
      </c>
      <c r="Q140" s="2">
        <f t="shared" si="36"/>
        <v>800000</v>
      </c>
      <c r="R140" s="2">
        <f t="shared" si="33"/>
        <v>64408281.439934909</v>
      </c>
      <c r="S140" s="2">
        <f t="shared" si="17"/>
        <v>792960.42857142538</v>
      </c>
      <c r="T140" s="2">
        <f t="shared" si="18"/>
        <v>7039.571428571362</v>
      </c>
      <c r="U140" s="2">
        <f t="shared" si="19"/>
        <v>800000</v>
      </c>
      <c r="V140" s="2">
        <f t="shared" si="34"/>
        <v>11465210</v>
      </c>
      <c r="W140" s="2">
        <f t="shared" si="20"/>
        <v>494163</v>
      </c>
      <c r="X140" s="2">
        <f t="shared" si="6"/>
        <v>305837</v>
      </c>
      <c r="Y140" s="2">
        <f t="shared" si="30"/>
        <v>52943071.439934894</v>
      </c>
      <c r="Z140" s="2" t="str">
        <f t="shared" si="8"/>
        <v>HERE</v>
      </c>
      <c r="AA140" s="2">
        <f>IF(Z140="HERE",Y140,AA139+Graph!$G$1*1000)</f>
        <v>52943071.439934894</v>
      </c>
      <c r="AB140" s="2">
        <f t="shared" si="21"/>
        <v>305837</v>
      </c>
      <c r="AC140" s="2">
        <f t="shared" si="31"/>
        <v>11465210</v>
      </c>
      <c r="AD140" s="3">
        <f t="shared" si="10"/>
        <v>52800000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40115463.325952947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73</v>
      </c>
      <c r="C141" s="7"/>
      <c r="D141" s="2" t="e">
        <f t="shared" si="12"/>
        <v>#N/A</v>
      </c>
      <c r="E141" s="2" t="e">
        <f t="shared" si="22"/>
        <v>#N/A</v>
      </c>
      <c r="F141" s="2">
        <v>849430.58666738868</v>
      </c>
      <c r="G141" s="2">
        <f t="shared" si="35"/>
        <v>792960.42857142852</v>
      </c>
      <c r="H141" s="2">
        <f t="shared" si="32"/>
        <v>64278553.538280919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1087612.7142857173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854892.38055089116</v>
      </c>
      <c r="Q141" s="2">
        <f t="shared" si="36"/>
        <v>800000</v>
      </c>
      <c r="R141" s="2">
        <f t="shared" si="33"/>
        <v>65208281.439934909</v>
      </c>
      <c r="S141" s="2">
        <f t="shared" si="17"/>
        <v>792960.42857142538</v>
      </c>
      <c r="T141" s="2">
        <f t="shared" si="18"/>
        <v>7039.571428571362</v>
      </c>
      <c r="U141" s="2">
        <f t="shared" si="19"/>
        <v>800000</v>
      </c>
      <c r="V141" s="2">
        <f t="shared" si="34"/>
        <v>12014288</v>
      </c>
      <c r="W141" s="2">
        <f t="shared" si="20"/>
        <v>549078</v>
      </c>
      <c r="X141" s="2">
        <f t="shared" si="6"/>
        <v>250922</v>
      </c>
      <c r="Y141" s="2">
        <f t="shared" si="30"/>
        <v>53193993.439934894</v>
      </c>
      <c r="Z141" s="2" t="str">
        <f t="shared" si="8"/>
        <v>HERE</v>
      </c>
      <c r="AA141" s="2">
        <f>IF(Z141="HERE",Y141,AA140+Graph!$G$1*1000)</f>
        <v>53193993.439934894</v>
      </c>
      <c r="AB141" s="2">
        <f t="shared" si="21"/>
        <v>250922</v>
      </c>
      <c r="AC141" s="2">
        <f t="shared" si="31"/>
        <v>12014288</v>
      </c>
      <c r="AD141" s="3">
        <f t="shared" si="10"/>
        <v>52800000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40548799.617898911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74</v>
      </c>
      <c r="C142" s="7"/>
      <c r="D142" s="2" t="e">
        <f t="shared" si="12"/>
        <v>#N/A</v>
      </c>
      <c r="E142" s="2" t="e">
        <f t="shared" si="22"/>
        <v>#N/A</v>
      </c>
      <c r="F142" s="2">
        <v>854691.23696061969</v>
      </c>
      <c r="G142" s="2">
        <f t="shared" si="35"/>
        <v>792960.42857142852</v>
      </c>
      <c r="H142" s="2">
        <f t="shared" si="32"/>
        <v>65071513.966852345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1094652.2857142887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860174.87264347076</v>
      </c>
      <c r="Q142" s="2">
        <f t="shared" si="36"/>
        <v>800000</v>
      </c>
      <c r="R142" s="2">
        <f t="shared" si="33"/>
        <v>66008281.439934909</v>
      </c>
      <c r="S142" s="2">
        <f t="shared" si="17"/>
        <v>792960.42857142538</v>
      </c>
      <c r="T142" s="2">
        <f t="shared" si="18"/>
        <v>7039.571428571362</v>
      </c>
      <c r="U142" s="2">
        <f t="shared" si="19"/>
        <v>800000</v>
      </c>
      <c r="V142" s="2">
        <f t="shared" si="34"/>
        <v>12294006</v>
      </c>
      <c r="W142" s="2">
        <f t="shared" si="20"/>
        <v>279718</v>
      </c>
      <c r="X142" s="2">
        <f t="shared" si="6"/>
        <v>520282</v>
      </c>
      <c r="Y142" s="2">
        <f t="shared" si="30"/>
        <v>53714275.439934894</v>
      </c>
      <c r="Z142" s="2" t="str">
        <f t="shared" si="8"/>
        <v>HERE</v>
      </c>
      <c r="AA142" s="2">
        <f>IF(Z142="HERE",Y142,AA141+Graph!$G$1*1000)</f>
        <v>53714275.439934894</v>
      </c>
      <c r="AB142" s="2">
        <f t="shared" si="21"/>
        <v>520282</v>
      </c>
      <c r="AC142" s="2">
        <f t="shared" si="31"/>
        <v>12294006</v>
      </c>
      <c r="AD142" s="3">
        <f t="shared" si="10"/>
        <v>52800000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41031521.952728197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75</v>
      </c>
      <c r="C143" s="7"/>
      <c r="D143" s="2" t="e">
        <f t="shared" si="12"/>
        <v>#N/A</v>
      </c>
      <c r="E143" s="2" t="e">
        <f t="shared" si="22"/>
        <v>#N/A</v>
      </c>
      <c r="F143" s="2">
        <v>859951.8872538805</v>
      </c>
      <c r="G143" s="2">
        <f t="shared" si="35"/>
        <v>792960.42857142852</v>
      </c>
      <c r="H143" s="2">
        <f t="shared" si="32"/>
        <v>65864474.39542377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1101691.8571428601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865457.36473608017</v>
      </c>
      <c r="Q143" s="2">
        <f t="shared" si="36"/>
        <v>800000</v>
      </c>
      <c r="R143" s="2">
        <f t="shared" si="33"/>
        <v>66808281.439934909</v>
      </c>
      <c r="S143" s="2">
        <f t="shared" si="17"/>
        <v>792960.42857142538</v>
      </c>
      <c r="T143" s="2">
        <f t="shared" si="18"/>
        <v>7039.571428571362</v>
      </c>
      <c r="U143" s="2">
        <f t="shared" si="19"/>
        <v>800000</v>
      </c>
      <c r="V143" s="2">
        <f t="shared" si="34"/>
        <v>12646486</v>
      </c>
      <c r="W143" s="2">
        <f t="shared" si="20"/>
        <v>352480</v>
      </c>
      <c r="X143" s="2">
        <f t="shared" si="6"/>
        <v>447520</v>
      </c>
      <c r="Y143" s="2">
        <f t="shared" si="30"/>
        <v>54161795.439934894</v>
      </c>
      <c r="Z143" s="2" t="str">
        <f t="shared" si="8"/>
        <v>HERE</v>
      </c>
      <c r="AA143" s="2">
        <f>IF(Z143="HERE",Y143,AA142+Graph!$G$1*1000)</f>
        <v>54161795.439934894</v>
      </c>
      <c r="AB143" s="2">
        <f t="shared" si="21"/>
        <v>447520</v>
      </c>
      <c r="AC143" s="2">
        <f t="shared" si="31"/>
        <v>12646486</v>
      </c>
      <c r="AD143" s="3">
        <f t="shared" si="10"/>
        <v>52800000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41537129.880440809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76</v>
      </c>
      <c r="C144" s="7"/>
      <c r="D144" s="2" t="e">
        <f t="shared" si="12"/>
        <v>#N/A</v>
      </c>
      <c r="E144" s="2" t="e">
        <f t="shared" si="22"/>
        <v>#N/A</v>
      </c>
      <c r="F144" s="2">
        <v>865212.53754714131</v>
      </c>
      <c r="G144" s="2">
        <f t="shared" si="35"/>
        <v>792960.42857142852</v>
      </c>
      <c r="H144" s="2">
        <f t="shared" si="32"/>
        <v>66657434.823995195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1108731.4285714314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870739.85682865977</v>
      </c>
      <c r="Q144" s="2">
        <f t="shared" si="36"/>
        <v>800000</v>
      </c>
      <c r="R144" s="2">
        <f t="shared" si="33"/>
        <v>67608281.439934909</v>
      </c>
      <c r="S144" s="2">
        <f t="shared" si="17"/>
        <v>792960.42857142538</v>
      </c>
      <c r="T144" s="2">
        <f t="shared" si="18"/>
        <v>7039.571428571362</v>
      </c>
      <c r="U144" s="2">
        <f t="shared" si="19"/>
        <v>800000</v>
      </c>
      <c r="V144" s="2">
        <f t="shared" si="34"/>
        <v>13058298</v>
      </c>
      <c r="W144" s="2">
        <f t="shared" si="20"/>
        <v>411812</v>
      </c>
      <c r="X144" s="2">
        <f t="shared" si="6"/>
        <v>388188</v>
      </c>
      <c r="Y144" s="2">
        <f t="shared" si="30"/>
        <v>54549983.439934894</v>
      </c>
      <c r="Z144" s="2" t="str">
        <f t="shared" si="8"/>
        <v>HERE</v>
      </c>
      <c r="AA144" s="2">
        <f>IF(Z144="HERE",Y144,AA143+Graph!$G$1*1000)</f>
        <v>54549983.439934894</v>
      </c>
      <c r="AB144" s="2">
        <f t="shared" si="21"/>
        <v>388188</v>
      </c>
      <c r="AC144" s="2">
        <f t="shared" si="31"/>
        <v>13058298</v>
      </c>
      <c r="AD144" s="3">
        <f t="shared" si="10"/>
        <v>52800000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41929268.101036742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77</v>
      </c>
      <c r="C145" s="7"/>
      <c r="D145" s="2" t="e">
        <f t="shared" si="12"/>
        <v>#N/A</v>
      </c>
      <c r="E145" s="2" t="e">
        <f t="shared" si="22"/>
        <v>#N/A</v>
      </c>
      <c r="F145" s="2">
        <v>870473.18784040213</v>
      </c>
      <c r="G145" s="2">
        <f t="shared" si="35"/>
        <v>792960.42857142852</v>
      </c>
      <c r="H145" s="2">
        <f t="shared" si="32"/>
        <v>67450395.252566621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1115771.0000000028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876022.34892123938</v>
      </c>
      <c r="Q145" s="2">
        <f t="shared" si="36"/>
        <v>800000</v>
      </c>
      <c r="R145" s="2">
        <f t="shared" si="33"/>
        <v>68408281.439934909</v>
      </c>
      <c r="S145" s="2">
        <f t="shared" si="17"/>
        <v>792960.42857142538</v>
      </c>
      <c r="T145" s="2">
        <f t="shared" si="18"/>
        <v>7039.571428571362</v>
      </c>
      <c r="U145" s="2">
        <f t="shared" si="19"/>
        <v>800000</v>
      </c>
      <c r="V145" s="2">
        <f t="shared" si="34"/>
        <v>13509108</v>
      </c>
      <c r="W145" s="2">
        <f t="shared" si="20"/>
        <v>450810</v>
      </c>
      <c r="X145" s="2">
        <f t="shared" si="6"/>
        <v>349190</v>
      </c>
      <c r="Y145" s="2">
        <f t="shared" si="30"/>
        <v>54899173.439934894</v>
      </c>
      <c r="Z145" s="2" t="str">
        <f t="shared" si="8"/>
        <v>HERE</v>
      </c>
      <c r="AA145" s="2">
        <f>IF(Z145="HERE",Y145,AA144+Graph!$G$1*1000)</f>
        <v>54899173.439934894</v>
      </c>
      <c r="AB145" s="2">
        <f t="shared" si="21"/>
        <v>349190</v>
      </c>
      <c r="AC145" s="2">
        <f t="shared" si="31"/>
        <v>13509108</v>
      </c>
      <c r="AD145" s="3">
        <f t="shared" si="10"/>
        <v>52800000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42308867.314515993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78</v>
      </c>
      <c r="C146" s="7"/>
      <c r="D146" s="2" t="e">
        <f t="shared" si="12"/>
        <v>#N/A</v>
      </c>
      <c r="E146" s="2" t="e">
        <f t="shared" si="22"/>
        <v>#N/A</v>
      </c>
      <c r="F146" s="2">
        <v>875733.83813366294</v>
      </c>
      <c r="G146" s="2">
        <f t="shared" si="35"/>
        <v>792960.42857142852</v>
      </c>
      <c r="H146" s="2">
        <f t="shared" si="32"/>
        <v>68243355.681138054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1122810.5714285742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881304.84101381898</v>
      </c>
      <c r="Q146" s="2">
        <f t="shared" si="36"/>
        <v>800000</v>
      </c>
      <c r="R146" s="2">
        <f t="shared" si="33"/>
        <v>69208281.439934909</v>
      </c>
      <c r="S146" s="2">
        <f t="shared" si="17"/>
        <v>792960.42857143283</v>
      </c>
      <c r="T146" s="2">
        <f t="shared" si="18"/>
        <v>7039.571428571362</v>
      </c>
      <c r="U146" s="2">
        <f t="shared" si="19"/>
        <v>800000</v>
      </c>
      <c r="V146" s="2">
        <f t="shared" si="34"/>
        <v>14012224</v>
      </c>
      <c r="W146" s="2">
        <f t="shared" si="20"/>
        <v>503116</v>
      </c>
      <c r="X146" s="2">
        <f t="shared" si="6"/>
        <v>296884</v>
      </c>
      <c r="Y146" s="2">
        <f t="shared" si="30"/>
        <v>55196057.439934894</v>
      </c>
      <c r="Z146" s="2" t="str">
        <f t="shared" si="8"/>
        <v>HERE</v>
      </c>
      <c r="AA146" s="2">
        <f>IF(Z146="HERE",Y146,AA145+Graph!$G$1*1000)</f>
        <v>55196057.439934894</v>
      </c>
      <c r="AB146" s="2">
        <f t="shared" si="21"/>
        <v>296884</v>
      </c>
      <c r="AC146" s="2">
        <f t="shared" si="31"/>
        <v>14012224</v>
      </c>
      <c r="AD146" s="3">
        <f t="shared" si="10"/>
        <v>52800000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42653825.820878573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79</v>
      </c>
      <c r="C147" s="7"/>
      <c r="D147" s="2" t="e">
        <f t="shared" si="12"/>
        <v>#N/A</v>
      </c>
      <c r="E147" s="2" t="e">
        <f t="shared" si="22"/>
        <v>#N/A</v>
      </c>
      <c r="F147" s="2">
        <v>880994.48842689395</v>
      </c>
      <c r="G147" s="2">
        <f t="shared" si="35"/>
        <v>792960.42857142852</v>
      </c>
      <c r="H147" s="2">
        <f t="shared" si="32"/>
        <v>69036316.109709486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1129850.1428571455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886587.33310639858</v>
      </c>
      <c r="Q147" s="2">
        <f t="shared" si="36"/>
        <v>800000</v>
      </c>
      <c r="R147" s="2">
        <f t="shared" si="33"/>
        <v>70008281.439934909</v>
      </c>
      <c r="S147" s="2">
        <f t="shared" si="17"/>
        <v>792960.42857143283</v>
      </c>
      <c r="T147" s="2">
        <f t="shared" si="18"/>
        <v>7039.571428571362</v>
      </c>
      <c r="U147" s="2">
        <f t="shared" si="19"/>
        <v>800000</v>
      </c>
      <c r="V147" s="2">
        <f t="shared" si="34"/>
        <v>14556827</v>
      </c>
      <c r="W147" s="2">
        <f t="shared" si="20"/>
        <v>544603</v>
      </c>
      <c r="X147" s="2">
        <f t="shared" si="6"/>
        <v>255397</v>
      </c>
      <c r="Y147" s="2">
        <f t="shared" si="30"/>
        <v>55451454.439934894</v>
      </c>
      <c r="Z147" s="2" t="str">
        <f t="shared" si="8"/>
        <v>HERE</v>
      </c>
      <c r="AA147" s="2">
        <f>IF(Z147="HERE",Y147,AA146+Graph!$G$1*1000)</f>
        <v>55451454.439934894</v>
      </c>
      <c r="AB147" s="2">
        <f t="shared" si="21"/>
        <v>255397</v>
      </c>
      <c r="AC147" s="2">
        <f t="shared" si="31"/>
        <v>14556827</v>
      </c>
      <c r="AD147" s="3">
        <f t="shared" si="10"/>
        <v>52800000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42945404.520124495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80</v>
      </c>
      <c r="C148" s="7"/>
      <c r="D148" s="2" t="e">
        <f t="shared" si="12"/>
        <v>#N/A</v>
      </c>
      <c r="E148" s="2" t="e">
        <f t="shared" si="22"/>
        <v>#N/A</v>
      </c>
      <c r="F148" s="2">
        <v>886255.13872015476</v>
      </c>
      <c r="G148" s="2">
        <f t="shared" si="35"/>
        <v>792960.42857142852</v>
      </c>
      <c r="H148" s="2">
        <f t="shared" si="32"/>
        <v>69829276.538280919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1136889.7142857169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891869.82519897819</v>
      </c>
      <c r="Q148" s="2">
        <f t="shared" si="36"/>
        <v>800000</v>
      </c>
      <c r="R148" s="2">
        <f t="shared" si="33"/>
        <v>70808281.439934909</v>
      </c>
      <c r="S148" s="2">
        <f t="shared" si="17"/>
        <v>792960.42857143283</v>
      </c>
      <c r="T148" s="2">
        <f t="shared" si="18"/>
        <v>7039.571428571362</v>
      </c>
      <c r="U148" s="2">
        <f t="shared" si="19"/>
        <v>800000</v>
      </c>
      <c r="V148" s="2">
        <f t="shared" si="34"/>
        <v>15062189</v>
      </c>
      <c r="W148" s="2">
        <f t="shared" si="20"/>
        <v>505362</v>
      </c>
      <c r="X148" s="2">
        <f t="shared" si="6"/>
        <v>294638</v>
      </c>
      <c r="Y148" s="2">
        <f t="shared" si="30"/>
        <v>55746092.439934894</v>
      </c>
      <c r="Z148" s="2" t="str">
        <f t="shared" si="8"/>
        <v>HERE</v>
      </c>
      <c r="AA148" s="2">
        <f>IF(Z148="HERE",Y148,AA147+Graph!$G$1*1000)</f>
        <v>55746092.439934894</v>
      </c>
      <c r="AB148" s="2">
        <f t="shared" si="21"/>
        <v>294638</v>
      </c>
      <c r="AC148" s="2">
        <f t="shared" si="31"/>
        <v>15062189</v>
      </c>
      <c r="AD148" s="3">
        <f t="shared" si="10"/>
        <v>52800000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43230073.762253739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81</v>
      </c>
      <c r="C149" s="7"/>
      <c r="D149" s="2" t="e">
        <f t="shared" si="12"/>
        <v>#N/A</v>
      </c>
      <c r="E149" s="2" t="e">
        <f t="shared" si="22"/>
        <v>#N/A</v>
      </c>
      <c r="F149" s="2">
        <v>891515.78901341558</v>
      </c>
      <c r="G149" s="2">
        <f t="shared" si="35"/>
        <v>792960.42857142852</v>
      </c>
      <c r="H149" s="2">
        <f t="shared" si="32"/>
        <v>70622236.966852352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1143929.2857142882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897152.31729158759</v>
      </c>
      <c r="Q149" s="2">
        <f t="shared" si="36"/>
        <v>800000</v>
      </c>
      <c r="R149" s="2">
        <f t="shared" si="33"/>
        <v>71608281.439934909</v>
      </c>
      <c r="S149" s="2">
        <f t="shared" si="17"/>
        <v>792960.42857143283</v>
      </c>
      <c r="T149" s="2">
        <f t="shared" si="18"/>
        <v>7039.571428571362</v>
      </c>
      <c r="U149" s="2">
        <f t="shared" si="19"/>
        <v>800000</v>
      </c>
      <c r="V149" s="2">
        <f t="shared" si="34"/>
        <v>15300151</v>
      </c>
      <c r="W149" s="2">
        <f t="shared" si="20"/>
        <v>237962</v>
      </c>
      <c r="X149" s="2">
        <f t="shared" si="6"/>
        <v>562038</v>
      </c>
      <c r="Y149" s="2">
        <f t="shared" si="30"/>
        <v>56308130.439934894</v>
      </c>
      <c r="Z149" s="2" t="str">
        <f t="shared" si="8"/>
        <v>HERE</v>
      </c>
      <c r="AA149" s="2">
        <f>IF(Z149="HERE",Y149,AA148+Graph!$G$1*1000)</f>
        <v>56308130.439934894</v>
      </c>
      <c r="AB149" s="2">
        <f t="shared" si="21"/>
        <v>562038</v>
      </c>
      <c r="AC149" s="2">
        <f t="shared" si="31"/>
        <v>15300151</v>
      </c>
      <c r="AD149" s="3">
        <f t="shared" si="10"/>
        <v>52800000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43750460.097266309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82</v>
      </c>
      <c r="C150" s="7"/>
      <c r="D150" s="2" t="e">
        <f t="shared" si="12"/>
        <v>#N/A</v>
      </c>
      <c r="E150" s="2" t="e">
        <f t="shared" si="22"/>
        <v>#N/A</v>
      </c>
      <c r="F150" s="2">
        <v>896776.43930667639</v>
      </c>
      <c r="G150" s="2">
        <f t="shared" si="35"/>
        <v>792960.42857142852</v>
      </c>
      <c r="H150" s="2">
        <f t="shared" si="32"/>
        <v>71415197.395423785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1150968.8571428596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902434.80938416719</v>
      </c>
      <c r="Q150" s="2">
        <f t="shared" si="36"/>
        <v>800000</v>
      </c>
      <c r="R150" s="2">
        <f t="shared" si="33"/>
        <v>72408281.439934909</v>
      </c>
      <c r="S150" s="2">
        <f t="shared" si="17"/>
        <v>792960.42857143283</v>
      </c>
      <c r="T150" s="2">
        <f t="shared" si="18"/>
        <v>7039.571428571362</v>
      </c>
      <c r="U150" s="2">
        <f t="shared" si="19"/>
        <v>800000</v>
      </c>
      <c r="V150" s="2">
        <f t="shared" si="34"/>
        <v>15576107</v>
      </c>
      <c r="W150" s="2">
        <f t="shared" si="20"/>
        <v>275956</v>
      </c>
      <c r="X150" s="2">
        <f t="shared" si="6"/>
        <v>524044</v>
      </c>
      <c r="Y150" s="2">
        <f t="shared" si="30"/>
        <v>56832174.439934894</v>
      </c>
      <c r="Z150" s="2" t="str">
        <f t="shared" si="8"/>
        <v>HERE</v>
      </c>
      <c r="AA150" s="2">
        <f>IF(Z150="HERE",Y150,AA149+Graph!$G$1*1000)</f>
        <v>56832174.439934894</v>
      </c>
      <c r="AB150" s="2">
        <f t="shared" si="21"/>
        <v>524044</v>
      </c>
      <c r="AC150" s="2">
        <f t="shared" si="31"/>
        <v>15576107</v>
      </c>
      <c r="AD150" s="3">
        <f t="shared" si="10"/>
        <v>52800000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44224980.625162199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83</v>
      </c>
      <c r="C151" s="7"/>
      <c r="D151" s="2" t="e">
        <f t="shared" si="12"/>
        <v>#N/A</v>
      </c>
      <c r="E151" s="2" t="e">
        <f t="shared" si="22"/>
        <v>#N/A</v>
      </c>
      <c r="F151" s="2">
        <v>902037.0895999372</v>
      </c>
      <c r="G151" s="2">
        <f t="shared" si="35"/>
        <v>792960.42857142852</v>
      </c>
      <c r="H151" s="2">
        <f t="shared" si="32"/>
        <v>72208157.823995218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1158008.428571431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907717.3014767468</v>
      </c>
      <c r="Q151" s="2">
        <f t="shared" si="36"/>
        <v>800000</v>
      </c>
      <c r="R151" s="2">
        <f t="shared" si="33"/>
        <v>73208281.439934909</v>
      </c>
      <c r="S151" s="2">
        <f t="shared" si="17"/>
        <v>792960.42857143283</v>
      </c>
      <c r="T151" s="2">
        <f t="shared" si="18"/>
        <v>7039.571428571362</v>
      </c>
      <c r="U151" s="2">
        <f t="shared" si="19"/>
        <v>800000</v>
      </c>
      <c r="V151" s="2">
        <f t="shared" si="34"/>
        <v>15940972</v>
      </c>
      <c r="W151" s="2">
        <f t="shared" si="20"/>
        <v>364865</v>
      </c>
      <c r="X151" s="2">
        <f t="shared" si="6"/>
        <v>435135</v>
      </c>
      <c r="Y151" s="2">
        <f t="shared" si="30"/>
        <v>57267309.439934894</v>
      </c>
      <c r="Z151" s="2" t="str">
        <f t="shared" si="8"/>
        <v>HERE</v>
      </c>
      <c r="AA151" s="2">
        <f>IF(Z151="HERE",Y151,AA150+Graph!$G$1*1000)</f>
        <v>57267309.439934894</v>
      </c>
      <c r="AB151" s="2">
        <f t="shared" si="21"/>
        <v>435135</v>
      </c>
      <c r="AC151" s="2">
        <f t="shared" si="31"/>
        <v>15940972</v>
      </c>
      <c r="AD151" s="3">
        <f t="shared" si="10"/>
        <v>52800000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44677724.345941409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84</v>
      </c>
      <c r="C152" s="7"/>
      <c r="D152" s="2" t="e">
        <f t="shared" si="12"/>
        <v>#N/A</v>
      </c>
      <c r="E152" s="2" t="e">
        <f t="shared" si="22"/>
        <v>#N/A</v>
      </c>
      <c r="F152" s="2">
        <v>907297.73989316821</v>
      </c>
      <c r="G152" s="2">
        <f t="shared" si="35"/>
        <v>792960.42857142852</v>
      </c>
      <c r="H152" s="2">
        <f t="shared" si="32"/>
        <v>73001118.252566651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1165048.0000000023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912999.7935693264</v>
      </c>
      <c r="Q152" s="2">
        <f t="shared" si="36"/>
        <v>800000</v>
      </c>
      <c r="R152" s="2">
        <f t="shared" si="33"/>
        <v>74008281.439934909</v>
      </c>
      <c r="S152" s="2">
        <f t="shared" si="17"/>
        <v>792960.42857143283</v>
      </c>
      <c r="T152" s="2">
        <f t="shared" si="18"/>
        <v>7039.571428571362</v>
      </c>
      <c r="U152" s="2">
        <f t="shared" si="19"/>
        <v>800000</v>
      </c>
      <c r="V152" s="2">
        <f t="shared" si="34"/>
        <v>16423082</v>
      </c>
      <c r="W152" s="2">
        <f t="shared" si="20"/>
        <v>482110</v>
      </c>
      <c r="X152" s="2">
        <f t="shared" si="6"/>
        <v>317890</v>
      </c>
      <c r="Y152" s="2">
        <f t="shared" si="30"/>
        <v>57585199.439934894</v>
      </c>
      <c r="Z152" s="2" t="str">
        <f t="shared" si="8"/>
        <v>HERE</v>
      </c>
      <c r="AA152" s="2">
        <f>IF(Z152="HERE",Y152,AA151+Graph!$G$1*1000)</f>
        <v>57585199.439934894</v>
      </c>
      <c r="AB152" s="2">
        <f t="shared" si="21"/>
        <v>317890</v>
      </c>
      <c r="AC152" s="2">
        <f t="shared" si="31"/>
        <v>16423082</v>
      </c>
      <c r="AD152" s="3">
        <f t="shared" si="10"/>
        <v>52800000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45157334.145941406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85</v>
      </c>
      <c r="C153" s="7"/>
      <c r="D153" s="2" t="e">
        <f t="shared" si="12"/>
        <v>#N/A</v>
      </c>
      <c r="E153" s="2" t="e">
        <f t="shared" si="22"/>
        <v>#N/A</v>
      </c>
      <c r="F153" s="2">
        <v>912558.39018642902</v>
      </c>
      <c r="G153" s="2">
        <f t="shared" si="35"/>
        <v>792960.42857142852</v>
      </c>
      <c r="H153" s="2">
        <f t="shared" si="32"/>
        <v>73794078.681138083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1172087.5714285737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918282.285661906</v>
      </c>
      <c r="Q153" s="2">
        <f t="shared" si="36"/>
        <v>800000</v>
      </c>
      <c r="R153" s="2">
        <f t="shared" si="33"/>
        <v>74808281.439934909</v>
      </c>
      <c r="S153" s="2">
        <f t="shared" si="17"/>
        <v>792960.42857143283</v>
      </c>
      <c r="T153" s="2">
        <f t="shared" si="18"/>
        <v>7039.571428571362</v>
      </c>
      <c r="U153" s="2">
        <f t="shared" si="19"/>
        <v>800000</v>
      </c>
      <c r="V153" s="2">
        <f t="shared" si="34"/>
        <v>16893745.765552998</v>
      </c>
      <c r="W153" s="2">
        <f t="shared" si="20"/>
        <v>470663.76555299759</v>
      </c>
      <c r="X153" s="2">
        <f t="shared" si="6"/>
        <v>329336.23444700241</v>
      </c>
      <c r="Y153" s="2">
        <f t="shared" si="30"/>
        <v>57914535.674381897</v>
      </c>
      <c r="Z153" s="2" t="str">
        <f t="shared" si="8"/>
        <v>HERE</v>
      </c>
      <c r="AA153" s="2">
        <f>IF(Z153="HERE",Y153,AA152+Graph!$G$1*1000)</f>
        <v>57914535.674381897</v>
      </c>
      <c r="AB153" s="2">
        <f t="shared" si="21"/>
        <v>329336.23444700241</v>
      </c>
      <c r="AC153" s="2">
        <f t="shared" si="31"/>
        <v>16893745.765552998</v>
      </c>
      <c r="AD153" s="3">
        <f t="shared" si="10"/>
        <v>52800000</v>
      </c>
      <c r="AE153" s="2">
        <f>IF(AE151&gt;=52800000,52800000,IF(AB132=Graph!G$1*1000,AE152+Graph!G$1*1000,AC153))</f>
        <v>16893745.765552998</v>
      </c>
      <c r="AF153" s="3">
        <f t="shared" si="11"/>
        <v>16893745.765552998</v>
      </c>
      <c r="AG153" s="3">
        <f t="shared" si="29"/>
        <v>45499946.895941406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86</v>
      </c>
      <c r="C154" s="7"/>
      <c r="D154" s="2" t="e">
        <f t="shared" si="12"/>
        <v>#N/A</v>
      </c>
      <c r="E154" s="2" t="e">
        <f t="shared" si="22"/>
        <v>#N/A</v>
      </c>
      <c r="F154" s="2">
        <v>917819.04047968984</v>
      </c>
      <c r="G154" s="2">
        <f t="shared" si="35"/>
        <v>792960.42857142852</v>
      </c>
      <c r="H154" s="2">
        <f t="shared" si="32"/>
        <v>74587039.109709516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1179127.1428571451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923564.77775451541</v>
      </c>
      <c r="Q154" s="2">
        <f t="shared" si="36"/>
        <v>800000</v>
      </c>
      <c r="R154" s="2">
        <f t="shared" si="33"/>
        <v>75608281.439934909</v>
      </c>
      <c r="S154" s="2">
        <f t="shared" si="17"/>
        <v>792960.42857143283</v>
      </c>
      <c r="T154" s="2">
        <f t="shared" si="18"/>
        <v>7039.571428571362</v>
      </c>
      <c r="U154" s="2">
        <f t="shared" si="19"/>
        <v>800000</v>
      </c>
      <c r="V154" s="2">
        <f t="shared" si="34"/>
        <v>17369670.181399256</v>
      </c>
      <c r="W154" s="2">
        <f t="shared" si="20"/>
        <v>475924.4158462584</v>
      </c>
      <c r="X154" s="2">
        <f t="shared" si="6"/>
        <v>324075.5841537416</v>
      </c>
      <c r="Y154" s="2">
        <f t="shared" si="30"/>
        <v>58238611.258535638</v>
      </c>
      <c r="Z154" s="2" t="str">
        <f t="shared" si="8"/>
        <v>HERE</v>
      </c>
      <c r="AA154" s="2">
        <f>IF(Z154="HERE",Y154,AA153+Graph!$G$1*1000)</f>
        <v>58238611.258535638</v>
      </c>
      <c r="AB154" s="2">
        <f t="shared" si="21"/>
        <v>324075.5841537416</v>
      </c>
      <c r="AC154" s="2">
        <f t="shared" si="31"/>
        <v>17369670.181399256</v>
      </c>
      <c r="AD154" s="3">
        <f t="shared" si="10"/>
        <v>52800000</v>
      </c>
      <c r="AE154" s="2">
        <f>IF(AE152&gt;=52800000,52800000,IF(AB133=Graph!G$1*1000,AE153+Graph!G$1*1000,AC154))</f>
        <v>17369670.181399256</v>
      </c>
      <c r="AF154" s="3">
        <f t="shared" si="11"/>
        <v>17369670.181399256</v>
      </c>
      <c r="AG154" s="3">
        <f t="shared" si="29"/>
        <v>45805354.295941405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87</v>
      </c>
      <c r="C155" s="7"/>
      <c r="D155" s="2" t="e">
        <f t="shared" si="12"/>
        <v>#N/A</v>
      </c>
      <c r="E155" s="2" t="e">
        <f t="shared" si="22"/>
        <v>#N/A</v>
      </c>
      <c r="F155" s="2">
        <v>923079.69077295065</v>
      </c>
      <c r="G155" s="2">
        <f t="shared" si="35"/>
        <v>792960.42857142852</v>
      </c>
      <c r="H155" s="2">
        <f t="shared" si="32"/>
        <v>75379999.538280949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1186166.7142857164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928847.26984709501</v>
      </c>
      <c r="Q155" s="2">
        <f t="shared" si="36"/>
        <v>800000</v>
      </c>
      <c r="R155" s="2">
        <f t="shared" si="33"/>
        <v>76408281.439934909</v>
      </c>
      <c r="S155" s="2">
        <f t="shared" si="17"/>
        <v>792960.42857143283</v>
      </c>
      <c r="T155" s="2">
        <f t="shared" si="18"/>
        <v>7039.571428571362</v>
      </c>
      <c r="U155" s="2">
        <f t="shared" si="19"/>
        <v>800000</v>
      </c>
      <c r="V155" s="2">
        <f t="shared" si="34"/>
        <v>17850855.247538775</v>
      </c>
      <c r="W155" s="2">
        <f t="shared" si="20"/>
        <v>481185.06613951921</v>
      </c>
      <c r="X155" s="2">
        <f t="shared" si="6"/>
        <v>318814.93386048079</v>
      </c>
      <c r="Y155" s="2">
        <f t="shared" si="30"/>
        <v>58557426.192396119</v>
      </c>
      <c r="Z155" s="2" t="str">
        <f t="shared" si="8"/>
        <v>HERE</v>
      </c>
      <c r="AA155" s="2">
        <f>IF(Z155="HERE",Y155,AA154+Graph!$G$1*1000)</f>
        <v>58557426.192396119</v>
      </c>
      <c r="AB155" s="2">
        <f t="shared" si="21"/>
        <v>318814.93386048079</v>
      </c>
      <c r="AC155" s="2">
        <f t="shared" si="31"/>
        <v>17850855.247538775</v>
      </c>
      <c r="AD155" s="3">
        <f t="shared" si="10"/>
        <v>52800000</v>
      </c>
      <c r="AE155" s="2">
        <f>IF(AE153&gt;=52800000,52800000,IF(AB134=Graph!G$1*1000,AE154+Graph!G$1*1000,AC155))</f>
        <v>17850855.247538775</v>
      </c>
      <c r="AF155" s="3">
        <f t="shared" si="11"/>
        <v>17850855.247538775</v>
      </c>
      <c r="AG155" s="3">
        <f t="shared" si="29"/>
        <v>46016723.645941406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88</v>
      </c>
      <c r="C156" s="7"/>
      <c r="D156" s="2" t="e">
        <f t="shared" si="12"/>
        <v>#N/A</v>
      </c>
      <c r="E156" s="2" t="e">
        <f t="shared" si="22"/>
        <v>#N/A</v>
      </c>
      <c r="F156" s="2">
        <v>928340.34106621146</v>
      </c>
      <c r="G156" s="2">
        <f t="shared" si="35"/>
        <v>792960.42857142852</v>
      </c>
      <c r="H156" s="2">
        <f t="shared" si="32"/>
        <v>76172959.966852382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1193206.2857142878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934129.76193967462</v>
      </c>
      <c r="Q156" s="2">
        <f t="shared" si="36"/>
        <v>800000</v>
      </c>
      <c r="R156" s="2">
        <f t="shared" si="33"/>
        <v>77208281.439934909</v>
      </c>
      <c r="S156" s="2">
        <f t="shared" si="17"/>
        <v>792960.42857143283</v>
      </c>
      <c r="T156" s="2">
        <f t="shared" si="18"/>
        <v>7039.571428571362</v>
      </c>
      <c r="U156" s="2">
        <f t="shared" si="19"/>
        <v>800000</v>
      </c>
      <c r="V156" s="2">
        <f t="shared" si="34"/>
        <v>18337300.963971555</v>
      </c>
      <c r="W156" s="2">
        <f t="shared" si="20"/>
        <v>486445.71643278003</v>
      </c>
      <c r="X156" s="2">
        <f t="shared" si="6"/>
        <v>313554.28356721997</v>
      </c>
      <c r="Y156" s="2">
        <f t="shared" si="30"/>
        <v>58870980.475963339</v>
      </c>
      <c r="Z156" s="2" t="str">
        <f t="shared" si="8"/>
        <v>HERE</v>
      </c>
      <c r="AA156" s="2">
        <f>IF(Z156="HERE",Y156,AA155+Graph!$G$1*1000)</f>
        <v>58870980.475963339</v>
      </c>
      <c r="AB156" s="2">
        <f t="shared" si="21"/>
        <v>313554.28356721997</v>
      </c>
      <c r="AC156" s="2">
        <f t="shared" si="31"/>
        <v>18337300.963971555</v>
      </c>
      <c r="AD156" s="3">
        <f t="shared" si="10"/>
        <v>52800000</v>
      </c>
      <c r="AE156" s="2">
        <f>IF(AE154&gt;=52800000,52800000,IF(AB135=Graph!G$1*1000,AE155+Graph!G$1*1000,AC156))</f>
        <v>18337300.963971555</v>
      </c>
      <c r="AF156" s="3">
        <f t="shared" si="11"/>
        <v>18337300.963971555</v>
      </c>
      <c r="AG156" s="3">
        <f t="shared" si="29"/>
        <v>46465541.345941409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89</v>
      </c>
      <c r="C157" s="7"/>
      <c r="D157" s="2" t="e">
        <f t="shared" si="12"/>
        <v>#N/A</v>
      </c>
      <c r="E157" s="2" t="e">
        <f t="shared" si="22"/>
        <v>#N/A</v>
      </c>
      <c r="F157" s="2">
        <v>933600.99135947227</v>
      </c>
      <c r="G157" s="2">
        <f t="shared" si="35"/>
        <v>792960.42857142852</v>
      </c>
      <c r="H157" s="2">
        <f t="shared" si="32"/>
        <v>76965920.395423815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1200245.8571428591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939412.25403225422</v>
      </c>
      <c r="Q157" s="2">
        <f t="shared" si="36"/>
        <v>800000</v>
      </c>
      <c r="R157" s="2">
        <f t="shared" si="33"/>
        <v>78008281.439934909</v>
      </c>
      <c r="S157" s="2">
        <f t="shared" si="17"/>
        <v>792960.42857143283</v>
      </c>
      <c r="T157" s="2">
        <f t="shared" si="18"/>
        <v>7039.571428571362</v>
      </c>
      <c r="U157" s="2">
        <f t="shared" si="19"/>
        <v>800000</v>
      </c>
      <c r="V157" s="2">
        <f t="shared" si="34"/>
        <v>18829007.330697596</v>
      </c>
      <c r="W157" s="2">
        <f t="shared" si="20"/>
        <v>491706.36672604084</v>
      </c>
      <c r="X157" s="2">
        <f t="shared" si="6"/>
        <v>308293.63327395916</v>
      </c>
      <c r="Y157" s="2">
        <f t="shared" si="30"/>
        <v>59179274.109237298</v>
      </c>
      <c r="Z157" s="2" t="str">
        <f t="shared" si="8"/>
        <v>HERE</v>
      </c>
      <c r="AA157" s="2">
        <f>IF(Z157="HERE",Y157,AA156+Graph!$G$1*1000)</f>
        <v>59179274.109237298</v>
      </c>
      <c r="AB157" s="2">
        <f t="shared" si="21"/>
        <v>308293.63327395916</v>
      </c>
      <c r="AC157" s="2">
        <f t="shared" si="31"/>
        <v>18829007.330697596</v>
      </c>
      <c r="AD157" s="3">
        <f t="shared" si="10"/>
        <v>52800000</v>
      </c>
      <c r="AE157" s="2">
        <f>IF(AE155&gt;=52800000,52800000,IF(AB136=Graph!G$1*1000,AE156+Graph!G$1*1000,AC157))</f>
        <v>18829007.330697596</v>
      </c>
      <c r="AF157" s="3">
        <f t="shared" si="11"/>
        <v>18829007.330697596</v>
      </c>
      <c r="AG157" s="3">
        <f t="shared" si="29"/>
        <v>46887745.545941405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90</v>
      </c>
      <c r="C158" s="7"/>
      <c r="D158" s="2" t="e">
        <f t="shared" si="12"/>
        <v>#N/A</v>
      </c>
      <c r="E158" s="2" t="e">
        <f t="shared" si="22"/>
        <v>#N/A</v>
      </c>
      <c r="F158" s="2">
        <v>938861.64165270329</v>
      </c>
      <c r="G158" s="2">
        <f t="shared" si="35"/>
        <v>792960.42857142852</v>
      </c>
      <c r="H158" s="2">
        <f t="shared" si="32"/>
        <v>77758880.823995247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1207285.4285714305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944694.74612483382</v>
      </c>
      <c r="Q158" s="2">
        <f t="shared" si="36"/>
        <v>800000</v>
      </c>
      <c r="R158" s="2">
        <f t="shared" si="33"/>
        <v>78808281.439934909</v>
      </c>
      <c r="S158" s="2">
        <f t="shared" si="17"/>
        <v>792960.42857143283</v>
      </c>
      <c r="T158" s="2">
        <f t="shared" si="18"/>
        <v>7039.571428571362</v>
      </c>
      <c r="U158" s="2">
        <f t="shared" si="19"/>
        <v>800000</v>
      </c>
      <c r="V158" s="2">
        <f t="shared" si="34"/>
        <v>19325974.347716868</v>
      </c>
      <c r="W158" s="2">
        <f t="shared" si="20"/>
        <v>496967.01701927185</v>
      </c>
      <c r="X158" s="2">
        <f t="shared" si="6"/>
        <v>303032.98298072815</v>
      </c>
      <c r="Y158" s="2">
        <f t="shared" si="30"/>
        <v>59482307.092218027</v>
      </c>
      <c r="Z158" s="2" t="str">
        <f t="shared" si="8"/>
        <v>HERE</v>
      </c>
      <c r="AA158" s="2">
        <f>IF(Z158="HERE",Y158,AA157+Graph!$G$1*1000)</f>
        <v>59482307.092218027</v>
      </c>
      <c r="AB158" s="2">
        <f t="shared" si="21"/>
        <v>303032.98298072815</v>
      </c>
      <c r="AC158" s="2">
        <f t="shared" si="31"/>
        <v>19325974.347716868</v>
      </c>
      <c r="AD158" s="3">
        <f t="shared" si="10"/>
        <v>52800000</v>
      </c>
      <c r="AE158" s="2">
        <f>IF(AE156&gt;=52800000,52800000,IF(AB137=Graph!G$1*1000,AE157+Graph!G$1*1000,AC158))</f>
        <v>19325974.347716868</v>
      </c>
      <c r="AF158" s="3">
        <f t="shared" si="11"/>
        <v>19325974.347716868</v>
      </c>
      <c r="AG158" s="3">
        <f t="shared" si="29"/>
        <v>47289202.945941404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91</v>
      </c>
      <c r="C159" s="7"/>
      <c r="D159" s="2" t="e">
        <f t="shared" si="12"/>
        <v>#N/A</v>
      </c>
      <c r="E159" s="2" t="e">
        <f t="shared" si="22"/>
        <v>#N/A</v>
      </c>
      <c r="F159" s="2">
        <v>944122.2919459641</v>
      </c>
      <c r="G159" s="2">
        <f t="shared" si="35"/>
        <v>792960.42857142852</v>
      </c>
      <c r="H159" s="2">
        <f t="shared" si="32"/>
        <v>78551841.25256668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1214325.0000000019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949977.23821741343</v>
      </c>
      <c r="Q159" s="2">
        <f t="shared" si="36"/>
        <v>800000</v>
      </c>
      <c r="R159" s="2">
        <f t="shared" si="33"/>
        <v>79608281.439934909</v>
      </c>
      <c r="S159" s="2">
        <f t="shared" si="17"/>
        <v>792960.42857143283</v>
      </c>
      <c r="T159" s="2">
        <f t="shared" si="18"/>
        <v>7039.571428571362</v>
      </c>
      <c r="U159" s="2">
        <f t="shared" si="19"/>
        <v>800000</v>
      </c>
      <c r="V159" s="2">
        <f t="shared" si="34"/>
        <v>19828202.015029401</v>
      </c>
      <c r="W159" s="2">
        <f t="shared" si="20"/>
        <v>502227.66731253266</v>
      </c>
      <c r="X159" s="2">
        <f t="shared" si="6"/>
        <v>297772.33268746734</v>
      </c>
      <c r="Y159" s="2">
        <f t="shared" ref="Y159:Y222" si="37">IF(COUNT($C160)=0,IF(COUNT($C159)=1,C159,SUM(Y158+X159)),C159)</f>
        <v>59780079.424905494</v>
      </c>
      <c r="Z159" s="2" t="str">
        <f t="shared" si="8"/>
        <v>HERE</v>
      </c>
      <c r="AA159" s="2">
        <f>IF(Z159="HERE",Y159,AA158+Graph!$G$1*1000)</f>
        <v>59780079.424905494</v>
      </c>
      <c r="AB159" s="2">
        <f t="shared" si="21"/>
        <v>297772.33268746734</v>
      </c>
      <c r="AC159" s="2">
        <f t="shared" ref="AC159:AC222" si="38">IF(Z160="HERE",V159,AC158)</f>
        <v>19828202.015029401</v>
      </c>
      <c r="AD159" s="3">
        <f t="shared" si="10"/>
        <v>52800000</v>
      </c>
      <c r="AE159" s="2">
        <f>IF(AE157&gt;=52800000,52800000,IF(AB138=Graph!G$1*1000,AE158+Graph!G$1*1000,AC159))</f>
        <v>19828202.015029401</v>
      </c>
      <c r="AF159" s="3">
        <f t="shared" si="11"/>
        <v>19828202.015029401</v>
      </c>
      <c r="AG159" s="3">
        <f t="shared" si="29"/>
        <v>47610539.345941409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92</v>
      </c>
      <c r="C160" s="7"/>
      <c r="D160" s="2" t="e">
        <f t="shared" si="12"/>
        <v>#N/A</v>
      </c>
      <c r="E160" s="2" t="e">
        <f t="shared" si="22"/>
        <v>#N/A</v>
      </c>
      <c r="F160" s="2">
        <v>949382.94223922491</v>
      </c>
      <c r="G160" s="2">
        <f t="shared" si="35"/>
        <v>792960.42857142852</v>
      </c>
      <c r="H160" s="2">
        <f t="shared" ref="H160:H223" si="39">IF(COUNT($C161)=0,IF(COUNT($C160)=1,C160,SUM(H159+G160)),C160)</f>
        <v>79344801.681138113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1221364.5714285732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955259.73031002283</v>
      </c>
      <c r="Q160" s="2">
        <f t="shared" si="36"/>
        <v>800000</v>
      </c>
      <c r="R160" s="2">
        <f t="shared" ref="R160:R223" si="40">IF(COUNT($C161)=0,IF(COUNT($C160)=1,M160,SUM(R159+Q160)),M160)</f>
        <v>80408281.439934909</v>
      </c>
      <c r="S160" s="2">
        <f t="shared" si="17"/>
        <v>792960.42857143283</v>
      </c>
      <c r="T160" s="2">
        <f t="shared" si="18"/>
        <v>7039.571428571362</v>
      </c>
      <c r="U160" s="2">
        <f t="shared" si="19"/>
        <v>800000</v>
      </c>
      <c r="V160" s="2">
        <f t="shared" si="34"/>
        <v>20335690.332635194</v>
      </c>
      <c r="W160" s="2">
        <f t="shared" si="20"/>
        <v>507488.31760579348</v>
      </c>
      <c r="X160" s="2">
        <f t="shared" si="6"/>
        <v>292511.68239420652</v>
      </c>
      <c r="Y160" s="2">
        <f t="shared" si="37"/>
        <v>60072591.1072997</v>
      </c>
      <c r="Z160" s="2" t="str">
        <f t="shared" si="8"/>
        <v>HERE</v>
      </c>
      <c r="AA160" s="2">
        <f>IF(Z160="HERE",Y160,AA159+Graph!$G$1*1000)</f>
        <v>60072591.1072997</v>
      </c>
      <c r="AB160" s="2">
        <f t="shared" si="21"/>
        <v>292511.68239420652</v>
      </c>
      <c r="AC160" s="2">
        <f t="shared" si="38"/>
        <v>20335690.332635194</v>
      </c>
      <c r="AD160" s="3">
        <f t="shared" si="10"/>
        <v>52800000</v>
      </c>
      <c r="AE160" s="2">
        <f>IF(AE158&gt;=52800000,52800000,IF(AB139=Graph!G$1*1000,AE159+Graph!G$1*1000,AC160))</f>
        <v>20335690.332635194</v>
      </c>
      <c r="AF160" s="3">
        <f t="shared" si="11"/>
        <v>20335690.332635194</v>
      </c>
      <c r="AG160" s="3">
        <f t="shared" si="29"/>
        <v>47922063.345941409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93</v>
      </c>
      <c r="C161" s="7"/>
      <c r="D161" s="2" t="e">
        <f t="shared" si="12"/>
        <v>#N/A</v>
      </c>
      <c r="E161" s="2" t="e">
        <f t="shared" si="22"/>
        <v>#N/A</v>
      </c>
      <c r="F161" s="2">
        <v>954643.59253248572</v>
      </c>
      <c r="G161" s="2">
        <f t="shared" si="35"/>
        <v>792960.42857142852</v>
      </c>
      <c r="H161" s="2">
        <f t="shared" si="39"/>
        <v>80137762.109709546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1228404.1428571446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960542.22240260243</v>
      </c>
      <c r="Q161" s="2">
        <f t="shared" si="36"/>
        <v>800000</v>
      </c>
      <c r="R161" s="2">
        <f t="shared" si="40"/>
        <v>81208281.439934909</v>
      </c>
      <c r="S161" s="2">
        <f t="shared" si="17"/>
        <v>792960.42857143283</v>
      </c>
      <c r="T161" s="2">
        <f t="shared" si="18"/>
        <v>7039.571428571362</v>
      </c>
      <c r="U161" s="2">
        <f t="shared" si="19"/>
        <v>800000</v>
      </c>
      <c r="V161" s="2">
        <f t="shared" si="34"/>
        <v>20848439.300534248</v>
      </c>
      <c r="W161" s="2">
        <f t="shared" si="20"/>
        <v>512748.96789905429</v>
      </c>
      <c r="X161" s="2">
        <f t="shared" si="6"/>
        <v>287251.03210094571</v>
      </c>
      <c r="Y161" s="2">
        <f t="shared" si="37"/>
        <v>60359842.139400646</v>
      </c>
      <c r="Z161" s="2" t="str">
        <f t="shared" si="8"/>
        <v>HERE</v>
      </c>
      <c r="AA161" s="2">
        <f>IF(Z161="HERE",Y161,AA160+Graph!$G$1*1000)</f>
        <v>60359842.139400646</v>
      </c>
      <c r="AB161" s="2">
        <f t="shared" si="21"/>
        <v>287251.03210094571</v>
      </c>
      <c r="AC161" s="2">
        <f t="shared" si="38"/>
        <v>20848439.300534248</v>
      </c>
      <c r="AD161" s="3">
        <f t="shared" si="10"/>
        <v>52800000</v>
      </c>
      <c r="AE161" s="2">
        <f>IF(AE159&gt;=52800000,52800000,IF(AB140=Graph!G$1*1000,AE160+Graph!G$1*1000,AC161))</f>
        <v>20848439.300534248</v>
      </c>
      <c r="AF161" s="3">
        <f t="shared" si="11"/>
        <v>20848439.300534248</v>
      </c>
      <c r="AG161" s="3">
        <f t="shared" si="29"/>
        <v>48093260.5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94</v>
      </c>
      <c r="C162" s="7"/>
      <c r="D162" s="2" t="e">
        <f t="shared" si="12"/>
        <v>#N/A</v>
      </c>
      <c r="E162" s="2" t="e">
        <f t="shared" si="22"/>
        <v>#N/A</v>
      </c>
      <c r="F162" s="2">
        <v>959904.24282574654</v>
      </c>
      <c r="G162" s="2">
        <f t="shared" si="35"/>
        <v>792960.42857142852</v>
      </c>
      <c r="H162" s="2">
        <f t="shared" si="39"/>
        <v>80930722.538280979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1235443.7142857159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965824.71449518204</v>
      </c>
      <c r="Q162" s="2">
        <f t="shared" si="36"/>
        <v>800000</v>
      </c>
      <c r="R162" s="2">
        <f t="shared" si="40"/>
        <v>82008281.439934909</v>
      </c>
      <c r="S162" s="2">
        <f t="shared" si="17"/>
        <v>792960.42857143283</v>
      </c>
      <c r="T162" s="2">
        <f t="shared" si="18"/>
        <v>7039.571428571362</v>
      </c>
      <c r="U162" s="2">
        <f t="shared" si="19"/>
        <v>800000</v>
      </c>
      <c r="V162" s="2">
        <f t="shared" si="34"/>
        <v>21366448.918726563</v>
      </c>
      <c r="W162" s="2">
        <f t="shared" si="20"/>
        <v>518009.6181923151</v>
      </c>
      <c r="X162" s="2">
        <f t="shared" si="6"/>
        <v>281990.3818076849</v>
      </c>
      <c r="Y162" s="2">
        <f t="shared" si="37"/>
        <v>60641832.521208331</v>
      </c>
      <c r="Z162" s="2" t="str">
        <f t="shared" si="8"/>
        <v>HERE</v>
      </c>
      <c r="AA162" s="2">
        <f>IF(Z162="HERE",Y162,AA161+Graph!$G$1*1000)</f>
        <v>60641832.521208331</v>
      </c>
      <c r="AB162" s="2">
        <f t="shared" si="21"/>
        <v>281990.3818076849</v>
      </c>
      <c r="AC162" s="2">
        <f t="shared" si="38"/>
        <v>21366448.918726563</v>
      </c>
      <c r="AD162" s="3">
        <f t="shared" si="10"/>
        <v>52800000</v>
      </c>
      <c r="AE162" s="2">
        <f>IF(AE160&gt;=52800000,52800000,IF(AB141=Graph!G$1*1000,AE161+Graph!G$1*1000,AC162))</f>
        <v>21366448.918726563</v>
      </c>
      <c r="AF162" s="3">
        <f t="shared" si="11"/>
        <v>21366448.918726563</v>
      </c>
      <c r="AG162" s="3">
        <f t="shared" si="29"/>
        <v>48120714.399999999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95</v>
      </c>
      <c r="C163" s="7"/>
      <c r="D163" s="2" t="e">
        <f t="shared" si="12"/>
        <v>#N/A</v>
      </c>
      <c r="E163" s="2" t="e">
        <f t="shared" si="22"/>
        <v>#N/A</v>
      </c>
      <c r="F163" s="2">
        <v>965164.89311897755</v>
      </c>
      <c r="G163" s="2">
        <f t="shared" si="35"/>
        <v>792960.42857142852</v>
      </c>
      <c r="H163" s="2">
        <f t="shared" si="39"/>
        <v>81723682.966852412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1242483.2857142873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971107.20658776164</v>
      </c>
      <c r="Q163" s="2">
        <f t="shared" si="36"/>
        <v>800000</v>
      </c>
      <c r="R163" s="2">
        <f t="shared" si="40"/>
        <v>82808281.439934909</v>
      </c>
      <c r="S163" s="2">
        <f t="shared" si="17"/>
        <v>792960.42857143283</v>
      </c>
      <c r="T163" s="2">
        <f t="shared" si="18"/>
        <v>7039.571428571362</v>
      </c>
      <c r="U163" s="2">
        <f t="shared" si="19"/>
        <v>800000</v>
      </c>
      <c r="V163" s="2">
        <f t="shared" si="34"/>
        <v>21889719.18721211</v>
      </c>
      <c r="W163" s="2">
        <f t="shared" si="20"/>
        <v>523270.26848554611</v>
      </c>
      <c r="X163" s="2">
        <f t="shared" si="6"/>
        <v>276729.73151445389</v>
      </c>
      <c r="Y163" s="2">
        <f t="shared" si="37"/>
        <v>60918562.252722785</v>
      </c>
      <c r="Z163" s="2" t="str">
        <f t="shared" si="8"/>
        <v>HERE</v>
      </c>
      <c r="AA163" s="2">
        <f>IF(Z163="HERE",Y163,AA162+Graph!$G$1*1000)</f>
        <v>60918562.252722785</v>
      </c>
      <c r="AB163" s="2">
        <f t="shared" si="21"/>
        <v>276729.73151445389</v>
      </c>
      <c r="AC163" s="2">
        <f t="shared" si="38"/>
        <v>21889719.18721211</v>
      </c>
      <c r="AD163" s="3">
        <f t="shared" si="10"/>
        <v>52800000</v>
      </c>
      <c r="AE163" s="2">
        <f>IF(AE161&gt;=52800000,52800000,IF(AB142=Graph!G$1*1000,AE162+Graph!G$1*1000,AC163))</f>
        <v>21889719.18721211</v>
      </c>
      <c r="AF163" s="3">
        <f t="shared" si="11"/>
        <v>21889719.18721211</v>
      </c>
      <c r="AG163" s="3">
        <f t="shared" si="29"/>
        <v>48134700.299999997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96</v>
      </c>
      <c r="C164" s="7"/>
      <c r="D164" s="2" t="e">
        <f t="shared" si="12"/>
        <v>#N/A</v>
      </c>
      <c r="E164" s="2" t="e">
        <f t="shared" si="22"/>
        <v>#N/A</v>
      </c>
      <c r="F164" s="2">
        <v>970425.54341223836</v>
      </c>
      <c r="G164" s="2">
        <f t="shared" si="35"/>
        <v>792960.42857142852</v>
      </c>
      <c r="H164" s="2">
        <f t="shared" si="39"/>
        <v>82516643.395423844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1249522.8571428587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976389.69868034124</v>
      </c>
      <c r="Q164" s="2">
        <f t="shared" si="36"/>
        <v>800000</v>
      </c>
      <c r="R164" s="2">
        <f t="shared" si="40"/>
        <v>83608281.439934909</v>
      </c>
      <c r="S164" s="2">
        <f t="shared" si="17"/>
        <v>792960.42857143283</v>
      </c>
      <c r="T164" s="2">
        <f t="shared" si="18"/>
        <v>7039.571428571362</v>
      </c>
      <c r="U164" s="2">
        <f t="shared" si="19"/>
        <v>800000</v>
      </c>
      <c r="V164" s="2">
        <f t="shared" si="34"/>
        <v>22418250.105990916</v>
      </c>
      <c r="W164" s="2">
        <f t="shared" si="20"/>
        <v>528530.91877880692</v>
      </c>
      <c r="X164" s="2">
        <f t="shared" si="6"/>
        <v>271469.08122119308</v>
      </c>
      <c r="Y164" s="2">
        <f t="shared" si="37"/>
        <v>61190031.333943978</v>
      </c>
      <c r="Z164" s="2" t="str">
        <f t="shared" si="8"/>
        <v>HERE</v>
      </c>
      <c r="AA164" s="2">
        <f>IF(Z164="HERE",Y164,AA163+Graph!$G$1*1000)</f>
        <v>61190031.333943978</v>
      </c>
      <c r="AB164" s="2">
        <f t="shared" si="21"/>
        <v>271469.08122119308</v>
      </c>
      <c r="AC164" s="2">
        <f t="shared" si="38"/>
        <v>22418250.105990916</v>
      </c>
      <c r="AD164" s="3">
        <f t="shared" si="10"/>
        <v>52800000</v>
      </c>
      <c r="AE164" s="2">
        <f>IF(AE162&gt;=52800000,52800000,IF(AB143=Graph!G$1*1000,AE163+Graph!G$1*1000,AC164))</f>
        <v>22418250.105990916</v>
      </c>
      <c r="AF164" s="3">
        <f t="shared" si="11"/>
        <v>22418250.105990916</v>
      </c>
      <c r="AG164" s="3">
        <f t="shared" si="29"/>
        <v>48152324.299999997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97</v>
      </c>
      <c r="C165" s="7"/>
      <c r="D165" s="2" t="e">
        <f t="shared" si="12"/>
        <v>#N/A</v>
      </c>
      <c r="E165" s="2" t="e">
        <f t="shared" si="22"/>
        <v>#N/A</v>
      </c>
      <c r="F165" s="2">
        <v>975686.19370549917</v>
      </c>
      <c r="G165" s="2">
        <f t="shared" si="35"/>
        <v>792960.42857142852</v>
      </c>
      <c r="H165" s="2">
        <f t="shared" si="39"/>
        <v>83309603.823995277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1256562.42857143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981672.19077292085</v>
      </c>
      <c r="Q165" s="2">
        <f t="shared" si="36"/>
        <v>800000</v>
      </c>
      <c r="R165" s="2">
        <f t="shared" si="40"/>
        <v>84408281.439934909</v>
      </c>
      <c r="S165" s="2">
        <f t="shared" si="17"/>
        <v>792960.42857143283</v>
      </c>
      <c r="T165" s="2">
        <f t="shared" si="18"/>
        <v>7039.571428571362</v>
      </c>
      <c r="U165" s="2">
        <f t="shared" si="19"/>
        <v>800000</v>
      </c>
      <c r="V165" s="2">
        <f t="shared" si="34"/>
        <v>22952041.675062984</v>
      </c>
      <c r="W165" s="2">
        <f t="shared" si="20"/>
        <v>533791.56907206774</v>
      </c>
      <c r="X165" s="2">
        <f t="shared" si="6"/>
        <v>266208.43092793226</v>
      </c>
      <c r="Y165" s="2">
        <f t="shared" si="37"/>
        <v>61456239.76487191</v>
      </c>
      <c r="Z165" s="2" t="str">
        <f t="shared" si="8"/>
        <v>HERE</v>
      </c>
      <c r="AA165" s="2">
        <f>IF(Z165="HERE",Y165,AA164+Graph!$G$1*1000)</f>
        <v>61456239.76487191</v>
      </c>
      <c r="AB165" s="2">
        <f t="shared" si="21"/>
        <v>266208.43092793226</v>
      </c>
      <c r="AC165" s="2">
        <f t="shared" si="38"/>
        <v>22952041.675062984</v>
      </c>
      <c r="AD165" s="3">
        <f t="shared" si="10"/>
        <v>52800000</v>
      </c>
      <c r="AE165" s="2">
        <f>IF(AE163&gt;=52800000,52800000,IF(AB144=Graph!G$1*1000,AE164+Graph!G$1*1000,AC165))</f>
        <v>22952041.675062984</v>
      </c>
      <c r="AF165" s="3">
        <f t="shared" si="11"/>
        <v>22952041.675062984</v>
      </c>
      <c r="AG165" s="3">
        <f t="shared" si="29"/>
        <v>48172914.899999999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98</v>
      </c>
      <c r="C166" s="7"/>
      <c r="D166" s="2" t="e">
        <f t="shared" si="12"/>
        <v>#N/A</v>
      </c>
      <c r="E166" s="2" t="e">
        <f t="shared" si="22"/>
        <v>#N/A</v>
      </c>
      <c r="F166" s="2">
        <v>980946.84399875998</v>
      </c>
      <c r="G166" s="2">
        <f t="shared" ref="G166:G229" si="41">IF(F166&gt;800000,$AK$31*1000,F166)</f>
        <v>792960.42857142852</v>
      </c>
      <c r="H166" s="2">
        <f t="shared" si="39"/>
        <v>84102564.25256671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1263602.0000000014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986954.68286553025</v>
      </c>
      <c r="Q166" s="2">
        <f t="shared" ref="Q166:Q229" si="42">IF(P166&gt;800000,800000,P166)</f>
        <v>800000</v>
      </c>
      <c r="R166" s="2">
        <f t="shared" si="40"/>
        <v>85208281.439934909</v>
      </c>
      <c r="S166" s="2">
        <f t="shared" si="17"/>
        <v>792960.42857143283</v>
      </c>
      <c r="T166" s="2">
        <f t="shared" si="18"/>
        <v>7039.571428571362</v>
      </c>
      <c r="U166" s="2">
        <f t="shared" si="19"/>
        <v>800000</v>
      </c>
      <c r="V166" s="2">
        <f t="shared" si="34"/>
        <v>23491093.894428313</v>
      </c>
      <c r="W166" s="2">
        <f t="shared" si="20"/>
        <v>539052.21936532855</v>
      </c>
      <c r="X166" s="2">
        <f t="shared" si="6"/>
        <v>260947.78063467145</v>
      </c>
      <c r="Y166" s="2">
        <f t="shared" si="37"/>
        <v>61717187.545506582</v>
      </c>
      <c r="Z166" s="2" t="str">
        <f t="shared" si="8"/>
        <v>HERE</v>
      </c>
      <c r="AA166" s="2">
        <f>IF(Z166="HERE",Y166,AA165+Graph!$G$1*1000)</f>
        <v>61717187.545506582</v>
      </c>
      <c r="AB166" s="2">
        <f t="shared" si="21"/>
        <v>260947.78063467145</v>
      </c>
      <c r="AC166" s="2">
        <f t="shared" si="38"/>
        <v>23491093.894428313</v>
      </c>
      <c r="AD166" s="3">
        <f t="shared" si="10"/>
        <v>52800000</v>
      </c>
      <c r="AE166" s="2">
        <f>IF(AE164&gt;=52800000,52800000,IF(AB145=Graph!G$1*1000,AE165+Graph!G$1*1000,AC166))</f>
        <v>23491093.894428313</v>
      </c>
      <c r="AF166" s="3">
        <f t="shared" si="11"/>
        <v>23491093.894428313</v>
      </c>
      <c r="AG166" s="3">
        <f t="shared" si="29"/>
        <v>48195455.399999999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99</v>
      </c>
      <c r="C167" s="7"/>
      <c r="D167" s="2" t="e">
        <f t="shared" si="12"/>
        <v>#N/A</v>
      </c>
      <c r="E167" s="2" t="e">
        <f t="shared" si="22"/>
        <v>#N/A</v>
      </c>
      <c r="F167" s="2">
        <v>986207.4942920208</v>
      </c>
      <c r="G167" s="2">
        <f t="shared" si="41"/>
        <v>792960.42857142852</v>
      </c>
      <c r="H167" s="2">
        <f t="shared" si="39"/>
        <v>84895524.681138143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1270641.5714285728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992237.17495810986</v>
      </c>
      <c r="Q167" s="2">
        <f t="shared" si="42"/>
        <v>800000</v>
      </c>
      <c r="R167" s="2">
        <f t="shared" si="40"/>
        <v>86008281.439934909</v>
      </c>
      <c r="S167" s="2">
        <f t="shared" si="17"/>
        <v>792960.42857143283</v>
      </c>
      <c r="T167" s="2">
        <f t="shared" si="18"/>
        <v>7039.571428571362</v>
      </c>
      <c r="U167" s="2">
        <f t="shared" si="19"/>
        <v>800000</v>
      </c>
      <c r="V167" s="2">
        <f t="shared" si="34"/>
        <v>24035406.764086902</v>
      </c>
      <c r="W167" s="2">
        <f t="shared" si="20"/>
        <v>544312.86965858936</v>
      </c>
      <c r="X167" s="2">
        <f t="shared" si="6"/>
        <v>255687.13034141064</v>
      </c>
      <c r="Y167" s="2">
        <f t="shared" si="37"/>
        <v>61972874.675847992</v>
      </c>
      <c r="Z167" s="2" t="str">
        <f t="shared" si="8"/>
        <v>HERE</v>
      </c>
      <c r="AA167" s="2">
        <f>IF(Z167="HERE",Y167,AA166+Graph!$G$1*1000)</f>
        <v>61972874.675847992</v>
      </c>
      <c r="AB167" s="2">
        <f t="shared" si="21"/>
        <v>255687.13034141064</v>
      </c>
      <c r="AC167" s="2">
        <f t="shared" si="38"/>
        <v>24035406.764086902</v>
      </c>
      <c r="AD167" s="3">
        <f t="shared" si="10"/>
        <v>52800000</v>
      </c>
      <c r="AE167" s="2">
        <f>IF(AE165&gt;=52800000,52800000,IF(AB146=Graph!G$1*1000,AE166+Graph!G$1*1000,AC167))</f>
        <v>24035406.764086902</v>
      </c>
      <c r="AF167" s="3">
        <f t="shared" si="11"/>
        <v>24035406.764086902</v>
      </c>
      <c r="AG167" s="3">
        <f t="shared" si="29"/>
        <v>48220611.200000003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100</v>
      </c>
      <c r="C168" s="7"/>
      <c r="D168" s="2" t="e">
        <f t="shared" si="12"/>
        <v>#N/A</v>
      </c>
      <c r="E168" s="2" t="e">
        <f t="shared" si="22"/>
        <v>#N/A</v>
      </c>
      <c r="F168" s="2">
        <v>991468.14458525181</v>
      </c>
      <c r="G168" s="2">
        <f t="shared" si="41"/>
        <v>792960.42857142852</v>
      </c>
      <c r="H168" s="2">
        <f t="shared" si="39"/>
        <v>85688485.109709576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1277681.1428571441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997519.66705068946</v>
      </c>
      <c r="Q168" s="2">
        <f t="shared" si="42"/>
        <v>800000</v>
      </c>
      <c r="R168" s="2">
        <f t="shared" si="40"/>
        <v>86808281.439934909</v>
      </c>
      <c r="S168" s="2">
        <f t="shared" si="17"/>
        <v>792960.42857143283</v>
      </c>
      <c r="T168" s="2">
        <f t="shared" si="18"/>
        <v>7039.571428571362</v>
      </c>
      <c r="U168" s="2">
        <f t="shared" si="19"/>
        <v>800000</v>
      </c>
      <c r="V168" s="2">
        <f t="shared" si="34"/>
        <v>24584980.284038723</v>
      </c>
      <c r="W168" s="2">
        <f t="shared" si="20"/>
        <v>549573.51995182037</v>
      </c>
      <c r="X168" s="2">
        <f t="shared" si="6"/>
        <v>250426.48004817963</v>
      </c>
      <c r="Y168" s="2">
        <f t="shared" si="37"/>
        <v>62223301.155896172</v>
      </c>
      <c r="Z168" s="2" t="str">
        <f t="shared" si="8"/>
        <v>HERE</v>
      </c>
      <c r="AA168" s="2">
        <f>IF(Z168="HERE",Y168,AA167+Graph!$G$1*1000)</f>
        <v>62223301.155896172</v>
      </c>
      <c r="AB168" s="2">
        <f t="shared" si="21"/>
        <v>250426.48004817963</v>
      </c>
      <c r="AC168" s="2">
        <f t="shared" si="38"/>
        <v>24584980.284038723</v>
      </c>
      <c r="AD168" s="3">
        <f t="shared" si="10"/>
        <v>52800000</v>
      </c>
      <c r="AE168" s="2">
        <f>IF(AE166&gt;=52800000,52800000,IF(AB147=Graph!G$1*1000,AE167+Graph!G$1*1000,AC168))</f>
        <v>24584980.284038723</v>
      </c>
      <c r="AF168" s="3">
        <f t="shared" si="11"/>
        <v>24584980.284038723</v>
      </c>
      <c r="AG168" s="3">
        <f t="shared" si="29"/>
        <v>48247841.350000001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101</v>
      </c>
      <c r="C169" s="7"/>
      <c r="D169" s="2" t="e">
        <f t="shared" si="12"/>
        <v>#N/A</v>
      </c>
      <c r="E169" s="2" t="e">
        <f t="shared" si="22"/>
        <v>#N/A</v>
      </c>
      <c r="F169" s="2">
        <v>996728.79487851262</v>
      </c>
      <c r="G169" s="2">
        <f t="shared" si="41"/>
        <v>792960.42857142852</v>
      </c>
      <c r="H169" s="2">
        <f t="shared" si="39"/>
        <v>86481445.538281009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1284720.7142857155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1002802.1591432691</v>
      </c>
      <c r="Q169" s="2">
        <f t="shared" si="42"/>
        <v>800000</v>
      </c>
      <c r="R169" s="2">
        <f t="shared" si="40"/>
        <v>87608281.439934909</v>
      </c>
      <c r="S169" s="2">
        <f t="shared" si="17"/>
        <v>792960.42857143283</v>
      </c>
      <c r="T169" s="2">
        <f t="shared" si="18"/>
        <v>7039.571428571362</v>
      </c>
      <c r="U169" s="2">
        <f t="shared" si="19"/>
        <v>800000</v>
      </c>
      <c r="V169" s="2">
        <f t="shared" si="34"/>
        <v>25139814.454283804</v>
      </c>
      <c r="W169" s="2">
        <f t="shared" si="20"/>
        <v>554834.17024508119</v>
      </c>
      <c r="X169" s="2">
        <f t="shared" si="6"/>
        <v>245165.82975491881</v>
      </c>
      <c r="Y169" s="2">
        <f t="shared" si="37"/>
        <v>62468466.985651091</v>
      </c>
      <c r="Z169" s="2" t="str">
        <f t="shared" si="8"/>
        <v>HERE</v>
      </c>
      <c r="AA169" s="2">
        <f>IF(Z169="HERE",Y169,AA168+Graph!$G$1*1000)</f>
        <v>62468466.985651091</v>
      </c>
      <c r="AB169" s="2">
        <f t="shared" si="21"/>
        <v>245165.82975491881</v>
      </c>
      <c r="AC169" s="2">
        <f t="shared" si="38"/>
        <v>25139814.454283804</v>
      </c>
      <c r="AD169" s="3">
        <f t="shared" si="10"/>
        <v>52800000</v>
      </c>
      <c r="AE169" s="2">
        <f>IF(AE167&gt;=52800000,52800000,IF(AB148=Graph!G$1*1000,AE168+Graph!G$1*1000,AC169))</f>
        <v>25139814.454283804</v>
      </c>
      <c r="AF169" s="3">
        <f t="shared" si="11"/>
        <v>25139814.454283804</v>
      </c>
      <c r="AG169" s="3">
        <f t="shared" si="29"/>
        <v>48273109.450000003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102</v>
      </c>
      <c r="C170" s="7"/>
      <c r="D170" s="2" t="e">
        <f t="shared" si="12"/>
        <v>#N/A</v>
      </c>
      <c r="E170" s="2" t="e">
        <f t="shared" si="22"/>
        <v>#N/A</v>
      </c>
      <c r="F170" s="2">
        <v>1001989.4451717734</v>
      </c>
      <c r="G170" s="2">
        <f t="shared" si="41"/>
        <v>792960.42857142852</v>
      </c>
      <c r="H170" s="2">
        <f t="shared" si="39"/>
        <v>87274405.966852441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1291760.2857142868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1008084.6512358487</v>
      </c>
      <c r="Q170" s="2">
        <f t="shared" si="42"/>
        <v>800000</v>
      </c>
      <c r="R170" s="2">
        <f t="shared" si="40"/>
        <v>88408281.439934909</v>
      </c>
      <c r="S170" s="2">
        <f t="shared" si="17"/>
        <v>792960.42857143283</v>
      </c>
      <c r="T170" s="2">
        <f t="shared" si="18"/>
        <v>7039.571428571362</v>
      </c>
      <c r="U170" s="2">
        <f t="shared" si="19"/>
        <v>800000</v>
      </c>
      <c r="V170" s="2">
        <f t="shared" si="34"/>
        <v>25699909.274822146</v>
      </c>
      <c r="W170" s="2">
        <f t="shared" si="20"/>
        <v>560094.820538342</v>
      </c>
      <c r="X170" s="2">
        <f t="shared" si="6"/>
        <v>239905.179461658</v>
      </c>
      <c r="Y170" s="2">
        <f t="shared" si="37"/>
        <v>62708372.165112749</v>
      </c>
      <c r="Z170" s="2" t="str">
        <f t="shared" si="8"/>
        <v>HERE</v>
      </c>
      <c r="AA170" s="2">
        <f>IF(Z170="HERE",Y170,AA169+Graph!$G$1*1000)</f>
        <v>62708372.165112749</v>
      </c>
      <c r="AB170" s="2">
        <f t="shared" si="21"/>
        <v>239905.179461658</v>
      </c>
      <c r="AC170" s="2">
        <f t="shared" si="38"/>
        <v>25699909.274822146</v>
      </c>
      <c r="AD170" s="3">
        <f t="shared" si="10"/>
        <v>52800000</v>
      </c>
      <c r="AE170" s="2">
        <f>IF(AE168&gt;=52800000,52800000,IF(AB149=Graph!G$1*1000,AE169+Graph!G$1*1000,AC170))</f>
        <v>25699909.274822146</v>
      </c>
      <c r="AF170" s="3">
        <f t="shared" si="11"/>
        <v>25699909.274822146</v>
      </c>
      <c r="AG170" s="3">
        <f t="shared" si="29"/>
        <v>48285007.549999997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103</v>
      </c>
      <c r="C171" s="7"/>
      <c r="D171" s="2" t="e">
        <f t="shared" si="12"/>
        <v>#N/A</v>
      </c>
      <c r="E171" s="2" t="e">
        <f t="shared" si="22"/>
        <v>#N/A</v>
      </c>
      <c r="F171" s="2">
        <v>1007250.0954650342</v>
      </c>
      <c r="G171" s="2">
        <f t="shared" si="41"/>
        <v>792960.42857142852</v>
      </c>
      <c r="H171" s="2">
        <f t="shared" si="39"/>
        <v>88067366.395423874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1298799.8571428582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1013367.1433284283</v>
      </c>
      <c r="Q171" s="2">
        <f t="shared" si="42"/>
        <v>800000</v>
      </c>
      <c r="R171" s="2">
        <f t="shared" si="40"/>
        <v>89208281.439934909</v>
      </c>
      <c r="S171" s="2">
        <f t="shared" si="17"/>
        <v>792960.42857143283</v>
      </c>
      <c r="T171" s="2">
        <f t="shared" si="18"/>
        <v>7039.571428571362</v>
      </c>
      <c r="U171" s="2">
        <f t="shared" si="19"/>
        <v>800000</v>
      </c>
      <c r="V171" s="2">
        <f t="shared" si="34"/>
        <v>26265264.745653749</v>
      </c>
      <c r="W171" s="2">
        <f t="shared" si="20"/>
        <v>565355.47083160281</v>
      </c>
      <c r="X171" s="2">
        <f t="shared" si="6"/>
        <v>234644.52916839719</v>
      </c>
      <c r="Y171" s="2">
        <f t="shared" si="37"/>
        <v>62943016.694281146</v>
      </c>
      <c r="Z171" s="2" t="str">
        <f t="shared" si="8"/>
        <v>HERE</v>
      </c>
      <c r="AA171" s="2">
        <f>IF(Z171="HERE",Y171,AA170+Graph!$G$1*1000)</f>
        <v>62943016.694281146</v>
      </c>
      <c r="AB171" s="2">
        <f t="shared" si="21"/>
        <v>234644.52916839719</v>
      </c>
      <c r="AC171" s="2">
        <f t="shared" si="38"/>
        <v>26265264.745653749</v>
      </c>
      <c r="AD171" s="3">
        <f t="shared" si="10"/>
        <v>52800000</v>
      </c>
      <c r="AE171" s="2">
        <f>IF(AE169&gt;=52800000,52800000,IF(AB150=Graph!G$1*1000,AE170+Graph!G$1*1000,AC171))</f>
        <v>26265264.745653749</v>
      </c>
      <c r="AF171" s="3">
        <f t="shared" si="11"/>
        <v>26265264.745653749</v>
      </c>
      <c r="AG171" s="3">
        <f t="shared" si="29"/>
        <v>48298805.350000001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104</v>
      </c>
      <c r="C172" s="7"/>
      <c r="D172" s="2" t="e">
        <f t="shared" si="12"/>
        <v>#N/A</v>
      </c>
      <c r="E172" s="2" t="e">
        <f t="shared" si="22"/>
        <v>#N/A</v>
      </c>
      <c r="F172" s="2">
        <v>1012510.7457582951</v>
      </c>
      <c r="G172" s="2">
        <f t="shared" si="41"/>
        <v>792960.42857142852</v>
      </c>
      <c r="H172" s="2">
        <f t="shared" si="39"/>
        <v>88860326.823995307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1305839.4285714296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1018649.6354210377</v>
      </c>
      <c r="Q172" s="2">
        <f t="shared" si="42"/>
        <v>800000</v>
      </c>
      <c r="R172" s="2">
        <f t="shared" si="40"/>
        <v>90008281.439934909</v>
      </c>
      <c r="S172" s="2">
        <f t="shared" si="17"/>
        <v>792960.42857143283</v>
      </c>
      <c r="T172" s="2">
        <f t="shared" si="18"/>
        <v>7039.571428571362</v>
      </c>
      <c r="U172" s="2">
        <f t="shared" si="19"/>
        <v>800000</v>
      </c>
      <c r="V172" s="2">
        <f t="shared" si="34"/>
        <v>26835880.866778612</v>
      </c>
      <c r="W172" s="2">
        <f t="shared" si="20"/>
        <v>570616.12112486362</v>
      </c>
      <c r="X172" s="2">
        <f t="shared" si="6"/>
        <v>229383.87887513638</v>
      </c>
      <c r="Y172" s="2">
        <f t="shared" si="37"/>
        <v>63172400.573156282</v>
      </c>
      <c r="Z172" s="2" t="str">
        <f t="shared" si="8"/>
        <v>HERE</v>
      </c>
      <c r="AA172" s="2">
        <f>IF(Z172="HERE",Y172,AA171+Graph!$G$1*1000)</f>
        <v>63172400.573156282</v>
      </c>
      <c r="AB172" s="2">
        <f t="shared" si="21"/>
        <v>229383.87887513638</v>
      </c>
      <c r="AC172" s="2">
        <f t="shared" si="38"/>
        <v>26835880.866778612</v>
      </c>
      <c r="AD172" s="3">
        <f t="shared" si="10"/>
        <v>52800000</v>
      </c>
      <c r="AE172" s="2">
        <f>IF(AE170&gt;=52800000,52800000,IF(AB151=Graph!G$1*1000,AE171+Graph!G$1*1000,AC172))</f>
        <v>26835880.866778612</v>
      </c>
      <c r="AF172" s="3">
        <f t="shared" si="11"/>
        <v>26835880.866778612</v>
      </c>
      <c r="AG172" s="3">
        <f t="shared" si="29"/>
        <v>48317048.600000001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105</v>
      </c>
      <c r="C173" s="7"/>
      <c r="D173" s="2" t="e">
        <f t="shared" si="12"/>
        <v>#N/A</v>
      </c>
      <c r="E173" s="2" t="e">
        <f t="shared" si="22"/>
        <v>#N/A</v>
      </c>
      <c r="F173" s="2">
        <v>1017771.3960515261</v>
      </c>
      <c r="G173" s="2">
        <f t="shared" si="41"/>
        <v>792960.42857142852</v>
      </c>
      <c r="H173" s="2">
        <f t="shared" si="39"/>
        <v>89653287.25256674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1312879.0000000009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1023932.1275136173</v>
      </c>
      <c r="Q173" s="2">
        <f t="shared" si="42"/>
        <v>800000</v>
      </c>
      <c r="R173" s="2">
        <f t="shared" si="40"/>
        <v>90808281.439934909</v>
      </c>
      <c r="S173" s="2">
        <f t="shared" si="17"/>
        <v>792960.42857143283</v>
      </c>
      <c r="T173" s="2">
        <f t="shared" si="18"/>
        <v>7039.571428571362</v>
      </c>
      <c r="U173" s="2">
        <f t="shared" si="19"/>
        <v>800000</v>
      </c>
      <c r="V173" s="2">
        <f t="shared" si="34"/>
        <v>27411757.638196707</v>
      </c>
      <c r="W173" s="2">
        <f t="shared" si="20"/>
        <v>575876.77141809464</v>
      </c>
      <c r="X173" s="2">
        <f t="shared" si="6"/>
        <v>224123.22858190536</v>
      </c>
      <c r="Y173" s="2">
        <f t="shared" si="37"/>
        <v>63396523.801738188</v>
      </c>
      <c r="Z173" s="2" t="str">
        <f t="shared" si="8"/>
        <v>HERE</v>
      </c>
      <c r="AA173" s="2">
        <f>IF(Z173="HERE",Y173,AA172+Graph!$G$1*1000)</f>
        <v>63396523.801738188</v>
      </c>
      <c r="AB173" s="2">
        <f t="shared" si="21"/>
        <v>224123.22858190536</v>
      </c>
      <c r="AC173" s="2">
        <f t="shared" si="38"/>
        <v>27411757.638196707</v>
      </c>
      <c r="AD173" s="3">
        <f t="shared" si="10"/>
        <v>52800000</v>
      </c>
      <c r="AE173" s="2">
        <f>IF(AE171&gt;=52800000,52800000,IF(AB152=Graph!G$1*1000,AE172+Graph!G$1*1000,AC173))</f>
        <v>27411757.638196707</v>
      </c>
      <c r="AF173" s="3">
        <f t="shared" si="11"/>
        <v>27411757.638196707</v>
      </c>
      <c r="AG173" s="3">
        <f t="shared" si="29"/>
        <v>48341154.100000001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106</v>
      </c>
      <c r="C174" s="7"/>
      <c r="D174" s="2" t="e">
        <f t="shared" si="12"/>
        <v>#N/A</v>
      </c>
      <c r="E174" s="2" t="e">
        <f t="shared" si="22"/>
        <v>#N/A</v>
      </c>
      <c r="F174" s="2">
        <v>1023032.0463447869</v>
      </c>
      <c r="G174" s="2">
        <f t="shared" si="41"/>
        <v>792960.42857142852</v>
      </c>
      <c r="H174" s="2">
        <f t="shared" si="39"/>
        <v>90446247.681138173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1319918.5714285723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1029214.6196061969</v>
      </c>
      <c r="Q174" s="2">
        <f t="shared" si="42"/>
        <v>800000</v>
      </c>
      <c r="R174" s="2">
        <f t="shared" si="40"/>
        <v>91608281.439934909</v>
      </c>
      <c r="S174" s="2">
        <f t="shared" si="17"/>
        <v>792960.42857143283</v>
      </c>
      <c r="T174" s="2">
        <f t="shared" si="18"/>
        <v>7039.571428571362</v>
      </c>
      <c r="U174" s="2">
        <f t="shared" si="19"/>
        <v>800000</v>
      </c>
      <c r="V174" s="2">
        <f t="shared" si="34"/>
        <v>27992895.059908062</v>
      </c>
      <c r="W174" s="2">
        <f t="shared" si="20"/>
        <v>581137.42171135545</v>
      </c>
      <c r="X174" s="2">
        <f t="shared" si="6"/>
        <v>218862.57828864455</v>
      </c>
      <c r="Y174" s="2">
        <f t="shared" si="37"/>
        <v>63615386.380026832</v>
      </c>
      <c r="Z174" s="2" t="str">
        <f t="shared" si="8"/>
        <v>HERE</v>
      </c>
      <c r="AA174" s="2">
        <f>IF(Z174="HERE",Y174,AA173+Graph!$G$1*1000)</f>
        <v>63615386.380026832</v>
      </c>
      <c r="AB174" s="2">
        <f t="shared" si="21"/>
        <v>218862.57828864455</v>
      </c>
      <c r="AC174" s="2">
        <f t="shared" si="38"/>
        <v>27992895.059908062</v>
      </c>
      <c r="AD174" s="3">
        <f t="shared" si="10"/>
        <v>52800000</v>
      </c>
      <c r="AE174" s="2">
        <f>IF(AE172&gt;=52800000,52800000,IF(AB153=Graph!G$1*1000,AE173+Graph!G$1*1000,AC174))</f>
        <v>27992895.059908062</v>
      </c>
      <c r="AF174" s="3">
        <f t="shared" si="11"/>
        <v>27992895.059908062</v>
      </c>
      <c r="AG174" s="3">
        <f t="shared" si="29"/>
        <v>48364687.288277648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107</v>
      </c>
      <c r="C175" s="7"/>
      <c r="D175" s="2" t="e">
        <f t="shared" si="12"/>
        <v>#N/A</v>
      </c>
      <c r="E175" s="2" t="e">
        <f t="shared" si="22"/>
        <v>#N/A</v>
      </c>
      <c r="F175" s="2">
        <v>1028292.6966380477</v>
      </c>
      <c r="G175" s="2">
        <f t="shared" si="41"/>
        <v>792960.42857142852</v>
      </c>
      <c r="H175" s="2">
        <f t="shared" si="39"/>
        <v>91239208.109709606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1326958.1428571437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1034497.1116987765</v>
      </c>
      <c r="Q175" s="2">
        <f t="shared" si="42"/>
        <v>800000</v>
      </c>
      <c r="R175" s="2">
        <f t="shared" si="40"/>
        <v>92408281.439934909</v>
      </c>
      <c r="S175" s="2">
        <f t="shared" si="17"/>
        <v>792960.42857143283</v>
      </c>
      <c r="T175" s="2">
        <f t="shared" si="18"/>
        <v>7039.571428571362</v>
      </c>
      <c r="U175" s="2">
        <f t="shared" si="19"/>
        <v>800000</v>
      </c>
      <c r="V175" s="2">
        <f t="shared" si="34"/>
        <v>28579293.131912678</v>
      </c>
      <c r="W175" s="2">
        <f t="shared" si="20"/>
        <v>586398.07200461626</v>
      </c>
      <c r="X175" s="2">
        <f t="shared" si="6"/>
        <v>213601.92799538374</v>
      </c>
      <c r="Y175" s="2">
        <f t="shared" si="37"/>
        <v>63828988.308022216</v>
      </c>
      <c r="Z175" s="2" t="str">
        <f t="shared" si="8"/>
        <v>HERE</v>
      </c>
      <c r="AA175" s="2">
        <f>IF(Z175="HERE",Y175,AA174+Graph!$G$1*1000)</f>
        <v>63828988.308022216</v>
      </c>
      <c r="AB175" s="2">
        <f t="shared" si="21"/>
        <v>213601.92799538374</v>
      </c>
      <c r="AC175" s="2">
        <f t="shared" si="38"/>
        <v>28579293.131912678</v>
      </c>
      <c r="AD175" s="3">
        <f t="shared" si="10"/>
        <v>52800000</v>
      </c>
      <c r="AE175" s="2">
        <f>IF(AE173&gt;=52800000,52800000,IF(AB154=Graph!G$1*1000,AE174+Graph!G$1*1000,AC175))</f>
        <v>28579293.131912678</v>
      </c>
      <c r="AF175" s="3">
        <f t="shared" si="11"/>
        <v>28579293.131912678</v>
      </c>
      <c r="AG175" s="3">
        <f t="shared" si="29"/>
        <v>48388483.509069964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108</v>
      </c>
      <c r="C176" s="7"/>
      <c r="D176" s="2" t="e">
        <f t="shared" si="12"/>
        <v>#N/A</v>
      </c>
      <c r="E176" s="2" t="e">
        <f t="shared" si="22"/>
        <v>#N/A</v>
      </c>
      <c r="F176" s="2">
        <v>1033553.3469313085</v>
      </c>
      <c r="G176" s="2">
        <f t="shared" si="41"/>
        <v>792960.42857142852</v>
      </c>
      <c r="H176" s="2">
        <f t="shared" si="39"/>
        <v>92032168.538281038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1333997.714285715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1039779.6037913561</v>
      </c>
      <c r="Q176" s="2">
        <f t="shared" si="42"/>
        <v>800000</v>
      </c>
      <c r="R176" s="2">
        <f t="shared" si="40"/>
        <v>93208281.439934909</v>
      </c>
      <c r="S176" s="2">
        <f t="shared" si="17"/>
        <v>792960.42857143283</v>
      </c>
      <c r="T176" s="2">
        <f t="shared" si="18"/>
        <v>7039.571428571362</v>
      </c>
      <c r="U176" s="2">
        <f t="shared" si="19"/>
        <v>800000</v>
      </c>
      <c r="V176" s="2">
        <f t="shared" si="34"/>
        <v>29170951.854210556</v>
      </c>
      <c r="W176" s="2">
        <f t="shared" si="20"/>
        <v>591658.72229787707</v>
      </c>
      <c r="X176" s="2">
        <f t="shared" si="6"/>
        <v>208341.27770212293</v>
      </c>
      <c r="Y176" s="2">
        <f t="shared" si="37"/>
        <v>64037329.585724339</v>
      </c>
      <c r="Z176" s="2" t="str">
        <f t="shared" si="8"/>
        <v>HERE</v>
      </c>
      <c r="AA176" s="2">
        <f>IF(Z176="HERE",Y176,AA175+Graph!$G$1*1000)</f>
        <v>64037329.585724339</v>
      </c>
      <c r="AB176" s="2">
        <f t="shared" si="21"/>
        <v>208341.27770212293</v>
      </c>
      <c r="AC176" s="2">
        <f t="shared" si="38"/>
        <v>29170951.854210556</v>
      </c>
      <c r="AD176" s="3">
        <f t="shared" si="10"/>
        <v>52800000</v>
      </c>
      <c r="AE176" s="2">
        <f>IF(AE174&gt;=52800000,52800000,IF(AB155=Graph!G$1*1000,AE175+Graph!G$1*1000,AC176))</f>
        <v>29170951.854210556</v>
      </c>
      <c r="AF176" s="3">
        <f t="shared" si="11"/>
        <v>29170951.854210556</v>
      </c>
      <c r="AG176" s="3">
        <f t="shared" si="29"/>
        <v>48412542.762376942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109</v>
      </c>
      <c r="C177" s="7"/>
      <c r="D177" s="2" t="e">
        <f t="shared" si="12"/>
        <v>#N/A</v>
      </c>
      <c r="E177" s="2" t="e">
        <f t="shared" si="22"/>
        <v>#N/A</v>
      </c>
      <c r="F177" s="2">
        <v>1038813.9972245693</v>
      </c>
      <c r="G177" s="2">
        <f t="shared" si="41"/>
        <v>792960.42857142852</v>
      </c>
      <c r="H177" s="2">
        <f t="shared" si="39"/>
        <v>92825128.966852471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1341037.2857142864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1045062.0958839655</v>
      </c>
      <c r="Q177" s="2">
        <f t="shared" si="42"/>
        <v>800000</v>
      </c>
      <c r="R177" s="2">
        <f t="shared" si="40"/>
        <v>94008281.439934909</v>
      </c>
      <c r="S177" s="2">
        <f t="shared" si="17"/>
        <v>792960.42857143283</v>
      </c>
      <c r="T177" s="2">
        <f t="shared" si="18"/>
        <v>7039.571428571362</v>
      </c>
      <c r="U177" s="2">
        <f t="shared" si="19"/>
        <v>800000</v>
      </c>
      <c r="V177" s="2">
        <f t="shared" si="34"/>
        <v>29767871.226801693</v>
      </c>
      <c r="W177" s="2">
        <f t="shared" si="20"/>
        <v>596919.37259113789</v>
      </c>
      <c r="X177" s="2">
        <f t="shared" si="6"/>
        <v>203080.62740886211</v>
      </c>
      <c r="Y177" s="2">
        <f t="shared" si="37"/>
        <v>64240410.213133201</v>
      </c>
      <c r="Z177" s="2" t="str">
        <f t="shared" si="8"/>
        <v>HERE</v>
      </c>
      <c r="AA177" s="2">
        <f>IF(Z177="HERE",Y177,AA176+Graph!$G$1*1000)</f>
        <v>64240410.213133201</v>
      </c>
      <c r="AB177" s="2">
        <f t="shared" si="21"/>
        <v>203080.62740886211</v>
      </c>
      <c r="AC177" s="2">
        <f t="shared" si="38"/>
        <v>29767871.226801693</v>
      </c>
      <c r="AD177" s="3">
        <f t="shared" si="10"/>
        <v>52800000</v>
      </c>
      <c r="AE177" s="2">
        <f>IF(AE175&gt;=52800000,52800000,IF(AB156=Graph!G$1*1000,AE176+Graph!G$1*1000,AC177))</f>
        <v>29767871.226801693</v>
      </c>
      <c r="AF177" s="3">
        <f t="shared" si="11"/>
        <v>29767871.226801693</v>
      </c>
      <c r="AG177" s="3">
        <f t="shared" si="29"/>
        <v>48436865.048198581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110</v>
      </c>
      <c r="C178" s="7"/>
      <c r="D178" s="2" t="e">
        <f t="shared" si="12"/>
        <v>#N/A</v>
      </c>
      <c r="E178" s="2" t="e">
        <f t="shared" si="22"/>
        <v>#N/A</v>
      </c>
      <c r="F178" s="2">
        <v>1044074.6475178003</v>
      </c>
      <c r="G178" s="2">
        <f t="shared" si="41"/>
        <v>792960.42857142852</v>
      </c>
      <c r="H178" s="2">
        <f t="shared" si="39"/>
        <v>93618089.395423904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1348076.8571428577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1050344.5879765451</v>
      </c>
      <c r="Q178" s="2">
        <f t="shared" si="42"/>
        <v>800000</v>
      </c>
      <c r="R178" s="2">
        <f t="shared" si="40"/>
        <v>94808281.439934909</v>
      </c>
      <c r="S178" s="2">
        <f t="shared" si="17"/>
        <v>792960.42857143283</v>
      </c>
      <c r="T178" s="2">
        <f t="shared" si="18"/>
        <v>7039.571428571362</v>
      </c>
      <c r="U178" s="2">
        <f t="shared" si="19"/>
        <v>800000</v>
      </c>
      <c r="V178" s="2">
        <f t="shared" si="34"/>
        <v>30370051.249686092</v>
      </c>
      <c r="W178" s="2">
        <f t="shared" si="20"/>
        <v>602180.0228843987</v>
      </c>
      <c r="X178" s="2">
        <f t="shared" si="6"/>
        <v>197819.9771156013</v>
      </c>
      <c r="Y178" s="2">
        <f t="shared" si="37"/>
        <v>64438230.190248802</v>
      </c>
      <c r="Z178" s="2" t="str">
        <f t="shared" si="8"/>
        <v>HERE</v>
      </c>
      <c r="AA178" s="2">
        <f>IF(Z178="HERE",Y178,AA177+Graph!$G$1*1000)</f>
        <v>64438230.190248802</v>
      </c>
      <c r="AB178" s="2">
        <f t="shared" si="21"/>
        <v>197819.9771156013</v>
      </c>
      <c r="AC178" s="2">
        <f t="shared" si="38"/>
        <v>30370051.249686092</v>
      </c>
      <c r="AD178" s="3">
        <f t="shared" si="10"/>
        <v>52800000</v>
      </c>
      <c r="AE178" s="2">
        <f>IF(AE176&gt;=52800000,52800000,IF(AB157=Graph!G$1*1000,AE177+Graph!G$1*1000,AC178))</f>
        <v>30370051.249686092</v>
      </c>
      <c r="AF178" s="3">
        <f t="shared" si="11"/>
        <v>30370051.249686092</v>
      </c>
      <c r="AG178" s="3">
        <f t="shared" si="29"/>
        <v>48461450.366534881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111</v>
      </c>
      <c r="C179" s="7"/>
      <c r="D179" s="2" t="e">
        <f t="shared" si="12"/>
        <v>#N/A</v>
      </c>
      <c r="E179" s="2" t="e">
        <f t="shared" si="22"/>
        <v>#N/A</v>
      </c>
      <c r="F179" s="2">
        <v>1049335.2978110611</v>
      </c>
      <c r="G179" s="2">
        <f t="shared" si="41"/>
        <v>792960.42857142852</v>
      </c>
      <c r="H179" s="2">
        <f t="shared" si="39"/>
        <v>94411049.823995337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1355116.4285714291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1055627.0800691247</v>
      </c>
      <c r="Q179" s="2">
        <f t="shared" si="42"/>
        <v>800000</v>
      </c>
      <c r="R179" s="2">
        <f t="shared" si="40"/>
        <v>95608281.439934909</v>
      </c>
      <c r="S179" s="2">
        <f t="shared" si="17"/>
        <v>792960.42857143283</v>
      </c>
      <c r="T179" s="2">
        <f t="shared" si="18"/>
        <v>7039.571428571362</v>
      </c>
      <c r="U179" s="2">
        <f t="shared" si="19"/>
        <v>800000</v>
      </c>
      <c r="V179" s="2">
        <f t="shared" si="34"/>
        <v>30977491.922863722</v>
      </c>
      <c r="W179" s="2">
        <f t="shared" si="20"/>
        <v>607440.67317762971</v>
      </c>
      <c r="X179" s="2">
        <f t="shared" si="6"/>
        <v>192559.32682237029</v>
      </c>
      <c r="Y179" s="2">
        <f t="shared" si="37"/>
        <v>64630789.517071173</v>
      </c>
      <c r="Z179" s="2" t="str">
        <f t="shared" si="8"/>
        <v>HERE</v>
      </c>
      <c r="AA179" s="2">
        <f>IF(Z179="HERE",Y179,AA178+Graph!$G$1*1000)</f>
        <v>64630789.517071173</v>
      </c>
      <c r="AB179" s="2">
        <f t="shared" si="21"/>
        <v>192559.32682237029</v>
      </c>
      <c r="AC179" s="2">
        <f t="shared" si="38"/>
        <v>30977491.922863722</v>
      </c>
      <c r="AD179" s="3">
        <f t="shared" si="10"/>
        <v>52800000</v>
      </c>
      <c r="AE179" s="2">
        <f>IF(AE177&gt;=52800000,52800000,IF(AB158=Graph!G$1*1000,AE178+Graph!G$1*1000,AC179))</f>
        <v>30977491.922863722</v>
      </c>
      <c r="AF179" s="3">
        <f t="shared" si="11"/>
        <v>30977491.922863722</v>
      </c>
      <c r="AG179" s="3">
        <f t="shared" si="29"/>
        <v>48486298.717385843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112</v>
      </c>
      <c r="C180" s="7"/>
      <c r="D180" s="2" t="e">
        <f t="shared" si="12"/>
        <v>#N/A</v>
      </c>
      <c r="E180" s="2" t="e">
        <f t="shared" si="22"/>
        <v>#N/A</v>
      </c>
      <c r="F180" s="2">
        <v>1054595.948104322</v>
      </c>
      <c r="G180" s="2">
        <f t="shared" si="41"/>
        <v>792960.42857142852</v>
      </c>
      <c r="H180" s="2">
        <f t="shared" si="39"/>
        <v>95204010.25256677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1362156.0000000005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1060909.5721617043</v>
      </c>
      <c r="Q180" s="2">
        <f t="shared" si="42"/>
        <v>800000</v>
      </c>
      <c r="R180" s="2">
        <f t="shared" si="40"/>
        <v>96408281.439934909</v>
      </c>
      <c r="S180" s="2">
        <f t="shared" si="17"/>
        <v>792960.42857143283</v>
      </c>
      <c r="T180" s="2">
        <f t="shared" si="18"/>
        <v>7039.571428571362</v>
      </c>
      <c r="U180" s="2">
        <f t="shared" si="19"/>
        <v>800000</v>
      </c>
      <c r="V180" s="2">
        <f t="shared" si="34"/>
        <v>31590193.246334612</v>
      </c>
      <c r="W180" s="2">
        <f t="shared" si="20"/>
        <v>612701.32347089052</v>
      </c>
      <c r="X180" s="2">
        <f t="shared" si="6"/>
        <v>187298.67652910948</v>
      </c>
      <c r="Y180" s="2">
        <f t="shared" si="37"/>
        <v>64818088.193600282</v>
      </c>
      <c r="Z180" s="2" t="str">
        <f t="shared" si="8"/>
        <v>HERE</v>
      </c>
      <c r="AA180" s="2">
        <f>IF(Z180="HERE",Y180,AA179+Graph!$G$1*1000)</f>
        <v>64818088.193600282</v>
      </c>
      <c r="AB180" s="2">
        <f t="shared" si="21"/>
        <v>187298.67652910948</v>
      </c>
      <c r="AC180" s="2">
        <f t="shared" si="38"/>
        <v>31590193.246334612</v>
      </c>
      <c r="AD180" s="3">
        <f t="shared" si="10"/>
        <v>52800000</v>
      </c>
      <c r="AE180" s="2">
        <f>IF(AE178&gt;=52800000,52800000,IF(AB159=Graph!G$1*1000,AE179+Graph!G$1*1000,AC180))</f>
        <v>31590193.246334612</v>
      </c>
      <c r="AF180" s="3">
        <f t="shared" si="11"/>
        <v>31590193.246334612</v>
      </c>
      <c r="AG180" s="3">
        <f t="shared" si="29"/>
        <v>48511410.100751467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113</v>
      </c>
      <c r="C181" s="7"/>
      <c r="D181" s="2" t="e">
        <f t="shared" si="12"/>
        <v>#N/A</v>
      </c>
      <c r="E181" s="2" t="e">
        <f t="shared" si="22"/>
        <v>#N/A</v>
      </c>
      <c r="F181" s="2">
        <v>1059856.5983975828</v>
      </c>
      <c r="G181" s="2">
        <f t="shared" si="41"/>
        <v>792960.42857142852</v>
      </c>
      <c r="H181" s="2">
        <f t="shared" si="39"/>
        <v>95996970.681138203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1369195.5714285718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1066192.0642542839</v>
      </c>
      <c r="Q181" s="2">
        <f t="shared" si="42"/>
        <v>800000</v>
      </c>
      <c r="R181" s="2">
        <f t="shared" si="40"/>
        <v>97208281.439934909</v>
      </c>
      <c r="S181" s="2">
        <f t="shared" si="17"/>
        <v>792960.42857143283</v>
      </c>
      <c r="T181" s="2">
        <f t="shared" si="18"/>
        <v>7039.571428571362</v>
      </c>
      <c r="U181" s="2">
        <f t="shared" si="19"/>
        <v>800000</v>
      </c>
      <c r="V181" s="2">
        <f t="shared" si="34"/>
        <v>32208155.220098764</v>
      </c>
      <c r="W181" s="2">
        <f t="shared" si="20"/>
        <v>617961.97376415133</v>
      </c>
      <c r="X181" s="2">
        <f t="shared" si="6"/>
        <v>182038.02623584867</v>
      </c>
      <c r="Y181" s="2">
        <f t="shared" si="37"/>
        <v>65000126.219836131</v>
      </c>
      <c r="Z181" s="2" t="str">
        <f t="shared" si="8"/>
        <v>HERE</v>
      </c>
      <c r="AA181" s="2">
        <f>IF(Z181="HERE",Y181,AA180+Graph!$G$1*1000)</f>
        <v>65000126.219836131</v>
      </c>
      <c r="AB181" s="2">
        <f t="shared" si="21"/>
        <v>182038.02623584867</v>
      </c>
      <c r="AC181" s="2">
        <f t="shared" si="38"/>
        <v>32208155.220098764</v>
      </c>
      <c r="AD181" s="3">
        <f t="shared" si="10"/>
        <v>52800000</v>
      </c>
      <c r="AE181" s="2">
        <f>IF(AE179&gt;=52800000,52800000,IF(AB160=Graph!G$1*1000,AE180+Graph!G$1*1000,AC181))</f>
        <v>32208155.220098764</v>
      </c>
      <c r="AF181" s="3">
        <f t="shared" si="11"/>
        <v>32208155.220098764</v>
      </c>
      <c r="AG181" s="3">
        <f t="shared" si="29"/>
        <v>48536784.51663176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114</v>
      </c>
      <c r="C182" s="7"/>
      <c r="D182" s="2" t="e">
        <f t="shared" si="12"/>
        <v>#N/A</v>
      </c>
      <c r="E182" s="2" t="e">
        <f t="shared" si="22"/>
        <v>#N/A</v>
      </c>
      <c r="F182" s="2">
        <v>1065117.2486908436</v>
      </c>
      <c r="G182" s="2">
        <f t="shared" si="41"/>
        <v>792960.42857142852</v>
      </c>
      <c r="H182" s="2">
        <f t="shared" si="39"/>
        <v>96789931.109709635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1376235.1428571432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1071474.5563468635</v>
      </c>
      <c r="Q182" s="2">
        <f t="shared" si="42"/>
        <v>800000</v>
      </c>
      <c r="R182" s="2">
        <f t="shared" si="40"/>
        <v>98008281.439934909</v>
      </c>
      <c r="S182" s="2">
        <f t="shared" si="17"/>
        <v>792960.42857143283</v>
      </c>
      <c r="T182" s="2">
        <f t="shared" si="18"/>
        <v>7039.571428571362</v>
      </c>
      <c r="U182" s="2">
        <f t="shared" si="19"/>
        <v>800000</v>
      </c>
      <c r="V182" s="2">
        <f t="shared" si="34"/>
        <v>32831377.844156176</v>
      </c>
      <c r="W182" s="2">
        <f t="shared" si="20"/>
        <v>623222.62405741215</v>
      </c>
      <c r="X182" s="2">
        <f t="shared" si="6"/>
        <v>176777.37594258785</v>
      </c>
      <c r="Y182" s="2">
        <f t="shared" si="37"/>
        <v>65176903.595778719</v>
      </c>
      <c r="Z182" s="2" t="str">
        <f t="shared" si="8"/>
        <v>HERE</v>
      </c>
      <c r="AA182" s="2">
        <f>IF(Z182="HERE",Y182,AA181+Graph!$G$1*1000)</f>
        <v>65176903.595778719</v>
      </c>
      <c r="AB182" s="2">
        <f t="shared" si="21"/>
        <v>176777.37594258785</v>
      </c>
      <c r="AC182" s="2">
        <f t="shared" si="38"/>
        <v>32831377.844156176</v>
      </c>
      <c r="AD182" s="3">
        <f t="shared" si="10"/>
        <v>52800000</v>
      </c>
      <c r="AE182" s="2">
        <f>IF(AE180&gt;=52800000,52800000,IF(AB161=Graph!G$1*1000,AE181+Graph!G$1*1000,AC182))</f>
        <v>32831377.844156176</v>
      </c>
      <c r="AF182" s="3">
        <f t="shared" si="11"/>
        <v>32831377.844156176</v>
      </c>
      <c r="AG182" s="3">
        <f t="shared" si="29"/>
        <v>48562421.965026714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115</v>
      </c>
      <c r="C183" s="7"/>
      <c r="D183" s="2" t="e">
        <f t="shared" si="12"/>
        <v>#N/A</v>
      </c>
      <c r="E183" s="2" t="e">
        <f t="shared" si="22"/>
        <v>#N/A</v>
      </c>
      <c r="F183" s="2">
        <v>1070377.8989841044</v>
      </c>
      <c r="G183" s="2">
        <f t="shared" si="41"/>
        <v>792960.42857142852</v>
      </c>
      <c r="H183" s="2">
        <f t="shared" si="39"/>
        <v>97582891.538281068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1383274.7142857146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1076757.0484394729</v>
      </c>
      <c r="Q183" s="2">
        <f t="shared" si="42"/>
        <v>800000</v>
      </c>
      <c r="R183" s="2">
        <f t="shared" si="40"/>
        <v>98808281.439934909</v>
      </c>
      <c r="S183" s="2">
        <f t="shared" si="17"/>
        <v>792960.42857143283</v>
      </c>
      <c r="T183" s="2">
        <f t="shared" si="18"/>
        <v>7039.571428571362</v>
      </c>
      <c r="U183" s="2">
        <f t="shared" si="19"/>
        <v>800000</v>
      </c>
      <c r="V183" s="2">
        <f t="shared" si="34"/>
        <v>33459861.118506849</v>
      </c>
      <c r="W183" s="2">
        <f t="shared" si="20"/>
        <v>628483.27435067296</v>
      </c>
      <c r="X183" s="2">
        <f t="shared" si="6"/>
        <v>171516.72564932704</v>
      </c>
      <c r="Y183" s="2">
        <f t="shared" si="37"/>
        <v>65348420.321428046</v>
      </c>
      <c r="Z183" s="2" t="str">
        <f t="shared" si="8"/>
        <v>HERE</v>
      </c>
      <c r="AA183" s="2">
        <f>IF(Z183="HERE",Y183,AA182+Graph!$G$1*1000)</f>
        <v>65348420.321428046</v>
      </c>
      <c r="AB183" s="2">
        <f t="shared" si="21"/>
        <v>171516.72564932704</v>
      </c>
      <c r="AC183" s="2">
        <f t="shared" si="38"/>
        <v>33459861.118506849</v>
      </c>
      <c r="AD183" s="3">
        <f t="shared" si="10"/>
        <v>52800000</v>
      </c>
      <c r="AE183" s="2">
        <f>IF(AE181&gt;=52800000,52800000,IF(AB162=Graph!G$1*1000,AE182+Graph!G$1*1000,AC183))</f>
        <v>33459861.118506849</v>
      </c>
      <c r="AF183" s="3">
        <f t="shared" si="11"/>
        <v>33459861.118506849</v>
      </c>
      <c r="AG183" s="3">
        <f t="shared" si="29"/>
        <v>48588322.44593633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116</v>
      </c>
      <c r="C184" s="7"/>
      <c r="D184" s="2" t="e">
        <f t="shared" si="12"/>
        <v>#N/A</v>
      </c>
      <c r="E184" s="2" t="e">
        <f t="shared" si="22"/>
        <v>#N/A</v>
      </c>
      <c r="F184" s="2">
        <v>1075638.5492773354</v>
      </c>
      <c r="G184" s="2">
        <f t="shared" si="41"/>
        <v>792960.42857142852</v>
      </c>
      <c r="H184" s="2">
        <f t="shared" si="39"/>
        <v>98375851.966852501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1390314.2857142859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1082039.5405320525</v>
      </c>
      <c r="Q184" s="2">
        <f t="shared" si="42"/>
        <v>800000</v>
      </c>
      <c r="R184" s="2">
        <f t="shared" si="40"/>
        <v>99608281.439934909</v>
      </c>
      <c r="S184" s="2">
        <f t="shared" si="17"/>
        <v>792960.42857143283</v>
      </c>
      <c r="T184" s="2">
        <f t="shared" si="18"/>
        <v>7039.571428571362</v>
      </c>
      <c r="U184" s="2">
        <f t="shared" si="19"/>
        <v>800000</v>
      </c>
      <c r="V184" s="2">
        <f t="shared" si="34"/>
        <v>34093605.043150753</v>
      </c>
      <c r="W184" s="2">
        <f t="shared" si="20"/>
        <v>633743.92464390397</v>
      </c>
      <c r="X184" s="2">
        <f t="shared" si="6"/>
        <v>166256.07535609603</v>
      </c>
      <c r="Y184" s="2">
        <f t="shared" si="37"/>
        <v>65514676.396784142</v>
      </c>
      <c r="Z184" s="2" t="str">
        <f t="shared" si="8"/>
        <v>HERE</v>
      </c>
      <c r="AA184" s="2">
        <f>IF(Z184="HERE",Y184,AA183+Graph!$G$1*1000)</f>
        <v>65514676.396784142</v>
      </c>
      <c r="AB184" s="2">
        <f t="shared" si="21"/>
        <v>166256.07535609603</v>
      </c>
      <c r="AC184" s="2">
        <f t="shared" si="38"/>
        <v>34093605.043150753</v>
      </c>
      <c r="AD184" s="3">
        <f t="shared" si="10"/>
        <v>52800000</v>
      </c>
      <c r="AE184" s="2">
        <f>IF(AE182&gt;=52800000,52800000,IF(AB163=Graph!G$1*1000,AE183+Graph!G$1*1000,AC184))</f>
        <v>34093605.043150753</v>
      </c>
      <c r="AF184" s="3">
        <f t="shared" si="11"/>
        <v>34093605.043150753</v>
      </c>
      <c r="AG184" s="3">
        <f t="shared" si="29"/>
        <v>48614485.959360607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117</v>
      </c>
      <c r="C185" s="7"/>
      <c r="D185" s="2" t="e">
        <f t="shared" si="12"/>
        <v>#N/A</v>
      </c>
      <c r="E185" s="2" t="e">
        <f t="shared" si="22"/>
        <v>#N/A</v>
      </c>
      <c r="F185" s="2">
        <v>1080899.1995705962</v>
      </c>
      <c r="G185" s="2">
        <f t="shared" si="41"/>
        <v>792960.42857142852</v>
      </c>
      <c r="H185" s="2">
        <f t="shared" si="39"/>
        <v>99168812.395423934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1397353.8571428573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1087322.0326246321</v>
      </c>
      <c r="Q185" s="2">
        <f t="shared" si="42"/>
        <v>800000</v>
      </c>
      <c r="R185" s="2">
        <f t="shared" si="40"/>
        <v>100408281.43993491</v>
      </c>
      <c r="S185" s="2">
        <f t="shared" si="17"/>
        <v>792960.42857143283</v>
      </c>
      <c r="T185" s="2">
        <f t="shared" si="18"/>
        <v>7039.571428571362</v>
      </c>
      <c r="U185" s="2">
        <f t="shared" si="19"/>
        <v>800000</v>
      </c>
      <c r="V185" s="2">
        <f t="shared" si="34"/>
        <v>34732609.618087918</v>
      </c>
      <c r="W185" s="2">
        <f t="shared" si="20"/>
        <v>639004.57493716478</v>
      </c>
      <c r="X185" s="2">
        <f t="shared" si="6"/>
        <v>160995.42506283522</v>
      </c>
      <c r="Y185" s="2">
        <f t="shared" si="37"/>
        <v>65675671.821846977</v>
      </c>
      <c r="Z185" s="2" t="str">
        <f t="shared" si="8"/>
        <v>HERE</v>
      </c>
      <c r="AA185" s="2">
        <f>IF(Z185="HERE",Y185,AA184+Graph!$G$1*1000)</f>
        <v>65675671.821846977</v>
      </c>
      <c r="AB185" s="2">
        <f t="shared" si="21"/>
        <v>160995.42506283522</v>
      </c>
      <c r="AC185" s="2">
        <f t="shared" si="38"/>
        <v>34732609.618087918</v>
      </c>
      <c r="AD185" s="3">
        <f t="shared" si="10"/>
        <v>52800000</v>
      </c>
      <c r="AE185" s="2">
        <f>IF(AE183&gt;=52800000,52800000,IF(AB164=Graph!G$1*1000,AE184+Graph!G$1*1000,AC185))</f>
        <v>34732609.618087918</v>
      </c>
      <c r="AF185" s="3">
        <f t="shared" si="11"/>
        <v>34732609.618087918</v>
      </c>
      <c r="AG185" s="3">
        <f t="shared" si="29"/>
        <v>48640912.505299546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118</v>
      </c>
      <c r="C186" s="7"/>
      <c r="D186" s="2" t="e">
        <f t="shared" si="12"/>
        <v>#N/A</v>
      </c>
      <c r="E186" s="2" t="e">
        <f t="shared" si="22"/>
        <v>#N/A</v>
      </c>
      <c r="F186" s="2">
        <v>1086159.849863857</v>
      </c>
      <c r="G186" s="2">
        <f t="shared" si="41"/>
        <v>792960.42857142852</v>
      </c>
      <c r="H186" s="2">
        <f t="shared" si="39"/>
        <v>99961772.823995367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1404393.4285714286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1092604.5247172117</v>
      </c>
      <c r="Q186" s="2">
        <f t="shared" si="42"/>
        <v>800000</v>
      </c>
      <c r="R186" s="2">
        <f t="shared" si="40"/>
        <v>101208281.43993491</v>
      </c>
      <c r="S186" s="2">
        <f t="shared" si="17"/>
        <v>792960.42857143283</v>
      </c>
      <c r="T186" s="2">
        <f t="shared" si="18"/>
        <v>7039.571428571362</v>
      </c>
      <c r="U186" s="2">
        <f t="shared" si="19"/>
        <v>800000</v>
      </c>
      <c r="V186" s="2">
        <f t="shared" si="34"/>
        <v>35376874.843318343</v>
      </c>
      <c r="W186" s="2">
        <f t="shared" si="20"/>
        <v>644265.2252304256</v>
      </c>
      <c r="X186" s="2">
        <f t="shared" si="6"/>
        <v>155734.7747695744</v>
      </c>
      <c r="Y186" s="2">
        <f t="shared" si="37"/>
        <v>65831406.596616551</v>
      </c>
      <c r="Z186" s="2" t="str">
        <f t="shared" si="8"/>
        <v>HERE</v>
      </c>
      <c r="AA186" s="2">
        <f>IF(Z186="HERE",Y186,AA185+Graph!$G$1*1000)</f>
        <v>65831406.596616551</v>
      </c>
      <c r="AB186" s="2">
        <f t="shared" si="21"/>
        <v>155734.7747695744</v>
      </c>
      <c r="AC186" s="2">
        <f t="shared" si="38"/>
        <v>35376874.843318343</v>
      </c>
      <c r="AD186" s="3">
        <f t="shared" si="10"/>
        <v>52800000</v>
      </c>
      <c r="AE186" s="2">
        <f>IF(AE184&gt;=52800000,52800000,IF(AB165=Graph!G$1*1000,AE185+Graph!G$1*1000,AC186))</f>
        <v>35376874.843318343</v>
      </c>
      <c r="AF186" s="3">
        <f t="shared" si="11"/>
        <v>35376874.843318343</v>
      </c>
      <c r="AG186" s="3">
        <f t="shared" si="29"/>
        <v>48667602.083753146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119</v>
      </c>
      <c r="C187" s="7"/>
      <c r="D187" s="2" t="e">
        <f t="shared" si="12"/>
        <v>#N/A</v>
      </c>
      <c r="E187" s="2" t="e">
        <f t="shared" si="22"/>
        <v>#N/A</v>
      </c>
      <c r="F187" s="2">
        <v>1091420.5001571178</v>
      </c>
      <c r="G187" s="2">
        <f t="shared" si="41"/>
        <v>792960.42857142852</v>
      </c>
      <c r="H187" s="2">
        <f t="shared" si="39"/>
        <v>100754733.2525668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1411433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1097887.0168097913</v>
      </c>
      <c r="Q187" s="2">
        <f t="shared" si="42"/>
        <v>800000</v>
      </c>
      <c r="R187" s="2">
        <f t="shared" si="40"/>
        <v>102008281.43993491</v>
      </c>
      <c r="S187" s="2">
        <f t="shared" si="17"/>
        <v>792960.42857143283</v>
      </c>
      <c r="T187" s="2">
        <f t="shared" si="18"/>
        <v>7039.571428571362</v>
      </c>
      <c r="U187" s="2">
        <f t="shared" si="19"/>
        <v>800000</v>
      </c>
      <c r="V187" s="2">
        <f t="shared" si="34"/>
        <v>36026400.71884203</v>
      </c>
      <c r="W187" s="2">
        <f t="shared" si="20"/>
        <v>649525.87552368641</v>
      </c>
      <c r="X187" s="2">
        <f t="shared" si="6"/>
        <v>150474.12447631359</v>
      </c>
      <c r="Y187" s="2">
        <f t="shared" si="37"/>
        <v>65981880.721092865</v>
      </c>
      <c r="Z187" s="2" t="str">
        <f t="shared" si="8"/>
        <v>HERE</v>
      </c>
      <c r="AA187" s="2">
        <f>IF(Z187="HERE",Y187,AA186+Graph!$G$1*1000)</f>
        <v>65981880.721092865</v>
      </c>
      <c r="AB187" s="2">
        <f t="shared" si="21"/>
        <v>150474.12447631359</v>
      </c>
      <c r="AC187" s="2">
        <f t="shared" si="38"/>
        <v>36026400.71884203</v>
      </c>
      <c r="AD187" s="3">
        <f t="shared" si="10"/>
        <v>52800000</v>
      </c>
      <c r="AE187" s="2">
        <f>IF(AE185&gt;=52800000,52800000,IF(AB166=Graph!G$1*1000,AE186+Graph!G$1*1000,AC187))</f>
        <v>36026400.71884203</v>
      </c>
      <c r="AF187" s="3">
        <f t="shared" si="11"/>
        <v>36026400.71884203</v>
      </c>
      <c r="AG187" s="3">
        <f t="shared" si="29"/>
        <v>48694554.694721416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120</v>
      </c>
      <c r="C188" s="7"/>
      <c r="D188" s="2" t="e">
        <f t="shared" si="12"/>
        <v>#N/A</v>
      </c>
      <c r="E188" s="2" t="e">
        <f t="shared" si="22"/>
        <v>#N/A</v>
      </c>
      <c r="F188" s="2">
        <v>1096681.1504503787</v>
      </c>
      <c r="G188" s="2">
        <f t="shared" si="41"/>
        <v>792960.42857142852</v>
      </c>
      <c r="H188" s="2">
        <f t="shared" si="39"/>
        <v>101547693.68113823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1418472.5714285714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1103169.5089023709</v>
      </c>
      <c r="Q188" s="2">
        <f t="shared" si="42"/>
        <v>800000</v>
      </c>
      <c r="R188" s="2">
        <f t="shared" si="40"/>
        <v>102808281.43993491</v>
      </c>
      <c r="S188" s="2">
        <f t="shared" si="17"/>
        <v>792960.42857143283</v>
      </c>
      <c r="T188" s="2">
        <f t="shared" si="18"/>
        <v>7039.571428571362</v>
      </c>
      <c r="U188" s="2">
        <f t="shared" si="19"/>
        <v>800000</v>
      </c>
      <c r="V188" s="2">
        <f t="shared" si="34"/>
        <v>36681187.244658977</v>
      </c>
      <c r="W188" s="2">
        <f t="shared" si="20"/>
        <v>654786.52581694722</v>
      </c>
      <c r="X188" s="2">
        <f t="shared" si="6"/>
        <v>145213.47418305278</v>
      </c>
      <c r="Y188" s="2">
        <f t="shared" si="37"/>
        <v>66127094.195275918</v>
      </c>
      <c r="Z188" s="2" t="str">
        <f t="shared" si="8"/>
        <v>HERE</v>
      </c>
      <c r="AA188" s="2">
        <f>IF(Z188="HERE",Y188,AA187+Graph!$G$1*1000)</f>
        <v>66127094.195275918</v>
      </c>
      <c r="AB188" s="2">
        <f t="shared" si="21"/>
        <v>145213.47418305278</v>
      </c>
      <c r="AC188" s="2">
        <f t="shared" si="38"/>
        <v>36681187.244658977</v>
      </c>
      <c r="AD188" s="3">
        <f t="shared" si="10"/>
        <v>52800000</v>
      </c>
      <c r="AE188" s="2">
        <f>IF(AE186&gt;=52800000,52800000,IF(AB167=Graph!G$1*1000,AE187+Graph!G$1*1000,AC188))</f>
        <v>36681187.244658977</v>
      </c>
      <c r="AF188" s="3">
        <f t="shared" si="11"/>
        <v>36681187.244658977</v>
      </c>
      <c r="AG188" s="3">
        <f t="shared" si="29"/>
        <v>48721770.338204347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121</v>
      </c>
      <c r="C189" s="7"/>
      <c r="D189" s="2" t="e">
        <f t="shared" si="12"/>
        <v>#N/A</v>
      </c>
      <c r="E189" s="2" t="e">
        <f t="shared" si="22"/>
        <v>#N/A</v>
      </c>
      <c r="F189" s="2">
        <v>1101941.8007436097</v>
      </c>
      <c r="G189" s="2">
        <f t="shared" si="41"/>
        <v>792960.42857142852</v>
      </c>
      <c r="H189" s="2">
        <f t="shared" si="39"/>
        <v>102340654.10970967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1425512.1428571427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1108452.0009949803</v>
      </c>
      <c r="Q189" s="2">
        <f t="shared" si="42"/>
        <v>800000</v>
      </c>
      <c r="R189" s="2">
        <f t="shared" si="40"/>
        <v>103608281.43993491</v>
      </c>
      <c r="S189" s="2">
        <f t="shared" si="17"/>
        <v>792960.42857143283</v>
      </c>
      <c r="T189" s="2">
        <f t="shared" si="18"/>
        <v>7039.571428571362</v>
      </c>
      <c r="U189" s="2">
        <f t="shared" si="19"/>
        <v>800000</v>
      </c>
      <c r="V189" s="2">
        <f t="shared" si="34"/>
        <v>37341234.420769155</v>
      </c>
      <c r="W189" s="2">
        <f t="shared" si="20"/>
        <v>660047.17611017823</v>
      </c>
      <c r="X189" s="2">
        <f t="shared" si="6"/>
        <v>139952.82388982177</v>
      </c>
      <c r="Y189" s="2">
        <f t="shared" si="37"/>
        <v>66267047.019165739</v>
      </c>
      <c r="Z189" s="2" t="str">
        <f t="shared" si="8"/>
        <v>HERE</v>
      </c>
      <c r="AA189" s="2">
        <f>IF(Z189="HERE",Y189,AA188+Graph!$G$1*1000)</f>
        <v>66267047.019165739</v>
      </c>
      <c r="AB189" s="2">
        <f t="shared" si="21"/>
        <v>139952.82388982177</v>
      </c>
      <c r="AC189" s="2">
        <f t="shared" si="38"/>
        <v>37341234.420769155</v>
      </c>
      <c r="AD189" s="3">
        <f t="shared" si="10"/>
        <v>52800000</v>
      </c>
      <c r="AE189" s="2">
        <f>IF(AE187&gt;=52800000,52800000,IF(AB168=Graph!G$1*1000,AE188+Graph!G$1*1000,AC189))</f>
        <v>37341234.420769155</v>
      </c>
      <c r="AF189" s="3">
        <f t="shared" si="11"/>
        <v>37341234.420769155</v>
      </c>
      <c r="AG189" s="3">
        <f t="shared" si="29"/>
        <v>48749249.014201939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122</v>
      </c>
      <c r="C190" s="7"/>
      <c r="D190" s="2" t="e">
        <f t="shared" si="12"/>
        <v>#N/A</v>
      </c>
      <c r="E190" s="2" t="e">
        <f t="shared" si="22"/>
        <v>#N/A</v>
      </c>
      <c r="F190" s="2">
        <v>1107202.4510368705</v>
      </c>
      <c r="G190" s="2">
        <f t="shared" si="41"/>
        <v>792960.42857142852</v>
      </c>
      <c r="H190" s="2">
        <f t="shared" si="39"/>
        <v>103133614.5382811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1432551.7142857141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1113734.4930875599</v>
      </c>
      <c r="Q190" s="2">
        <f t="shared" si="42"/>
        <v>800000</v>
      </c>
      <c r="R190" s="2">
        <f t="shared" si="40"/>
        <v>104408281.43993491</v>
      </c>
      <c r="S190" s="2">
        <f t="shared" si="17"/>
        <v>792960.42857143283</v>
      </c>
      <c r="T190" s="2">
        <f t="shared" si="18"/>
        <v>7039.571428571362</v>
      </c>
      <c r="U190" s="2">
        <f t="shared" si="19"/>
        <v>800000</v>
      </c>
      <c r="V190" s="2">
        <f t="shared" si="34"/>
        <v>38006542.247172594</v>
      </c>
      <c r="W190" s="2">
        <f t="shared" si="20"/>
        <v>665307.82640343904</v>
      </c>
      <c r="X190" s="2">
        <f t="shared" si="6"/>
        <v>134692.17359656096</v>
      </c>
      <c r="Y190" s="2">
        <f t="shared" si="37"/>
        <v>66401739.1927623</v>
      </c>
      <c r="Z190" s="2" t="str">
        <f t="shared" si="8"/>
        <v>HERE</v>
      </c>
      <c r="AA190" s="2">
        <f>IF(Z190="HERE",Y190,AA189+Graph!$G$1*1000)</f>
        <v>66401739.1927623</v>
      </c>
      <c r="AB190" s="2">
        <f t="shared" si="21"/>
        <v>134692.17359656096</v>
      </c>
      <c r="AC190" s="2">
        <f t="shared" si="38"/>
        <v>38006542.247172594</v>
      </c>
      <c r="AD190" s="3">
        <f t="shared" si="10"/>
        <v>52800000</v>
      </c>
      <c r="AE190" s="2">
        <f>IF(AE188&gt;=52800000,52800000,IF(AB169=Graph!G$1*1000,AE189+Graph!G$1*1000,AC190))</f>
        <v>38006542.247172594</v>
      </c>
      <c r="AF190" s="3">
        <f t="shared" si="11"/>
        <v>38006542.247172594</v>
      </c>
      <c r="AG190" s="3">
        <f t="shared" si="29"/>
        <v>48776990.722714193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123</v>
      </c>
      <c r="C191" s="7"/>
      <c r="D191" s="2" t="e">
        <f t="shared" si="12"/>
        <v>#N/A</v>
      </c>
      <c r="E191" s="2" t="e">
        <f t="shared" si="22"/>
        <v>#N/A</v>
      </c>
      <c r="F191" s="2">
        <v>1112463.1013301313</v>
      </c>
      <c r="G191" s="2">
        <f t="shared" si="41"/>
        <v>792960.42857142852</v>
      </c>
      <c r="H191" s="2">
        <f t="shared" si="39"/>
        <v>103926574.96685253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1439591.2857142854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1119016.9851801395</v>
      </c>
      <c r="Q191" s="2">
        <f t="shared" si="42"/>
        <v>800000</v>
      </c>
      <c r="R191" s="2">
        <f t="shared" si="40"/>
        <v>105208281.43993491</v>
      </c>
      <c r="S191" s="2">
        <f t="shared" si="17"/>
        <v>792960.42857143283</v>
      </c>
      <c r="T191" s="2">
        <f t="shared" si="18"/>
        <v>7039.571428571362</v>
      </c>
      <c r="U191" s="2">
        <f t="shared" si="19"/>
        <v>800000</v>
      </c>
      <c r="V191" s="2">
        <f t="shared" si="34"/>
        <v>38677110.723869294</v>
      </c>
      <c r="W191" s="2">
        <f t="shared" si="20"/>
        <v>670568.47669669986</v>
      </c>
      <c r="X191" s="2">
        <f t="shared" si="6"/>
        <v>129431.52330330014</v>
      </c>
      <c r="Y191" s="2">
        <f t="shared" si="37"/>
        <v>66531170.716065601</v>
      </c>
      <c r="Z191" s="2" t="str">
        <f t="shared" si="8"/>
        <v>HERE</v>
      </c>
      <c r="AA191" s="2">
        <f>IF(Z191="HERE",Y191,AA190+Graph!$G$1*1000)</f>
        <v>66531170.716065601</v>
      </c>
      <c r="AB191" s="2">
        <f t="shared" si="21"/>
        <v>129431.52330330014</v>
      </c>
      <c r="AC191" s="2">
        <f t="shared" si="38"/>
        <v>38677110.723869294</v>
      </c>
      <c r="AD191" s="3">
        <f t="shared" si="10"/>
        <v>52800000</v>
      </c>
      <c r="AE191" s="2">
        <f>IF(AE189&gt;=52800000,52800000,IF(AB170=Graph!G$1*1000,AE190+Graph!G$1*1000,AC191))</f>
        <v>38677110.723869294</v>
      </c>
      <c r="AF191" s="3">
        <f t="shared" si="11"/>
        <v>38677110.723869294</v>
      </c>
      <c r="AG191" s="3">
        <f t="shared" si="29"/>
        <v>48804995.463741109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124</v>
      </c>
      <c r="C192" s="7"/>
      <c r="D192" s="2" t="e">
        <f t="shared" si="12"/>
        <v>#N/A</v>
      </c>
      <c r="E192" s="2" t="e">
        <f t="shared" si="22"/>
        <v>#N/A</v>
      </c>
      <c r="F192" s="2">
        <v>1117723.7516233921</v>
      </c>
      <c r="G192" s="2">
        <f t="shared" si="41"/>
        <v>792960.42857142852</v>
      </c>
      <c r="H192" s="2">
        <f t="shared" si="39"/>
        <v>104719535.39542396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1446630.8571428568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1124299.4772727191</v>
      </c>
      <c r="Q192" s="2">
        <f t="shared" si="42"/>
        <v>800000</v>
      </c>
      <c r="R192" s="2">
        <f t="shared" si="40"/>
        <v>106008281.43993491</v>
      </c>
      <c r="S192" s="2">
        <f t="shared" si="17"/>
        <v>792960.42857143283</v>
      </c>
      <c r="T192" s="2">
        <f t="shared" si="18"/>
        <v>7039.571428571362</v>
      </c>
      <c r="U192" s="2">
        <f t="shared" si="19"/>
        <v>800000</v>
      </c>
      <c r="V192" s="2">
        <f t="shared" si="34"/>
        <v>39352939.850859255</v>
      </c>
      <c r="W192" s="2">
        <f t="shared" si="20"/>
        <v>675829.12698996067</v>
      </c>
      <c r="X192" s="2">
        <f t="shared" si="6"/>
        <v>124170.87301003933</v>
      </c>
      <c r="Y192" s="2">
        <f t="shared" si="37"/>
        <v>66655341.58907564</v>
      </c>
      <c r="Z192" s="2" t="str">
        <f t="shared" si="8"/>
        <v>HERE</v>
      </c>
      <c r="AA192" s="2">
        <f>IF(Z192="HERE",Y192,AA191+Graph!$G$1*1000)</f>
        <v>66655341.58907564</v>
      </c>
      <c r="AB192" s="2">
        <f t="shared" si="21"/>
        <v>124170.87301003933</v>
      </c>
      <c r="AC192" s="2">
        <f t="shared" si="38"/>
        <v>39352939.850859255</v>
      </c>
      <c r="AD192" s="3">
        <f t="shared" si="10"/>
        <v>52800000</v>
      </c>
      <c r="AE192" s="2">
        <f>IF(AE190&gt;=52800000,52800000,IF(AB171=Graph!G$1*1000,AE191+Graph!G$1*1000,AC192))</f>
        <v>39352939.850859255</v>
      </c>
      <c r="AF192" s="3">
        <f t="shared" si="11"/>
        <v>39352939.850859255</v>
      </c>
      <c r="AG192" s="3">
        <f t="shared" si="29"/>
        <v>48833263.237282686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125</v>
      </c>
      <c r="C193" s="7"/>
      <c r="D193" s="2" t="e">
        <f t="shared" si="12"/>
        <v>#N/A</v>
      </c>
      <c r="E193" s="2" t="e">
        <f t="shared" si="22"/>
        <v>#N/A</v>
      </c>
      <c r="F193" s="2">
        <v>1122984.4019166529</v>
      </c>
      <c r="G193" s="2">
        <f t="shared" si="41"/>
        <v>792960.42857142852</v>
      </c>
      <c r="H193" s="2">
        <f t="shared" si="39"/>
        <v>105512495.8239954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1453670.4285714282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1129581.9693652987</v>
      </c>
      <c r="Q193" s="2">
        <f t="shared" si="42"/>
        <v>800000</v>
      </c>
      <c r="R193" s="2">
        <f t="shared" si="40"/>
        <v>106808281.43993491</v>
      </c>
      <c r="S193" s="2">
        <f t="shared" si="17"/>
        <v>792960.42857143283</v>
      </c>
      <c r="T193" s="2">
        <f t="shared" si="18"/>
        <v>7039.571428571362</v>
      </c>
      <c r="U193" s="2">
        <f t="shared" si="19"/>
        <v>800000</v>
      </c>
      <c r="V193" s="2">
        <f t="shared" si="34"/>
        <v>40034029.628142476</v>
      </c>
      <c r="W193" s="2">
        <f t="shared" si="20"/>
        <v>681089.77728322148</v>
      </c>
      <c r="X193" s="2">
        <f t="shared" si="6"/>
        <v>118910.22271677852</v>
      </c>
      <c r="Y193" s="2">
        <f t="shared" si="37"/>
        <v>66774251.811792418</v>
      </c>
      <c r="Z193" s="2" t="str">
        <f t="shared" si="8"/>
        <v>HERE</v>
      </c>
      <c r="AA193" s="2">
        <f>IF(Z193="HERE",Y193,AA192+Graph!$G$1*1000)</f>
        <v>66774251.811792418</v>
      </c>
      <c r="AB193" s="2">
        <f t="shared" si="21"/>
        <v>118910.22271677852</v>
      </c>
      <c r="AC193" s="2">
        <f t="shared" si="38"/>
        <v>40034029.628142476</v>
      </c>
      <c r="AD193" s="3">
        <f t="shared" si="10"/>
        <v>52800000</v>
      </c>
      <c r="AE193" s="2">
        <f>IF(AE191&gt;=52800000,52800000,IF(AB172=Graph!G$1*1000,AE192+Graph!G$1*1000,AC193))</f>
        <v>40034029.628142476</v>
      </c>
      <c r="AF193" s="3">
        <f t="shared" si="11"/>
        <v>40034029.628142476</v>
      </c>
      <c r="AG193" s="3">
        <f t="shared" si="29"/>
        <v>48861794.043338932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126</v>
      </c>
      <c r="C194" s="7"/>
      <c r="D194" s="2" t="e">
        <f t="shared" si="12"/>
        <v>#N/A</v>
      </c>
      <c r="E194" s="2" t="e">
        <f t="shared" si="22"/>
        <v>#N/A</v>
      </c>
      <c r="F194" s="2">
        <v>1128245.0522098839</v>
      </c>
      <c r="G194" s="2">
        <f t="shared" si="41"/>
        <v>792960.42857142852</v>
      </c>
      <c r="H194" s="2">
        <f t="shared" si="39"/>
        <v>106305456.25256683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1460709.9999999995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1134864.4614579082</v>
      </c>
      <c r="Q194" s="2">
        <f t="shared" si="42"/>
        <v>800000</v>
      </c>
      <c r="R194" s="2">
        <f t="shared" si="40"/>
        <v>107608281.43993491</v>
      </c>
      <c r="S194" s="2">
        <f t="shared" si="17"/>
        <v>792960.42857143283</v>
      </c>
      <c r="T194" s="2">
        <f t="shared" si="18"/>
        <v>7039.571428571362</v>
      </c>
      <c r="U194" s="2">
        <f t="shared" si="19"/>
        <v>800000</v>
      </c>
      <c r="V194" s="2">
        <f t="shared" si="34"/>
        <v>40720380.055718929</v>
      </c>
      <c r="W194" s="2">
        <f t="shared" si="20"/>
        <v>686350.42757645249</v>
      </c>
      <c r="X194" s="2">
        <f t="shared" si="6"/>
        <v>113649.57242354751</v>
      </c>
      <c r="Y194" s="2">
        <f t="shared" si="37"/>
        <v>66887901.384215966</v>
      </c>
      <c r="Z194" s="2" t="str">
        <f t="shared" si="8"/>
        <v>HERE</v>
      </c>
      <c r="AA194" s="2">
        <f>IF(Z194="HERE",Y194,AA193+Graph!$G$1*1000)</f>
        <v>66887901.384215966</v>
      </c>
      <c r="AB194" s="2">
        <f t="shared" si="21"/>
        <v>113649.57242354751</v>
      </c>
      <c r="AC194" s="2">
        <f t="shared" si="38"/>
        <v>40720380.055718929</v>
      </c>
      <c r="AD194" s="3">
        <f t="shared" si="10"/>
        <v>52800000</v>
      </c>
      <c r="AE194" s="2">
        <f>IF(AE192&gt;=52800000,52800000,IF(AB173=Graph!G$1*1000,AE193+Graph!G$1*1000,AC194))</f>
        <v>40720380.055718929</v>
      </c>
      <c r="AF194" s="3">
        <f t="shared" si="11"/>
        <v>40720380.055718929</v>
      </c>
      <c r="AG194" s="3">
        <f t="shared" si="29"/>
        <v>48890587.881909832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127</v>
      </c>
      <c r="C195" s="7"/>
      <c r="D195" s="2" t="e">
        <f t="shared" si="12"/>
        <v>#N/A</v>
      </c>
      <c r="E195" s="2" t="e">
        <f t="shared" si="22"/>
        <v>#N/A</v>
      </c>
      <c r="F195" s="2">
        <v>1133505.7025031447</v>
      </c>
      <c r="G195" s="2">
        <f t="shared" si="41"/>
        <v>792960.42857142852</v>
      </c>
      <c r="H195" s="2">
        <f t="shared" si="39"/>
        <v>107098416.68113826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1467749.5714285709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1140146.9535504878</v>
      </c>
      <c r="Q195" s="2">
        <f t="shared" si="42"/>
        <v>800000</v>
      </c>
      <c r="R195" s="2">
        <f t="shared" si="40"/>
        <v>108408281.43993491</v>
      </c>
      <c r="S195" s="2">
        <f t="shared" si="17"/>
        <v>792960.42857143283</v>
      </c>
      <c r="T195" s="2">
        <f t="shared" si="18"/>
        <v>7039.571428571362</v>
      </c>
      <c r="U195" s="2">
        <f t="shared" si="19"/>
        <v>800000</v>
      </c>
      <c r="V195" s="2">
        <f t="shared" si="34"/>
        <v>41411991.133588642</v>
      </c>
      <c r="W195" s="2">
        <f t="shared" si="20"/>
        <v>691611.07786971331</v>
      </c>
      <c r="X195" s="2">
        <f t="shared" si="6"/>
        <v>108388.92213028669</v>
      </c>
      <c r="Y195" s="2">
        <f t="shared" si="37"/>
        <v>66996290.306346253</v>
      </c>
      <c r="Z195" s="2" t="str">
        <f t="shared" si="8"/>
        <v>HERE</v>
      </c>
      <c r="AA195" s="2">
        <f>IF(Z195="HERE",Y195,AA194+Graph!$G$1*1000)</f>
        <v>66996290.306346253</v>
      </c>
      <c r="AB195" s="2">
        <f t="shared" si="21"/>
        <v>108388.92213028669</v>
      </c>
      <c r="AC195" s="2">
        <f t="shared" si="38"/>
        <v>41411991.133588642</v>
      </c>
      <c r="AD195" s="3">
        <f t="shared" si="10"/>
        <v>52800000</v>
      </c>
      <c r="AE195" s="2">
        <f>IF(AE193&gt;=52800000,52800000,IF(AB174=Graph!G$1*1000,AE194+Graph!G$1*1000,AC195))</f>
        <v>41411991.133588642</v>
      </c>
      <c r="AF195" s="3">
        <f t="shared" si="11"/>
        <v>41411991.133588642</v>
      </c>
      <c r="AG195" s="3">
        <f t="shared" si="29"/>
        <v>48919644.752995402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128</v>
      </c>
      <c r="C196" s="7"/>
      <c r="D196" s="2" t="e">
        <f t="shared" si="12"/>
        <v>#N/A</v>
      </c>
      <c r="E196" s="2" t="e">
        <f t="shared" si="22"/>
        <v>#N/A</v>
      </c>
      <c r="F196" s="2">
        <v>1138766.3527964056</v>
      </c>
      <c r="G196" s="2">
        <f t="shared" si="41"/>
        <v>792960.42857142852</v>
      </c>
      <c r="H196" s="2">
        <f t="shared" si="39"/>
        <v>107891377.10970969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1474789.1428571423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1145429.4456430674</v>
      </c>
      <c r="Q196" s="2">
        <f t="shared" si="42"/>
        <v>800000</v>
      </c>
      <c r="R196" s="2">
        <f t="shared" si="40"/>
        <v>109208281.43993491</v>
      </c>
      <c r="S196" s="2">
        <f t="shared" si="17"/>
        <v>792960.42857143283</v>
      </c>
      <c r="T196" s="2">
        <f t="shared" si="18"/>
        <v>7039.571428571362</v>
      </c>
      <c r="U196" s="2">
        <f t="shared" si="19"/>
        <v>800000</v>
      </c>
      <c r="V196" s="2">
        <f t="shared" si="34"/>
        <v>42108862.861751616</v>
      </c>
      <c r="W196" s="2">
        <f t="shared" si="20"/>
        <v>696871.72816297412</v>
      </c>
      <c r="X196" s="2">
        <f t="shared" si="6"/>
        <v>103128.27183702588</v>
      </c>
      <c r="Y196" s="2">
        <f t="shared" si="37"/>
        <v>67099418.578183278</v>
      </c>
      <c r="Z196" s="2" t="str">
        <f t="shared" si="8"/>
        <v>HERE</v>
      </c>
      <c r="AA196" s="2">
        <f>IF(Z196="HERE",Y196,AA195+Graph!$G$1*1000)</f>
        <v>67099418.578183278</v>
      </c>
      <c r="AB196" s="2">
        <f t="shared" si="21"/>
        <v>103128.27183702588</v>
      </c>
      <c r="AC196" s="2">
        <f t="shared" si="38"/>
        <v>42108862.861751616</v>
      </c>
      <c r="AD196" s="3">
        <f t="shared" si="10"/>
        <v>52800000</v>
      </c>
      <c r="AE196" s="2">
        <f>IF(AE194&gt;=52800000,52800000,IF(AB175=Graph!G$1*1000,AE195+Graph!G$1*1000,AC196))</f>
        <v>42108862.861751616</v>
      </c>
      <c r="AF196" s="3">
        <f t="shared" si="11"/>
        <v>42108862.861751616</v>
      </c>
      <c r="AG196" s="3">
        <f t="shared" si="29"/>
        <v>48948964.656595632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129</v>
      </c>
      <c r="C197" s="7"/>
      <c r="D197" s="2" t="e">
        <f t="shared" si="12"/>
        <v>#N/A</v>
      </c>
      <c r="E197" s="2" t="e">
        <f t="shared" si="22"/>
        <v>#N/A</v>
      </c>
      <c r="F197" s="2">
        <v>1144027.0030896664</v>
      </c>
      <c r="G197" s="2">
        <f t="shared" si="41"/>
        <v>792960.42857142852</v>
      </c>
      <c r="H197" s="2">
        <f t="shared" si="39"/>
        <v>108684337.53828113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1481828.7142857136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1150711.937735647</v>
      </c>
      <c r="Q197" s="2">
        <f t="shared" si="42"/>
        <v>800000</v>
      </c>
      <c r="R197" s="2">
        <f t="shared" si="40"/>
        <v>110008281.43993491</v>
      </c>
      <c r="S197" s="2">
        <f t="shared" si="17"/>
        <v>792960.42857143283</v>
      </c>
      <c r="T197" s="2">
        <f t="shared" si="18"/>
        <v>7039.571428571362</v>
      </c>
      <c r="U197" s="2">
        <f t="shared" si="19"/>
        <v>800000</v>
      </c>
      <c r="V197" s="2">
        <f t="shared" si="34"/>
        <v>42810995.240207851</v>
      </c>
      <c r="W197" s="2">
        <f t="shared" si="20"/>
        <v>702132.37845623493</v>
      </c>
      <c r="X197" s="2">
        <f t="shared" si="6"/>
        <v>97867.621543765068</v>
      </c>
      <c r="Y197" s="2">
        <f t="shared" si="37"/>
        <v>67197286.199727044</v>
      </c>
      <c r="Z197" s="2" t="str">
        <f t="shared" si="8"/>
        <v>HERE</v>
      </c>
      <c r="AA197" s="2">
        <f>IF(Z197="HERE",Y197,AA196+Graph!$G$1*1000)</f>
        <v>67197286.199727044</v>
      </c>
      <c r="AB197" s="2">
        <f t="shared" si="21"/>
        <v>97867.621543765068</v>
      </c>
      <c r="AC197" s="2">
        <f t="shared" si="38"/>
        <v>42810995.240207851</v>
      </c>
      <c r="AD197" s="3">
        <f t="shared" si="10"/>
        <v>52800000</v>
      </c>
      <c r="AE197" s="2">
        <f>IF(AE195&gt;=52800000,52800000,IF(AB176=Graph!G$1*1000,AE196+Graph!G$1*1000,AC197))</f>
        <v>42810995.240207851</v>
      </c>
      <c r="AF197" s="3">
        <f t="shared" si="11"/>
        <v>42810995.240207851</v>
      </c>
      <c r="AG197" s="3">
        <f t="shared" si="29"/>
        <v>48978547.592710525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130</v>
      </c>
      <c r="C198" s="7"/>
      <c r="D198" s="2" t="e">
        <f t="shared" si="12"/>
        <v>#N/A</v>
      </c>
      <c r="E198" s="2" t="e">
        <f t="shared" si="22"/>
        <v>#N/A</v>
      </c>
      <c r="F198" s="2">
        <v>1149287.6533829272</v>
      </c>
      <c r="G198" s="2">
        <f t="shared" si="41"/>
        <v>792960.42857142852</v>
      </c>
      <c r="H198" s="2">
        <f t="shared" si="39"/>
        <v>109477297.96685256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1488868.285714285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1155994.4298282266</v>
      </c>
      <c r="Q198" s="2">
        <f t="shared" si="42"/>
        <v>800000</v>
      </c>
      <c r="R198" s="2">
        <f t="shared" si="40"/>
        <v>110808281.43993491</v>
      </c>
      <c r="S198" s="2">
        <f t="shared" si="17"/>
        <v>792960.42857143283</v>
      </c>
      <c r="T198" s="2">
        <f t="shared" si="18"/>
        <v>7039.571428571362</v>
      </c>
      <c r="U198" s="2">
        <f t="shared" si="19"/>
        <v>800000</v>
      </c>
      <c r="V198" s="2">
        <f t="shared" si="34"/>
        <v>43518388.268957347</v>
      </c>
      <c r="W198" s="2">
        <f t="shared" si="20"/>
        <v>707393.02874949574</v>
      </c>
      <c r="X198" s="2">
        <f t="shared" si="6"/>
        <v>92606.971250504255</v>
      </c>
      <c r="Y198" s="2">
        <f t="shared" si="37"/>
        <v>67289893.170977548</v>
      </c>
      <c r="Z198" s="2" t="str">
        <f t="shared" si="8"/>
        <v>HERE</v>
      </c>
      <c r="AA198" s="2">
        <f>IF(Z198="HERE",Y198,AA197+Graph!$G$1*1000)</f>
        <v>67289893.170977548</v>
      </c>
      <c r="AB198" s="2">
        <f t="shared" si="21"/>
        <v>92606.971250504255</v>
      </c>
      <c r="AC198" s="2">
        <f t="shared" si="38"/>
        <v>43518388.268957347</v>
      </c>
      <c r="AD198" s="3">
        <f t="shared" si="10"/>
        <v>52800000</v>
      </c>
      <c r="AE198" s="2">
        <f>IF(AE196&gt;=52800000,52800000,IF(AB177=Graph!G$1*1000,AE197+Graph!G$1*1000,AC198))</f>
        <v>43518388.268957347</v>
      </c>
      <c r="AF198" s="3">
        <f t="shared" si="11"/>
        <v>43518388.268957347</v>
      </c>
      <c r="AG198" s="3">
        <f t="shared" si="29"/>
        <v>49008393.561340086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131</v>
      </c>
      <c r="C199" s="7"/>
      <c r="D199" s="2" t="e">
        <f t="shared" si="12"/>
        <v>#N/A</v>
      </c>
      <c r="E199" s="2" t="e">
        <f t="shared" si="22"/>
        <v>#N/A</v>
      </c>
      <c r="F199" s="2">
        <v>1154548.3036761582</v>
      </c>
      <c r="G199" s="2">
        <f t="shared" si="41"/>
        <v>792960.42857142852</v>
      </c>
      <c r="H199" s="2">
        <f t="shared" si="39"/>
        <v>110270258.39542399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1495907.8571428563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1161276.9219208062</v>
      </c>
      <c r="Q199" s="2">
        <f t="shared" si="42"/>
        <v>800000</v>
      </c>
      <c r="R199" s="2">
        <f t="shared" si="40"/>
        <v>111608281.43993491</v>
      </c>
      <c r="S199" s="2">
        <f t="shared" si="17"/>
        <v>792960.42857143283</v>
      </c>
      <c r="T199" s="2">
        <f t="shared" si="18"/>
        <v>7039.571428571362</v>
      </c>
      <c r="U199" s="2">
        <f t="shared" si="19"/>
        <v>800000</v>
      </c>
      <c r="V199" s="2">
        <f t="shared" si="34"/>
        <v>44231041.948000103</v>
      </c>
      <c r="W199" s="2">
        <f t="shared" si="20"/>
        <v>712653.67904275656</v>
      </c>
      <c r="X199" s="2">
        <f t="shared" si="6"/>
        <v>87346.320957243443</v>
      </c>
      <c r="Y199" s="2">
        <f t="shared" si="37"/>
        <v>67377239.491934791</v>
      </c>
      <c r="Z199" s="2" t="str">
        <f t="shared" si="8"/>
        <v>HERE</v>
      </c>
      <c r="AA199" s="2">
        <f>IF(Z199="HERE",Y199,AA198+Graph!$G$1*1000)</f>
        <v>67377239.491934791</v>
      </c>
      <c r="AB199" s="2">
        <f t="shared" si="21"/>
        <v>87346.320957243443</v>
      </c>
      <c r="AC199" s="2">
        <f t="shared" si="38"/>
        <v>44231041.948000103</v>
      </c>
      <c r="AD199" s="3">
        <f t="shared" si="10"/>
        <v>52800000</v>
      </c>
      <c r="AE199" s="2">
        <f>IF(AE197&gt;=52800000,52800000,IF(AB178=Graph!G$1*1000,AE198+Graph!G$1*1000,AC199))</f>
        <v>44231041.948000103</v>
      </c>
      <c r="AF199" s="3">
        <f t="shared" si="11"/>
        <v>44231041.948000103</v>
      </c>
      <c r="AG199" s="3">
        <f t="shared" si="29"/>
        <v>49038502.562484302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132</v>
      </c>
      <c r="C200" s="7"/>
      <c r="D200" s="2" t="e">
        <f t="shared" si="12"/>
        <v>#N/A</v>
      </c>
      <c r="E200" s="2" t="e">
        <f t="shared" si="22"/>
        <v>#N/A</v>
      </c>
      <c r="F200" s="2">
        <v>1159808.953969419</v>
      </c>
      <c r="G200" s="2">
        <f t="shared" si="41"/>
        <v>792960.42857142852</v>
      </c>
      <c r="H200" s="2">
        <f t="shared" si="39"/>
        <v>111063218.82399543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1502947.4285714277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1166559.4140134156</v>
      </c>
      <c r="Q200" s="2">
        <f t="shared" si="42"/>
        <v>800000</v>
      </c>
      <c r="R200" s="2">
        <f t="shared" si="40"/>
        <v>112408281.43993491</v>
      </c>
      <c r="S200" s="2">
        <f t="shared" si="17"/>
        <v>792960.42857143283</v>
      </c>
      <c r="T200" s="2">
        <f t="shared" si="18"/>
        <v>7039.571428571362</v>
      </c>
      <c r="U200" s="2">
        <f t="shared" si="19"/>
        <v>800000</v>
      </c>
      <c r="V200" s="2">
        <f t="shared" si="34"/>
        <v>44948956.277336091</v>
      </c>
      <c r="W200" s="2">
        <f t="shared" si="20"/>
        <v>717914.32933598757</v>
      </c>
      <c r="X200" s="2">
        <f t="shared" si="6"/>
        <v>82085.670664012432</v>
      </c>
      <c r="Y200" s="2">
        <f t="shared" si="37"/>
        <v>67459325.162598804</v>
      </c>
      <c r="Z200" s="2" t="str">
        <f t="shared" si="8"/>
        <v>HERE</v>
      </c>
      <c r="AA200" s="2">
        <f>IF(Z200="HERE",Y200,AA199+Graph!$G$1*1000)</f>
        <v>67459325.162598804</v>
      </c>
      <c r="AB200" s="2">
        <f t="shared" si="21"/>
        <v>82085.670664012432</v>
      </c>
      <c r="AC200" s="2">
        <f t="shared" si="38"/>
        <v>44948956.277336091</v>
      </c>
      <c r="AD200" s="3">
        <f t="shared" si="10"/>
        <v>52800000</v>
      </c>
      <c r="AE200" s="2">
        <f>IF(AE198&gt;=52800000,52800000,IF(AB179=Graph!G$1*1000,AE199+Graph!G$1*1000,AC200))</f>
        <v>44948956.277336091</v>
      </c>
      <c r="AF200" s="3">
        <f t="shared" si="11"/>
        <v>44948956.277336091</v>
      </c>
      <c r="AG200" s="3">
        <f t="shared" si="29"/>
        <v>49068874.596143186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133</v>
      </c>
      <c r="C201" s="7"/>
      <c r="D201" s="2" t="e">
        <f t="shared" si="12"/>
        <v>#N/A</v>
      </c>
      <c r="E201" s="2" t="e">
        <f t="shared" si="22"/>
        <v>#N/A</v>
      </c>
      <c r="F201" s="2">
        <v>1165069.6042626798</v>
      </c>
      <c r="G201" s="2">
        <f t="shared" si="41"/>
        <v>792960.42857142852</v>
      </c>
      <c r="H201" s="2">
        <f t="shared" si="39"/>
        <v>111856179.25256686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1509986.9999999991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1171841.9061059952</v>
      </c>
      <c r="Q201" s="2">
        <f t="shared" si="42"/>
        <v>800000</v>
      </c>
      <c r="R201" s="2">
        <f t="shared" si="40"/>
        <v>113208281.43993491</v>
      </c>
      <c r="S201" s="2">
        <f t="shared" si="17"/>
        <v>792960.42857143283</v>
      </c>
      <c r="T201" s="2">
        <f t="shared" si="18"/>
        <v>7039.571428571362</v>
      </c>
      <c r="U201" s="2">
        <f t="shared" si="19"/>
        <v>800000</v>
      </c>
      <c r="V201" s="2">
        <f t="shared" si="34"/>
        <v>45672131.256965339</v>
      </c>
      <c r="W201" s="2">
        <f t="shared" si="20"/>
        <v>723174.97962924838</v>
      </c>
      <c r="X201" s="2">
        <f t="shared" si="6"/>
        <v>76825.020370751619</v>
      </c>
      <c r="Y201" s="2">
        <f t="shared" si="37"/>
        <v>67536150.182969555</v>
      </c>
      <c r="Z201" s="2" t="str">
        <f t="shared" si="8"/>
        <v>HERE</v>
      </c>
      <c r="AA201" s="2">
        <f>IF(Z201="HERE",Y201,AA200+Graph!$G$1*1000)</f>
        <v>67536150.182969555</v>
      </c>
      <c r="AB201" s="2">
        <f t="shared" si="21"/>
        <v>76825.020370751619</v>
      </c>
      <c r="AC201" s="2">
        <f t="shared" si="38"/>
        <v>45672131.256965339</v>
      </c>
      <c r="AD201" s="3">
        <f t="shared" si="10"/>
        <v>52800000</v>
      </c>
      <c r="AE201" s="2">
        <f>IF(AE199&gt;=52800000,52800000,IF(AB180=Graph!G$1*1000,AE200+Graph!G$1*1000,AC201))</f>
        <v>45672131.256965339</v>
      </c>
      <c r="AF201" s="3">
        <f t="shared" si="11"/>
        <v>45672131.256965339</v>
      </c>
      <c r="AG201" s="3">
        <f t="shared" si="29"/>
        <v>49099509.662316732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134</v>
      </c>
      <c r="C202" s="7"/>
      <c r="D202" s="2" t="e">
        <f t="shared" si="12"/>
        <v>#N/A</v>
      </c>
      <c r="E202" s="2" t="e">
        <f t="shared" si="22"/>
        <v>#N/A</v>
      </c>
      <c r="F202" s="2">
        <v>1170330.2545559406</v>
      </c>
      <c r="G202" s="2">
        <f t="shared" si="41"/>
        <v>792960.42857142852</v>
      </c>
      <c r="H202" s="2">
        <f t="shared" si="39"/>
        <v>112649139.68113829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1517026.5714285704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1177124.3981985748</v>
      </c>
      <c r="Q202" s="2">
        <f t="shared" si="42"/>
        <v>800000</v>
      </c>
      <c r="R202" s="2">
        <f t="shared" si="40"/>
        <v>114008281.43993491</v>
      </c>
      <c r="S202" s="2">
        <f t="shared" si="17"/>
        <v>792960.42857143283</v>
      </c>
      <c r="T202" s="2">
        <f t="shared" si="18"/>
        <v>7039.571428571362</v>
      </c>
      <c r="U202" s="2">
        <f t="shared" si="19"/>
        <v>800000</v>
      </c>
      <c r="V202" s="2">
        <f t="shared" si="34"/>
        <v>46400566.886887848</v>
      </c>
      <c r="W202" s="2">
        <f t="shared" si="20"/>
        <v>728435.62992250919</v>
      </c>
      <c r="X202" s="2">
        <f t="shared" si="6"/>
        <v>71564.370077490807</v>
      </c>
      <c r="Y202" s="2">
        <f t="shared" si="37"/>
        <v>67607714.553047046</v>
      </c>
      <c r="Z202" s="2" t="str">
        <f t="shared" si="8"/>
        <v>HERE</v>
      </c>
      <c r="AA202" s="2">
        <f>IF(Z202="HERE",Y202,AA201+Graph!$G$1*1000)</f>
        <v>67607714.553047046</v>
      </c>
      <c r="AB202" s="2">
        <f t="shared" si="21"/>
        <v>71564.370077490807</v>
      </c>
      <c r="AC202" s="2">
        <f t="shared" si="38"/>
        <v>46400566.886887848</v>
      </c>
      <c r="AD202" s="3">
        <f t="shared" si="10"/>
        <v>52800000</v>
      </c>
      <c r="AE202" s="2">
        <f>IF(AE200&gt;=52800000,52800000,IF(AB181=Graph!G$1*1000,AE201+Graph!G$1*1000,AC202))</f>
        <v>46400566.886887848</v>
      </c>
      <c r="AF202" s="3">
        <f t="shared" si="11"/>
        <v>46400566.886887848</v>
      </c>
      <c r="AG202" s="3">
        <f t="shared" si="29"/>
        <v>49130407.76100494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135</v>
      </c>
      <c r="C203" s="7"/>
      <c r="D203" s="2" t="e">
        <f t="shared" si="12"/>
        <v>#N/A</v>
      </c>
      <c r="E203" s="2" t="e">
        <f t="shared" si="22"/>
        <v>#N/A</v>
      </c>
      <c r="F203" s="2">
        <v>1175590.9048492014</v>
      </c>
      <c r="G203" s="2">
        <f t="shared" si="41"/>
        <v>792960.42857142852</v>
      </c>
      <c r="H203" s="2">
        <f t="shared" si="39"/>
        <v>113442100.10970972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1524066.1428571418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1182406.8902911544</v>
      </c>
      <c r="Q203" s="2">
        <f t="shared" si="42"/>
        <v>800000</v>
      </c>
      <c r="R203" s="2">
        <f t="shared" si="40"/>
        <v>114808281.43993491</v>
      </c>
      <c r="S203" s="2">
        <f t="shared" si="17"/>
        <v>792960.42857143283</v>
      </c>
      <c r="T203" s="2">
        <f t="shared" si="18"/>
        <v>7039.571428571362</v>
      </c>
      <c r="U203" s="2">
        <f t="shared" si="19"/>
        <v>800000</v>
      </c>
      <c r="V203" s="2">
        <f t="shared" si="34"/>
        <v>47134263.167103618</v>
      </c>
      <c r="W203" s="2">
        <f t="shared" si="20"/>
        <v>733696.28021577001</v>
      </c>
      <c r="X203" s="2">
        <f t="shared" si="6"/>
        <v>66303.719784229994</v>
      </c>
      <c r="Y203" s="2">
        <f t="shared" si="37"/>
        <v>67674018.272831276</v>
      </c>
      <c r="Z203" s="2" t="str">
        <f t="shared" si="8"/>
        <v>HERE</v>
      </c>
      <c r="AA203" s="2">
        <f>IF(Z203="HERE",Y203,AA202+Graph!$G$1*1000)</f>
        <v>67674018.272831276</v>
      </c>
      <c r="AB203" s="2">
        <f t="shared" si="21"/>
        <v>66303.719784229994</v>
      </c>
      <c r="AC203" s="2">
        <f t="shared" si="38"/>
        <v>47134263.167103618</v>
      </c>
      <c r="AD203" s="3">
        <f t="shared" si="10"/>
        <v>52800000</v>
      </c>
      <c r="AE203" s="2">
        <f>IF(AE201&gt;=52800000,52800000,IF(AB182=Graph!G$1*1000,AE202+Graph!G$1*1000,AC203))</f>
        <v>47134263.167103618</v>
      </c>
      <c r="AF203" s="3">
        <f t="shared" si="11"/>
        <v>47134263.167103618</v>
      </c>
      <c r="AG203" s="3">
        <f t="shared" si="29"/>
        <v>49161568.892207809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136</v>
      </c>
      <c r="C204" s="7"/>
      <c r="D204" s="2" t="e">
        <f t="shared" si="12"/>
        <v>#N/A</v>
      </c>
      <c r="E204" s="2" t="e">
        <f t="shared" si="22"/>
        <v>#N/A</v>
      </c>
      <c r="F204" s="2">
        <v>1180851.5551424623</v>
      </c>
      <c r="G204" s="2">
        <f t="shared" si="41"/>
        <v>792960.42857142852</v>
      </c>
      <c r="H204" s="2">
        <f t="shared" si="39"/>
        <v>114235060.53828116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1531105.7142857132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1187689.382383734</v>
      </c>
      <c r="Q204" s="2">
        <f t="shared" si="42"/>
        <v>800000</v>
      </c>
      <c r="R204" s="2">
        <f t="shared" si="40"/>
        <v>115608281.43993491</v>
      </c>
      <c r="S204" s="2">
        <f t="shared" si="17"/>
        <v>792960.42857143283</v>
      </c>
      <c r="T204" s="2">
        <f t="shared" si="18"/>
        <v>7039.571428571362</v>
      </c>
      <c r="U204" s="2">
        <f t="shared" si="19"/>
        <v>800000</v>
      </c>
      <c r="V204" s="2">
        <f t="shared" si="34"/>
        <v>47873220.097612649</v>
      </c>
      <c r="W204" s="2">
        <f t="shared" si="20"/>
        <v>738956.93050903082</v>
      </c>
      <c r="X204" s="2">
        <f t="shared" si="6"/>
        <v>61043.069490969181</v>
      </c>
      <c r="Y204" s="2">
        <f t="shared" si="37"/>
        <v>67735061.342322245</v>
      </c>
      <c r="Z204" s="2" t="str">
        <f t="shared" si="8"/>
        <v>HERE</v>
      </c>
      <c r="AA204" s="2">
        <f>IF(Z204="HERE",Y204,AA203+Graph!$G$1*1000)</f>
        <v>67735061.342322245</v>
      </c>
      <c r="AB204" s="2">
        <f t="shared" si="21"/>
        <v>61043.069490969181</v>
      </c>
      <c r="AC204" s="2">
        <f t="shared" si="38"/>
        <v>47873220.097612649</v>
      </c>
      <c r="AD204" s="3">
        <f t="shared" si="10"/>
        <v>52800000</v>
      </c>
      <c r="AE204" s="2">
        <f>IF(AE202&gt;=52800000,52800000,IF(AB183=Graph!G$1*1000,AE203+Graph!G$1*1000,AC204))</f>
        <v>47873220.097612649</v>
      </c>
      <c r="AF204" s="3">
        <f t="shared" si="11"/>
        <v>47873220.097612649</v>
      </c>
      <c r="AG204" s="3">
        <f t="shared" si="29"/>
        <v>49192993.055925339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137</v>
      </c>
      <c r="C205" s="7"/>
      <c r="D205" s="2" t="e">
        <f t="shared" si="12"/>
        <v>#N/A</v>
      </c>
      <c r="E205" s="2" t="e">
        <f t="shared" si="22"/>
        <v>#N/A</v>
      </c>
      <c r="F205" s="2">
        <v>1186112.2054356933</v>
      </c>
      <c r="G205" s="2">
        <f t="shared" si="41"/>
        <v>792960.42857142852</v>
      </c>
      <c r="H205" s="2">
        <f t="shared" si="39"/>
        <v>115028020.96685259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1538145.2857142845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1192971.8744763136</v>
      </c>
      <c r="Q205" s="2">
        <f t="shared" si="42"/>
        <v>800000</v>
      </c>
      <c r="R205" s="2">
        <f t="shared" si="40"/>
        <v>116408281.43993491</v>
      </c>
      <c r="S205" s="2">
        <f t="shared" si="17"/>
        <v>792960.42857143283</v>
      </c>
      <c r="T205" s="2">
        <f t="shared" si="18"/>
        <v>7039.571428571362</v>
      </c>
      <c r="U205" s="2">
        <f t="shared" si="19"/>
        <v>800000</v>
      </c>
      <c r="V205" s="2">
        <f t="shared" si="34"/>
        <v>48617437.678414911</v>
      </c>
      <c r="W205" s="2">
        <f t="shared" si="20"/>
        <v>744217.58080226183</v>
      </c>
      <c r="X205" s="2">
        <f t="shared" si="6"/>
        <v>55782.419197738171</v>
      </c>
      <c r="Y205" s="2">
        <f t="shared" si="37"/>
        <v>67790843.761519983</v>
      </c>
      <c r="Z205" s="2" t="str">
        <f t="shared" si="8"/>
        <v>HERE</v>
      </c>
      <c r="AA205" s="2">
        <f>IF(Z205="HERE",Y205,AA204+Graph!$G$1*1000)</f>
        <v>67790843.761519983</v>
      </c>
      <c r="AB205" s="2">
        <f t="shared" si="21"/>
        <v>55782.419197738171</v>
      </c>
      <c r="AC205" s="2">
        <f t="shared" si="38"/>
        <v>48617437.678414911</v>
      </c>
      <c r="AD205" s="3">
        <f t="shared" si="10"/>
        <v>52800000</v>
      </c>
      <c r="AE205" s="2">
        <f>IF(AE203&gt;=52800000,52800000,IF(AB184=Graph!G$1*1000,AE204+Graph!G$1*1000,AC205))</f>
        <v>48617437.678414911</v>
      </c>
      <c r="AF205" s="3">
        <f t="shared" si="11"/>
        <v>48617437.678414911</v>
      </c>
      <c r="AG205" s="3">
        <f t="shared" si="29"/>
        <v>49224680.252157539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138</v>
      </c>
      <c r="C206" s="7"/>
      <c r="D206" s="2" t="e">
        <f t="shared" si="12"/>
        <v>#N/A</v>
      </c>
      <c r="E206" s="2" t="e">
        <f t="shared" si="22"/>
        <v>#N/A</v>
      </c>
      <c r="F206" s="2">
        <v>1191372.8557289541</v>
      </c>
      <c r="G206" s="2">
        <f t="shared" si="41"/>
        <v>792960.42857142852</v>
      </c>
      <c r="H206" s="2">
        <f t="shared" si="39"/>
        <v>115820981.39542402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1545184.8571428559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1198254.366568923</v>
      </c>
      <c r="Q206" s="2">
        <f t="shared" si="42"/>
        <v>800000</v>
      </c>
      <c r="R206" s="2">
        <f t="shared" si="40"/>
        <v>117208281.43993491</v>
      </c>
      <c r="S206" s="2">
        <f t="shared" si="17"/>
        <v>792960.42857143283</v>
      </c>
      <c r="T206" s="2">
        <f t="shared" si="18"/>
        <v>7039.571428571362</v>
      </c>
      <c r="U206" s="2">
        <f t="shared" si="19"/>
        <v>800000</v>
      </c>
      <c r="V206" s="2">
        <f t="shared" si="34"/>
        <v>49366915.909510434</v>
      </c>
      <c r="W206" s="2">
        <f t="shared" si="20"/>
        <v>749478.23109552264</v>
      </c>
      <c r="X206" s="2">
        <f t="shared" si="6"/>
        <v>50521.768904477358</v>
      </c>
      <c r="Y206" s="2">
        <f t="shared" si="37"/>
        <v>67841365.530424461</v>
      </c>
      <c r="Z206" s="2" t="str">
        <f t="shared" si="8"/>
        <v>HERE</v>
      </c>
      <c r="AA206" s="2">
        <f>IF(Z206="HERE",Y206,AA205+Graph!$G$1*1000)</f>
        <v>67841365.530424461</v>
      </c>
      <c r="AB206" s="2">
        <f t="shared" si="21"/>
        <v>50521.768904477358</v>
      </c>
      <c r="AC206" s="2">
        <f t="shared" si="38"/>
        <v>49366915.909510434</v>
      </c>
      <c r="AD206" s="3">
        <f t="shared" si="10"/>
        <v>52800000</v>
      </c>
      <c r="AE206" s="2">
        <f>IF(AE204&gt;=52800000,52800000,IF(AB185=Graph!G$1*1000,AE205+Graph!G$1*1000,AC206))</f>
        <v>49366915.909510434</v>
      </c>
      <c r="AF206" s="3">
        <f t="shared" si="11"/>
        <v>49366915.909510434</v>
      </c>
      <c r="AG206" s="3">
        <f t="shared" si="29"/>
        <v>49256630.480904393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139</v>
      </c>
      <c r="C207" s="7"/>
      <c r="D207" s="2" t="e">
        <f t="shared" si="12"/>
        <v>#N/A</v>
      </c>
      <c r="E207" s="2" t="e">
        <f t="shared" si="22"/>
        <v>#N/A</v>
      </c>
      <c r="F207" s="2">
        <v>1196633.5060222149</v>
      </c>
      <c r="G207" s="2">
        <f t="shared" si="41"/>
        <v>792960.42857142852</v>
      </c>
      <c r="H207" s="2">
        <f t="shared" si="39"/>
        <v>116613941.82399546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1552224.4285714272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1203536.8586615026</v>
      </c>
      <c r="Q207" s="2">
        <f t="shared" si="42"/>
        <v>800000</v>
      </c>
      <c r="R207" s="2">
        <f t="shared" si="40"/>
        <v>118008281.43993491</v>
      </c>
      <c r="S207" s="2">
        <f t="shared" si="17"/>
        <v>792960.42857143283</v>
      </c>
      <c r="T207" s="2">
        <f t="shared" si="18"/>
        <v>7039.571428571362</v>
      </c>
      <c r="U207" s="2">
        <f t="shared" si="19"/>
        <v>800000</v>
      </c>
      <c r="V207" s="2">
        <f t="shared" si="34"/>
        <v>50121654.790899217</v>
      </c>
      <c r="W207" s="2">
        <f t="shared" si="20"/>
        <v>754738.88138878345</v>
      </c>
      <c r="X207" s="2">
        <f t="shared" si="6"/>
        <v>45261.118611216545</v>
      </c>
      <c r="Y207" s="2">
        <f t="shared" si="37"/>
        <v>67886626.649035677</v>
      </c>
      <c r="Z207" s="2" t="str">
        <f t="shared" si="8"/>
        <v>HERE</v>
      </c>
      <c r="AA207" s="2">
        <f>IF(Z207="HERE",Y207,AA206+Graph!$G$1*1000)</f>
        <v>67886626.649035677</v>
      </c>
      <c r="AB207" s="2">
        <f t="shared" si="21"/>
        <v>45261.118611216545</v>
      </c>
      <c r="AC207" s="2">
        <f t="shared" si="38"/>
        <v>50121654.790899217</v>
      </c>
      <c r="AD207" s="3">
        <f t="shared" si="10"/>
        <v>52800000</v>
      </c>
      <c r="AE207" s="2">
        <f>IF(AE205&gt;=52800000,52800000,IF(AB186=Graph!G$1*1000,AE206+Graph!G$1*1000,AC207))</f>
        <v>50121654.790899217</v>
      </c>
      <c r="AF207" s="3">
        <f t="shared" si="11"/>
        <v>50121654.790899217</v>
      </c>
      <c r="AG207" s="3">
        <f t="shared" si="29"/>
        <v>49288843.742165916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140</v>
      </c>
      <c r="C208" s="7"/>
      <c r="D208" s="2" t="e">
        <f t="shared" si="12"/>
        <v>#N/A</v>
      </c>
      <c r="E208" s="2" t="e">
        <f t="shared" si="22"/>
        <v>#N/A</v>
      </c>
      <c r="F208" s="2">
        <v>1201894.1563154757</v>
      </c>
      <c r="G208" s="2">
        <f t="shared" si="41"/>
        <v>792960.42857142852</v>
      </c>
      <c r="H208" s="2">
        <f t="shared" si="39"/>
        <v>117406902.25256689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1559263.9999999986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1208819.3507540822</v>
      </c>
      <c r="Q208" s="2">
        <f t="shared" si="42"/>
        <v>800000</v>
      </c>
      <c r="R208" s="2">
        <f t="shared" si="40"/>
        <v>118808281.43993491</v>
      </c>
      <c r="S208" s="2">
        <f t="shared" si="17"/>
        <v>792960.42857143283</v>
      </c>
      <c r="T208" s="2">
        <f t="shared" si="18"/>
        <v>7039.571428571362</v>
      </c>
      <c r="U208" s="2">
        <f t="shared" si="19"/>
        <v>800000</v>
      </c>
      <c r="V208" s="2">
        <f t="shared" si="34"/>
        <v>50881654.322581261</v>
      </c>
      <c r="W208" s="2">
        <f t="shared" si="20"/>
        <v>759999.53168204427</v>
      </c>
      <c r="X208" s="2">
        <f t="shared" si="6"/>
        <v>40000.468317955732</v>
      </c>
      <c r="Y208" s="2">
        <f t="shared" si="37"/>
        <v>67926627.117353633</v>
      </c>
      <c r="Z208" s="2" t="str">
        <f t="shared" si="8"/>
        <v>HERE</v>
      </c>
      <c r="AA208" s="2">
        <f>IF(Z208="HERE",Y208,AA207+Graph!$G$1*1000)</f>
        <v>67926627.117353633</v>
      </c>
      <c r="AB208" s="2">
        <f t="shared" si="21"/>
        <v>40000.468317955732</v>
      </c>
      <c r="AC208" s="2">
        <f t="shared" si="38"/>
        <v>50881654.322581261</v>
      </c>
      <c r="AD208" s="3">
        <f t="shared" si="10"/>
        <v>52800000</v>
      </c>
      <c r="AE208" s="2">
        <f>IF(AE206&gt;=52800000,52800000,IF(AB187=Graph!G$1*1000,AE207+Graph!G$1*1000,AC208))</f>
        <v>50881654.322581261</v>
      </c>
      <c r="AF208" s="3">
        <f t="shared" si="11"/>
        <v>50881654.322581261</v>
      </c>
      <c r="AG208" s="3">
        <f t="shared" si="29"/>
        <v>49321320.0359421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141</v>
      </c>
      <c r="C209" s="7"/>
      <c r="D209" s="2" t="e">
        <f t="shared" si="12"/>
        <v>#N/A</v>
      </c>
      <c r="E209" s="2" t="e">
        <f t="shared" si="22"/>
        <v>#N/A</v>
      </c>
      <c r="F209" s="2">
        <v>1207154.8066087365</v>
      </c>
      <c r="G209" s="2">
        <f t="shared" si="41"/>
        <v>792960.42857142852</v>
      </c>
      <c r="H209" s="2">
        <f t="shared" si="39"/>
        <v>118199862.68113832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1566303.57142857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1214101.8428466618</v>
      </c>
      <c r="Q209" s="2">
        <f t="shared" si="42"/>
        <v>800000</v>
      </c>
      <c r="R209" s="2">
        <f t="shared" si="40"/>
        <v>119608281.43993491</v>
      </c>
      <c r="S209" s="2">
        <f t="shared" si="17"/>
        <v>792960.42857143283</v>
      </c>
      <c r="T209" s="2">
        <f t="shared" si="18"/>
        <v>7039.571428571362</v>
      </c>
      <c r="U209" s="2">
        <f t="shared" si="19"/>
        <v>800000</v>
      </c>
      <c r="V209" s="2">
        <f t="shared" si="34"/>
        <v>51646914.504556566</v>
      </c>
      <c r="W209" s="2">
        <f t="shared" si="20"/>
        <v>765260.18197530508</v>
      </c>
      <c r="X209" s="2">
        <f t="shared" si="6"/>
        <v>34739.81802469492</v>
      </c>
      <c r="Y209" s="2">
        <f t="shared" si="37"/>
        <v>67961366.935378328</v>
      </c>
      <c r="Z209" s="2" t="str">
        <f t="shared" si="8"/>
        <v>HERE</v>
      </c>
      <c r="AA209" s="2">
        <f>IF(Z209="HERE",Y209,AA208+Graph!$G$1*1000)</f>
        <v>67961366.935378328</v>
      </c>
      <c r="AB209" s="2">
        <f t="shared" si="21"/>
        <v>34739.81802469492</v>
      </c>
      <c r="AC209" s="2">
        <f t="shared" si="38"/>
        <v>51646914.504556566</v>
      </c>
      <c r="AD209" s="3">
        <f t="shared" si="10"/>
        <v>52800000</v>
      </c>
      <c r="AE209" s="2">
        <f>IF(AE207&gt;=52800000,52800000,IF(AB188=Graph!G$1*1000,AE208+Graph!G$1*1000,AC209))</f>
        <v>51646914.504556566</v>
      </c>
      <c r="AF209" s="3">
        <f t="shared" si="11"/>
        <v>51646914.504556566</v>
      </c>
      <c r="AG209" s="3">
        <f t="shared" si="29"/>
        <v>49354059.362232946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142</v>
      </c>
      <c r="C210" s="7"/>
      <c r="D210" s="2" t="e">
        <f t="shared" si="12"/>
        <v>#N/A</v>
      </c>
      <c r="E210" s="2" t="e">
        <f t="shared" si="22"/>
        <v>#N/A</v>
      </c>
      <c r="F210" s="2">
        <v>1212415.4569019675</v>
      </c>
      <c r="G210" s="2">
        <f t="shared" si="41"/>
        <v>792960.42857142852</v>
      </c>
      <c r="H210" s="2">
        <f t="shared" si="39"/>
        <v>118992823.10970975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1573343.1428571413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1219384.3349392414</v>
      </c>
      <c r="Q210" s="2">
        <f t="shared" si="42"/>
        <v>800000</v>
      </c>
      <c r="R210" s="2">
        <f t="shared" si="40"/>
        <v>120408281.43993491</v>
      </c>
      <c r="S210" s="2">
        <f t="shared" si="17"/>
        <v>792960.42857143283</v>
      </c>
      <c r="T210" s="2">
        <f t="shared" si="18"/>
        <v>7039.571428571362</v>
      </c>
      <c r="U210" s="2">
        <f t="shared" si="19"/>
        <v>800000</v>
      </c>
      <c r="V210" s="2">
        <f t="shared" si="34"/>
        <v>52417435.336825103</v>
      </c>
      <c r="W210" s="2">
        <f t="shared" si="20"/>
        <v>770520.83226853609</v>
      </c>
      <c r="X210" s="2">
        <f t="shared" si="6"/>
        <v>29479.167731463909</v>
      </c>
      <c r="Y210" s="2">
        <f t="shared" si="37"/>
        <v>67990846.103109792</v>
      </c>
      <c r="Z210" s="2" t="str">
        <f t="shared" si="8"/>
        <v>HERE</v>
      </c>
      <c r="AA210" s="2">
        <f>IF(Z210="HERE",Y210,AA209+Graph!$G$1*1000)</f>
        <v>67990846.103109792</v>
      </c>
      <c r="AB210" s="2">
        <f t="shared" si="21"/>
        <v>29479.167731463909</v>
      </c>
      <c r="AC210" s="2">
        <f t="shared" si="38"/>
        <v>52417435.336825103</v>
      </c>
      <c r="AD210" s="3">
        <f t="shared" si="10"/>
        <v>52800000</v>
      </c>
      <c r="AE210" s="2">
        <f>IF(AE208&gt;=52800000,52800000,IF(AB189=Graph!G$1*1000,AE209+Graph!G$1*1000,AC210))</f>
        <v>52417435.336825103</v>
      </c>
      <c r="AF210" s="3">
        <f t="shared" si="11"/>
        <v>52417435.336825103</v>
      </c>
      <c r="AG210" s="3">
        <f t="shared" si="29"/>
        <v>49387061.721038461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143</v>
      </c>
      <c r="C211" s="7"/>
      <c r="D211" s="2" t="e">
        <f t="shared" si="12"/>
        <v>#N/A</v>
      </c>
      <c r="E211" s="2" t="e">
        <f t="shared" si="22"/>
        <v>#N/A</v>
      </c>
      <c r="F211" s="2">
        <v>1217676.1071952283</v>
      </c>
      <c r="G211" s="2">
        <f t="shared" si="41"/>
        <v>792960.42857142852</v>
      </c>
      <c r="H211" s="2">
        <f t="shared" si="39"/>
        <v>119785783.53828119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1580382.7142857127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1224666.8270318508</v>
      </c>
      <c r="Q211" s="2">
        <f t="shared" si="42"/>
        <v>800000</v>
      </c>
      <c r="R211" s="2">
        <f t="shared" si="40"/>
        <v>121208281.43993491</v>
      </c>
      <c r="S211" s="2">
        <f t="shared" si="17"/>
        <v>792960.42857143283</v>
      </c>
      <c r="T211" s="2">
        <f t="shared" si="18"/>
        <v>7039.571428571362</v>
      </c>
      <c r="U211" s="2">
        <f t="shared" si="19"/>
        <v>800000</v>
      </c>
      <c r="V211" s="2">
        <f t="shared" si="34"/>
        <v>53193216.819386899</v>
      </c>
      <c r="W211" s="2">
        <f t="shared" si="20"/>
        <v>775781.4825617969</v>
      </c>
      <c r="X211" s="2">
        <f t="shared" si="6"/>
        <v>24218.517438203096</v>
      </c>
      <c r="Y211" s="2">
        <f t="shared" si="37"/>
        <v>68015064.620547995</v>
      </c>
      <c r="Z211" s="2" t="str">
        <f t="shared" si="8"/>
        <v>HERE</v>
      </c>
      <c r="AA211" s="2">
        <f>IF(Z211="HERE",Y211,AA210+Graph!$G$1*1000)</f>
        <v>68015064.620547995</v>
      </c>
      <c r="AB211" s="2">
        <f t="shared" si="21"/>
        <v>24218.517438203096</v>
      </c>
      <c r="AC211" s="2">
        <f t="shared" si="38"/>
        <v>53193216.819386899</v>
      </c>
      <c r="AD211" s="3">
        <f t="shared" si="10"/>
        <v>52800000</v>
      </c>
      <c r="AE211" s="2">
        <f>IF(AE209&gt;=52800000,52800000,IF(AB190=Graph!G$1*1000,AE210+Graph!G$1*1000,AC211))</f>
        <v>53193216.819386899</v>
      </c>
      <c r="AF211" s="3">
        <f t="shared" si="11"/>
        <v>52800000</v>
      </c>
      <c r="AG211" s="3">
        <f t="shared" si="29"/>
        <v>49420327.11235863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144</v>
      </c>
      <c r="C212" s="7"/>
      <c r="D212" s="2" t="e">
        <f t="shared" si="12"/>
        <v>#N/A</v>
      </c>
      <c r="E212" s="2" t="e">
        <f t="shared" si="22"/>
        <v>#N/A</v>
      </c>
      <c r="F212" s="2">
        <v>1222936.7574884892</v>
      </c>
      <c r="G212" s="2">
        <f t="shared" si="41"/>
        <v>792960.42857142852</v>
      </c>
      <c r="H212" s="2">
        <f t="shared" si="39"/>
        <v>120578743.96685262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1587422.2857142841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1229949.3191244304</v>
      </c>
      <c r="Q212" s="2">
        <f t="shared" si="42"/>
        <v>800000</v>
      </c>
      <c r="R212" s="2">
        <f t="shared" si="40"/>
        <v>122008281.43993491</v>
      </c>
      <c r="S212" s="2">
        <f t="shared" si="17"/>
        <v>792960.42857143283</v>
      </c>
      <c r="T212" s="2">
        <f t="shared" si="18"/>
        <v>7039.571428571362</v>
      </c>
      <c r="U212" s="2">
        <f t="shared" si="19"/>
        <v>800000</v>
      </c>
      <c r="V212" s="2">
        <f t="shared" si="34"/>
        <v>53974258.952241957</v>
      </c>
      <c r="W212" s="2">
        <f t="shared" si="20"/>
        <v>781042.13285505772</v>
      </c>
      <c r="X212" s="2">
        <f t="shared" si="6"/>
        <v>18957.867144942284</v>
      </c>
      <c r="Y212" s="2">
        <f t="shared" si="37"/>
        <v>68034022.487692937</v>
      </c>
      <c r="Z212" s="2" t="str">
        <f t="shared" si="8"/>
        <v>HERE</v>
      </c>
      <c r="AA212" s="2">
        <f>IF(Z212="HERE",Y212,AA211+Graph!$G$1*1000)</f>
        <v>68034022.487692937</v>
      </c>
      <c r="AB212" s="2">
        <f t="shared" si="21"/>
        <v>18957.867144942284</v>
      </c>
      <c r="AC212" s="2">
        <f t="shared" si="38"/>
        <v>53974258.952241957</v>
      </c>
      <c r="AD212" s="3">
        <f t="shared" si="10"/>
        <v>52800000</v>
      </c>
      <c r="AE212" s="2">
        <f>IF(AE210&gt;=52800000,52800000,IF(AB191=Graph!G$1*1000,AE211+Graph!G$1*1000,AC212))</f>
        <v>53974258.952241957</v>
      </c>
      <c r="AF212" s="3">
        <f t="shared" si="11"/>
        <v>52800000</v>
      </c>
      <c r="AG212" s="3">
        <f t="shared" si="29"/>
        <v>49453855.536193468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145</v>
      </c>
      <c r="C213" s="7"/>
      <c r="D213" s="2" t="e">
        <f t="shared" si="12"/>
        <v>#N/A</v>
      </c>
      <c r="E213" s="2" t="e">
        <f t="shared" si="22"/>
        <v>#N/A</v>
      </c>
      <c r="F213" s="2">
        <v>1228197.40778175</v>
      </c>
      <c r="G213" s="2">
        <f t="shared" si="41"/>
        <v>792960.42857142852</v>
      </c>
      <c r="H213" s="2">
        <f t="shared" si="39"/>
        <v>121371704.39542405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1594461.8571428554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1235231.81121701</v>
      </c>
      <c r="Q213" s="2">
        <f t="shared" si="42"/>
        <v>800000</v>
      </c>
      <c r="R213" s="2">
        <f t="shared" si="40"/>
        <v>122808281.43993491</v>
      </c>
      <c r="S213" s="2">
        <f t="shared" si="17"/>
        <v>792960.42857143283</v>
      </c>
      <c r="T213" s="2">
        <f t="shared" si="18"/>
        <v>7039.571428571362</v>
      </c>
      <c r="U213" s="2">
        <f t="shared" si="19"/>
        <v>800000</v>
      </c>
      <c r="V213" s="2">
        <f t="shared" si="34"/>
        <v>54760561.735390276</v>
      </c>
      <c r="W213" s="2">
        <f t="shared" si="20"/>
        <v>786302.78314831853</v>
      </c>
      <c r="X213" s="2">
        <f t="shared" si="6"/>
        <v>13697.216851681471</v>
      </c>
      <c r="Y213" s="2">
        <f t="shared" si="37"/>
        <v>68047719.704544619</v>
      </c>
      <c r="Z213" s="2" t="str">
        <f t="shared" si="8"/>
        <v>HERE</v>
      </c>
      <c r="AA213" s="2">
        <f>IF(Z213="HERE",Y213,AA212+Graph!$G$1*1000)</f>
        <v>68047719.704544619</v>
      </c>
      <c r="AB213" s="2">
        <f t="shared" si="21"/>
        <v>13697.216851681471</v>
      </c>
      <c r="AC213" s="2">
        <f t="shared" si="38"/>
        <v>54760561.735390276</v>
      </c>
      <c r="AD213" s="3">
        <f t="shared" si="10"/>
        <v>52800000</v>
      </c>
      <c r="AE213" s="2">
        <f>IF(AE211&gt;=52800000,52800000,IF(AB192=Graph!G$1*1000,AE212+Graph!G$1*1000,AC213))</f>
        <v>52800000</v>
      </c>
      <c r="AF213" s="3">
        <f t="shared" si="11"/>
        <v>52800000</v>
      </c>
      <c r="AG213" s="3">
        <f t="shared" si="29"/>
        <v>49487646.99254296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146</v>
      </c>
      <c r="C214" s="7"/>
      <c r="D214" s="2" t="e">
        <f t="shared" si="12"/>
        <v>#N/A</v>
      </c>
      <c r="E214" s="2" t="e">
        <f t="shared" si="22"/>
        <v>#N/A</v>
      </c>
      <c r="F214" s="2">
        <v>1233458.0580750108</v>
      </c>
      <c r="G214" s="2">
        <f t="shared" si="41"/>
        <v>792960.42857142852</v>
      </c>
      <c r="H214" s="2">
        <f t="shared" si="39"/>
        <v>122164664.82399549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1601501.4285714268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1240514.3033095896</v>
      </c>
      <c r="Q214" s="2">
        <f t="shared" si="42"/>
        <v>800000</v>
      </c>
      <c r="R214" s="2">
        <f t="shared" si="40"/>
        <v>123608281.43993491</v>
      </c>
      <c r="S214" s="2">
        <f t="shared" si="17"/>
        <v>792960.42857143283</v>
      </c>
      <c r="T214" s="2">
        <f t="shared" si="18"/>
        <v>7039.571428571362</v>
      </c>
      <c r="U214" s="2">
        <f t="shared" si="19"/>
        <v>800000</v>
      </c>
      <c r="V214" s="2">
        <f t="shared" si="34"/>
        <v>55552125.168831855</v>
      </c>
      <c r="W214" s="2">
        <f t="shared" si="20"/>
        <v>791563.43344157934</v>
      </c>
      <c r="X214" s="2">
        <f t="shared" si="6"/>
        <v>8436.5665584206581</v>
      </c>
      <c r="Y214" s="2">
        <f t="shared" si="37"/>
        <v>68056156.271103039</v>
      </c>
      <c r="Z214" s="2" t="str">
        <f t="shared" si="8"/>
        <v>HERE</v>
      </c>
      <c r="AA214" s="2">
        <f>IF(Z214="HERE",Y214,AA213+Graph!$G$1*1000)</f>
        <v>68056156.271103039</v>
      </c>
      <c r="AB214" s="2">
        <f t="shared" si="21"/>
        <v>8436.5665584206581</v>
      </c>
      <c r="AC214" s="2">
        <f t="shared" si="38"/>
        <v>55552125.168831855</v>
      </c>
      <c r="AD214" s="3">
        <f t="shared" si="10"/>
        <v>52800000</v>
      </c>
      <c r="AE214" s="2">
        <f>IF(AE212&gt;=52800000,52800000,IF(AB193=Graph!G$1*1000,AE213+Graph!G$1*1000,AC214))</f>
        <v>52800000</v>
      </c>
      <c r="AF214" s="3">
        <f t="shared" si="11"/>
        <v>52800000</v>
      </c>
      <c r="AG214" s="3">
        <f t="shared" si="29"/>
        <v>49521701.481407121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147</v>
      </c>
      <c r="C215" s="7"/>
      <c r="D215" s="2" t="e">
        <f t="shared" si="12"/>
        <v>#N/A</v>
      </c>
      <c r="E215" s="2" t="e">
        <f t="shared" si="22"/>
        <v>#N/A</v>
      </c>
      <c r="F215" s="2">
        <v>1238718.7083682418</v>
      </c>
      <c r="G215" s="2">
        <f t="shared" si="41"/>
        <v>792960.42857142852</v>
      </c>
      <c r="H215" s="2">
        <f t="shared" si="39"/>
        <v>122957625.25256692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1608540.9999999981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1245796.7954021692</v>
      </c>
      <c r="Q215" s="2">
        <f t="shared" si="42"/>
        <v>800000</v>
      </c>
      <c r="R215" s="2">
        <f t="shared" si="40"/>
        <v>124408281.43993491</v>
      </c>
      <c r="S215" s="2">
        <f t="shared" si="17"/>
        <v>792960.42857143283</v>
      </c>
      <c r="T215" s="2">
        <f t="shared" si="18"/>
        <v>7039.571428571362</v>
      </c>
      <c r="U215" s="2">
        <f t="shared" si="19"/>
        <v>800000</v>
      </c>
      <c r="V215" s="2">
        <f t="shared" si="34"/>
        <v>56348949.252566665</v>
      </c>
      <c r="W215" s="2">
        <f t="shared" si="20"/>
        <v>796824.08373481035</v>
      </c>
      <c r="X215" s="2">
        <f t="shared" si="6"/>
        <v>3175.9162651896477</v>
      </c>
      <c r="Y215" s="2">
        <f t="shared" si="37"/>
        <v>68059332.187368229</v>
      </c>
      <c r="Z215" s="2" t="str">
        <f t="shared" si="8"/>
        <v>HERE</v>
      </c>
      <c r="AA215" s="2">
        <f>IF(Z215="HERE",Y215,AA214+Graph!$G$1*1000)</f>
        <v>68059332.187368229</v>
      </c>
      <c r="AB215" s="2">
        <f t="shared" si="21"/>
        <v>3175.9162651896477</v>
      </c>
      <c r="AC215" s="2">
        <f t="shared" si="38"/>
        <v>56348949.252566665</v>
      </c>
      <c r="AD215" s="3">
        <f t="shared" si="10"/>
        <v>52800000</v>
      </c>
      <c r="AE215" s="2">
        <f>IF(AE213&gt;=52800000,52800000,IF(AB194=Graph!G$1*1000,AE214+Graph!G$1*1000,AC215))</f>
        <v>52800000</v>
      </c>
      <c r="AF215" s="3">
        <f t="shared" si="11"/>
        <v>52800000</v>
      </c>
      <c r="AG215" s="3">
        <f t="shared" si="29"/>
        <v>49556019.002785943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148</v>
      </c>
      <c r="C216" s="7"/>
      <c r="D216" s="2" t="e">
        <f t="shared" si="12"/>
        <v>#N/A</v>
      </c>
      <c r="E216" s="2" t="e">
        <f t="shared" si="22"/>
        <v>#N/A</v>
      </c>
      <c r="F216" s="2">
        <v>1243979.3586615026</v>
      </c>
      <c r="G216" s="2">
        <f t="shared" si="41"/>
        <v>792960.42857142852</v>
      </c>
      <c r="H216" s="2">
        <f t="shared" si="39"/>
        <v>123750585.68113835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1615580.5714285695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1251079.2874947488</v>
      </c>
      <c r="Q216" s="2">
        <f t="shared" si="42"/>
        <v>800000</v>
      </c>
      <c r="R216" s="2">
        <f t="shared" si="40"/>
        <v>125208281.43993491</v>
      </c>
      <c r="S216" s="2">
        <f t="shared" si="17"/>
        <v>792960.42857143283</v>
      </c>
      <c r="T216" s="2">
        <f t="shared" si="18"/>
        <v>7039.571428571362</v>
      </c>
      <c r="U216" s="2">
        <f t="shared" si="19"/>
        <v>800000</v>
      </c>
      <c r="V216" s="2">
        <f t="shared" si="34"/>
        <v>57141909.681138091</v>
      </c>
      <c r="W216" s="2">
        <f t="shared" si="20"/>
        <v>792960.42857142538</v>
      </c>
      <c r="X216" s="2">
        <f t="shared" si="6"/>
        <v>7039.5714285746217</v>
      </c>
      <c r="Y216" s="2">
        <f t="shared" si="37"/>
        <v>68066371.758796811</v>
      </c>
      <c r="Z216" s="2" t="str">
        <f t="shared" si="8"/>
        <v>HERE</v>
      </c>
      <c r="AA216" s="2">
        <f>IF(Z216="HERE",Y216,AA215+Graph!$G$1*1000)</f>
        <v>68066371.758796811</v>
      </c>
      <c r="AB216" s="2">
        <f t="shared" si="21"/>
        <v>7039.5714285820723</v>
      </c>
      <c r="AC216" s="2">
        <f t="shared" si="38"/>
        <v>57141909.681138091</v>
      </c>
      <c r="AD216" s="3">
        <f t="shared" si="10"/>
        <v>52800000</v>
      </c>
      <c r="AE216" s="2">
        <f>IF(AE214&gt;=52800000,52800000,IF(AB195=Graph!G$1*1000,AE215+Graph!G$1*1000,AC216))</f>
        <v>52800000</v>
      </c>
      <c r="AF216" s="3">
        <f t="shared" si="11"/>
        <v>52800000</v>
      </c>
      <c r="AG216" s="3">
        <f t="shared" si="29"/>
        <v>49590599.556679435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149</v>
      </c>
      <c r="C217" s="7"/>
      <c r="D217" s="2" t="e">
        <f t="shared" si="12"/>
        <v>#N/A</v>
      </c>
      <c r="E217" s="2" t="e">
        <f t="shared" si="22"/>
        <v>#N/A</v>
      </c>
      <c r="F217" s="2">
        <v>1249240.0089547634</v>
      </c>
      <c r="G217" s="2">
        <f t="shared" si="41"/>
        <v>792960.42857142852</v>
      </c>
      <c r="H217" s="2">
        <f t="shared" si="39"/>
        <v>124543546.10970978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1622620.1428571409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1256361.7795873582</v>
      </c>
      <c r="Q217" s="2">
        <f t="shared" si="42"/>
        <v>800000</v>
      </c>
      <c r="R217" s="2">
        <f t="shared" si="40"/>
        <v>126008281.43993491</v>
      </c>
      <c r="S217" s="2">
        <f t="shared" si="17"/>
        <v>792960.42857143283</v>
      </c>
      <c r="T217" s="2">
        <f t="shared" si="18"/>
        <v>7039.571428571362</v>
      </c>
      <c r="U217" s="2">
        <f t="shared" si="19"/>
        <v>800000</v>
      </c>
      <c r="V217" s="2">
        <f t="shared" si="34"/>
        <v>57934870.109709516</v>
      </c>
      <c r="W217" s="2">
        <f t="shared" si="20"/>
        <v>792960.42857142538</v>
      </c>
      <c r="X217" s="2">
        <f t="shared" si="6"/>
        <v>7039.5714285746217</v>
      </c>
      <c r="Y217" s="2">
        <f t="shared" si="37"/>
        <v>68073411.330225378</v>
      </c>
      <c r="Z217" s="2" t="str">
        <f t="shared" si="8"/>
        <v>HERE</v>
      </c>
      <c r="AA217" s="2">
        <f>IF(Z217="HERE",Y217,AA216+Graph!$G$1*1000)</f>
        <v>68073411.330225378</v>
      </c>
      <c r="AB217" s="2">
        <f t="shared" si="21"/>
        <v>7039.5714285671711</v>
      </c>
      <c r="AC217" s="2">
        <f t="shared" si="38"/>
        <v>57934870.109709516</v>
      </c>
      <c r="AD217" s="3">
        <f t="shared" si="10"/>
        <v>52800000</v>
      </c>
      <c r="AE217" s="2">
        <f>IF(AE215&gt;=52800000,52800000,IF(AB196=Graph!G$1*1000,AE216+Graph!G$1*1000,AC217))</f>
        <v>52800000</v>
      </c>
      <c r="AF217" s="3">
        <f t="shared" si="11"/>
        <v>52800000</v>
      </c>
      <c r="AG217" s="3">
        <f t="shared" si="29"/>
        <v>49625443.143087581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150</v>
      </c>
      <c r="C218" s="7"/>
      <c r="D218" s="2" t="e">
        <f t="shared" si="12"/>
        <v>#N/A</v>
      </c>
      <c r="E218" s="2" t="e">
        <f t="shared" si="22"/>
        <v>#N/A</v>
      </c>
      <c r="F218" s="2">
        <v>1254500.6592480242</v>
      </c>
      <c r="G218" s="2">
        <f t="shared" si="41"/>
        <v>792960.42857142852</v>
      </c>
      <c r="H218" s="2">
        <f t="shared" si="39"/>
        <v>125336506.53828122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1629659.7142857122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1261644.2716799378</v>
      </c>
      <c r="Q218" s="2">
        <f t="shared" si="42"/>
        <v>800000</v>
      </c>
      <c r="R218" s="2">
        <f t="shared" si="40"/>
        <v>126808281.43993491</v>
      </c>
      <c r="S218" s="2">
        <f t="shared" si="17"/>
        <v>792960.42857143283</v>
      </c>
      <c r="T218" s="2">
        <f t="shared" si="18"/>
        <v>7039.571428571362</v>
      </c>
      <c r="U218" s="2">
        <f t="shared" si="19"/>
        <v>800000</v>
      </c>
      <c r="V218" s="2">
        <f t="shared" si="34"/>
        <v>58727830.538280942</v>
      </c>
      <c r="W218" s="2">
        <f t="shared" si="20"/>
        <v>792960.42857142538</v>
      </c>
      <c r="X218" s="2">
        <f t="shared" si="6"/>
        <v>7039.5714285746217</v>
      </c>
      <c r="Y218" s="2">
        <f t="shared" si="37"/>
        <v>68080450.901653945</v>
      </c>
      <c r="Z218" s="2" t="str">
        <f t="shared" si="8"/>
        <v>HERE</v>
      </c>
      <c r="AA218" s="2">
        <f>IF(Z218="HERE",Y218,AA217+Graph!$G$1*1000)</f>
        <v>68080450.901653945</v>
      </c>
      <c r="AB218" s="2">
        <f t="shared" si="21"/>
        <v>7039.5714285671711</v>
      </c>
      <c r="AC218" s="2">
        <f t="shared" si="38"/>
        <v>58727830.538280942</v>
      </c>
      <c r="AD218" s="3">
        <f t="shared" si="10"/>
        <v>52800000</v>
      </c>
      <c r="AE218" s="2">
        <f>IF(AE216&gt;=52800000,52800000,IF(AB197=Graph!G$1*1000,AE217+Graph!G$1*1000,AC218))</f>
        <v>52800000</v>
      </c>
      <c r="AF218" s="3">
        <f t="shared" si="11"/>
        <v>52800000</v>
      </c>
      <c r="AG218" s="3">
        <f t="shared" si="29"/>
        <v>49660549.762010396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151</v>
      </c>
      <c r="C219" s="7"/>
      <c r="D219" s="2" t="e">
        <f t="shared" si="12"/>
        <v>#N/A</v>
      </c>
      <c r="E219" s="2" t="e">
        <f t="shared" si="22"/>
        <v>#N/A</v>
      </c>
      <c r="F219" s="2">
        <v>1259761.309541285</v>
      </c>
      <c r="G219" s="2">
        <f t="shared" si="41"/>
        <v>792960.42857142852</v>
      </c>
      <c r="H219" s="2">
        <f t="shared" si="39"/>
        <v>126129466.96685265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1636699.2857142836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1266926.7637725174</v>
      </c>
      <c r="Q219" s="2">
        <f t="shared" si="42"/>
        <v>800000</v>
      </c>
      <c r="R219" s="2">
        <f t="shared" si="40"/>
        <v>127608281.43993491</v>
      </c>
      <c r="S219" s="2">
        <f t="shared" si="17"/>
        <v>792960.42857143283</v>
      </c>
      <c r="T219" s="2">
        <f t="shared" si="18"/>
        <v>7039.571428571362</v>
      </c>
      <c r="U219" s="2">
        <f t="shared" si="19"/>
        <v>800000</v>
      </c>
      <c r="V219" s="2">
        <f t="shared" si="34"/>
        <v>59520790.966852367</v>
      </c>
      <c r="W219" s="2">
        <f t="shared" si="20"/>
        <v>792960.42857142538</v>
      </c>
      <c r="X219" s="2">
        <f t="shared" si="6"/>
        <v>7039.5714285746217</v>
      </c>
      <c r="Y219" s="2">
        <f t="shared" si="37"/>
        <v>68087490.473082513</v>
      </c>
      <c r="Z219" s="2" t="str">
        <f t="shared" si="8"/>
        <v>HERE</v>
      </c>
      <c r="AA219" s="2">
        <f>IF(Z219="HERE",Y219,AA218+Graph!$G$1*1000)</f>
        <v>68087490.473082513</v>
      </c>
      <c r="AB219" s="2">
        <f t="shared" si="21"/>
        <v>7039.5714285671711</v>
      </c>
      <c r="AC219" s="2">
        <f t="shared" si="38"/>
        <v>59520790.966852367</v>
      </c>
      <c r="AD219" s="3">
        <f t="shared" si="10"/>
        <v>52800000</v>
      </c>
      <c r="AE219" s="2">
        <f>IF(AE217&gt;=52800000,52800000,IF(AB198=Graph!G$1*1000,AE218+Graph!G$1*1000,AC219))</f>
        <v>52800000</v>
      </c>
      <c r="AF219" s="3">
        <f t="shared" si="11"/>
        <v>52800000</v>
      </c>
      <c r="AG219" s="3">
        <f t="shared" si="29"/>
        <v>49695919.413447864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152</v>
      </c>
      <c r="C220" s="7"/>
      <c r="D220" s="2" t="e">
        <f t="shared" si="12"/>
        <v>#N/A</v>
      </c>
      <c r="E220" s="2" t="e">
        <f t="shared" si="22"/>
        <v>#N/A</v>
      </c>
      <c r="F220" s="2">
        <v>1265021.959834516</v>
      </c>
      <c r="G220" s="2">
        <f t="shared" si="41"/>
        <v>792960.42857142852</v>
      </c>
      <c r="H220" s="2">
        <f t="shared" si="39"/>
        <v>126922427.39542408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1643738.8571428549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1272209.255865097</v>
      </c>
      <c r="Q220" s="2">
        <f t="shared" si="42"/>
        <v>800000</v>
      </c>
      <c r="R220" s="2">
        <f t="shared" si="40"/>
        <v>128408281.43993491</v>
      </c>
      <c r="S220" s="2">
        <f t="shared" si="17"/>
        <v>792960.42857143283</v>
      </c>
      <c r="T220" s="2">
        <f t="shared" si="18"/>
        <v>7039.571428571362</v>
      </c>
      <c r="U220" s="2">
        <f t="shared" si="19"/>
        <v>800000</v>
      </c>
      <c r="V220" s="2">
        <f t="shared" si="34"/>
        <v>60313751.395423792</v>
      </c>
      <c r="W220" s="2">
        <f t="shared" si="20"/>
        <v>792960.42857142538</v>
      </c>
      <c r="X220" s="2">
        <f t="shared" si="6"/>
        <v>7039.5714285746217</v>
      </c>
      <c r="Y220" s="2">
        <f t="shared" si="37"/>
        <v>68094530.04451108</v>
      </c>
      <c r="Z220" s="2" t="str">
        <f t="shared" si="8"/>
        <v>HERE</v>
      </c>
      <c r="AA220" s="2">
        <f>IF(Z220="HERE",Y220,AA219+Graph!$G$1*1000)</f>
        <v>68094530.04451108</v>
      </c>
      <c r="AB220" s="2">
        <f t="shared" si="21"/>
        <v>7039.5714285671711</v>
      </c>
      <c r="AC220" s="2">
        <f t="shared" si="38"/>
        <v>60313751.395423792</v>
      </c>
      <c r="AD220" s="3">
        <f t="shared" si="10"/>
        <v>52800000</v>
      </c>
      <c r="AE220" s="2">
        <f>IF(AE218&gt;=52800000,52800000,IF(AB199=Graph!G$1*1000,AE219+Graph!G$1*1000,AC220))</f>
        <v>52800000</v>
      </c>
      <c r="AF220" s="3">
        <f t="shared" si="11"/>
        <v>52800000</v>
      </c>
      <c r="AG220" s="3">
        <f t="shared" si="29"/>
        <v>49731552.097400002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153</v>
      </c>
      <c r="C221" s="7"/>
      <c r="D221" s="2" t="e">
        <f t="shared" si="12"/>
        <v>#N/A</v>
      </c>
      <c r="E221" s="2" t="e">
        <f t="shared" si="22"/>
        <v>#N/A</v>
      </c>
      <c r="F221" s="2">
        <v>1270282.6101277769</v>
      </c>
      <c r="G221" s="2">
        <f t="shared" si="41"/>
        <v>792960.42857142852</v>
      </c>
      <c r="H221" s="2">
        <f t="shared" si="39"/>
        <v>127715387.82399552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1650778.4285714263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1277491.7479576766</v>
      </c>
      <c r="Q221" s="2">
        <f t="shared" si="42"/>
        <v>800000</v>
      </c>
      <c r="R221" s="2">
        <f t="shared" si="40"/>
        <v>129208281.43993491</v>
      </c>
      <c r="S221" s="2">
        <f t="shared" si="17"/>
        <v>792960.42857143283</v>
      </c>
      <c r="T221" s="2">
        <f t="shared" si="18"/>
        <v>7039.571428571362</v>
      </c>
      <c r="U221" s="2">
        <f t="shared" si="19"/>
        <v>800000</v>
      </c>
      <c r="V221" s="2">
        <f t="shared" si="34"/>
        <v>61106711.823995218</v>
      </c>
      <c r="W221" s="2">
        <f t="shared" si="20"/>
        <v>792960.42857142538</v>
      </c>
      <c r="X221" s="2">
        <f t="shared" si="6"/>
        <v>7039.5714285746217</v>
      </c>
      <c r="Y221" s="2">
        <f t="shared" si="37"/>
        <v>68101569.615939647</v>
      </c>
      <c r="Z221" s="2" t="str">
        <f t="shared" si="8"/>
        <v>HERE</v>
      </c>
      <c r="AA221" s="2">
        <f>IF(Z221="HERE",Y221,AA220+Graph!$G$1*1000)</f>
        <v>68101569.615939647</v>
      </c>
      <c r="AB221" s="2">
        <f t="shared" si="21"/>
        <v>7039.5714285671711</v>
      </c>
      <c r="AC221" s="2">
        <f t="shared" si="38"/>
        <v>61106711.823995218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11"/>
        <v>52800000</v>
      </c>
      <c r="AG221" s="3">
        <f t="shared" si="29"/>
        <v>49767447.813866802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154</v>
      </c>
      <c r="C222" s="7"/>
      <c r="D222" s="2" t="e">
        <f t="shared" si="12"/>
        <v>#N/A</v>
      </c>
      <c r="E222" s="2" t="e">
        <f t="shared" si="22"/>
        <v>#N/A</v>
      </c>
      <c r="F222" s="2">
        <v>1275543.2604210377</v>
      </c>
      <c r="G222" s="2">
        <f t="shared" si="41"/>
        <v>792960.42857142852</v>
      </c>
      <c r="H222" s="2">
        <f t="shared" si="39"/>
        <v>128508348.25256695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1657817.9999999977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1282774.2400502563</v>
      </c>
      <c r="Q222" s="2">
        <f t="shared" si="42"/>
        <v>800000</v>
      </c>
      <c r="R222" s="2">
        <f t="shared" si="40"/>
        <v>130008281.43993491</v>
      </c>
      <c r="S222" s="2">
        <f t="shared" si="17"/>
        <v>792960.42857143283</v>
      </c>
      <c r="T222" s="2">
        <f t="shared" si="18"/>
        <v>7039.571428571362</v>
      </c>
      <c r="U222" s="2">
        <f t="shared" si="19"/>
        <v>800000</v>
      </c>
      <c r="V222" s="2">
        <f t="shared" si="34"/>
        <v>61899672.252566643</v>
      </c>
      <c r="W222" s="2">
        <f t="shared" si="20"/>
        <v>792960.42857142538</v>
      </c>
      <c r="X222" s="2">
        <f t="shared" si="6"/>
        <v>7039.5714285746217</v>
      </c>
      <c r="Y222" s="2">
        <f t="shared" si="37"/>
        <v>68108609.187368214</v>
      </c>
      <c r="Z222" s="2" t="str">
        <f t="shared" si="8"/>
        <v>HERE</v>
      </c>
      <c r="AA222" s="2">
        <f>IF(Z222="HERE",Y222,AA221+Graph!$G$1*1000)</f>
        <v>68108609.187368214</v>
      </c>
      <c r="AB222" s="2">
        <f t="shared" si="21"/>
        <v>7039.5714285671711</v>
      </c>
      <c r="AC222" s="2">
        <f t="shared" si="38"/>
        <v>61899672.252566643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11"/>
        <v>52800000</v>
      </c>
      <c r="AG222" s="3">
        <f t="shared" si="29"/>
        <v>49803606.56284827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155</v>
      </c>
      <c r="C223" s="7"/>
      <c r="D223" s="2" t="e">
        <f t="shared" si="12"/>
        <v>#N/A</v>
      </c>
      <c r="E223" s="2" t="e">
        <f t="shared" si="22"/>
        <v>#N/A</v>
      </c>
      <c r="F223" s="2">
        <v>1280803.9107142985</v>
      </c>
      <c r="G223" s="2">
        <f t="shared" si="41"/>
        <v>792960.42857142852</v>
      </c>
      <c r="H223" s="2">
        <f t="shared" si="39"/>
        <v>129301308.68113838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1664857.571428569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1288056.7321428657</v>
      </c>
      <c r="Q223" s="2">
        <f t="shared" si="42"/>
        <v>800000</v>
      </c>
      <c r="R223" s="2">
        <f t="shared" si="40"/>
        <v>130808281.43993491</v>
      </c>
      <c r="S223" s="2">
        <f t="shared" si="17"/>
        <v>792960.42857143283</v>
      </c>
      <c r="T223" s="2">
        <f t="shared" si="18"/>
        <v>7039.571428571362</v>
      </c>
      <c r="U223" s="2">
        <f t="shared" si="19"/>
        <v>800000</v>
      </c>
      <c r="V223" s="2">
        <f t="shared" si="34"/>
        <v>62692632.681138068</v>
      </c>
      <c r="W223" s="2">
        <f t="shared" si="20"/>
        <v>792960.42857142538</v>
      </c>
      <c r="X223" s="2">
        <f t="shared" si="6"/>
        <v>7039.5714285746217</v>
      </c>
      <c r="Y223" s="2">
        <f t="shared" ref="Y223:Y286" si="43">IF(COUNT($C224)=0,IF(COUNT($C223)=1,C223,SUM(Y222+X223)),C223)</f>
        <v>68115648.758796781</v>
      </c>
      <c r="Z223" s="2" t="str">
        <f t="shared" si="8"/>
        <v>HERE</v>
      </c>
      <c r="AA223" s="2">
        <f>IF(Z223="HERE",Y223,AA222+Graph!$G$1*1000)</f>
        <v>68115648.758796781</v>
      </c>
      <c r="AB223" s="2">
        <f t="shared" si="21"/>
        <v>7039.5714285671711</v>
      </c>
      <c r="AC223" s="2">
        <f t="shared" ref="AC223:AC286" si="44">IF(Z224="HERE",V223,AC222)</f>
        <v>62692632.681138068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11"/>
        <v>52800000</v>
      </c>
      <c r="AG223" s="3">
        <f t="shared" si="29"/>
        <v>49840028.344344392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156</v>
      </c>
      <c r="C224" s="7"/>
      <c r="D224" s="2" t="e">
        <f t="shared" si="12"/>
        <v>#N/A</v>
      </c>
      <c r="E224" s="2" t="e">
        <f t="shared" si="22"/>
        <v>#N/A</v>
      </c>
      <c r="F224" s="2">
        <v>1286064.5610075593</v>
      </c>
      <c r="G224" s="2">
        <f t="shared" si="41"/>
        <v>792960.42857142852</v>
      </c>
      <c r="H224" s="2">
        <f t="shared" ref="H224:H287" si="45">IF(COUNT($C225)=0,IF(COUNT($C224)=1,C224,SUM(H223+G224)),C224)</f>
        <v>130094269.10970981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1671897.1428571404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1293339.2242354453</v>
      </c>
      <c r="Q224" s="2">
        <f t="shared" si="42"/>
        <v>800000</v>
      </c>
      <c r="R224" s="2">
        <f t="shared" ref="R224:R287" si="46">IF(COUNT($C225)=0,IF(COUNT($C224)=1,M224,SUM(R223+Q224)),M224)</f>
        <v>131608281.43993491</v>
      </c>
      <c r="S224" s="2">
        <f t="shared" si="17"/>
        <v>792960.42857143283</v>
      </c>
      <c r="T224" s="2">
        <f t="shared" si="18"/>
        <v>7039.571428571362</v>
      </c>
      <c r="U224" s="2">
        <f t="shared" si="19"/>
        <v>800000</v>
      </c>
      <c r="V224" s="2">
        <f t="shared" si="34"/>
        <v>63485593.109709494</v>
      </c>
      <c r="W224" s="2">
        <f t="shared" si="20"/>
        <v>792960.42857142538</v>
      </c>
      <c r="X224" s="2">
        <f t="shared" si="6"/>
        <v>7039.5714285746217</v>
      </c>
      <c r="Y224" s="2">
        <f t="shared" si="43"/>
        <v>68122688.330225348</v>
      </c>
      <c r="Z224" s="2" t="str">
        <f t="shared" si="8"/>
        <v>HERE</v>
      </c>
      <c r="AA224" s="2">
        <f>IF(Z224="HERE",Y224,AA223+Graph!$G$1*1000)</f>
        <v>68122688.330225348</v>
      </c>
      <c r="AB224" s="2">
        <f t="shared" si="21"/>
        <v>7039.5714285671711</v>
      </c>
      <c r="AC224" s="2">
        <f t="shared" si="44"/>
        <v>63485593.109709494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11"/>
        <v>52800000</v>
      </c>
      <c r="AG224" s="3">
        <f t="shared" si="29"/>
        <v>49876713.158355184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157</v>
      </c>
      <c r="C225" s="7"/>
      <c r="D225" s="2" t="e">
        <f t="shared" si="12"/>
        <v>#N/A</v>
      </c>
      <c r="E225" s="2" t="e">
        <f t="shared" si="22"/>
        <v>#N/A</v>
      </c>
      <c r="F225" s="2">
        <v>1291325.2113008201</v>
      </c>
      <c r="G225" s="2">
        <f t="shared" si="41"/>
        <v>792960.42857142852</v>
      </c>
      <c r="H225" s="2">
        <f t="shared" si="45"/>
        <v>130887229.53828125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1678936.7142857118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1298621.7163280249</v>
      </c>
      <c r="Q225" s="2">
        <f t="shared" si="42"/>
        <v>800000</v>
      </c>
      <c r="R225" s="2">
        <f t="shared" si="46"/>
        <v>132408281.43993491</v>
      </c>
      <c r="S225" s="2">
        <f t="shared" si="17"/>
        <v>792960.42857143283</v>
      </c>
      <c r="T225" s="2">
        <f t="shared" si="18"/>
        <v>7039.571428571362</v>
      </c>
      <c r="U225" s="2">
        <f t="shared" si="19"/>
        <v>800000</v>
      </c>
      <c r="V225" s="2">
        <f t="shared" si="34"/>
        <v>64278553.538280919</v>
      </c>
      <c r="W225" s="2">
        <f t="shared" si="20"/>
        <v>792960.42857142538</v>
      </c>
      <c r="X225" s="2">
        <f t="shared" si="6"/>
        <v>7039.5714285746217</v>
      </c>
      <c r="Y225" s="2">
        <f t="shared" si="43"/>
        <v>68129727.901653916</v>
      </c>
      <c r="Z225" s="2" t="str">
        <f t="shared" si="8"/>
        <v>HERE</v>
      </c>
      <c r="AA225" s="2">
        <f>IF(Z225="HERE",Y225,AA224+Graph!$G$1*1000)</f>
        <v>68129727.901653916</v>
      </c>
      <c r="AB225" s="2">
        <f t="shared" si="21"/>
        <v>7039.5714285671711</v>
      </c>
      <c r="AC225" s="2">
        <f t="shared" si="44"/>
        <v>64278553.538280919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11"/>
        <v>52800000</v>
      </c>
      <c r="AG225" s="3">
        <f t="shared" si="29"/>
        <v>49913661.004880629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158</v>
      </c>
      <c r="C226" s="7"/>
      <c r="D226" s="2" t="e">
        <f t="shared" si="12"/>
        <v>#N/A</v>
      </c>
      <c r="E226" s="2" t="e">
        <f t="shared" si="22"/>
        <v>#N/A</v>
      </c>
      <c r="F226" s="2">
        <v>1296585.8615940511</v>
      </c>
      <c r="G226" s="2">
        <f t="shared" si="41"/>
        <v>792960.42857142852</v>
      </c>
      <c r="H226" s="2">
        <f t="shared" si="45"/>
        <v>131680189.96685268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1685976.2857142831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1303904.2084206045</v>
      </c>
      <c r="Q226" s="2">
        <f t="shared" si="42"/>
        <v>800000</v>
      </c>
      <c r="R226" s="2">
        <f t="shared" si="46"/>
        <v>133208281.43993491</v>
      </c>
      <c r="S226" s="2">
        <f t="shared" si="17"/>
        <v>792960.42857143283</v>
      </c>
      <c r="T226" s="2">
        <f t="shared" si="18"/>
        <v>7039.571428571362</v>
      </c>
      <c r="U226" s="2">
        <f t="shared" si="19"/>
        <v>800000</v>
      </c>
      <c r="V226" s="2">
        <f t="shared" si="34"/>
        <v>65071513.966852345</v>
      </c>
      <c r="W226" s="2">
        <f t="shared" si="20"/>
        <v>792960.42857142538</v>
      </c>
      <c r="X226" s="2">
        <f t="shared" si="6"/>
        <v>7039.5714285746217</v>
      </c>
      <c r="Y226" s="2">
        <f t="shared" si="43"/>
        <v>68136767.473082483</v>
      </c>
      <c r="Z226" s="2" t="str">
        <f t="shared" si="8"/>
        <v>HERE</v>
      </c>
      <c r="AA226" s="2">
        <f>IF(Z226="HERE",Y226,AA225+Graph!$G$1*1000)</f>
        <v>68136767.473082483</v>
      </c>
      <c r="AB226" s="2">
        <f t="shared" si="21"/>
        <v>7039.5714285671711</v>
      </c>
      <c r="AC226" s="2">
        <f t="shared" si="44"/>
        <v>65071513.966852345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11"/>
        <v>52800000</v>
      </c>
      <c r="AG226" s="3">
        <f t="shared" si="29"/>
        <v>49950871.883920744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159</v>
      </c>
      <c r="C227" s="7"/>
      <c r="D227" s="2" t="e">
        <f t="shared" si="12"/>
        <v>#N/A</v>
      </c>
      <c r="E227" s="2" t="e">
        <f t="shared" si="22"/>
        <v>#N/A</v>
      </c>
      <c r="F227" s="2">
        <v>1301846.5118873119</v>
      </c>
      <c r="G227" s="2">
        <f t="shared" si="41"/>
        <v>792960.42857142852</v>
      </c>
      <c r="H227" s="2">
        <f t="shared" si="45"/>
        <v>132473150.39542411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1693015.8571428545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1309186.7005131841</v>
      </c>
      <c r="Q227" s="2">
        <f t="shared" si="42"/>
        <v>800000</v>
      </c>
      <c r="R227" s="2">
        <f t="shared" si="46"/>
        <v>134008281.43993491</v>
      </c>
      <c r="S227" s="2">
        <f t="shared" si="17"/>
        <v>792960.42857143283</v>
      </c>
      <c r="T227" s="2">
        <f t="shared" si="18"/>
        <v>7039.571428571362</v>
      </c>
      <c r="U227" s="2">
        <f t="shared" si="19"/>
        <v>800000</v>
      </c>
      <c r="V227" s="2">
        <f t="shared" si="34"/>
        <v>65864474.39542377</v>
      </c>
      <c r="W227" s="2">
        <f t="shared" si="20"/>
        <v>792960.42857142538</v>
      </c>
      <c r="X227" s="2">
        <f t="shared" si="6"/>
        <v>7039.5714285746217</v>
      </c>
      <c r="Y227" s="2">
        <f t="shared" si="43"/>
        <v>68143807.04451105</v>
      </c>
      <c r="Z227" s="2" t="str">
        <f t="shared" si="8"/>
        <v>HERE</v>
      </c>
      <c r="AA227" s="2">
        <f>IF(Z227="HERE",Y227,AA226+Graph!$G$1*1000)</f>
        <v>68143807.04451105</v>
      </c>
      <c r="AB227" s="2">
        <f t="shared" si="21"/>
        <v>7039.5714285671711</v>
      </c>
      <c r="AC227" s="2">
        <f t="shared" si="44"/>
        <v>65864474.39542377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11"/>
        <v>52800000</v>
      </c>
      <c r="AG227" s="3">
        <f t="shared" si="29"/>
        <v>49988345.79547552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160</v>
      </c>
      <c r="C228" s="7"/>
      <c r="D228" s="2" t="e">
        <f t="shared" si="12"/>
        <v>#N/A</v>
      </c>
      <c r="E228" s="2" t="e">
        <f t="shared" si="22"/>
        <v>#N/A</v>
      </c>
      <c r="F228" s="2">
        <v>1307107.1621805727</v>
      </c>
      <c r="G228" s="2">
        <f t="shared" si="41"/>
        <v>792960.42857142852</v>
      </c>
      <c r="H228" s="2">
        <f t="shared" si="45"/>
        <v>133266110.82399555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1700055.4285714258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1314469.1926057637</v>
      </c>
      <c r="Q228" s="2">
        <f t="shared" si="42"/>
        <v>800000</v>
      </c>
      <c r="R228" s="2">
        <f t="shared" si="46"/>
        <v>134808281.43993491</v>
      </c>
      <c r="S228" s="2">
        <f t="shared" si="17"/>
        <v>792960.42857143283</v>
      </c>
      <c r="T228" s="2">
        <f t="shared" si="18"/>
        <v>7039.571428571362</v>
      </c>
      <c r="U228" s="2">
        <f t="shared" si="19"/>
        <v>800000</v>
      </c>
      <c r="V228" s="2">
        <f t="shared" si="34"/>
        <v>66657434.823995195</v>
      </c>
      <c r="W228" s="2">
        <f t="shared" si="20"/>
        <v>792960.42857142538</v>
      </c>
      <c r="X228" s="2">
        <f t="shared" si="6"/>
        <v>7039.5714285746217</v>
      </c>
      <c r="Y228" s="2">
        <f t="shared" si="43"/>
        <v>68150846.615939617</v>
      </c>
      <c r="Z228" s="2" t="str">
        <f t="shared" si="8"/>
        <v>HERE</v>
      </c>
      <c r="AA228" s="2">
        <f>IF(Z228="HERE",Y228,AA227+Graph!$G$1*1000)</f>
        <v>68150846.615939617</v>
      </c>
      <c r="AB228" s="2">
        <f t="shared" si="21"/>
        <v>7039.5714285671711</v>
      </c>
      <c r="AC228" s="2">
        <f t="shared" si="44"/>
        <v>66657434.823995195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11"/>
        <v>52800000</v>
      </c>
      <c r="AG228" s="3">
        <f t="shared" si="29"/>
        <v>50026082.739544958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161</v>
      </c>
      <c r="C229" s="7"/>
      <c r="D229" s="2" t="e">
        <f t="shared" si="12"/>
        <v>#N/A</v>
      </c>
      <c r="E229" s="2" t="e">
        <f t="shared" si="22"/>
        <v>#N/A</v>
      </c>
      <c r="F229" s="2">
        <v>1312367.8124738336</v>
      </c>
      <c r="G229" s="2">
        <f t="shared" si="41"/>
        <v>792960.42857142852</v>
      </c>
      <c r="H229" s="2">
        <f t="shared" si="45"/>
        <v>134059071.25256698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1707094.9999999972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1319751.6846983731</v>
      </c>
      <c r="Q229" s="2">
        <f t="shared" si="42"/>
        <v>800000</v>
      </c>
      <c r="R229" s="2">
        <f t="shared" si="46"/>
        <v>135608281.43993491</v>
      </c>
      <c r="S229" s="2">
        <f t="shared" si="17"/>
        <v>792960.42857143283</v>
      </c>
      <c r="T229" s="2">
        <f t="shared" si="18"/>
        <v>7039.571428571362</v>
      </c>
      <c r="U229" s="2">
        <f t="shared" si="19"/>
        <v>800000</v>
      </c>
      <c r="V229" s="2">
        <f t="shared" si="34"/>
        <v>67450395.252566621</v>
      </c>
      <c r="W229" s="2">
        <f t="shared" si="20"/>
        <v>792960.42857142538</v>
      </c>
      <c r="X229" s="2">
        <f t="shared" si="6"/>
        <v>7039.5714285746217</v>
      </c>
      <c r="Y229" s="2">
        <f t="shared" si="43"/>
        <v>68157886.187368184</v>
      </c>
      <c r="Z229" s="2" t="str">
        <f t="shared" si="8"/>
        <v>HERE</v>
      </c>
      <c r="AA229" s="2">
        <f>IF(Z229="HERE",Y229,AA228+Graph!$G$1*1000)</f>
        <v>68157886.187368184</v>
      </c>
      <c r="AB229" s="2">
        <f t="shared" si="21"/>
        <v>7039.5714285671711</v>
      </c>
      <c r="AC229" s="2">
        <f t="shared" si="44"/>
        <v>66657434.823995195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11"/>
        <v>52800000</v>
      </c>
      <c r="AG229" s="3">
        <f t="shared" si="29"/>
        <v>50064082.716129065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162</v>
      </c>
      <c r="C230" s="7"/>
      <c r="D230" s="2" t="e">
        <f t="shared" si="12"/>
        <v>#N/A</v>
      </c>
      <c r="E230" s="2" t="e">
        <f t="shared" si="22"/>
        <v>#N/A</v>
      </c>
      <c r="F230" s="2">
        <v>1317628.4627670944</v>
      </c>
      <c r="G230" s="2">
        <f t="shared" ref="G230:G293" si="47">IF(F230&gt;800000,$AK$31*1000,F230)</f>
        <v>792960.42857142852</v>
      </c>
      <c r="H230" s="2">
        <f t="shared" si="45"/>
        <v>134852031.6811384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1714134.5714285686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1325034.1767909527</v>
      </c>
      <c r="Q230" s="2">
        <f t="shared" ref="Q230:Q293" si="48">IF(P230&gt;800000,800000,P230)</f>
        <v>800000</v>
      </c>
      <c r="R230" s="2">
        <f t="shared" si="46"/>
        <v>136408281.43993491</v>
      </c>
      <c r="S230" s="2">
        <f t="shared" si="17"/>
        <v>792960.42857141793</v>
      </c>
      <c r="T230" s="2">
        <f t="shared" si="18"/>
        <v>7039.571428571362</v>
      </c>
      <c r="U230" s="2">
        <f t="shared" si="19"/>
        <v>800000</v>
      </c>
      <c r="V230" s="2">
        <f t="shared" si="34"/>
        <v>68243355.681138054</v>
      </c>
      <c r="W230" s="2">
        <f t="shared" si="20"/>
        <v>792960.42857143283</v>
      </c>
      <c r="X230" s="2">
        <f t="shared" si="6"/>
        <v>7039.5714285671711</v>
      </c>
      <c r="Y230" s="2">
        <f t="shared" si="43"/>
        <v>68164925.758796751</v>
      </c>
      <c r="Z230" s="2" t="str">
        <f t="shared" si="8"/>
        <v>MEEP</v>
      </c>
      <c r="AA230" s="2">
        <f>IF(Z230="HERE",Y230,AA229+Graph!$G$1*1000)</f>
        <v>68957886.187368184</v>
      </c>
      <c r="AB230" s="2">
        <f t="shared" si="21"/>
        <v>800000</v>
      </c>
      <c r="AC230" s="2">
        <f t="shared" si="44"/>
        <v>66657434.823995195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9"/>
        <v>50102345.725227825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163</v>
      </c>
      <c r="C231" s="7"/>
      <c r="D231" s="2" t="e">
        <f t="shared" si="12"/>
        <v>#N/A</v>
      </c>
      <c r="E231" s="2" t="e">
        <f t="shared" si="22"/>
        <v>#N/A</v>
      </c>
      <c r="F231" s="2">
        <v>1322889.1130603254</v>
      </c>
      <c r="G231" s="2">
        <f t="shared" si="47"/>
        <v>792960.42857142852</v>
      </c>
      <c r="H231" s="2">
        <f t="shared" si="45"/>
        <v>135644992.10970983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1721174.1428571399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1330316.6688835323</v>
      </c>
      <c r="Q231" s="2">
        <f t="shared" si="48"/>
        <v>800000</v>
      </c>
      <c r="R231" s="2">
        <f t="shared" si="46"/>
        <v>137208281.43993491</v>
      </c>
      <c r="S231" s="2">
        <f t="shared" si="17"/>
        <v>792960.42857143283</v>
      </c>
      <c r="T231" s="2">
        <f t="shared" si="18"/>
        <v>7039.571428571362</v>
      </c>
      <c r="U231" s="2">
        <f t="shared" si="19"/>
        <v>800000</v>
      </c>
      <c r="V231" s="2">
        <f t="shared" si="34"/>
        <v>69036316.109709486</v>
      </c>
      <c r="W231" s="2">
        <f t="shared" si="20"/>
        <v>792960.42857143283</v>
      </c>
      <c r="X231" s="2">
        <f t="shared" si="6"/>
        <v>7039.5714285671711</v>
      </c>
      <c r="Y231" s="2">
        <f t="shared" si="43"/>
        <v>68171965.330225319</v>
      </c>
      <c r="Z231" s="2" t="str">
        <f t="shared" si="8"/>
        <v>MEEP</v>
      </c>
      <c r="AA231" s="2">
        <f>IF(Z231="HERE",Y231,AA230+Graph!$G$1*1000)</f>
        <v>69757886.187368184</v>
      </c>
      <c r="AB231" s="2">
        <f t="shared" si="21"/>
        <v>800000</v>
      </c>
      <c r="AC231" s="2">
        <f t="shared" si="44"/>
        <v>66657434.823995195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9"/>
        <v>50140871.766841255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164</v>
      </c>
      <c r="C232" s="7"/>
      <c r="D232" s="2" t="e">
        <f t="shared" si="12"/>
        <v>#N/A</v>
      </c>
      <c r="E232" s="2" t="e">
        <f t="shared" si="22"/>
        <v>#N/A</v>
      </c>
      <c r="F232" s="2">
        <v>1328149.7633535862</v>
      </c>
      <c r="G232" s="2">
        <f t="shared" si="47"/>
        <v>792960.42857142852</v>
      </c>
      <c r="H232" s="2">
        <f t="shared" si="45"/>
        <v>136437952.53828126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1728213.7142857113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1335599.1609761119</v>
      </c>
      <c r="Q232" s="2">
        <f t="shared" si="48"/>
        <v>800000</v>
      </c>
      <c r="R232" s="2">
        <f t="shared" si="46"/>
        <v>138008281.43993491</v>
      </c>
      <c r="S232" s="2">
        <f t="shared" si="17"/>
        <v>792960.42857143283</v>
      </c>
      <c r="T232" s="2">
        <f t="shared" si="18"/>
        <v>7039.571428571362</v>
      </c>
      <c r="U232" s="2">
        <f t="shared" si="19"/>
        <v>800000</v>
      </c>
      <c r="V232" s="2">
        <f t="shared" si="34"/>
        <v>69829276.538280919</v>
      </c>
      <c r="W232" s="2">
        <f t="shared" si="20"/>
        <v>792960.42857143283</v>
      </c>
      <c r="X232" s="2">
        <f t="shared" si="6"/>
        <v>7039.5714285671711</v>
      </c>
      <c r="Y232" s="2">
        <f t="shared" si="43"/>
        <v>68179004.901653886</v>
      </c>
      <c r="Z232" s="2" t="str">
        <f t="shared" si="8"/>
        <v>MEEP</v>
      </c>
      <c r="AA232" s="2">
        <f>IF(Z232="HERE",Y232,AA231+Graph!$G$1*1000)</f>
        <v>70557886.187368184</v>
      </c>
      <c r="AB232" s="2">
        <f t="shared" si="21"/>
        <v>800000</v>
      </c>
      <c r="AC232" s="2">
        <f t="shared" si="44"/>
        <v>66657434.823995195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9"/>
        <v>50160000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165</v>
      </c>
      <c r="C233" s="7"/>
      <c r="D233" s="2" t="e">
        <f t="shared" si="12"/>
        <v>#N/A</v>
      </c>
      <c r="E233" s="2" t="e">
        <f t="shared" si="22"/>
        <v>#N/A</v>
      </c>
      <c r="F233" s="2">
        <v>1333410.413646847</v>
      </c>
      <c r="G233" s="2">
        <f t="shared" si="47"/>
        <v>792960.42857142852</v>
      </c>
      <c r="H233" s="2">
        <f t="shared" si="45"/>
        <v>137230912.96685269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1735253.2857142827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1340881.6530686915</v>
      </c>
      <c r="Q233" s="2">
        <f t="shared" si="48"/>
        <v>800000</v>
      </c>
      <c r="R233" s="2">
        <f t="shared" si="46"/>
        <v>138808281.43993491</v>
      </c>
      <c r="S233" s="2">
        <f t="shared" si="17"/>
        <v>792960.42857143283</v>
      </c>
      <c r="T233" s="2">
        <f t="shared" si="18"/>
        <v>7039.571428571362</v>
      </c>
      <c r="U233" s="2">
        <f t="shared" si="19"/>
        <v>800000</v>
      </c>
      <c r="V233" s="2">
        <f t="shared" si="34"/>
        <v>70622236.966852352</v>
      </c>
      <c r="W233" s="2">
        <f t="shared" si="20"/>
        <v>792960.42857143283</v>
      </c>
      <c r="X233" s="2">
        <f t="shared" si="6"/>
        <v>7039.5714285671711</v>
      </c>
      <c r="Y233" s="2">
        <f t="shared" si="43"/>
        <v>68186044.473082453</v>
      </c>
      <c r="Z233" s="2" t="str">
        <f t="shared" si="8"/>
        <v>MEEP</v>
      </c>
      <c r="AA233" s="2">
        <f>IF(Z233="HERE",Y233,AA232+Graph!$G$1*1000)</f>
        <v>71357886.187368184</v>
      </c>
      <c r="AB233" s="2">
        <f t="shared" si="21"/>
        <v>800000</v>
      </c>
      <c r="AC233" s="2">
        <f t="shared" si="44"/>
        <v>66657434.823995195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9"/>
        <v>50160000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166</v>
      </c>
      <c r="C234" s="7"/>
      <c r="D234" s="2" t="e">
        <f t="shared" si="12"/>
        <v>#N/A</v>
      </c>
      <c r="E234" s="2" t="e">
        <f t="shared" si="22"/>
        <v>#N/A</v>
      </c>
      <c r="F234" s="2">
        <v>1338671.0639401078</v>
      </c>
      <c r="G234" s="2">
        <f t="shared" si="47"/>
        <v>792960.42857142852</v>
      </c>
      <c r="H234" s="2">
        <f t="shared" si="45"/>
        <v>138023873.39542413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1742292.857142854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1346164.1451613009</v>
      </c>
      <c r="Q234" s="2">
        <f t="shared" si="48"/>
        <v>800000</v>
      </c>
      <c r="R234" s="2">
        <f t="shared" si="46"/>
        <v>139608281.43993491</v>
      </c>
      <c r="S234" s="2">
        <f t="shared" si="17"/>
        <v>792960.42857143283</v>
      </c>
      <c r="T234" s="2">
        <f t="shared" si="18"/>
        <v>7039.571428571362</v>
      </c>
      <c r="U234" s="2">
        <f t="shared" si="19"/>
        <v>800000</v>
      </c>
      <c r="V234" s="2">
        <f t="shared" si="34"/>
        <v>71415197.395423785</v>
      </c>
      <c r="W234" s="2">
        <f t="shared" si="20"/>
        <v>792960.42857143283</v>
      </c>
      <c r="X234" s="2">
        <f t="shared" si="6"/>
        <v>7039.5714285671711</v>
      </c>
      <c r="Y234" s="2">
        <f t="shared" si="43"/>
        <v>68193084.04451102</v>
      </c>
      <c r="Z234" s="2" t="str">
        <f t="shared" si="8"/>
        <v>MEEP</v>
      </c>
      <c r="AA234" s="2">
        <f>IF(Z234="HERE",Y234,AA233+Graph!$G$1*1000)</f>
        <v>72157886.187368184</v>
      </c>
      <c r="AB234" s="2">
        <f t="shared" si="21"/>
        <v>800000</v>
      </c>
      <c r="AC234" s="2">
        <f t="shared" si="44"/>
        <v>66657434.823995195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9"/>
        <v>50160000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167</v>
      </c>
      <c r="C235" s="7"/>
      <c r="D235" s="2" t="e">
        <f t="shared" si="12"/>
        <v>#N/A</v>
      </c>
      <c r="E235" s="2" t="e">
        <f t="shared" si="22"/>
        <v>#N/A</v>
      </c>
      <c r="F235" s="2">
        <v>1343931.7142333686</v>
      </c>
      <c r="G235" s="2">
        <f t="shared" si="47"/>
        <v>792960.42857142852</v>
      </c>
      <c r="H235" s="2">
        <f t="shared" si="45"/>
        <v>138816833.82399556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1749332.4285714254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1351446.6372538805</v>
      </c>
      <c r="Q235" s="2">
        <f t="shared" si="48"/>
        <v>800000</v>
      </c>
      <c r="R235" s="2">
        <f t="shared" si="46"/>
        <v>140408281.43993491</v>
      </c>
      <c r="S235" s="2">
        <f t="shared" si="17"/>
        <v>792960.42857143283</v>
      </c>
      <c r="T235" s="2">
        <f t="shared" si="18"/>
        <v>7039.571428571362</v>
      </c>
      <c r="U235" s="2">
        <f t="shared" si="19"/>
        <v>800000</v>
      </c>
      <c r="V235" s="2">
        <f t="shared" si="34"/>
        <v>72208157.823995218</v>
      </c>
      <c r="W235" s="2">
        <f t="shared" si="20"/>
        <v>792960.42857143283</v>
      </c>
      <c r="X235" s="2">
        <f t="shared" si="6"/>
        <v>7039.5714285671711</v>
      </c>
      <c r="Y235" s="2">
        <f t="shared" si="43"/>
        <v>68200123.615939587</v>
      </c>
      <c r="Z235" s="2" t="str">
        <f t="shared" si="8"/>
        <v>MEEP</v>
      </c>
      <c r="AA235" s="2">
        <f>IF(Z235="HERE",Y235,AA234+Graph!$G$1*1000)</f>
        <v>72957886.187368184</v>
      </c>
      <c r="AB235" s="2">
        <f t="shared" si="21"/>
        <v>800000</v>
      </c>
      <c r="AC235" s="2">
        <f t="shared" si="44"/>
        <v>66657434.823995195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50160000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168</v>
      </c>
      <c r="C236" s="7"/>
      <c r="D236" s="2" t="e">
        <f t="shared" si="12"/>
        <v>#N/A</v>
      </c>
      <c r="E236" s="2" t="e">
        <f t="shared" si="22"/>
        <v>#N/A</v>
      </c>
      <c r="F236" s="2">
        <v>1349192.3645265996</v>
      </c>
      <c r="G236" s="2">
        <f t="shared" si="47"/>
        <v>792960.42857142852</v>
      </c>
      <c r="H236" s="2">
        <f t="shared" si="45"/>
        <v>139609794.25256699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1756371.9999999967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1356729.1293464601</v>
      </c>
      <c r="Q236" s="2">
        <f t="shared" si="48"/>
        <v>800000</v>
      </c>
      <c r="R236" s="2">
        <f t="shared" si="46"/>
        <v>141208281.43993491</v>
      </c>
      <c r="S236" s="2">
        <f t="shared" si="17"/>
        <v>792960.42857143283</v>
      </c>
      <c r="T236" s="2">
        <f t="shared" si="18"/>
        <v>7039.571428571362</v>
      </c>
      <c r="U236" s="2">
        <f t="shared" si="19"/>
        <v>800000</v>
      </c>
      <c r="V236" s="2">
        <f t="shared" si="34"/>
        <v>73001118.252566651</v>
      </c>
      <c r="W236" s="2">
        <f t="shared" si="20"/>
        <v>792960.42857143283</v>
      </c>
      <c r="X236" s="2">
        <f t="shared" si="6"/>
        <v>7039.5714285671711</v>
      </c>
      <c r="Y236" s="2">
        <f t="shared" si="43"/>
        <v>68207163.187368155</v>
      </c>
      <c r="Z236" s="2" t="str">
        <f t="shared" si="8"/>
        <v>MEEP</v>
      </c>
      <c r="AA236" s="2">
        <f>IF(Z236="HERE",Y236,AA235+Graph!$G$1*1000)</f>
        <v>73757886.187368184</v>
      </c>
      <c r="AB236" s="2">
        <f t="shared" si="21"/>
        <v>800000</v>
      </c>
      <c r="AC236" s="2">
        <f t="shared" si="44"/>
        <v>66657434.823995195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50160000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169</v>
      </c>
      <c r="C237" s="7"/>
      <c r="D237" s="2" t="e">
        <f t="shared" si="12"/>
        <v>#N/A</v>
      </c>
      <c r="E237" s="2" t="e">
        <f t="shared" si="22"/>
        <v>#N/A</v>
      </c>
      <c r="F237" s="2">
        <v>1354453.0148198605</v>
      </c>
      <c r="G237" s="2">
        <f t="shared" si="47"/>
        <v>792960.42857142852</v>
      </c>
      <c r="H237" s="2">
        <f t="shared" si="45"/>
        <v>140402754.68113843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1763411.5714285681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1362011.6214390397</v>
      </c>
      <c r="Q237" s="2">
        <f t="shared" si="48"/>
        <v>800000</v>
      </c>
      <c r="R237" s="2">
        <f t="shared" si="46"/>
        <v>142008281.43993491</v>
      </c>
      <c r="S237" s="2">
        <f t="shared" si="17"/>
        <v>792960.42857143283</v>
      </c>
      <c r="T237" s="2">
        <f t="shared" si="18"/>
        <v>7039.571428571362</v>
      </c>
      <c r="U237" s="2">
        <f t="shared" si="19"/>
        <v>800000</v>
      </c>
      <c r="V237" s="2">
        <f t="shared" si="34"/>
        <v>73794078.681138083</v>
      </c>
      <c r="W237" s="2">
        <f t="shared" si="20"/>
        <v>792960.42857143283</v>
      </c>
      <c r="X237" s="2">
        <f t="shared" si="6"/>
        <v>7039.5714285671711</v>
      </c>
      <c r="Y237" s="2">
        <f t="shared" si="43"/>
        <v>68214202.758796722</v>
      </c>
      <c r="Z237" s="2" t="str">
        <f t="shared" si="8"/>
        <v>MEEP</v>
      </c>
      <c r="AA237" s="2">
        <f>IF(Z237="HERE",Y237,AA236+Graph!$G$1*1000)</f>
        <v>74557886.187368184</v>
      </c>
      <c r="AB237" s="2">
        <f t="shared" si="21"/>
        <v>800000</v>
      </c>
      <c r="AC237" s="2">
        <f t="shared" si="44"/>
        <v>66657434.823995195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50160000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170</v>
      </c>
      <c r="C238" s="7"/>
      <c r="D238" s="2" t="e">
        <f t="shared" si="12"/>
        <v>#N/A</v>
      </c>
      <c r="E238" s="2" t="e">
        <f t="shared" si="22"/>
        <v>#N/A</v>
      </c>
      <c r="F238" s="2">
        <v>1359713.6651131213</v>
      </c>
      <c r="G238" s="2">
        <f t="shared" si="47"/>
        <v>792960.42857142852</v>
      </c>
      <c r="H238" s="2">
        <f t="shared" si="45"/>
        <v>141195715.10970986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1770451.1428571395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1367294.1135316193</v>
      </c>
      <c r="Q238" s="2">
        <f t="shared" si="48"/>
        <v>800000</v>
      </c>
      <c r="R238" s="2">
        <f t="shared" si="46"/>
        <v>142808281.43993491</v>
      </c>
      <c r="S238" s="2">
        <f t="shared" si="17"/>
        <v>792960.42857143283</v>
      </c>
      <c r="T238" s="2">
        <f t="shared" si="18"/>
        <v>7039.571428571362</v>
      </c>
      <c r="U238" s="2">
        <f t="shared" si="19"/>
        <v>800000</v>
      </c>
      <c r="V238" s="2">
        <f t="shared" si="34"/>
        <v>74587039.109709516</v>
      </c>
      <c r="W238" s="2">
        <f t="shared" si="20"/>
        <v>792960.42857143283</v>
      </c>
      <c r="X238" s="2">
        <f t="shared" si="6"/>
        <v>7039.5714285671711</v>
      </c>
      <c r="Y238" s="2">
        <f t="shared" si="43"/>
        <v>68221242.330225289</v>
      </c>
      <c r="Z238" s="2" t="str">
        <f t="shared" si="8"/>
        <v>MEEP</v>
      </c>
      <c r="AA238" s="2">
        <f>IF(Z238="HERE",Y238,AA237+Graph!$G$1*1000)</f>
        <v>75357886.187368184</v>
      </c>
      <c r="AB238" s="2">
        <f t="shared" si="21"/>
        <v>800000</v>
      </c>
      <c r="AC238" s="2">
        <f t="shared" si="44"/>
        <v>66657434.823995195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50160000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171</v>
      </c>
      <c r="C239" s="7"/>
      <c r="D239" s="2" t="e">
        <f t="shared" si="12"/>
        <v>#N/A</v>
      </c>
      <c r="E239" s="2" t="e">
        <f t="shared" si="22"/>
        <v>#N/A</v>
      </c>
      <c r="F239" s="2">
        <v>1364974.3154063821</v>
      </c>
      <c r="G239" s="2">
        <f t="shared" si="47"/>
        <v>792960.42857142852</v>
      </c>
      <c r="H239" s="2">
        <f t="shared" si="45"/>
        <v>141988675.53828129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1777490.7142857108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1372576.6056241989</v>
      </c>
      <c r="Q239" s="2">
        <f t="shared" si="48"/>
        <v>800000</v>
      </c>
      <c r="R239" s="2">
        <f t="shared" si="46"/>
        <v>143608281.43993491</v>
      </c>
      <c r="S239" s="2">
        <f t="shared" si="17"/>
        <v>792960.42857143283</v>
      </c>
      <c r="T239" s="2">
        <f t="shared" si="18"/>
        <v>7039.571428571362</v>
      </c>
      <c r="U239" s="2">
        <f t="shared" si="19"/>
        <v>800000</v>
      </c>
      <c r="V239" s="2">
        <f t="shared" si="34"/>
        <v>75379999.538280949</v>
      </c>
      <c r="W239" s="2">
        <f t="shared" si="20"/>
        <v>792960.42857143283</v>
      </c>
      <c r="X239" s="2">
        <f t="shared" si="6"/>
        <v>7039.5714285671711</v>
      </c>
      <c r="Y239" s="2">
        <f t="shared" si="43"/>
        <v>68228281.901653856</v>
      </c>
      <c r="Z239" s="2" t="str">
        <f t="shared" si="8"/>
        <v>MEEP</v>
      </c>
      <c r="AA239" s="2">
        <f>IF(Z239="HERE",Y239,AA238+Graph!$G$1*1000)</f>
        <v>76157886.187368184</v>
      </c>
      <c r="AB239" s="2">
        <f t="shared" si="21"/>
        <v>800000</v>
      </c>
      <c r="AC239" s="2">
        <f t="shared" si="44"/>
        <v>66657434.823995195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50160000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172</v>
      </c>
      <c r="C240" s="7"/>
      <c r="D240" s="2" t="e">
        <f t="shared" si="12"/>
        <v>#N/A</v>
      </c>
      <c r="E240" s="2" t="e">
        <f t="shared" si="22"/>
        <v>#N/A</v>
      </c>
      <c r="F240" s="2">
        <v>1370234.9656996429</v>
      </c>
      <c r="G240" s="2">
        <f t="shared" si="47"/>
        <v>792960.42857142852</v>
      </c>
      <c r="H240" s="2">
        <f t="shared" si="45"/>
        <v>142781635.96685272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1784530.2857142822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1377859.0977168083</v>
      </c>
      <c r="Q240" s="2">
        <f t="shared" si="48"/>
        <v>800000</v>
      </c>
      <c r="R240" s="2">
        <f t="shared" si="46"/>
        <v>144408281.43993491</v>
      </c>
      <c r="S240" s="2">
        <f t="shared" si="17"/>
        <v>792960.42857143283</v>
      </c>
      <c r="T240" s="2">
        <f t="shared" si="18"/>
        <v>7039.571428571362</v>
      </c>
      <c r="U240" s="2">
        <f t="shared" si="19"/>
        <v>800000</v>
      </c>
      <c r="V240" s="2">
        <f t="shared" si="34"/>
        <v>76172959.966852382</v>
      </c>
      <c r="W240" s="2">
        <f t="shared" si="20"/>
        <v>792960.42857143283</v>
      </c>
      <c r="X240" s="2">
        <f t="shared" si="6"/>
        <v>7039.5714285671711</v>
      </c>
      <c r="Y240" s="2">
        <f t="shared" si="43"/>
        <v>68235321.473082423</v>
      </c>
      <c r="Z240" s="2" t="str">
        <f t="shared" si="8"/>
        <v>MEEP</v>
      </c>
      <c r="AA240" s="2">
        <f>IF(Z240="HERE",Y240,AA239+Graph!$G$1*1000)</f>
        <v>76957886.187368184</v>
      </c>
      <c r="AB240" s="2">
        <f t="shared" si="21"/>
        <v>800000</v>
      </c>
      <c r="AC240" s="2">
        <f t="shared" si="44"/>
        <v>66657434.823995195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50160000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173</v>
      </c>
      <c r="C241" s="7"/>
      <c r="D241" s="2" t="e">
        <f t="shared" si="12"/>
        <v>#N/A</v>
      </c>
      <c r="E241" s="2" t="e">
        <f t="shared" si="22"/>
        <v>#N/A</v>
      </c>
      <c r="F241" s="2">
        <v>1375495.6159928739</v>
      </c>
      <c r="G241" s="2">
        <f t="shared" si="47"/>
        <v>792960.42857142852</v>
      </c>
      <c r="H241" s="2">
        <f t="shared" si="45"/>
        <v>143574596.39542416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1791569.8571428536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1383141.5898093879</v>
      </c>
      <c r="Q241" s="2">
        <f t="shared" si="48"/>
        <v>800000</v>
      </c>
      <c r="R241" s="2">
        <f t="shared" si="46"/>
        <v>145208281.43993491</v>
      </c>
      <c r="S241" s="2">
        <f t="shared" si="17"/>
        <v>792960.42857143283</v>
      </c>
      <c r="T241" s="2">
        <f t="shared" si="18"/>
        <v>7039.571428571362</v>
      </c>
      <c r="U241" s="2">
        <f t="shared" si="19"/>
        <v>800000</v>
      </c>
      <c r="V241" s="2">
        <f t="shared" si="34"/>
        <v>76965920.395423815</v>
      </c>
      <c r="W241" s="2">
        <f t="shared" si="20"/>
        <v>792960.42857143283</v>
      </c>
      <c r="X241" s="2">
        <f t="shared" si="6"/>
        <v>7039.5714285671711</v>
      </c>
      <c r="Y241" s="2">
        <f t="shared" si="43"/>
        <v>68242361.04451099</v>
      </c>
      <c r="Z241" s="2" t="str">
        <f t="shared" si="8"/>
        <v>MEEP</v>
      </c>
      <c r="AA241" s="2">
        <f>IF(Z241="HERE",Y241,AA240+Graph!$G$1*1000)</f>
        <v>77757886.187368184</v>
      </c>
      <c r="AB241" s="2">
        <f t="shared" si="21"/>
        <v>800000</v>
      </c>
      <c r="AC241" s="2">
        <f t="shared" si="44"/>
        <v>66657434.823995195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50160000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174</v>
      </c>
      <c r="C242" s="7"/>
      <c r="D242" s="2" t="e">
        <f t="shared" si="12"/>
        <v>#N/A</v>
      </c>
      <c r="E242" s="2" t="e">
        <f t="shared" si="22"/>
        <v>#N/A</v>
      </c>
      <c r="F242" s="2">
        <v>1380756.2662861347</v>
      </c>
      <c r="G242" s="2">
        <f t="shared" si="47"/>
        <v>792960.42857142852</v>
      </c>
      <c r="H242" s="2">
        <f t="shared" si="45"/>
        <v>144367556.82399559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1798609.4285714249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1388424.0819019675</v>
      </c>
      <c r="Q242" s="2">
        <f t="shared" si="48"/>
        <v>800000</v>
      </c>
      <c r="R242" s="2">
        <f t="shared" si="46"/>
        <v>146008281.43993491</v>
      </c>
      <c r="S242" s="2">
        <f t="shared" si="17"/>
        <v>792960.42857143283</v>
      </c>
      <c r="T242" s="2">
        <f t="shared" si="18"/>
        <v>7039.571428571362</v>
      </c>
      <c r="U242" s="2">
        <f t="shared" si="19"/>
        <v>800000</v>
      </c>
      <c r="V242" s="2">
        <f t="shared" si="34"/>
        <v>77758880.823995247</v>
      </c>
      <c r="W242" s="2">
        <f t="shared" si="20"/>
        <v>792960.42857143283</v>
      </c>
      <c r="X242" s="2">
        <f t="shared" si="6"/>
        <v>7039.5714285671711</v>
      </c>
      <c r="Y242" s="2">
        <f t="shared" si="43"/>
        <v>68249400.615939558</v>
      </c>
      <c r="Z242" s="2" t="str">
        <f t="shared" si="8"/>
        <v>MEEP</v>
      </c>
      <c r="AA242" s="2">
        <f>IF(Z242="HERE",Y242,AA241+Graph!$G$1*1000)</f>
        <v>78557886.187368184</v>
      </c>
      <c r="AB242" s="2">
        <f t="shared" si="21"/>
        <v>800000</v>
      </c>
      <c r="AC242" s="2">
        <f t="shared" si="44"/>
        <v>66657434.823995195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50160000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175</v>
      </c>
      <c r="C243" s="7"/>
      <c r="D243" s="2" t="e">
        <f t="shared" si="12"/>
        <v>#N/A</v>
      </c>
      <c r="E243" s="2" t="e">
        <f t="shared" si="22"/>
        <v>#N/A</v>
      </c>
      <c r="F243" s="2">
        <v>1386016.9165793955</v>
      </c>
      <c r="G243" s="2">
        <f t="shared" si="47"/>
        <v>792960.42857142852</v>
      </c>
      <c r="H243" s="2">
        <f t="shared" si="45"/>
        <v>145160517.25256702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1805648.9999999963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1393706.5739945471</v>
      </c>
      <c r="Q243" s="2">
        <f t="shared" si="48"/>
        <v>800000</v>
      </c>
      <c r="R243" s="2">
        <f t="shared" si="46"/>
        <v>146808281.43993491</v>
      </c>
      <c r="S243" s="2">
        <f t="shared" si="17"/>
        <v>792960.42857143283</v>
      </c>
      <c r="T243" s="2">
        <f t="shared" si="18"/>
        <v>7039.571428571362</v>
      </c>
      <c r="U243" s="2">
        <f t="shared" si="19"/>
        <v>800000</v>
      </c>
      <c r="V243" s="2">
        <f t="shared" si="34"/>
        <v>78551841.25256668</v>
      </c>
      <c r="W243" s="2">
        <f t="shared" si="20"/>
        <v>792960.42857143283</v>
      </c>
      <c r="X243" s="2">
        <f t="shared" si="6"/>
        <v>7039.5714285671711</v>
      </c>
      <c r="Y243" s="2">
        <f t="shared" si="43"/>
        <v>68256440.187368125</v>
      </c>
      <c r="Z243" s="2" t="str">
        <f t="shared" si="8"/>
        <v>MEEP</v>
      </c>
      <c r="AA243" s="2">
        <f>IF(Z243="HERE",Y243,AA242+Graph!$G$1*1000)</f>
        <v>79357886.187368184</v>
      </c>
      <c r="AB243" s="2">
        <f t="shared" si="21"/>
        <v>800000</v>
      </c>
      <c r="AC243" s="2">
        <f t="shared" si="44"/>
        <v>66657434.823995195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50160000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176</v>
      </c>
      <c r="C244" s="7"/>
      <c r="D244" s="2" t="e">
        <f t="shared" si="12"/>
        <v>#N/A</v>
      </c>
      <c r="E244" s="2" t="e">
        <f t="shared" si="22"/>
        <v>#N/A</v>
      </c>
      <c r="F244" s="2">
        <v>1391277.5668726563</v>
      </c>
      <c r="G244" s="2">
        <f t="shared" si="47"/>
        <v>792960.42857142852</v>
      </c>
      <c r="H244" s="2">
        <f t="shared" si="45"/>
        <v>145953477.68113846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1812688.5714285676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1398989.0660871267</v>
      </c>
      <c r="Q244" s="2">
        <f t="shared" si="48"/>
        <v>800000</v>
      </c>
      <c r="R244" s="2">
        <f t="shared" si="46"/>
        <v>147608281.43993491</v>
      </c>
      <c r="S244" s="2">
        <f t="shared" si="17"/>
        <v>792960.42857143283</v>
      </c>
      <c r="T244" s="2">
        <f t="shared" si="18"/>
        <v>7039.571428571362</v>
      </c>
      <c r="U244" s="2">
        <f t="shared" si="19"/>
        <v>800000</v>
      </c>
      <c r="V244" s="2">
        <f t="shared" si="34"/>
        <v>79344801.681138113</v>
      </c>
      <c r="W244" s="2">
        <f t="shared" si="20"/>
        <v>792960.42857143283</v>
      </c>
      <c r="X244" s="2">
        <f t="shared" si="6"/>
        <v>7039.5714285671711</v>
      </c>
      <c r="Y244" s="2">
        <f t="shared" si="43"/>
        <v>68263479.758796692</v>
      </c>
      <c r="Z244" s="2" t="str">
        <f t="shared" si="8"/>
        <v>MEEP</v>
      </c>
      <c r="AA244" s="2">
        <f>IF(Z244="HERE",Y244,AA243+Graph!$G$1*1000)</f>
        <v>80157886.187368184</v>
      </c>
      <c r="AB244" s="2">
        <f t="shared" si="21"/>
        <v>800000</v>
      </c>
      <c r="AC244" s="2">
        <f t="shared" si="44"/>
        <v>66657434.823995195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177</v>
      </c>
      <c r="C245" s="7"/>
      <c r="D245" s="2" t="e">
        <f t="shared" si="12"/>
        <v>#N/A</v>
      </c>
      <c r="E245" s="2" t="e">
        <f t="shared" si="22"/>
        <v>#N/A</v>
      </c>
      <c r="F245" s="2">
        <v>1396538.2171659172</v>
      </c>
      <c r="G245" s="2">
        <f t="shared" si="47"/>
        <v>792960.42857142852</v>
      </c>
      <c r="H245" s="2">
        <f t="shared" si="45"/>
        <v>146746438.10970989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1819728.142857139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1404271.5581797063</v>
      </c>
      <c r="Q245" s="2">
        <f t="shared" si="48"/>
        <v>800000</v>
      </c>
      <c r="R245" s="2">
        <f t="shared" si="46"/>
        <v>148408281.43993491</v>
      </c>
      <c r="S245" s="2">
        <f t="shared" si="17"/>
        <v>792960.42857143283</v>
      </c>
      <c r="T245" s="2">
        <f t="shared" si="18"/>
        <v>7039.571428571362</v>
      </c>
      <c r="U245" s="2">
        <f t="shared" si="19"/>
        <v>800000</v>
      </c>
      <c r="V245" s="2">
        <f t="shared" si="34"/>
        <v>80137762.109709546</v>
      </c>
      <c r="W245" s="2">
        <f t="shared" si="20"/>
        <v>792960.42857143283</v>
      </c>
      <c r="X245" s="2">
        <f t="shared" si="6"/>
        <v>7039.5714285671711</v>
      </c>
      <c r="Y245" s="2">
        <f t="shared" si="43"/>
        <v>68270519.330225259</v>
      </c>
      <c r="Z245" s="2" t="str">
        <f t="shared" si="8"/>
        <v>MEEP</v>
      </c>
      <c r="AA245" s="2">
        <f>IF(Z245="HERE",Y245,AA244+Graph!$G$1*1000)</f>
        <v>80957886.187368184</v>
      </c>
      <c r="AB245" s="2">
        <f t="shared" si="21"/>
        <v>800000</v>
      </c>
      <c r="AC245" s="2">
        <f t="shared" si="44"/>
        <v>66657434.823995195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178</v>
      </c>
      <c r="C246" s="7"/>
      <c r="D246" s="2" t="e">
        <f t="shared" si="12"/>
        <v>#N/A</v>
      </c>
      <c r="E246" s="2" t="e">
        <f t="shared" si="22"/>
        <v>#N/A</v>
      </c>
      <c r="F246" s="2">
        <v>1401798.867459178</v>
      </c>
      <c r="G246" s="2">
        <f t="shared" si="47"/>
        <v>792960.42857142852</v>
      </c>
      <c r="H246" s="2">
        <f t="shared" si="45"/>
        <v>147539398.53828132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1826767.7142857104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1409554.0502723157</v>
      </c>
      <c r="Q246" s="2">
        <f t="shared" si="48"/>
        <v>800000</v>
      </c>
      <c r="R246" s="2">
        <f t="shared" si="46"/>
        <v>149208281.43993491</v>
      </c>
      <c r="S246" s="2">
        <f t="shared" si="17"/>
        <v>792960.42857143283</v>
      </c>
      <c r="T246" s="2">
        <f t="shared" si="18"/>
        <v>7039.571428571362</v>
      </c>
      <c r="U246" s="2">
        <f t="shared" si="19"/>
        <v>800000</v>
      </c>
      <c r="V246" s="2">
        <f t="shared" si="34"/>
        <v>80930722.538280979</v>
      </c>
      <c r="W246" s="2">
        <f t="shared" si="20"/>
        <v>792960.42857143283</v>
      </c>
      <c r="X246" s="2">
        <f t="shared" si="6"/>
        <v>7039.5714285671711</v>
      </c>
      <c r="Y246" s="2">
        <f t="shared" si="43"/>
        <v>68277558.901653826</v>
      </c>
      <c r="Z246" s="2" t="str">
        <f t="shared" si="8"/>
        <v>MEEP</v>
      </c>
      <c r="AA246" s="2">
        <f>IF(Z246="HERE",Y246,AA245+Graph!$G$1*1000)</f>
        <v>81757886.187368184</v>
      </c>
      <c r="AB246" s="2">
        <f t="shared" si="21"/>
        <v>800000</v>
      </c>
      <c r="AC246" s="2">
        <f t="shared" si="44"/>
        <v>66657434.823995195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179</v>
      </c>
      <c r="C247" s="7"/>
      <c r="D247" s="2" t="e">
        <f t="shared" si="12"/>
        <v>#N/A</v>
      </c>
      <c r="E247" s="2" t="e">
        <f t="shared" si="22"/>
        <v>#N/A</v>
      </c>
      <c r="F247" s="2">
        <v>1407059.517752409</v>
      </c>
      <c r="G247" s="2">
        <f t="shared" si="47"/>
        <v>792960.42857142852</v>
      </c>
      <c r="H247" s="2">
        <f t="shared" si="45"/>
        <v>148332358.96685275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1833807.2857142817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1414836.5423648953</v>
      </c>
      <c r="Q247" s="2">
        <f t="shared" si="48"/>
        <v>800000</v>
      </c>
      <c r="R247" s="2">
        <f t="shared" si="46"/>
        <v>150008281.43993491</v>
      </c>
      <c r="S247" s="2">
        <f t="shared" si="17"/>
        <v>792960.42857143283</v>
      </c>
      <c r="T247" s="2">
        <f t="shared" si="18"/>
        <v>7039.571428571362</v>
      </c>
      <c r="U247" s="2">
        <f t="shared" si="19"/>
        <v>800000</v>
      </c>
      <c r="V247" s="2">
        <f t="shared" si="34"/>
        <v>81723682.966852412</v>
      </c>
      <c r="W247" s="2">
        <f t="shared" si="20"/>
        <v>792960.42857143283</v>
      </c>
      <c r="X247" s="2">
        <f t="shared" si="6"/>
        <v>7039.5714285671711</v>
      </c>
      <c r="Y247" s="2">
        <f t="shared" si="43"/>
        <v>68284598.473082393</v>
      </c>
      <c r="Z247" s="2" t="str">
        <f t="shared" si="8"/>
        <v>MEEP</v>
      </c>
      <c r="AA247" s="2">
        <f>IF(Z247="HERE",Y247,AA246+Graph!$G$1*1000)</f>
        <v>82557886.187368184</v>
      </c>
      <c r="AB247" s="2">
        <f t="shared" si="21"/>
        <v>800000</v>
      </c>
      <c r="AC247" s="2">
        <f t="shared" si="44"/>
        <v>66657434.823995195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180</v>
      </c>
      <c r="C248" s="7"/>
      <c r="D248" s="2" t="e">
        <f t="shared" si="12"/>
        <v>#N/A</v>
      </c>
      <c r="E248" s="2" t="e">
        <f t="shared" si="22"/>
        <v>#N/A</v>
      </c>
      <c r="F248" s="2">
        <v>1412320.1680456698</v>
      </c>
      <c r="G248" s="2">
        <f t="shared" si="47"/>
        <v>792960.42857142852</v>
      </c>
      <c r="H248" s="2">
        <f t="shared" si="45"/>
        <v>149125319.39542419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1840846.8571428531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1420119.0344574749</v>
      </c>
      <c r="Q248" s="2">
        <f t="shared" si="48"/>
        <v>800000</v>
      </c>
      <c r="R248" s="2">
        <f t="shared" si="46"/>
        <v>150808281.43993491</v>
      </c>
      <c r="S248" s="2">
        <f t="shared" si="17"/>
        <v>792960.42857143283</v>
      </c>
      <c r="T248" s="2">
        <f t="shared" si="18"/>
        <v>7039.571428571362</v>
      </c>
      <c r="U248" s="2">
        <f t="shared" si="19"/>
        <v>800000</v>
      </c>
      <c r="V248" s="2">
        <f t="shared" si="34"/>
        <v>82516643.395423844</v>
      </c>
      <c r="W248" s="2">
        <f t="shared" si="20"/>
        <v>792960.42857143283</v>
      </c>
      <c r="X248" s="2">
        <f t="shared" si="6"/>
        <v>7039.5714285671711</v>
      </c>
      <c r="Y248" s="2">
        <f t="shared" si="43"/>
        <v>68291638.044510961</v>
      </c>
      <c r="Z248" s="2" t="str">
        <f t="shared" si="8"/>
        <v>MEEP</v>
      </c>
      <c r="AA248" s="2">
        <f>IF(Z248="HERE",Y248,AA247+Graph!$G$1*1000)</f>
        <v>83357886.187368184</v>
      </c>
      <c r="AB248" s="2">
        <f t="shared" si="21"/>
        <v>800000</v>
      </c>
      <c r="AC248" s="2">
        <f t="shared" si="44"/>
        <v>66657434.823995195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181</v>
      </c>
      <c r="C249" s="7"/>
      <c r="D249" s="2" t="e">
        <f t="shared" si="12"/>
        <v>#N/A</v>
      </c>
      <c r="E249" s="2" t="e">
        <f t="shared" si="22"/>
        <v>#N/A</v>
      </c>
      <c r="F249" s="2">
        <v>1417580.8183389306</v>
      </c>
      <c r="G249" s="2">
        <f t="shared" si="47"/>
        <v>792960.42857142852</v>
      </c>
      <c r="H249" s="2">
        <f t="shared" si="45"/>
        <v>149918279.82399562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1847886.4285714244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1425401.5265500546</v>
      </c>
      <c r="Q249" s="2">
        <f t="shared" si="48"/>
        <v>800000</v>
      </c>
      <c r="R249" s="2">
        <f t="shared" si="46"/>
        <v>151608281.43993491</v>
      </c>
      <c r="S249" s="2">
        <f t="shared" si="17"/>
        <v>792960.42857143283</v>
      </c>
      <c r="T249" s="2">
        <f t="shared" si="18"/>
        <v>7039.571428571362</v>
      </c>
      <c r="U249" s="2">
        <f t="shared" si="19"/>
        <v>800000</v>
      </c>
      <c r="V249" s="2">
        <f t="shared" si="34"/>
        <v>83309603.823995277</v>
      </c>
      <c r="W249" s="2">
        <f t="shared" si="20"/>
        <v>792960.42857143283</v>
      </c>
      <c r="X249" s="2">
        <f t="shared" si="6"/>
        <v>7039.5714285671711</v>
      </c>
      <c r="Y249" s="2">
        <f t="shared" si="43"/>
        <v>68298677.615939528</v>
      </c>
      <c r="Z249" s="2" t="str">
        <f t="shared" si="8"/>
        <v>MEEP</v>
      </c>
      <c r="AA249" s="2">
        <f>IF(Z249="HERE",Y249,AA248+Graph!$G$1*1000)</f>
        <v>84157886.187368184</v>
      </c>
      <c r="AB249" s="2">
        <f t="shared" si="21"/>
        <v>800000</v>
      </c>
      <c r="AC249" s="2">
        <f t="shared" si="44"/>
        <v>66657434.823995195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182</v>
      </c>
      <c r="C250" s="7"/>
      <c r="D250" s="2" t="e">
        <f t="shared" si="12"/>
        <v>#N/A</v>
      </c>
      <c r="E250" s="2" t="e">
        <f t="shared" si="22"/>
        <v>#N/A</v>
      </c>
      <c r="F250" s="2">
        <v>1422841.4686321914</v>
      </c>
      <c r="G250" s="2">
        <f t="shared" si="47"/>
        <v>792960.42857142852</v>
      </c>
      <c r="H250" s="2">
        <f t="shared" si="45"/>
        <v>150711240.25256705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1854925.9999999958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1430684.0186426342</v>
      </c>
      <c r="Q250" s="2">
        <f t="shared" si="48"/>
        <v>800000</v>
      </c>
      <c r="R250" s="2">
        <f t="shared" si="46"/>
        <v>152408281.43993491</v>
      </c>
      <c r="S250" s="2">
        <f t="shared" si="17"/>
        <v>792960.42857143283</v>
      </c>
      <c r="T250" s="2">
        <f t="shared" si="18"/>
        <v>7039.571428571362</v>
      </c>
      <c r="U250" s="2">
        <f t="shared" si="19"/>
        <v>800000</v>
      </c>
      <c r="V250" s="2">
        <f t="shared" si="34"/>
        <v>84102564.25256671</v>
      </c>
      <c r="W250" s="2">
        <f t="shared" si="20"/>
        <v>792960.42857143283</v>
      </c>
      <c r="X250" s="2">
        <f t="shared" si="6"/>
        <v>7039.5714285671711</v>
      </c>
      <c r="Y250" s="2">
        <f t="shared" si="43"/>
        <v>68305717.187368095</v>
      </c>
      <c r="Z250" s="2" t="str">
        <f t="shared" si="8"/>
        <v>MEEP</v>
      </c>
      <c r="AA250" s="2">
        <f>IF(Z250="HERE",Y250,AA249+Graph!$G$1*1000)</f>
        <v>84957886.187368184</v>
      </c>
      <c r="AB250" s="2">
        <f t="shared" si="21"/>
        <v>800000</v>
      </c>
      <c r="AC250" s="2">
        <f t="shared" si="44"/>
        <v>66657434.823995195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183</v>
      </c>
      <c r="C251" s="7"/>
      <c r="D251" s="2" t="e">
        <f t="shared" si="12"/>
        <v>#N/A</v>
      </c>
      <c r="E251" s="2" t="e">
        <f t="shared" si="22"/>
        <v>#N/A</v>
      </c>
      <c r="F251" s="2">
        <v>1428102.1189254522</v>
      </c>
      <c r="G251" s="2">
        <f t="shared" si="47"/>
        <v>792960.42857142852</v>
      </c>
      <c r="H251" s="2">
        <f t="shared" si="45"/>
        <v>151504200.68113849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1861965.5714285672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1435966.5107352436</v>
      </c>
      <c r="Q251" s="2">
        <f t="shared" si="48"/>
        <v>800000</v>
      </c>
      <c r="R251" s="2">
        <f t="shared" si="46"/>
        <v>153208281.43993491</v>
      </c>
      <c r="S251" s="2">
        <f t="shared" si="17"/>
        <v>792960.42857143283</v>
      </c>
      <c r="T251" s="2">
        <f t="shared" si="18"/>
        <v>7039.571428571362</v>
      </c>
      <c r="U251" s="2">
        <f t="shared" si="19"/>
        <v>800000</v>
      </c>
      <c r="V251" s="2">
        <f t="shared" si="34"/>
        <v>84895524.681138143</v>
      </c>
      <c r="W251" s="2">
        <f t="shared" si="20"/>
        <v>792960.42857143283</v>
      </c>
      <c r="X251" s="2">
        <f t="shared" si="6"/>
        <v>7039.5714285671711</v>
      </c>
      <c r="Y251" s="2">
        <f t="shared" si="43"/>
        <v>68312756.758796662</v>
      </c>
      <c r="Z251" s="2" t="str">
        <f t="shared" si="8"/>
        <v>MEEP</v>
      </c>
      <c r="AA251" s="2">
        <f>IF(Z251="HERE",Y251,AA250+Graph!$G$1*1000)</f>
        <v>85757886.187368184</v>
      </c>
      <c r="AB251" s="2">
        <f t="shared" si="21"/>
        <v>800000</v>
      </c>
      <c r="AC251" s="2">
        <f t="shared" si="44"/>
        <v>66657434.823995195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184</v>
      </c>
      <c r="C252" s="7"/>
      <c r="D252" s="2" t="e">
        <f t="shared" si="12"/>
        <v>#N/A</v>
      </c>
      <c r="E252" s="2" t="e">
        <f t="shared" si="22"/>
        <v>#N/A</v>
      </c>
      <c r="F252" s="2">
        <v>1433362.7692186832</v>
      </c>
      <c r="G252" s="2">
        <f t="shared" si="47"/>
        <v>792960.42857142852</v>
      </c>
      <c r="H252" s="2">
        <f t="shared" si="45"/>
        <v>152297161.10970992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1869005.1428571385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1441249.0028278232</v>
      </c>
      <c r="Q252" s="2">
        <f t="shared" si="48"/>
        <v>800000</v>
      </c>
      <c r="R252" s="2">
        <f t="shared" si="46"/>
        <v>154008281.43993491</v>
      </c>
      <c r="S252" s="2">
        <f t="shared" si="17"/>
        <v>792960.42857143283</v>
      </c>
      <c r="T252" s="2">
        <f t="shared" si="18"/>
        <v>7039.571428571362</v>
      </c>
      <c r="U252" s="2">
        <f t="shared" si="19"/>
        <v>800000</v>
      </c>
      <c r="V252" s="2">
        <f t="shared" si="34"/>
        <v>85688485.109709576</v>
      </c>
      <c r="W252" s="2">
        <f t="shared" si="20"/>
        <v>792960.42857143283</v>
      </c>
      <c r="X252" s="2">
        <f t="shared" si="6"/>
        <v>7039.5714285671711</v>
      </c>
      <c r="Y252" s="2">
        <f t="shared" si="43"/>
        <v>68319796.330225229</v>
      </c>
      <c r="Z252" s="2" t="str">
        <f t="shared" si="8"/>
        <v>MEEP</v>
      </c>
      <c r="AA252" s="2">
        <f>IF(Z252="HERE",Y252,AA251+Graph!$G$1*1000)</f>
        <v>86557886.187368184</v>
      </c>
      <c r="AB252" s="2">
        <f t="shared" si="21"/>
        <v>800000</v>
      </c>
      <c r="AC252" s="2">
        <f t="shared" si="44"/>
        <v>66657434.823995195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185</v>
      </c>
      <c r="C253" s="7"/>
      <c r="D253" s="2" t="e">
        <f t="shared" si="12"/>
        <v>#N/A</v>
      </c>
      <c r="E253" s="2" t="e">
        <f t="shared" si="22"/>
        <v>#N/A</v>
      </c>
      <c r="F253" s="2">
        <v>1438623.4195119441</v>
      </c>
      <c r="G253" s="2">
        <f t="shared" si="47"/>
        <v>792960.42857142852</v>
      </c>
      <c r="H253" s="2">
        <f t="shared" si="45"/>
        <v>153090121.53828135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1876044.7142857099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1446531.4949204028</v>
      </c>
      <c r="Q253" s="2">
        <f t="shared" si="48"/>
        <v>800000</v>
      </c>
      <c r="R253" s="2">
        <f t="shared" si="46"/>
        <v>154808281.43993491</v>
      </c>
      <c r="S253" s="2">
        <f t="shared" si="17"/>
        <v>792960.42857143283</v>
      </c>
      <c r="T253" s="2">
        <f t="shared" si="18"/>
        <v>7039.571428571362</v>
      </c>
      <c r="U253" s="2">
        <f t="shared" si="19"/>
        <v>800000</v>
      </c>
      <c r="V253" s="2">
        <f t="shared" si="34"/>
        <v>86481445.538281009</v>
      </c>
      <c r="W253" s="2">
        <f t="shared" si="20"/>
        <v>792960.42857143283</v>
      </c>
      <c r="X253" s="2">
        <f t="shared" si="6"/>
        <v>7039.5714285671711</v>
      </c>
      <c r="Y253" s="2">
        <f t="shared" si="43"/>
        <v>68326835.901653796</v>
      </c>
      <c r="Z253" s="2" t="str">
        <f t="shared" si="8"/>
        <v>MEEP</v>
      </c>
      <c r="AA253" s="2">
        <f>IF(Z253="HERE",Y253,AA252+Graph!$G$1*1000)</f>
        <v>87357886.187368184</v>
      </c>
      <c r="AB253" s="2">
        <f t="shared" si="21"/>
        <v>800000</v>
      </c>
      <c r="AC253" s="2">
        <f t="shared" si="44"/>
        <v>66657434.823995195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186</v>
      </c>
      <c r="C254" s="7"/>
      <c r="D254" s="2" t="e">
        <f t="shared" si="12"/>
        <v>#N/A</v>
      </c>
      <c r="E254" s="2" t="e">
        <f t="shared" si="22"/>
        <v>#N/A</v>
      </c>
      <c r="F254" s="2">
        <v>1443884.0698052049</v>
      </c>
      <c r="G254" s="2">
        <f t="shared" si="47"/>
        <v>792960.42857142852</v>
      </c>
      <c r="H254" s="2">
        <f t="shared" si="45"/>
        <v>153883081.96685278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1883084.2857142813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1451813.9870129824</v>
      </c>
      <c r="Q254" s="2">
        <f t="shared" si="48"/>
        <v>800000</v>
      </c>
      <c r="R254" s="2">
        <f t="shared" si="46"/>
        <v>155608281.43993491</v>
      </c>
      <c r="S254" s="2">
        <f t="shared" si="17"/>
        <v>792960.42857143283</v>
      </c>
      <c r="T254" s="2">
        <f t="shared" si="18"/>
        <v>7039.571428571362</v>
      </c>
      <c r="U254" s="2">
        <f t="shared" si="19"/>
        <v>800000</v>
      </c>
      <c r="V254" s="2">
        <f t="shared" si="34"/>
        <v>87274405.966852441</v>
      </c>
      <c r="W254" s="2">
        <f t="shared" si="20"/>
        <v>792960.42857143283</v>
      </c>
      <c r="X254" s="2">
        <f t="shared" si="6"/>
        <v>7039.5714285671711</v>
      </c>
      <c r="Y254" s="2">
        <f t="shared" si="43"/>
        <v>68333875.473082364</v>
      </c>
      <c r="Z254" s="2" t="str">
        <f t="shared" si="8"/>
        <v>MEEP</v>
      </c>
      <c r="AA254" s="2">
        <f>IF(Z254="HERE",Y254,AA253+Graph!$G$1*1000)</f>
        <v>88157886.187368184</v>
      </c>
      <c r="AB254" s="2">
        <f t="shared" si="21"/>
        <v>800000</v>
      </c>
      <c r="AC254" s="2">
        <f t="shared" si="44"/>
        <v>66657434.823995195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187</v>
      </c>
      <c r="C255" s="7"/>
      <c r="D255" s="2" t="e">
        <f t="shared" si="12"/>
        <v>#N/A</v>
      </c>
      <c r="E255" s="2" t="e">
        <f t="shared" si="22"/>
        <v>#N/A</v>
      </c>
      <c r="F255" s="2">
        <v>1449144.7200984657</v>
      </c>
      <c r="G255" s="2">
        <f t="shared" si="47"/>
        <v>792960.42857142852</v>
      </c>
      <c r="H255" s="2">
        <f t="shared" si="45"/>
        <v>154676042.39542422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1890123.8571428526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1457096.479105562</v>
      </c>
      <c r="Q255" s="2">
        <f t="shared" si="48"/>
        <v>800000</v>
      </c>
      <c r="R255" s="2">
        <f t="shared" si="46"/>
        <v>156408281.43993491</v>
      </c>
      <c r="S255" s="2">
        <f t="shared" si="17"/>
        <v>792960.42857143283</v>
      </c>
      <c r="T255" s="2">
        <f t="shared" si="18"/>
        <v>7039.571428571362</v>
      </c>
      <c r="U255" s="2">
        <f t="shared" si="19"/>
        <v>800000</v>
      </c>
      <c r="V255" s="2">
        <f t="shared" si="34"/>
        <v>88067366.395423874</v>
      </c>
      <c r="W255" s="2">
        <f t="shared" si="20"/>
        <v>792960.42857143283</v>
      </c>
      <c r="X255" s="2">
        <f t="shared" si="6"/>
        <v>7039.5714285671711</v>
      </c>
      <c r="Y255" s="2">
        <f t="shared" si="43"/>
        <v>68340915.044510931</v>
      </c>
      <c r="Z255" s="2" t="str">
        <f t="shared" si="8"/>
        <v>MEEP</v>
      </c>
      <c r="AA255" s="2">
        <f>IF(Z255="HERE",Y255,AA254+Graph!$G$1*1000)</f>
        <v>88957886.187368184</v>
      </c>
      <c r="AB255" s="2">
        <f t="shared" si="21"/>
        <v>800000</v>
      </c>
      <c r="AC255" s="2">
        <f t="shared" si="44"/>
        <v>66657434.823995195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188</v>
      </c>
      <c r="C256" s="7"/>
      <c r="D256" s="2" t="e">
        <f t="shared" si="12"/>
        <v>#N/A</v>
      </c>
      <c r="E256" s="2" t="e">
        <f t="shared" si="22"/>
        <v>#N/A</v>
      </c>
      <c r="F256" s="2">
        <v>1454405.3703917265</v>
      </c>
      <c r="G256" s="2">
        <f t="shared" si="47"/>
        <v>792960.42857142852</v>
      </c>
      <c r="H256" s="2">
        <f t="shared" si="45"/>
        <v>155469002.82399565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1897163.428571424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1462378.9711981416</v>
      </c>
      <c r="Q256" s="2">
        <f t="shared" si="48"/>
        <v>800000</v>
      </c>
      <c r="R256" s="2">
        <f t="shared" si="46"/>
        <v>157208281.43993491</v>
      </c>
      <c r="S256" s="2">
        <f t="shared" si="17"/>
        <v>792960.42857143283</v>
      </c>
      <c r="T256" s="2">
        <f t="shared" si="18"/>
        <v>7039.571428571362</v>
      </c>
      <c r="U256" s="2">
        <f t="shared" si="19"/>
        <v>800000</v>
      </c>
      <c r="V256" s="2">
        <f t="shared" si="34"/>
        <v>88860326.823995307</v>
      </c>
      <c r="W256" s="2">
        <f t="shared" si="20"/>
        <v>792960.42857143283</v>
      </c>
      <c r="X256" s="2">
        <f t="shared" si="6"/>
        <v>7039.5714285671711</v>
      </c>
      <c r="Y256" s="2">
        <f t="shared" si="43"/>
        <v>68347954.615939498</v>
      </c>
      <c r="Z256" s="2" t="str">
        <f t="shared" si="8"/>
        <v>MEEP</v>
      </c>
      <c r="AA256" s="2">
        <f>IF(Z256="HERE",Y256,AA255+Graph!$G$1*1000)</f>
        <v>89757886.187368184</v>
      </c>
      <c r="AB256" s="2">
        <f t="shared" si="21"/>
        <v>800000</v>
      </c>
      <c r="AC256" s="2">
        <f t="shared" si="44"/>
        <v>66657434.823995195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189</v>
      </c>
      <c r="C257" s="7"/>
      <c r="D257" s="2" t="e">
        <f t="shared" si="12"/>
        <v>#N/A</v>
      </c>
      <c r="E257" s="2" t="e">
        <f t="shared" si="22"/>
        <v>#N/A</v>
      </c>
      <c r="F257" s="2">
        <v>1459666.0206849575</v>
      </c>
      <c r="G257" s="2">
        <f t="shared" si="47"/>
        <v>792960.42857142852</v>
      </c>
      <c r="H257" s="2">
        <f t="shared" si="45"/>
        <v>156261963.25256708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1904202.9999999953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1467661.463290751</v>
      </c>
      <c r="Q257" s="2">
        <f t="shared" si="48"/>
        <v>800000</v>
      </c>
      <c r="R257" s="2">
        <f t="shared" si="46"/>
        <v>158008281.43993491</v>
      </c>
      <c r="S257" s="2">
        <f t="shared" si="17"/>
        <v>792960.42857143283</v>
      </c>
      <c r="T257" s="2">
        <f t="shared" si="18"/>
        <v>7039.571428571362</v>
      </c>
      <c r="U257" s="2">
        <f t="shared" si="19"/>
        <v>800000</v>
      </c>
      <c r="V257" s="2">
        <f t="shared" si="34"/>
        <v>89653287.25256674</v>
      </c>
      <c r="W257" s="2">
        <f t="shared" si="20"/>
        <v>792960.42857143283</v>
      </c>
      <c r="X257" s="2">
        <f t="shared" si="6"/>
        <v>7039.5714285671711</v>
      </c>
      <c r="Y257" s="2">
        <f t="shared" si="43"/>
        <v>68354994.187368065</v>
      </c>
      <c r="Z257" s="2" t="str">
        <f t="shared" si="8"/>
        <v>MEEP</v>
      </c>
      <c r="AA257" s="2">
        <f>IF(Z257="HERE",Y257,AA256+Graph!$G$1*1000)</f>
        <v>90557886.187368184</v>
      </c>
      <c r="AB257" s="2">
        <f t="shared" si="21"/>
        <v>800000</v>
      </c>
      <c r="AC257" s="2">
        <f t="shared" si="44"/>
        <v>66657434.823995195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190</v>
      </c>
      <c r="C258" s="7"/>
      <c r="D258" s="2" t="e">
        <f t="shared" si="12"/>
        <v>#N/A</v>
      </c>
      <c r="E258" s="2" t="e">
        <f t="shared" si="22"/>
        <v>#N/A</v>
      </c>
      <c r="F258" s="2">
        <v>1464926.6709782183</v>
      </c>
      <c r="G258" s="2">
        <f t="shared" si="47"/>
        <v>792960.42857142852</v>
      </c>
      <c r="H258" s="2">
        <f t="shared" si="45"/>
        <v>157054923.68113852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1911242.5714285667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1472943.9553833306</v>
      </c>
      <c r="Q258" s="2">
        <f t="shared" si="48"/>
        <v>800000</v>
      </c>
      <c r="R258" s="2">
        <f t="shared" si="46"/>
        <v>158808281.43993491</v>
      </c>
      <c r="S258" s="2">
        <f t="shared" si="17"/>
        <v>792960.42857143283</v>
      </c>
      <c r="T258" s="2">
        <f t="shared" si="18"/>
        <v>7039.571428571362</v>
      </c>
      <c r="U258" s="2">
        <f t="shared" si="19"/>
        <v>800000</v>
      </c>
      <c r="V258" s="2">
        <f t="shared" si="34"/>
        <v>90446247.681138173</v>
      </c>
      <c r="W258" s="2">
        <f t="shared" si="20"/>
        <v>792960.42857143283</v>
      </c>
      <c r="X258" s="2">
        <f t="shared" si="6"/>
        <v>7039.5714285671711</v>
      </c>
      <c r="Y258" s="2">
        <f t="shared" si="43"/>
        <v>68362033.758796632</v>
      </c>
      <c r="Z258" s="2" t="str">
        <f t="shared" si="8"/>
        <v>MEEP</v>
      </c>
      <c r="AA258" s="2">
        <f>IF(Z258="HERE",Y258,AA257+Graph!$G$1*1000)</f>
        <v>91357886.187368184</v>
      </c>
      <c r="AB258" s="2">
        <f t="shared" si="21"/>
        <v>800000</v>
      </c>
      <c r="AC258" s="2">
        <f t="shared" si="44"/>
        <v>66657434.823995195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191</v>
      </c>
      <c r="C259" s="7"/>
      <c r="D259" s="2" t="e">
        <f t="shared" si="12"/>
        <v>#N/A</v>
      </c>
      <c r="E259" s="2" t="e">
        <f t="shared" si="22"/>
        <v>#N/A</v>
      </c>
      <c r="F259" s="2">
        <v>1470187.3212714791</v>
      </c>
      <c r="G259" s="2">
        <f t="shared" si="47"/>
        <v>792960.42857142852</v>
      </c>
      <c r="H259" s="2">
        <f t="shared" si="45"/>
        <v>157847884.10970995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1918282.1428571381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1478226.4474759102</v>
      </c>
      <c r="Q259" s="2">
        <f t="shared" si="48"/>
        <v>800000</v>
      </c>
      <c r="R259" s="2">
        <f t="shared" si="46"/>
        <v>159608281.43993491</v>
      </c>
      <c r="S259" s="2">
        <f t="shared" si="17"/>
        <v>792960.42857143283</v>
      </c>
      <c r="T259" s="2">
        <f t="shared" si="18"/>
        <v>7039.571428571362</v>
      </c>
      <c r="U259" s="2">
        <f t="shared" si="19"/>
        <v>800000</v>
      </c>
      <c r="V259" s="2">
        <f t="shared" si="34"/>
        <v>91239208.109709606</v>
      </c>
      <c r="W259" s="2">
        <f t="shared" si="20"/>
        <v>792960.42857143283</v>
      </c>
      <c r="X259" s="2">
        <f t="shared" si="6"/>
        <v>7039.5714285671711</v>
      </c>
      <c r="Y259" s="2">
        <f t="shared" si="43"/>
        <v>68369073.330225199</v>
      </c>
      <c r="Z259" s="2" t="str">
        <f t="shared" si="8"/>
        <v>MEEP</v>
      </c>
      <c r="AA259" s="2">
        <f>IF(Z259="HERE",Y259,AA258+Graph!$G$1*1000)</f>
        <v>92157886.187368184</v>
      </c>
      <c r="AB259" s="2">
        <f t="shared" si="21"/>
        <v>800000</v>
      </c>
      <c r="AC259" s="2">
        <f t="shared" si="44"/>
        <v>66657434.823995195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192</v>
      </c>
      <c r="C260" s="7"/>
      <c r="D260" s="2" t="e">
        <f t="shared" si="12"/>
        <v>#N/A</v>
      </c>
      <c r="E260" s="2" t="e">
        <f t="shared" si="22"/>
        <v>#N/A</v>
      </c>
      <c r="F260" s="2">
        <v>1475447.9715647399</v>
      </c>
      <c r="G260" s="2">
        <f t="shared" si="47"/>
        <v>792960.42857142852</v>
      </c>
      <c r="H260" s="2">
        <f t="shared" si="45"/>
        <v>158640844.53828138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1925321.7142857094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1483508.9395684898</v>
      </c>
      <c r="Q260" s="2">
        <f t="shared" si="48"/>
        <v>800000</v>
      </c>
      <c r="R260" s="2">
        <f t="shared" si="46"/>
        <v>160408281.43993491</v>
      </c>
      <c r="S260" s="2">
        <f t="shared" si="17"/>
        <v>792960.42857143283</v>
      </c>
      <c r="T260" s="2">
        <f t="shared" si="18"/>
        <v>7039.571428571362</v>
      </c>
      <c r="U260" s="2">
        <f t="shared" si="19"/>
        <v>800000</v>
      </c>
      <c r="V260" s="2">
        <f t="shared" si="34"/>
        <v>92032168.538281038</v>
      </c>
      <c r="W260" s="2">
        <f t="shared" si="20"/>
        <v>792960.42857143283</v>
      </c>
      <c r="X260" s="2">
        <f t="shared" si="6"/>
        <v>7039.5714285671711</v>
      </c>
      <c r="Y260" s="2">
        <f t="shared" si="43"/>
        <v>68376112.901653767</v>
      </c>
      <c r="Z260" s="2" t="str">
        <f t="shared" si="8"/>
        <v>MEEP</v>
      </c>
      <c r="AA260" s="2">
        <f>IF(Z260="HERE",Y260,AA259+Graph!$G$1*1000)</f>
        <v>92957886.187368184</v>
      </c>
      <c r="AB260" s="2">
        <f t="shared" si="21"/>
        <v>800000</v>
      </c>
      <c r="AC260" s="2">
        <f t="shared" si="44"/>
        <v>66657434.823995195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193</v>
      </c>
      <c r="C261" s="7"/>
      <c r="D261" s="2" t="e">
        <f t="shared" si="12"/>
        <v>#N/A</v>
      </c>
      <c r="E261" s="2" t="e">
        <f t="shared" si="22"/>
        <v>#N/A</v>
      </c>
      <c r="F261" s="2">
        <v>1480708.6218580008</v>
      </c>
      <c r="G261" s="2">
        <f t="shared" si="47"/>
        <v>792960.42857142852</v>
      </c>
      <c r="H261" s="2">
        <f t="shared" si="45"/>
        <v>159433804.96685281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1932361.2857142808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1488791.4316610694</v>
      </c>
      <c r="Q261" s="2">
        <f t="shared" si="48"/>
        <v>800000</v>
      </c>
      <c r="R261" s="2">
        <f t="shared" si="46"/>
        <v>161208281.43993491</v>
      </c>
      <c r="S261" s="2">
        <f t="shared" si="17"/>
        <v>792960.42857143283</v>
      </c>
      <c r="T261" s="2">
        <f t="shared" si="18"/>
        <v>7039.571428571362</v>
      </c>
      <c r="U261" s="2">
        <f t="shared" si="19"/>
        <v>800000</v>
      </c>
      <c r="V261" s="2">
        <f t="shared" si="34"/>
        <v>92825128.966852471</v>
      </c>
      <c r="W261" s="2">
        <f t="shared" si="20"/>
        <v>792960.42857143283</v>
      </c>
      <c r="X261" s="2">
        <f t="shared" si="6"/>
        <v>7039.5714285671711</v>
      </c>
      <c r="Y261" s="2">
        <f t="shared" si="43"/>
        <v>68383152.473082334</v>
      </c>
      <c r="Z261" s="2" t="str">
        <f t="shared" si="8"/>
        <v>MEEP</v>
      </c>
      <c r="AA261" s="2">
        <f>IF(Z261="HERE",Y261,AA260+Graph!$G$1*1000)</f>
        <v>93757886.187368184</v>
      </c>
      <c r="AB261" s="2">
        <f t="shared" si="21"/>
        <v>800000</v>
      </c>
      <c r="AC261" s="2">
        <f t="shared" si="44"/>
        <v>66657434.823995195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194</v>
      </c>
      <c r="C262" s="7"/>
      <c r="D262" s="2" t="e">
        <f t="shared" si="12"/>
        <v>#N/A</v>
      </c>
      <c r="E262" s="2" t="e">
        <f t="shared" si="22"/>
        <v>#N/A</v>
      </c>
      <c r="F262" s="2">
        <v>1485969.2721512318</v>
      </c>
      <c r="G262" s="2">
        <f t="shared" si="47"/>
        <v>792960.42857142852</v>
      </c>
      <c r="H262" s="2">
        <f t="shared" si="45"/>
        <v>160226765.39542425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1939400.8571428522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1494073.923753649</v>
      </c>
      <c r="Q262" s="2">
        <f t="shared" si="48"/>
        <v>800000</v>
      </c>
      <c r="R262" s="2">
        <f t="shared" si="46"/>
        <v>162008281.43993491</v>
      </c>
      <c r="S262" s="2">
        <f t="shared" si="17"/>
        <v>792960.42857143283</v>
      </c>
      <c r="T262" s="2">
        <f t="shared" si="18"/>
        <v>7039.571428571362</v>
      </c>
      <c r="U262" s="2">
        <f t="shared" si="19"/>
        <v>800000</v>
      </c>
      <c r="V262" s="2">
        <f t="shared" si="34"/>
        <v>93618089.395423904</v>
      </c>
      <c r="W262" s="2">
        <f t="shared" si="20"/>
        <v>792960.42857143283</v>
      </c>
      <c r="X262" s="2">
        <f t="shared" si="6"/>
        <v>7039.5714285671711</v>
      </c>
      <c r="Y262" s="2">
        <f t="shared" si="43"/>
        <v>68390192.044510901</v>
      </c>
      <c r="Z262" s="2" t="str">
        <f t="shared" si="8"/>
        <v>MEEP</v>
      </c>
      <c r="AA262" s="2">
        <f>IF(Z262="HERE",Y262,AA261+Graph!$G$1*1000)</f>
        <v>94557886.187368184</v>
      </c>
      <c r="AB262" s="2">
        <f t="shared" si="21"/>
        <v>800000</v>
      </c>
      <c r="AC262" s="2">
        <f t="shared" si="44"/>
        <v>66657434.823995195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195</v>
      </c>
      <c r="C263" s="7"/>
      <c r="D263" s="2" t="e">
        <f t="shared" si="12"/>
        <v>#N/A</v>
      </c>
      <c r="E263" s="2" t="e">
        <f t="shared" si="22"/>
        <v>#N/A</v>
      </c>
      <c r="F263" s="2">
        <v>1491229.9224444926</v>
      </c>
      <c r="G263" s="2">
        <f t="shared" si="47"/>
        <v>792960.42857142852</v>
      </c>
      <c r="H263" s="2">
        <f t="shared" si="45"/>
        <v>161019725.82399568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1946440.4285714235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1499356.4158462584</v>
      </c>
      <c r="Q263" s="2">
        <f t="shared" si="48"/>
        <v>800000</v>
      </c>
      <c r="R263" s="2">
        <f t="shared" si="46"/>
        <v>162808281.43993491</v>
      </c>
      <c r="S263" s="2">
        <f t="shared" si="17"/>
        <v>792960.42857143283</v>
      </c>
      <c r="T263" s="2">
        <f t="shared" si="18"/>
        <v>7039.571428571362</v>
      </c>
      <c r="U263" s="2">
        <f t="shared" si="19"/>
        <v>800000</v>
      </c>
      <c r="V263" s="2">
        <f t="shared" si="34"/>
        <v>94411049.823995337</v>
      </c>
      <c r="W263" s="2">
        <f t="shared" si="20"/>
        <v>792960.42857143283</v>
      </c>
      <c r="X263" s="2">
        <f t="shared" si="6"/>
        <v>7039.5714285671711</v>
      </c>
      <c r="Y263" s="2">
        <f t="shared" si="43"/>
        <v>68397231.615939468</v>
      </c>
      <c r="Z263" s="2" t="str">
        <f t="shared" si="8"/>
        <v>MEEP</v>
      </c>
      <c r="AA263" s="2">
        <f>IF(Z263="HERE",Y263,AA262+Graph!$G$1*1000)</f>
        <v>95357886.187368184</v>
      </c>
      <c r="AB263" s="2">
        <f t="shared" si="21"/>
        <v>800000</v>
      </c>
      <c r="AC263" s="2">
        <f t="shared" si="44"/>
        <v>66657434.823995195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196</v>
      </c>
      <c r="C264" s="7"/>
      <c r="D264" s="2" t="e">
        <f t="shared" si="12"/>
        <v>#N/A</v>
      </c>
      <c r="E264" s="2" t="e">
        <f t="shared" si="22"/>
        <v>#N/A</v>
      </c>
      <c r="F264" s="2">
        <v>1496490.5727377534</v>
      </c>
      <c r="G264" s="2">
        <f t="shared" si="47"/>
        <v>792960.42857142852</v>
      </c>
      <c r="H264" s="2">
        <f t="shared" si="45"/>
        <v>161812686.25256711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1953479.9999999949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1504638.907938838</v>
      </c>
      <c r="Q264" s="2">
        <f t="shared" si="48"/>
        <v>800000</v>
      </c>
      <c r="R264" s="2">
        <f t="shared" si="46"/>
        <v>163608281.43993491</v>
      </c>
      <c r="S264" s="2">
        <f t="shared" si="17"/>
        <v>792960.42857143283</v>
      </c>
      <c r="T264" s="2">
        <f t="shared" si="18"/>
        <v>7039.571428571362</v>
      </c>
      <c r="U264" s="2">
        <f t="shared" si="19"/>
        <v>800000</v>
      </c>
      <c r="V264" s="2">
        <f t="shared" si="34"/>
        <v>95204010.25256677</v>
      </c>
      <c r="W264" s="2">
        <f t="shared" si="20"/>
        <v>792960.42857143283</v>
      </c>
      <c r="X264" s="2">
        <f t="shared" si="6"/>
        <v>7039.5714285671711</v>
      </c>
      <c r="Y264" s="2">
        <f t="shared" si="43"/>
        <v>68404271.187368035</v>
      </c>
      <c r="Z264" s="2" t="str">
        <f t="shared" si="8"/>
        <v>MEEP</v>
      </c>
      <c r="AA264" s="2">
        <f>IF(Z264="HERE",Y264,AA263+Graph!$G$1*1000)</f>
        <v>96157886.187368184</v>
      </c>
      <c r="AB264" s="2">
        <f t="shared" si="21"/>
        <v>800000</v>
      </c>
      <c r="AC264" s="2">
        <f t="shared" si="44"/>
        <v>66657434.823995195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197</v>
      </c>
      <c r="C265" s="7"/>
      <c r="D265" s="2" t="e">
        <f t="shared" si="12"/>
        <v>#N/A</v>
      </c>
      <c r="E265" s="2" t="e">
        <f t="shared" si="22"/>
        <v>#N/A</v>
      </c>
      <c r="F265" s="2">
        <v>1501751.2230310142</v>
      </c>
      <c r="G265" s="2">
        <f t="shared" si="47"/>
        <v>792960.42857142852</v>
      </c>
      <c r="H265" s="2">
        <f t="shared" si="45"/>
        <v>162605646.68113855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1960519.5714285662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1509921.4000314176</v>
      </c>
      <c r="Q265" s="2">
        <f t="shared" si="48"/>
        <v>800000</v>
      </c>
      <c r="R265" s="2">
        <f t="shared" si="46"/>
        <v>164408281.43993491</v>
      </c>
      <c r="S265" s="2">
        <f t="shared" si="17"/>
        <v>792960.42857143283</v>
      </c>
      <c r="T265" s="2">
        <f t="shared" si="18"/>
        <v>7039.571428571362</v>
      </c>
      <c r="U265" s="2">
        <f t="shared" si="19"/>
        <v>800000</v>
      </c>
      <c r="V265" s="2">
        <f t="shared" si="34"/>
        <v>95996970.681138203</v>
      </c>
      <c r="W265" s="2">
        <f t="shared" si="20"/>
        <v>792960.42857143283</v>
      </c>
      <c r="X265" s="2">
        <f t="shared" si="6"/>
        <v>7039.5714285671711</v>
      </c>
      <c r="Y265" s="2">
        <f t="shared" si="43"/>
        <v>68411310.758796602</v>
      </c>
      <c r="Z265" s="2" t="str">
        <f t="shared" si="8"/>
        <v>MEEP</v>
      </c>
      <c r="AA265" s="2">
        <f>IF(Z265="HERE",Y265,AA264+Graph!$G$1*1000)</f>
        <v>96957886.187368184</v>
      </c>
      <c r="AB265" s="2">
        <f t="shared" si="21"/>
        <v>800000</v>
      </c>
      <c r="AC265" s="2">
        <f t="shared" si="44"/>
        <v>66657434.823995195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198</v>
      </c>
      <c r="C266" s="7"/>
      <c r="D266" s="2" t="e">
        <f t="shared" si="12"/>
        <v>#N/A</v>
      </c>
      <c r="E266" s="2" t="e">
        <f t="shared" si="22"/>
        <v>#N/A</v>
      </c>
      <c r="F266" s="2">
        <v>1507011.873324275</v>
      </c>
      <c r="G266" s="2">
        <f t="shared" si="47"/>
        <v>792960.42857142852</v>
      </c>
      <c r="H266" s="2">
        <f t="shared" si="45"/>
        <v>163398607.10970998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1967559.1428571376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1515203.8921239972</v>
      </c>
      <c r="Q266" s="2">
        <f t="shared" si="48"/>
        <v>800000</v>
      </c>
      <c r="R266" s="2">
        <f t="shared" si="46"/>
        <v>165208281.43993491</v>
      </c>
      <c r="S266" s="2">
        <f t="shared" si="17"/>
        <v>792960.42857143283</v>
      </c>
      <c r="T266" s="2">
        <f t="shared" si="18"/>
        <v>7039.571428571362</v>
      </c>
      <c r="U266" s="2">
        <f t="shared" si="19"/>
        <v>800000</v>
      </c>
      <c r="V266" s="2">
        <f t="shared" si="34"/>
        <v>96789931.109709635</v>
      </c>
      <c r="W266" s="2">
        <f t="shared" si="20"/>
        <v>792960.42857143283</v>
      </c>
      <c r="X266" s="2">
        <f t="shared" si="6"/>
        <v>7039.5714285671711</v>
      </c>
      <c r="Y266" s="2">
        <f t="shared" si="43"/>
        <v>68418350.33022517</v>
      </c>
      <c r="Z266" s="2" t="str">
        <f t="shared" si="8"/>
        <v>MEEP</v>
      </c>
      <c r="AA266" s="2">
        <f>IF(Z266="HERE",Y266,AA265+Graph!$G$1*1000)</f>
        <v>97757886.187368184</v>
      </c>
      <c r="AB266" s="2">
        <f t="shared" si="21"/>
        <v>800000</v>
      </c>
      <c r="AC266" s="2">
        <f t="shared" si="44"/>
        <v>66657434.823995195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199</v>
      </c>
      <c r="C267" s="7"/>
      <c r="D267" s="2" t="e">
        <f t="shared" si="12"/>
        <v>#N/A</v>
      </c>
      <c r="E267" s="2" t="e">
        <f t="shared" si="22"/>
        <v>#N/A</v>
      </c>
      <c r="F267" s="2">
        <v>1512272.5236175358</v>
      </c>
      <c r="G267" s="2">
        <f t="shared" si="47"/>
        <v>792960.42857142852</v>
      </c>
      <c r="H267" s="2">
        <f t="shared" si="45"/>
        <v>164191567.53828141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1974598.714285709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1520486.3842165768</v>
      </c>
      <c r="Q267" s="2">
        <f t="shared" si="48"/>
        <v>800000</v>
      </c>
      <c r="R267" s="2">
        <f t="shared" si="46"/>
        <v>166008281.43993491</v>
      </c>
      <c r="S267" s="2">
        <f t="shared" si="17"/>
        <v>792960.42857143283</v>
      </c>
      <c r="T267" s="2">
        <f t="shared" si="18"/>
        <v>7039.571428571362</v>
      </c>
      <c r="U267" s="2">
        <f t="shared" si="19"/>
        <v>800000</v>
      </c>
      <c r="V267" s="2">
        <f t="shared" si="34"/>
        <v>97582891.538281068</v>
      </c>
      <c r="W267" s="2">
        <f t="shared" si="20"/>
        <v>792960.42857143283</v>
      </c>
      <c r="X267" s="2">
        <f t="shared" si="6"/>
        <v>7039.5714285671711</v>
      </c>
      <c r="Y267" s="2">
        <f t="shared" si="43"/>
        <v>68425389.901653737</v>
      </c>
      <c r="Z267" s="2" t="str">
        <f t="shared" si="8"/>
        <v>MEEP</v>
      </c>
      <c r="AA267" s="2">
        <f>IF(Z267="HERE",Y267,AA266+Graph!$G$1*1000)</f>
        <v>98557886.187368184</v>
      </c>
      <c r="AB267" s="2">
        <f t="shared" si="21"/>
        <v>800000</v>
      </c>
      <c r="AC267" s="2">
        <f t="shared" si="44"/>
        <v>66657434.823995195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200</v>
      </c>
      <c r="C268" s="7"/>
      <c r="D268" s="2" t="e">
        <f t="shared" si="12"/>
        <v>#N/A</v>
      </c>
      <c r="E268" s="2" t="e">
        <f t="shared" si="22"/>
        <v>#N/A</v>
      </c>
      <c r="F268" s="2">
        <v>1517533.1739107668</v>
      </c>
      <c r="G268" s="2">
        <f t="shared" si="47"/>
        <v>792960.42857142852</v>
      </c>
      <c r="H268" s="2">
        <f t="shared" si="45"/>
        <v>164984527.96685284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1981638.2857142803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1525768.8763091862</v>
      </c>
      <c r="Q268" s="2">
        <f t="shared" si="48"/>
        <v>800000</v>
      </c>
      <c r="R268" s="2">
        <f t="shared" si="46"/>
        <v>166808281.43993491</v>
      </c>
      <c r="S268" s="2">
        <f t="shared" si="17"/>
        <v>792960.42857143283</v>
      </c>
      <c r="T268" s="2">
        <f t="shared" si="18"/>
        <v>7039.571428571362</v>
      </c>
      <c r="U268" s="2">
        <f t="shared" si="19"/>
        <v>800000</v>
      </c>
      <c r="V268" s="2">
        <f t="shared" si="34"/>
        <v>98375851.966852501</v>
      </c>
      <c r="W268" s="2">
        <f t="shared" si="20"/>
        <v>792960.42857143283</v>
      </c>
      <c r="X268" s="2">
        <f t="shared" si="6"/>
        <v>7039.5714285671711</v>
      </c>
      <c r="Y268" s="2">
        <f t="shared" si="43"/>
        <v>68432429.473082304</v>
      </c>
      <c r="Z268" s="2" t="str">
        <f t="shared" si="8"/>
        <v>MEEP</v>
      </c>
      <c r="AA268" s="2">
        <f>IF(Z268="HERE",Y268,AA267+Graph!$G$1*1000)</f>
        <v>99357886.187368184</v>
      </c>
      <c r="AB268" s="2">
        <f t="shared" si="21"/>
        <v>800000</v>
      </c>
      <c r="AC268" s="2">
        <f t="shared" si="44"/>
        <v>66657434.823995195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201</v>
      </c>
      <c r="C269" s="7"/>
      <c r="D269" s="2" t="e">
        <f t="shared" si="12"/>
        <v>#N/A</v>
      </c>
      <c r="E269" s="2" t="e">
        <f t="shared" si="22"/>
        <v>#N/A</v>
      </c>
      <c r="F269" s="2">
        <v>1522793.8242040277</v>
      </c>
      <c r="G269" s="2">
        <f t="shared" si="47"/>
        <v>792960.42857142852</v>
      </c>
      <c r="H269" s="2">
        <f t="shared" si="45"/>
        <v>165777488.39542428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1988677.8571428517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1531051.3684017658</v>
      </c>
      <c r="Q269" s="2">
        <f t="shared" si="48"/>
        <v>800000</v>
      </c>
      <c r="R269" s="2">
        <f t="shared" si="46"/>
        <v>167608281.43993491</v>
      </c>
      <c r="S269" s="2">
        <f t="shared" si="17"/>
        <v>792960.42857143283</v>
      </c>
      <c r="T269" s="2">
        <f t="shared" si="18"/>
        <v>7039.571428571362</v>
      </c>
      <c r="U269" s="2">
        <f t="shared" si="19"/>
        <v>800000</v>
      </c>
      <c r="V269" s="2">
        <f t="shared" si="34"/>
        <v>99168812.395423934</v>
      </c>
      <c r="W269" s="2">
        <f t="shared" si="20"/>
        <v>792960.42857143283</v>
      </c>
      <c r="X269" s="2">
        <f t="shared" si="6"/>
        <v>7039.5714285671711</v>
      </c>
      <c r="Y269" s="2">
        <f t="shared" si="43"/>
        <v>68439469.044510871</v>
      </c>
      <c r="Z269" s="2" t="str">
        <f t="shared" si="8"/>
        <v>MEEP</v>
      </c>
      <c r="AA269" s="2">
        <f>IF(Z269="HERE",Y269,AA268+Graph!$G$1*1000)</f>
        <v>100157886.18736818</v>
      </c>
      <c r="AB269" s="2">
        <f t="shared" si="21"/>
        <v>800000</v>
      </c>
      <c r="AC269" s="2">
        <f t="shared" si="44"/>
        <v>66657434.823995195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202</v>
      </c>
      <c r="C270" s="7"/>
      <c r="D270" s="2" t="e">
        <f t="shared" si="12"/>
        <v>#N/A</v>
      </c>
      <c r="E270" s="2" t="e">
        <f t="shared" si="22"/>
        <v>#N/A</v>
      </c>
      <c r="F270" s="2">
        <v>1528054.4744972885</v>
      </c>
      <c r="G270" s="2">
        <f t="shared" si="47"/>
        <v>792960.42857142852</v>
      </c>
      <c r="H270" s="2">
        <f t="shared" si="45"/>
        <v>166570448.82399571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1995717.4285714231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1536333.8604943454</v>
      </c>
      <c r="Q270" s="2">
        <f t="shared" si="48"/>
        <v>800000</v>
      </c>
      <c r="R270" s="2">
        <f t="shared" si="46"/>
        <v>168408281.43993491</v>
      </c>
      <c r="S270" s="2">
        <f t="shared" si="17"/>
        <v>792960.42857143283</v>
      </c>
      <c r="T270" s="2">
        <f t="shared" si="18"/>
        <v>7039.571428571362</v>
      </c>
      <c r="U270" s="2">
        <f t="shared" si="19"/>
        <v>800000</v>
      </c>
      <c r="V270" s="2">
        <f t="shared" si="34"/>
        <v>99961772.823995367</v>
      </c>
      <c r="W270" s="2">
        <f t="shared" si="20"/>
        <v>792960.42857143283</v>
      </c>
      <c r="X270" s="2">
        <f t="shared" si="6"/>
        <v>7039.5714285671711</v>
      </c>
      <c r="Y270" s="2">
        <f t="shared" si="43"/>
        <v>68446508.615939438</v>
      </c>
      <c r="Z270" s="2" t="str">
        <f t="shared" si="8"/>
        <v>MEEP</v>
      </c>
      <c r="AA270" s="2">
        <f>IF(Z270="HERE",Y270,AA269+Graph!$G$1*1000)</f>
        <v>100957886.18736818</v>
      </c>
      <c r="AB270" s="2">
        <f t="shared" si="21"/>
        <v>800000</v>
      </c>
      <c r="AC270" s="2">
        <f t="shared" si="44"/>
        <v>66657434.823995195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203</v>
      </c>
      <c r="C271" s="7"/>
      <c r="D271" s="2" t="e">
        <f t="shared" si="12"/>
        <v>#N/A</v>
      </c>
      <c r="E271" s="2" t="e">
        <f t="shared" si="22"/>
        <v>#N/A</v>
      </c>
      <c r="F271" s="2">
        <v>1533315.1247905493</v>
      </c>
      <c r="G271" s="2">
        <f t="shared" si="47"/>
        <v>792960.42857142852</v>
      </c>
      <c r="H271" s="2">
        <f t="shared" si="45"/>
        <v>167363409.25256714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2002756.9999999944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1541616.352586925</v>
      </c>
      <c r="Q271" s="2">
        <f t="shared" si="48"/>
        <v>800000</v>
      </c>
      <c r="R271" s="2">
        <f t="shared" si="46"/>
        <v>169208281.43993491</v>
      </c>
      <c r="S271" s="2">
        <f t="shared" si="17"/>
        <v>792960.42857143283</v>
      </c>
      <c r="T271" s="2">
        <f t="shared" si="18"/>
        <v>7039.571428571362</v>
      </c>
      <c r="U271" s="2">
        <f t="shared" si="19"/>
        <v>800000</v>
      </c>
      <c r="V271" s="2">
        <f t="shared" si="34"/>
        <v>100754733.2525668</v>
      </c>
      <c r="W271" s="2">
        <f t="shared" si="20"/>
        <v>792960.42857143283</v>
      </c>
      <c r="X271" s="2">
        <f t="shared" si="6"/>
        <v>7039.5714285671711</v>
      </c>
      <c r="Y271" s="2">
        <f t="shared" si="43"/>
        <v>68453548.187368006</v>
      </c>
      <c r="Z271" s="2" t="str">
        <f t="shared" si="8"/>
        <v>MEEP</v>
      </c>
      <c r="AA271" s="2">
        <f>IF(Z271="HERE",Y271,AA270+Graph!$G$1*1000)</f>
        <v>101757886.18736818</v>
      </c>
      <c r="AB271" s="2">
        <f t="shared" si="21"/>
        <v>800000</v>
      </c>
      <c r="AC271" s="2">
        <f t="shared" si="44"/>
        <v>66657434.823995195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204</v>
      </c>
      <c r="C272" s="7"/>
      <c r="D272" s="2" t="e">
        <f t="shared" si="12"/>
        <v>#N/A</v>
      </c>
      <c r="E272" s="2" t="e">
        <f t="shared" si="22"/>
        <v>#N/A</v>
      </c>
      <c r="F272" s="2">
        <v>1538575.7750838101</v>
      </c>
      <c r="G272" s="2">
        <f t="shared" si="47"/>
        <v>792960.42857142852</v>
      </c>
      <c r="H272" s="2">
        <f t="shared" si="45"/>
        <v>168156369.68113858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2009796.5714285658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1546898.8446795046</v>
      </c>
      <c r="Q272" s="2">
        <f t="shared" si="48"/>
        <v>800000</v>
      </c>
      <c r="R272" s="2">
        <f t="shared" si="46"/>
        <v>170008281.43993491</v>
      </c>
      <c r="S272" s="2">
        <f t="shared" si="17"/>
        <v>792960.42857143283</v>
      </c>
      <c r="T272" s="2">
        <f t="shared" si="18"/>
        <v>7039.571428571362</v>
      </c>
      <c r="U272" s="2">
        <f t="shared" si="19"/>
        <v>800000</v>
      </c>
      <c r="V272" s="2">
        <f t="shared" si="34"/>
        <v>101547693.68113823</v>
      </c>
      <c r="W272" s="2">
        <f t="shared" si="20"/>
        <v>792960.42857143283</v>
      </c>
      <c r="X272" s="2">
        <f t="shared" si="6"/>
        <v>7039.5714285671711</v>
      </c>
      <c r="Y272" s="2">
        <f t="shared" si="43"/>
        <v>68460587.758796573</v>
      </c>
      <c r="Z272" s="2" t="str">
        <f t="shared" si="8"/>
        <v>MEEP</v>
      </c>
      <c r="AA272" s="2">
        <f>IF(Z272="HERE",Y272,AA271+Graph!$G$1*1000)</f>
        <v>102557886.18736818</v>
      </c>
      <c r="AB272" s="2">
        <f t="shared" si="21"/>
        <v>800000</v>
      </c>
      <c r="AC272" s="2">
        <f t="shared" si="44"/>
        <v>66657434.823995195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205</v>
      </c>
      <c r="C273" s="7"/>
      <c r="D273" s="2" t="e">
        <f t="shared" si="12"/>
        <v>#N/A</v>
      </c>
      <c r="E273" s="2" t="e">
        <f t="shared" si="22"/>
        <v>#N/A</v>
      </c>
      <c r="F273" s="2">
        <v>1543836.4253770411</v>
      </c>
      <c r="G273" s="2">
        <f t="shared" si="47"/>
        <v>792960.42857142852</v>
      </c>
      <c r="H273" s="2">
        <f t="shared" si="45"/>
        <v>168949330.10971001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2016836.1428571371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1552181.3367720842</v>
      </c>
      <c r="Q273" s="2">
        <f t="shared" si="48"/>
        <v>800000</v>
      </c>
      <c r="R273" s="2">
        <f t="shared" si="46"/>
        <v>170808281.43993491</v>
      </c>
      <c r="S273" s="2">
        <f t="shared" si="17"/>
        <v>792960.42857143283</v>
      </c>
      <c r="T273" s="2">
        <f t="shared" si="18"/>
        <v>7039.571428571362</v>
      </c>
      <c r="U273" s="2">
        <f t="shared" si="19"/>
        <v>800000</v>
      </c>
      <c r="V273" s="2">
        <f t="shared" si="34"/>
        <v>102340654.10970967</v>
      </c>
      <c r="W273" s="2">
        <f t="shared" si="20"/>
        <v>792960.42857143283</v>
      </c>
      <c r="X273" s="2">
        <f t="shared" si="6"/>
        <v>7039.5714285671711</v>
      </c>
      <c r="Y273" s="2">
        <f t="shared" si="43"/>
        <v>68467627.33022514</v>
      </c>
      <c r="Z273" s="2" t="str">
        <f t="shared" si="8"/>
        <v>MEEP</v>
      </c>
      <c r="AA273" s="2">
        <f>IF(Z273="HERE",Y273,AA272+Graph!$G$1*1000)</f>
        <v>103357886.18736818</v>
      </c>
      <c r="AB273" s="2">
        <f t="shared" si="21"/>
        <v>800000</v>
      </c>
      <c r="AC273" s="2">
        <f t="shared" si="44"/>
        <v>66657434.823995195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206</v>
      </c>
      <c r="C274" s="7"/>
      <c r="D274" s="2" t="e">
        <f t="shared" si="12"/>
        <v>#N/A</v>
      </c>
      <c r="E274" s="2" t="e">
        <f t="shared" si="22"/>
        <v>#N/A</v>
      </c>
      <c r="F274" s="2">
        <v>1549097.0756703019</v>
      </c>
      <c r="G274" s="2">
        <f t="shared" si="47"/>
        <v>792960.42857142852</v>
      </c>
      <c r="H274" s="2">
        <f t="shared" si="45"/>
        <v>169742290.53828144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2023875.7142857085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1557463.8288646936</v>
      </c>
      <c r="Q274" s="2">
        <f t="shared" si="48"/>
        <v>800000</v>
      </c>
      <c r="R274" s="2">
        <f t="shared" si="46"/>
        <v>171608281.43993491</v>
      </c>
      <c r="S274" s="2">
        <f t="shared" si="17"/>
        <v>792960.42857143283</v>
      </c>
      <c r="T274" s="2">
        <f t="shared" si="18"/>
        <v>7039.571428571362</v>
      </c>
      <c r="U274" s="2">
        <f t="shared" si="19"/>
        <v>800000</v>
      </c>
      <c r="V274" s="2">
        <f t="shared" si="34"/>
        <v>103133614.5382811</v>
      </c>
      <c r="W274" s="2">
        <f t="shared" si="20"/>
        <v>792960.42857143283</v>
      </c>
      <c r="X274" s="2">
        <f t="shared" si="6"/>
        <v>7039.5714285671711</v>
      </c>
      <c r="Y274" s="2">
        <f t="shared" si="43"/>
        <v>68474666.901653707</v>
      </c>
      <c r="Z274" s="2" t="str">
        <f t="shared" si="8"/>
        <v>MEEP</v>
      </c>
      <c r="AA274" s="2">
        <f>IF(Z274="HERE",Y274,AA273+Graph!$G$1*1000)</f>
        <v>104157886.18736818</v>
      </c>
      <c r="AB274" s="2">
        <f t="shared" si="21"/>
        <v>800000</v>
      </c>
      <c r="AC274" s="2">
        <f t="shared" si="44"/>
        <v>66657434.823995195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207</v>
      </c>
      <c r="C275" s="7"/>
      <c r="D275" s="2" t="e">
        <f t="shared" si="12"/>
        <v>#N/A</v>
      </c>
      <c r="E275" s="2" t="e">
        <f t="shared" si="22"/>
        <v>#N/A</v>
      </c>
      <c r="F275" s="2">
        <v>1554357.7259635627</v>
      </c>
      <c r="G275" s="2">
        <f t="shared" si="47"/>
        <v>792960.42857142852</v>
      </c>
      <c r="H275" s="2">
        <f t="shared" si="45"/>
        <v>170535250.96685287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2030915.2857142799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1562746.3209572732</v>
      </c>
      <c r="Q275" s="2">
        <f t="shared" si="48"/>
        <v>800000</v>
      </c>
      <c r="R275" s="2">
        <f t="shared" si="46"/>
        <v>172408281.43993491</v>
      </c>
      <c r="S275" s="2">
        <f t="shared" si="17"/>
        <v>792960.42857143283</v>
      </c>
      <c r="T275" s="2">
        <f t="shared" si="18"/>
        <v>7039.571428571362</v>
      </c>
      <c r="U275" s="2">
        <f t="shared" si="19"/>
        <v>800000</v>
      </c>
      <c r="V275" s="2">
        <f t="shared" si="34"/>
        <v>103926574.96685253</v>
      </c>
      <c r="W275" s="2">
        <f t="shared" si="20"/>
        <v>792960.42857143283</v>
      </c>
      <c r="X275" s="2">
        <f t="shared" si="6"/>
        <v>7039.5714285671711</v>
      </c>
      <c r="Y275" s="2">
        <f t="shared" si="43"/>
        <v>68481706.473082274</v>
      </c>
      <c r="Z275" s="2" t="str">
        <f t="shared" si="8"/>
        <v>MEEP</v>
      </c>
      <c r="AA275" s="2">
        <f>IF(Z275="HERE",Y275,AA274+Graph!$G$1*1000)</f>
        <v>104957886.18736818</v>
      </c>
      <c r="AB275" s="2">
        <f t="shared" si="21"/>
        <v>800000</v>
      </c>
      <c r="AC275" s="2">
        <f t="shared" si="44"/>
        <v>66657434.823995195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208</v>
      </c>
      <c r="C276" s="7"/>
      <c r="D276" s="2" t="e">
        <f t="shared" si="12"/>
        <v>#N/A</v>
      </c>
      <c r="E276" s="2" t="e">
        <f t="shared" si="22"/>
        <v>#N/A</v>
      </c>
      <c r="F276" s="2">
        <v>1559618.3762568235</v>
      </c>
      <c r="G276" s="2">
        <f t="shared" si="47"/>
        <v>792960.42857142852</v>
      </c>
      <c r="H276" s="2">
        <f t="shared" si="45"/>
        <v>171328211.39542431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2037954.8571428512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1568028.8130498528</v>
      </c>
      <c r="Q276" s="2">
        <f t="shared" si="48"/>
        <v>800000</v>
      </c>
      <c r="R276" s="2">
        <f t="shared" si="46"/>
        <v>173208281.43993491</v>
      </c>
      <c r="S276" s="2">
        <f t="shared" si="17"/>
        <v>792960.42857143283</v>
      </c>
      <c r="T276" s="2">
        <f t="shared" si="18"/>
        <v>7039.571428571362</v>
      </c>
      <c r="U276" s="2">
        <f t="shared" si="19"/>
        <v>800000</v>
      </c>
      <c r="V276" s="2">
        <f t="shared" si="34"/>
        <v>104719535.39542396</v>
      </c>
      <c r="W276" s="2">
        <f t="shared" si="20"/>
        <v>792960.42857143283</v>
      </c>
      <c r="X276" s="2">
        <f t="shared" si="6"/>
        <v>7039.5714285671711</v>
      </c>
      <c r="Y276" s="2">
        <f t="shared" si="43"/>
        <v>68488746.044510841</v>
      </c>
      <c r="Z276" s="2" t="str">
        <f t="shared" si="8"/>
        <v>MEEP</v>
      </c>
      <c r="AA276" s="2">
        <f>IF(Z276="HERE",Y276,AA275+Graph!$G$1*1000)</f>
        <v>105757886.18736818</v>
      </c>
      <c r="AB276" s="2">
        <f t="shared" si="21"/>
        <v>800000</v>
      </c>
      <c r="AC276" s="2">
        <f t="shared" si="44"/>
        <v>66657434.823995195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209</v>
      </c>
      <c r="C277" s="7"/>
      <c r="D277" s="2" t="e">
        <f t="shared" si="12"/>
        <v>#N/A</v>
      </c>
      <c r="E277" s="2" t="e">
        <f t="shared" si="22"/>
        <v>#N/A</v>
      </c>
      <c r="F277" s="2">
        <v>1564879.0265500844</v>
      </c>
      <c r="G277" s="2">
        <f t="shared" si="47"/>
        <v>792960.42857142852</v>
      </c>
      <c r="H277" s="2">
        <f t="shared" si="45"/>
        <v>172121171.82399574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2044994.4285714226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1573311.3051424325</v>
      </c>
      <c r="Q277" s="2">
        <f t="shared" si="48"/>
        <v>800000</v>
      </c>
      <c r="R277" s="2">
        <f t="shared" si="46"/>
        <v>174008281.43993491</v>
      </c>
      <c r="S277" s="2">
        <f t="shared" si="17"/>
        <v>792960.42857143283</v>
      </c>
      <c r="T277" s="2">
        <f t="shared" si="18"/>
        <v>7039.571428571362</v>
      </c>
      <c r="U277" s="2">
        <f t="shared" si="19"/>
        <v>800000</v>
      </c>
      <c r="V277" s="2">
        <f t="shared" si="34"/>
        <v>105512495.8239954</v>
      </c>
      <c r="W277" s="2">
        <f t="shared" si="20"/>
        <v>792960.42857143283</v>
      </c>
      <c r="X277" s="2">
        <f t="shared" si="6"/>
        <v>7039.5714285671711</v>
      </c>
      <c r="Y277" s="2">
        <f t="shared" si="43"/>
        <v>68495785.615939409</v>
      </c>
      <c r="Z277" s="2" t="str">
        <f t="shared" si="8"/>
        <v>MEEP</v>
      </c>
      <c r="AA277" s="2">
        <f>IF(Z277="HERE",Y277,AA276+Graph!$G$1*1000)</f>
        <v>106557886.18736818</v>
      </c>
      <c r="AB277" s="2">
        <f t="shared" si="21"/>
        <v>800000</v>
      </c>
      <c r="AC277" s="2">
        <f t="shared" si="44"/>
        <v>66657434.823995195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210</v>
      </c>
      <c r="C278" s="7"/>
      <c r="D278" s="2" t="e">
        <f t="shared" si="12"/>
        <v>#N/A</v>
      </c>
      <c r="E278" s="2" t="e">
        <f t="shared" si="22"/>
        <v>#N/A</v>
      </c>
      <c r="F278" s="2">
        <v>1570139.6768433154</v>
      </c>
      <c r="G278" s="2">
        <f t="shared" si="47"/>
        <v>792960.42857142852</v>
      </c>
      <c r="H278" s="2">
        <f t="shared" si="45"/>
        <v>172914132.25256717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2052033.9999999939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1578593.7972350121</v>
      </c>
      <c r="Q278" s="2">
        <f t="shared" si="48"/>
        <v>800000</v>
      </c>
      <c r="R278" s="2">
        <f t="shared" si="46"/>
        <v>174808281.43993491</v>
      </c>
      <c r="S278" s="2">
        <f t="shared" si="17"/>
        <v>792960.42857143283</v>
      </c>
      <c r="T278" s="2">
        <f t="shared" si="18"/>
        <v>7039.571428571362</v>
      </c>
      <c r="U278" s="2">
        <f t="shared" si="19"/>
        <v>800000</v>
      </c>
      <c r="V278" s="2">
        <f t="shared" si="34"/>
        <v>106305456.25256683</v>
      </c>
      <c r="W278" s="2">
        <f t="shared" si="20"/>
        <v>792960.42857143283</v>
      </c>
      <c r="X278" s="2">
        <f t="shared" si="6"/>
        <v>7039.5714285671711</v>
      </c>
      <c r="Y278" s="2">
        <f t="shared" si="43"/>
        <v>68502825.187367976</v>
      </c>
      <c r="Z278" s="2" t="str">
        <f t="shared" si="8"/>
        <v>MEEP</v>
      </c>
      <c r="AA278" s="2">
        <f>IF(Z278="HERE",Y278,AA277+Graph!$G$1*1000)</f>
        <v>107357886.18736818</v>
      </c>
      <c r="AB278" s="2">
        <f t="shared" si="21"/>
        <v>800000</v>
      </c>
      <c r="AC278" s="2">
        <f t="shared" si="44"/>
        <v>66657434.823995195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211</v>
      </c>
      <c r="C279" s="7"/>
      <c r="D279" s="2" t="e">
        <f t="shared" si="12"/>
        <v>#N/A</v>
      </c>
      <c r="E279" s="2" t="e">
        <f t="shared" si="22"/>
        <v>#N/A</v>
      </c>
      <c r="F279" s="2">
        <v>1575400.3271365762</v>
      </c>
      <c r="G279" s="2">
        <f t="shared" si="47"/>
        <v>792960.42857142852</v>
      </c>
      <c r="H279" s="2">
        <f t="shared" si="45"/>
        <v>173707092.6811386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2059073.5714285653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1583876.2893275917</v>
      </c>
      <c r="Q279" s="2">
        <f t="shared" si="48"/>
        <v>800000</v>
      </c>
      <c r="R279" s="2">
        <f t="shared" si="46"/>
        <v>175608281.43993491</v>
      </c>
      <c r="S279" s="2">
        <f t="shared" si="17"/>
        <v>792960.42857143283</v>
      </c>
      <c r="T279" s="2">
        <f t="shared" si="18"/>
        <v>7039.571428571362</v>
      </c>
      <c r="U279" s="2">
        <f t="shared" si="19"/>
        <v>800000</v>
      </c>
      <c r="V279" s="2">
        <f t="shared" si="34"/>
        <v>107098416.68113826</v>
      </c>
      <c r="W279" s="2">
        <f t="shared" si="20"/>
        <v>792960.42857143283</v>
      </c>
      <c r="X279" s="2">
        <f t="shared" si="6"/>
        <v>7039.5714285671711</v>
      </c>
      <c r="Y279" s="2">
        <f t="shared" si="43"/>
        <v>68509864.758796543</v>
      </c>
      <c r="Z279" s="2" t="str">
        <f t="shared" si="8"/>
        <v>MEEP</v>
      </c>
      <c r="AA279" s="2">
        <f>IF(Z279="HERE",Y279,AA278+Graph!$G$1*1000)</f>
        <v>108157886.18736818</v>
      </c>
      <c r="AB279" s="2">
        <f t="shared" si="21"/>
        <v>800000</v>
      </c>
      <c r="AC279" s="2">
        <f t="shared" si="44"/>
        <v>66657434.823995195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212</v>
      </c>
      <c r="C280" s="7"/>
      <c r="D280" s="2" t="e">
        <f t="shared" si="12"/>
        <v>#N/A</v>
      </c>
      <c r="E280" s="2" t="e">
        <f t="shared" si="22"/>
        <v>#N/A</v>
      </c>
      <c r="F280" s="2">
        <v>1580660.977429837</v>
      </c>
      <c r="G280" s="2">
        <f t="shared" si="47"/>
        <v>792960.42857142852</v>
      </c>
      <c r="H280" s="2">
        <f t="shared" si="45"/>
        <v>174500053.10971004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2066113.1428571367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1589158.7814202011</v>
      </c>
      <c r="Q280" s="2">
        <f t="shared" si="48"/>
        <v>800000</v>
      </c>
      <c r="R280" s="2">
        <f t="shared" si="46"/>
        <v>176408281.43993491</v>
      </c>
      <c r="S280" s="2">
        <f t="shared" si="17"/>
        <v>792960.42857143283</v>
      </c>
      <c r="T280" s="2">
        <f t="shared" si="18"/>
        <v>7039.571428571362</v>
      </c>
      <c r="U280" s="2">
        <f t="shared" si="19"/>
        <v>800000</v>
      </c>
      <c r="V280" s="2">
        <f t="shared" si="34"/>
        <v>107891377.10970969</v>
      </c>
      <c r="W280" s="2">
        <f t="shared" si="20"/>
        <v>792960.42857143283</v>
      </c>
      <c r="X280" s="2">
        <f t="shared" si="6"/>
        <v>7039.5714285671711</v>
      </c>
      <c r="Y280" s="2">
        <f t="shared" si="43"/>
        <v>68516904.33022511</v>
      </c>
      <c r="Z280" s="2" t="str">
        <f t="shared" si="8"/>
        <v>MEEP</v>
      </c>
      <c r="AA280" s="2">
        <f>IF(Z280="HERE",Y280,AA279+Graph!$G$1*1000)</f>
        <v>108957886.18736818</v>
      </c>
      <c r="AB280" s="2">
        <f t="shared" si="21"/>
        <v>800000</v>
      </c>
      <c r="AC280" s="2">
        <f t="shared" si="44"/>
        <v>66657434.823995195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213</v>
      </c>
      <c r="C281" s="7"/>
      <c r="D281" s="2" t="e">
        <f t="shared" si="12"/>
        <v>#N/A</v>
      </c>
      <c r="E281" s="2" t="e">
        <f t="shared" si="22"/>
        <v>#N/A</v>
      </c>
      <c r="F281" s="2">
        <v>1585921.6277230978</v>
      </c>
      <c r="G281" s="2">
        <f t="shared" si="47"/>
        <v>792960.42857142852</v>
      </c>
      <c r="H281" s="2">
        <f t="shared" si="45"/>
        <v>175293013.53828147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2073152.714285708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1594441.2735127807</v>
      </c>
      <c r="Q281" s="2">
        <f t="shared" si="48"/>
        <v>800000</v>
      </c>
      <c r="R281" s="2">
        <f t="shared" si="46"/>
        <v>177208281.43993491</v>
      </c>
      <c r="S281" s="2">
        <f t="shared" si="17"/>
        <v>792960.42857143283</v>
      </c>
      <c r="T281" s="2">
        <f t="shared" si="18"/>
        <v>7039.571428571362</v>
      </c>
      <c r="U281" s="2">
        <f t="shared" si="19"/>
        <v>800000</v>
      </c>
      <c r="V281" s="2">
        <f t="shared" si="34"/>
        <v>108684337.53828113</v>
      </c>
      <c r="W281" s="2">
        <f t="shared" si="20"/>
        <v>792960.42857143283</v>
      </c>
      <c r="X281" s="2">
        <f t="shared" si="6"/>
        <v>7039.5714285671711</v>
      </c>
      <c r="Y281" s="2">
        <f t="shared" si="43"/>
        <v>68523943.901653677</v>
      </c>
      <c r="Z281" s="2" t="str">
        <f t="shared" si="8"/>
        <v>MEEP</v>
      </c>
      <c r="AA281" s="2">
        <f>IF(Z281="HERE",Y281,AA280+Graph!$G$1*1000)</f>
        <v>109757886.18736818</v>
      </c>
      <c r="AB281" s="2">
        <f t="shared" si="21"/>
        <v>800000</v>
      </c>
      <c r="AC281" s="2">
        <f t="shared" si="44"/>
        <v>66657434.823995195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214</v>
      </c>
      <c r="C282" s="7"/>
      <c r="D282" s="2" t="e">
        <f t="shared" si="12"/>
        <v>#N/A</v>
      </c>
      <c r="E282" s="2" t="e">
        <f t="shared" si="22"/>
        <v>#N/A</v>
      </c>
      <c r="F282" s="2">
        <v>1591182.2780163586</v>
      </c>
      <c r="G282" s="2">
        <f t="shared" si="47"/>
        <v>792960.42857142852</v>
      </c>
      <c r="H282" s="2">
        <f t="shared" si="45"/>
        <v>176085973.9668529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2080192.2857142794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1599723.7656053603</v>
      </c>
      <c r="Q282" s="2">
        <f t="shared" si="48"/>
        <v>800000</v>
      </c>
      <c r="R282" s="2">
        <f t="shared" si="46"/>
        <v>178008281.43993491</v>
      </c>
      <c r="S282" s="2">
        <f t="shared" si="17"/>
        <v>792960.42857143283</v>
      </c>
      <c r="T282" s="2">
        <f t="shared" si="18"/>
        <v>7039.571428571362</v>
      </c>
      <c r="U282" s="2">
        <f t="shared" si="19"/>
        <v>800000</v>
      </c>
      <c r="V282" s="2">
        <f t="shared" si="34"/>
        <v>109477297.96685256</v>
      </c>
      <c r="W282" s="2">
        <f t="shared" si="20"/>
        <v>792960.42857143283</v>
      </c>
      <c r="X282" s="2">
        <f t="shared" si="6"/>
        <v>7039.5714285671711</v>
      </c>
      <c r="Y282" s="2">
        <f t="shared" si="43"/>
        <v>68530983.473082244</v>
      </c>
      <c r="Z282" s="2" t="str">
        <f t="shared" si="8"/>
        <v>MEEP</v>
      </c>
      <c r="AA282" s="2">
        <f>IF(Z282="HERE",Y282,AA281+Graph!$G$1*1000)</f>
        <v>110557886.18736818</v>
      </c>
      <c r="AB282" s="2">
        <f t="shared" si="21"/>
        <v>800000</v>
      </c>
      <c r="AC282" s="2">
        <f t="shared" si="44"/>
        <v>66657434.823995195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215</v>
      </c>
      <c r="C283" s="7"/>
      <c r="D283" s="2" t="e">
        <f t="shared" si="12"/>
        <v>#N/A</v>
      </c>
      <c r="E283" s="2" t="e">
        <f t="shared" si="22"/>
        <v>#N/A</v>
      </c>
      <c r="F283" s="2">
        <v>1596442.9283095896</v>
      </c>
      <c r="G283" s="2">
        <f t="shared" si="47"/>
        <v>792960.42857142852</v>
      </c>
      <c r="H283" s="2">
        <f t="shared" si="45"/>
        <v>176878934.39542434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2087231.8571428508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1605006.2576979399</v>
      </c>
      <c r="Q283" s="2">
        <f t="shared" si="48"/>
        <v>800000</v>
      </c>
      <c r="R283" s="2">
        <f t="shared" si="46"/>
        <v>178808281.43993491</v>
      </c>
      <c r="S283" s="2">
        <f t="shared" si="17"/>
        <v>792960.42857143283</v>
      </c>
      <c r="T283" s="2">
        <f t="shared" si="18"/>
        <v>7039.571428571362</v>
      </c>
      <c r="U283" s="2">
        <f t="shared" si="19"/>
        <v>800000</v>
      </c>
      <c r="V283" s="2">
        <f t="shared" si="34"/>
        <v>110270258.39542399</v>
      </c>
      <c r="W283" s="2">
        <f t="shared" si="20"/>
        <v>792960.42857143283</v>
      </c>
      <c r="X283" s="2">
        <f t="shared" si="6"/>
        <v>7039.5714285671711</v>
      </c>
      <c r="Y283" s="2">
        <f t="shared" si="43"/>
        <v>68538023.044510812</v>
      </c>
      <c r="Z283" s="2" t="str">
        <f t="shared" si="8"/>
        <v>MEEP</v>
      </c>
      <c r="AA283" s="2">
        <f>IF(Z283="HERE",Y283,AA282+Graph!$G$1*1000)</f>
        <v>111357886.18736818</v>
      </c>
      <c r="AB283" s="2">
        <f t="shared" si="21"/>
        <v>800000</v>
      </c>
      <c r="AC283" s="2">
        <f t="shared" si="44"/>
        <v>66657434.823995195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216</v>
      </c>
      <c r="C284" s="7"/>
      <c r="D284" s="2" t="e">
        <f t="shared" si="12"/>
        <v>#N/A</v>
      </c>
      <c r="E284" s="2" t="e">
        <f t="shared" si="22"/>
        <v>#N/A</v>
      </c>
      <c r="F284" s="2">
        <v>1601703.5786028504</v>
      </c>
      <c r="G284" s="2">
        <f t="shared" si="47"/>
        <v>792960.42857142852</v>
      </c>
      <c r="H284" s="2">
        <f t="shared" si="45"/>
        <v>177671894.82399577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2094271.4285714221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1610288.7497905195</v>
      </c>
      <c r="Q284" s="2">
        <f t="shared" si="48"/>
        <v>800000</v>
      </c>
      <c r="R284" s="2">
        <f t="shared" si="46"/>
        <v>179608281.43993491</v>
      </c>
      <c r="S284" s="2">
        <f t="shared" si="17"/>
        <v>792960.42857143283</v>
      </c>
      <c r="T284" s="2">
        <f t="shared" si="18"/>
        <v>7039.571428571362</v>
      </c>
      <c r="U284" s="2">
        <f t="shared" si="19"/>
        <v>800000</v>
      </c>
      <c r="V284" s="2">
        <f t="shared" si="34"/>
        <v>111063218.82399543</v>
      </c>
      <c r="W284" s="2">
        <f t="shared" si="20"/>
        <v>792960.42857143283</v>
      </c>
      <c r="X284" s="2">
        <f t="shared" si="6"/>
        <v>7039.5714285671711</v>
      </c>
      <c r="Y284" s="2">
        <f t="shared" si="43"/>
        <v>68545062.615939379</v>
      </c>
      <c r="Z284" s="2" t="str">
        <f t="shared" si="8"/>
        <v>MEEP</v>
      </c>
      <c r="AA284" s="2">
        <f>IF(Z284="HERE",Y284,AA283+Graph!$G$1*1000)</f>
        <v>112157886.18736818</v>
      </c>
      <c r="AB284" s="2">
        <f t="shared" si="21"/>
        <v>800000</v>
      </c>
      <c r="AC284" s="2">
        <f t="shared" si="44"/>
        <v>66657434.823995195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217</v>
      </c>
      <c r="C285" s="7"/>
      <c r="D285" s="2" t="e">
        <f t="shared" si="12"/>
        <v>#N/A</v>
      </c>
      <c r="E285" s="2" t="e">
        <f t="shared" si="22"/>
        <v>#N/A</v>
      </c>
      <c r="F285" s="2">
        <v>1606964.2288961112</v>
      </c>
      <c r="G285" s="2">
        <f t="shared" si="47"/>
        <v>792960.42857142852</v>
      </c>
      <c r="H285" s="2">
        <f t="shared" si="45"/>
        <v>178464855.2525672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2101310.9999999935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1615571.2418830991</v>
      </c>
      <c r="Q285" s="2">
        <f t="shared" si="48"/>
        <v>800000</v>
      </c>
      <c r="R285" s="2">
        <f t="shared" si="46"/>
        <v>180408281.43993491</v>
      </c>
      <c r="S285" s="2">
        <f t="shared" si="17"/>
        <v>792960.42857143283</v>
      </c>
      <c r="T285" s="2">
        <f t="shared" si="18"/>
        <v>7039.571428571362</v>
      </c>
      <c r="U285" s="2">
        <f t="shared" si="19"/>
        <v>800000</v>
      </c>
      <c r="V285" s="2">
        <f t="shared" si="34"/>
        <v>111856179.25256686</v>
      </c>
      <c r="W285" s="2">
        <f t="shared" si="20"/>
        <v>792960.42857143283</v>
      </c>
      <c r="X285" s="2">
        <f t="shared" si="6"/>
        <v>7039.5714285671711</v>
      </c>
      <c r="Y285" s="2">
        <f t="shared" si="43"/>
        <v>68552102.187367946</v>
      </c>
      <c r="Z285" s="2" t="str">
        <f t="shared" si="8"/>
        <v>MEEP</v>
      </c>
      <c r="AA285" s="2">
        <f>IF(Z285="HERE",Y285,AA284+Graph!$G$1*1000)</f>
        <v>112957886.18736818</v>
      </c>
      <c r="AB285" s="2">
        <f t="shared" si="21"/>
        <v>800000</v>
      </c>
      <c r="AC285" s="2">
        <f t="shared" si="44"/>
        <v>66657434.823995195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218</v>
      </c>
      <c r="C286" s="7"/>
      <c r="D286" s="2" t="e">
        <f t="shared" si="12"/>
        <v>#N/A</v>
      </c>
      <c r="E286" s="2" t="e">
        <f t="shared" si="22"/>
        <v>#N/A</v>
      </c>
      <c r="F286" s="2">
        <v>1612224.8791893721</v>
      </c>
      <c r="G286" s="2">
        <f t="shared" si="47"/>
        <v>792960.42857142852</v>
      </c>
      <c r="H286" s="2">
        <f t="shared" si="45"/>
        <v>179257815.68113863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2108350.5714285648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1620853.7339757085</v>
      </c>
      <c r="Q286" s="2">
        <f t="shared" si="48"/>
        <v>800000</v>
      </c>
      <c r="R286" s="2">
        <f t="shared" si="46"/>
        <v>181208281.43993491</v>
      </c>
      <c r="S286" s="2">
        <f t="shared" si="17"/>
        <v>792960.42857143283</v>
      </c>
      <c r="T286" s="2">
        <f t="shared" si="18"/>
        <v>7039.571428571362</v>
      </c>
      <c r="U286" s="2">
        <f t="shared" si="19"/>
        <v>800000</v>
      </c>
      <c r="V286" s="2">
        <f t="shared" si="34"/>
        <v>112649139.68113829</v>
      </c>
      <c r="W286" s="2">
        <f t="shared" si="20"/>
        <v>792960.42857143283</v>
      </c>
      <c r="X286" s="2">
        <f t="shared" ref="X286:X385" si="51">SUM(U286-W286)</f>
        <v>7039.5714285671711</v>
      </c>
      <c r="Y286" s="2">
        <f t="shared" si="43"/>
        <v>68559141.758796513</v>
      </c>
      <c r="Z286" s="2" t="str">
        <f t="shared" ref="Z286:Z385" si="52">IF(V286&lt;Y286,"HERE","MEEP")</f>
        <v>MEEP</v>
      </c>
      <c r="AA286" s="2">
        <f>IF(Z286="HERE",Y286,AA285+Graph!$G$1*1000)</f>
        <v>113757886.18736818</v>
      </c>
      <c r="AB286" s="2">
        <f t="shared" si="21"/>
        <v>800000</v>
      </c>
      <c r="AC286" s="2">
        <f t="shared" si="44"/>
        <v>66657434.823995195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219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1617485.5294826329</v>
      </c>
      <c r="G287" s="2">
        <f t="shared" si="47"/>
        <v>792960.42857142852</v>
      </c>
      <c r="H287" s="2">
        <f t="shared" si="45"/>
        <v>180050776.10971007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2115390.1428571362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1626136.2260682881</v>
      </c>
      <c r="Q287" s="2">
        <f t="shared" si="48"/>
        <v>800000</v>
      </c>
      <c r="R287" s="2">
        <f t="shared" si="46"/>
        <v>182008281.43993491</v>
      </c>
      <c r="S287" s="2">
        <f t="shared" ref="S287:S385" si="58">SUM(H287-H286)</f>
        <v>792960.42857143283</v>
      </c>
      <c r="T287" s="2">
        <f t="shared" ref="T287:T385" si="59">SUM(L287-L286)</f>
        <v>7039.571428571362</v>
      </c>
      <c r="U287" s="2">
        <f t="shared" ref="U287:U385" si="60">SUM(R287-R286)</f>
        <v>800000</v>
      </c>
      <c r="V287" s="2">
        <f t="shared" si="34"/>
        <v>113442100.10970972</v>
      </c>
      <c r="W287" s="2">
        <f t="shared" ref="W287:W385" si="61">SUM(V287-V286)</f>
        <v>792960.42857143283</v>
      </c>
      <c r="X287" s="2">
        <f t="shared" si="51"/>
        <v>7039.5714285671711</v>
      </c>
      <c r="Y287" s="2">
        <f t="shared" ref="Y287:Y350" si="62">IF(COUNT($C288)=0,IF(COUNT($C287)=1,C287,SUM(Y286+X287)),C287)</f>
        <v>68566181.33022508</v>
      </c>
      <c r="Z287" s="2" t="str">
        <f t="shared" si="52"/>
        <v>MEEP</v>
      </c>
      <c r="AA287" s="2">
        <f>IF(Z287="HERE",Y287,AA286+Graph!$G$1*1000)</f>
        <v>114557886.18736818</v>
      </c>
      <c r="AB287" s="2">
        <f t="shared" ref="AB287:AB385" si="63">SUM(AA287-AA286)</f>
        <v>800000</v>
      </c>
      <c r="AC287" s="2">
        <f t="shared" ref="AC287:AC350" si="64">IF(Z288="HERE",V287,AC286)</f>
        <v>66657434.823995195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220</v>
      </c>
      <c r="C288" s="7"/>
      <c r="D288" s="2" t="e">
        <f t="shared" si="55"/>
        <v>#N/A</v>
      </c>
      <c r="E288" s="2" t="e">
        <f t="shared" si="22"/>
        <v>#N/A</v>
      </c>
      <c r="F288" s="2">
        <v>1622746.1797758937</v>
      </c>
      <c r="G288" s="2">
        <f t="shared" si="47"/>
        <v>792960.42857142852</v>
      </c>
      <c r="H288" s="2">
        <f t="shared" ref="H288:H351" si="65">IF(COUNT($C289)=0,IF(COUNT($C288)=1,C288,SUM(H287+G288)),C288)</f>
        <v>180843736.5382815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2122429.7142857076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1631418.7181608677</v>
      </c>
      <c r="Q288" s="2">
        <f t="shared" si="48"/>
        <v>800000</v>
      </c>
      <c r="R288" s="2">
        <f t="shared" ref="R288:R351" si="66">IF(COUNT($C289)=0,IF(COUNT($C288)=1,M288,SUM(R287+Q288)),M288)</f>
        <v>182808281.43993491</v>
      </c>
      <c r="S288" s="2">
        <f t="shared" si="58"/>
        <v>792960.42857143283</v>
      </c>
      <c r="T288" s="2">
        <f t="shared" si="59"/>
        <v>7039.571428571362</v>
      </c>
      <c r="U288" s="2">
        <f t="shared" si="60"/>
        <v>800000</v>
      </c>
      <c r="V288" s="2">
        <f t="shared" si="34"/>
        <v>114235060.53828116</v>
      </c>
      <c r="W288" s="2">
        <f t="shared" si="61"/>
        <v>792960.42857143283</v>
      </c>
      <c r="X288" s="2">
        <f t="shared" si="51"/>
        <v>7039.5714285671711</v>
      </c>
      <c r="Y288" s="2">
        <f t="shared" si="62"/>
        <v>68573220.901653647</v>
      </c>
      <c r="Z288" s="2" t="str">
        <f t="shared" si="52"/>
        <v>MEEP</v>
      </c>
      <c r="AA288" s="2">
        <f>IF(Z288="HERE",Y288,AA287+Graph!$G$1*1000)</f>
        <v>115357886.18736818</v>
      </c>
      <c r="AB288" s="2">
        <f t="shared" si="63"/>
        <v>800000</v>
      </c>
      <c r="AC288" s="2">
        <f t="shared" si="64"/>
        <v>66657434.823995195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221</v>
      </c>
      <c r="C289" s="7"/>
      <c r="D289" s="2" t="e">
        <f t="shared" si="55"/>
        <v>#N/A</v>
      </c>
      <c r="E289" s="2" t="e">
        <f t="shared" si="22"/>
        <v>#N/A</v>
      </c>
      <c r="F289" s="2">
        <v>1628006.8300691247</v>
      </c>
      <c r="G289" s="2">
        <f t="shared" si="47"/>
        <v>792960.42857142852</v>
      </c>
      <c r="H289" s="2">
        <f t="shared" si="65"/>
        <v>181636696.96685293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2129469.2857142789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1636701.2102534473</v>
      </c>
      <c r="Q289" s="2">
        <f t="shared" si="48"/>
        <v>800000</v>
      </c>
      <c r="R289" s="2">
        <f t="shared" si="66"/>
        <v>183608281.43993491</v>
      </c>
      <c r="S289" s="2">
        <f t="shared" si="58"/>
        <v>792960.42857143283</v>
      </c>
      <c r="T289" s="2">
        <f t="shared" si="59"/>
        <v>7039.571428571362</v>
      </c>
      <c r="U289" s="2">
        <f t="shared" si="60"/>
        <v>800000</v>
      </c>
      <c r="V289" s="2">
        <f t="shared" si="34"/>
        <v>115028020.96685259</v>
      </c>
      <c r="W289" s="2">
        <f t="shared" si="61"/>
        <v>792960.42857143283</v>
      </c>
      <c r="X289" s="2">
        <f t="shared" si="51"/>
        <v>7039.5714285671711</v>
      </c>
      <c r="Y289" s="2">
        <f t="shared" si="62"/>
        <v>68580260.473082215</v>
      </c>
      <c r="Z289" s="2" t="str">
        <f t="shared" si="52"/>
        <v>MEEP</v>
      </c>
      <c r="AA289" s="2">
        <f>IF(Z289="HERE",Y289,AA288+Graph!$G$1*1000)</f>
        <v>116157886.18736818</v>
      </c>
      <c r="AB289" s="2">
        <f t="shared" si="63"/>
        <v>800000</v>
      </c>
      <c r="AC289" s="2">
        <f t="shared" si="64"/>
        <v>66657434.823995195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222</v>
      </c>
      <c r="C290" s="7"/>
      <c r="D290" s="2" t="e">
        <f t="shared" si="55"/>
        <v>#N/A</v>
      </c>
      <c r="E290" s="2" t="e">
        <f t="shared" si="22"/>
        <v>#N/A</v>
      </c>
      <c r="F290" s="2">
        <v>1633267.4803623855</v>
      </c>
      <c r="G290" s="2">
        <f t="shared" si="47"/>
        <v>792960.42857142852</v>
      </c>
      <c r="H290" s="2">
        <f t="shared" si="65"/>
        <v>182429657.39542437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2136508.8571428503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1641983.7023460269</v>
      </c>
      <c r="Q290" s="2">
        <f t="shared" si="48"/>
        <v>800000</v>
      </c>
      <c r="R290" s="2">
        <f t="shared" si="66"/>
        <v>184408281.43993491</v>
      </c>
      <c r="S290" s="2">
        <f t="shared" si="58"/>
        <v>792960.42857143283</v>
      </c>
      <c r="T290" s="2">
        <f t="shared" si="59"/>
        <v>7039.571428571362</v>
      </c>
      <c r="U290" s="2">
        <f t="shared" si="60"/>
        <v>800000</v>
      </c>
      <c r="V290" s="2">
        <f t="shared" si="34"/>
        <v>115820981.39542402</v>
      </c>
      <c r="W290" s="2">
        <f t="shared" si="61"/>
        <v>792960.42857143283</v>
      </c>
      <c r="X290" s="2">
        <f t="shared" si="51"/>
        <v>7039.5714285671711</v>
      </c>
      <c r="Y290" s="2">
        <f t="shared" si="62"/>
        <v>68587300.044510782</v>
      </c>
      <c r="Z290" s="2" t="str">
        <f t="shared" si="52"/>
        <v>MEEP</v>
      </c>
      <c r="AA290" s="2">
        <f>IF(Z290="HERE",Y290,AA289+Graph!$G$1*1000)</f>
        <v>116957886.18736818</v>
      </c>
      <c r="AB290" s="2">
        <f t="shared" si="63"/>
        <v>800000</v>
      </c>
      <c r="AC290" s="2">
        <f t="shared" si="64"/>
        <v>66657434.823995195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223</v>
      </c>
      <c r="C291" s="7"/>
      <c r="D291" s="2" t="e">
        <f t="shared" si="55"/>
        <v>#N/A</v>
      </c>
      <c r="E291" s="2" t="e">
        <f t="shared" si="22"/>
        <v>#N/A</v>
      </c>
      <c r="F291" s="2">
        <v>1638528.1306556463</v>
      </c>
      <c r="G291" s="2">
        <f t="shared" si="47"/>
        <v>792960.42857142852</v>
      </c>
      <c r="H291" s="2">
        <f t="shared" si="65"/>
        <v>183222617.8239958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2143548.4285714217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1647266.1944386363</v>
      </c>
      <c r="Q291" s="2">
        <f t="shared" si="48"/>
        <v>800000</v>
      </c>
      <c r="R291" s="2">
        <f t="shared" si="66"/>
        <v>185208281.43993491</v>
      </c>
      <c r="S291" s="2">
        <f t="shared" si="58"/>
        <v>792960.42857143283</v>
      </c>
      <c r="T291" s="2">
        <f t="shared" si="59"/>
        <v>7039.571428571362</v>
      </c>
      <c r="U291" s="2">
        <f t="shared" si="60"/>
        <v>800000</v>
      </c>
      <c r="V291" s="2">
        <f t="shared" si="34"/>
        <v>116613941.82399546</v>
      </c>
      <c r="W291" s="2">
        <f t="shared" si="61"/>
        <v>792960.42857143283</v>
      </c>
      <c r="X291" s="2">
        <f t="shared" si="51"/>
        <v>7039.5714285671711</v>
      </c>
      <c r="Y291" s="2">
        <f t="shared" si="62"/>
        <v>68594339.615939349</v>
      </c>
      <c r="Z291" s="2" t="str">
        <f t="shared" si="52"/>
        <v>MEEP</v>
      </c>
      <c r="AA291" s="2">
        <f>IF(Z291="HERE",Y291,AA290+Graph!$G$1*1000)</f>
        <v>117757886.18736818</v>
      </c>
      <c r="AB291" s="2">
        <f t="shared" si="63"/>
        <v>800000</v>
      </c>
      <c r="AC291" s="2">
        <f t="shared" si="64"/>
        <v>66657434.823995195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224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1643788.7809489071</v>
      </c>
      <c r="G292" s="2">
        <f t="shared" si="47"/>
        <v>792960.42857142852</v>
      </c>
      <c r="H292" s="2">
        <f t="shared" si="65"/>
        <v>184015578.25256723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2150587.999999993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1652548.6865312159</v>
      </c>
      <c r="Q292" s="2">
        <f t="shared" si="48"/>
        <v>800000</v>
      </c>
      <c r="R292" s="2">
        <f t="shared" si="66"/>
        <v>186008281.43993491</v>
      </c>
      <c r="S292" s="2">
        <f t="shared" si="58"/>
        <v>792960.42857143283</v>
      </c>
      <c r="T292" s="2">
        <f t="shared" si="59"/>
        <v>7039.571428571362</v>
      </c>
      <c r="U292" s="2">
        <f t="shared" si="60"/>
        <v>800000</v>
      </c>
      <c r="V292" s="2">
        <f t="shared" si="34"/>
        <v>117406902.25256689</v>
      </c>
      <c r="W292" s="2">
        <f t="shared" si="61"/>
        <v>792960.42857143283</v>
      </c>
      <c r="X292" s="2">
        <f t="shared" si="51"/>
        <v>7039.5714285671711</v>
      </c>
      <c r="Y292" s="2">
        <f t="shared" si="62"/>
        <v>68601379.187367916</v>
      </c>
      <c r="Z292" s="2" t="str">
        <f t="shared" si="52"/>
        <v>MEEP</v>
      </c>
      <c r="AA292" s="2">
        <f>IF(Z292="HERE",Y292,AA291+Graph!$G$1*1000)</f>
        <v>118557886.18736818</v>
      </c>
      <c r="AB292" s="2">
        <f t="shared" si="63"/>
        <v>800000</v>
      </c>
      <c r="AC292" s="2">
        <f t="shared" si="64"/>
        <v>66657434.823995195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225</v>
      </c>
      <c r="C293" s="7"/>
      <c r="D293" s="2" t="e">
        <f t="shared" si="55"/>
        <v>#N/A</v>
      </c>
      <c r="E293" s="2" t="e">
        <f t="shared" si="67"/>
        <v>#N/A</v>
      </c>
      <c r="F293" s="2">
        <v>1649049.4312421679</v>
      </c>
      <c r="G293" s="2">
        <f t="shared" si="47"/>
        <v>792960.42857142852</v>
      </c>
      <c r="H293" s="2">
        <f t="shared" si="65"/>
        <v>184808538.68113866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2157627.5714285644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1657831.1786237955</v>
      </c>
      <c r="Q293" s="2">
        <f t="shared" si="48"/>
        <v>800000</v>
      </c>
      <c r="R293" s="2">
        <f t="shared" si="66"/>
        <v>186808281.43993491</v>
      </c>
      <c r="S293" s="2">
        <f t="shared" si="58"/>
        <v>792960.42857143283</v>
      </c>
      <c r="T293" s="2">
        <f t="shared" si="59"/>
        <v>7039.571428571362</v>
      </c>
      <c r="U293" s="2">
        <f t="shared" si="60"/>
        <v>800000</v>
      </c>
      <c r="V293" s="2">
        <f t="shared" si="34"/>
        <v>118199862.68113832</v>
      </c>
      <c r="W293" s="2">
        <f t="shared" si="61"/>
        <v>792960.42857143283</v>
      </c>
      <c r="X293" s="2">
        <f t="shared" si="51"/>
        <v>7039.5714285671711</v>
      </c>
      <c r="Y293" s="2">
        <f t="shared" si="62"/>
        <v>68608418.758796483</v>
      </c>
      <c r="Z293" s="2" t="str">
        <f t="shared" si="52"/>
        <v>MEEP</v>
      </c>
      <c r="AA293" s="2">
        <f>IF(Z293="HERE",Y293,AA292+Graph!$G$1*1000)</f>
        <v>119357886.18736818</v>
      </c>
      <c r="AB293" s="2">
        <f t="shared" si="63"/>
        <v>800000</v>
      </c>
      <c r="AC293" s="2">
        <f t="shared" si="64"/>
        <v>66657434.823995195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226</v>
      </c>
      <c r="C294" s="7"/>
      <c r="D294" s="2" t="e">
        <f t="shared" si="55"/>
        <v>#N/A</v>
      </c>
      <c r="E294" s="2" t="e">
        <f t="shared" si="67"/>
        <v>#N/A</v>
      </c>
      <c r="F294" s="2">
        <v>1654310.081535399</v>
      </c>
      <c r="G294" s="2">
        <f t="shared" ref="G294:G357" si="70">IF(F294&gt;800000,$AK$31*1000,F294)</f>
        <v>792960.42857142852</v>
      </c>
      <c r="H294" s="2">
        <f t="shared" si="65"/>
        <v>185601499.1097101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2164667.1428571357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1663113.6707163751</v>
      </c>
      <c r="Q294" s="2">
        <f t="shared" ref="Q294:Q357" si="71">IF(P294&gt;800000,800000,P294)</f>
        <v>800000</v>
      </c>
      <c r="R294" s="2">
        <f t="shared" si="66"/>
        <v>187608281.43993491</v>
      </c>
      <c r="S294" s="2">
        <f t="shared" si="58"/>
        <v>792960.42857143283</v>
      </c>
      <c r="T294" s="2">
        <f t="shared" si="59"/>
        <v>7039.571428571362</v>
      </c>
      <c r="U294" s="2">
        <f t="shared" si="60"/>
        <v>800000</v>
      </c>
      <c r="V294" s="2">
        <f t="shared" si="34"/>
        <v>118992823.10970975</v>
      </c>
      <c r="W294" s="2">
        <f t="shared" si="61"/>
        <v>792960.42857143283</v>
      </c>
      <c r="X294" s="2">
        <f t="shared" si="51"/>
        <v>7039.5714285671711</v>
      </c>
      <c r="Y294" s="2">
        <f t="shared" si="62"/>
        <v>68615458.33022505</v>
      </c>
      <c r="Z294" s="2" t="str">
        <f t="shared" si="52"/>
        <v>MEEP</v>
      </c>
      <c r="AA294" s="2">
        <f>IF(Z294="HERE",Y294,AA293+Graph!$G$1*1000)</f>
        <v>120157886.18736818</v>
      </c>
      <c r="AB294" s="2">
        <f t="shared" si="63"/>
        <v>800000</v>
      </c>
      <c r="AC294" s="2">
        <f t="shared" si="64"/>
        <v>66657434.823995195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227</v>
      </c>
      <c r="C295" s="7"/>
      <c r="D295" s="2" t="e">
        <f t="shared" si="55"/>
        <v>#N/A</v>
      </c>
      <c r="E295" s="2" t="e">
        <f t="shared" si="67"/>
        <v>#N/A</v>
      </c>
      <c r="F295" s="2">
        <v>1659570.7318286598</v>
      </c>
      <c r="G295" s="2">
        <f t="shared" si="70"/>
        <v>792960.42857142852</v>
      </c>
      <c r="H295" s="2">
        <f t="shared" si="65"/>
        <v>186394459.53828153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2171706.7142857071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1668396.1628089547</v>
      </c>
      <c r="Q295" s="2">
        <f t="shared" si="71"/>
        <v>800000</v>
      </c>
      <c r="R295" s="2">
        <f t="shared" si="66"/>
        <v>188408281.43993491</v>
      </c>
      <c r="S295" s="2">
        <f t="shared" si="58"/>
        <v>792960.42857143283</v>
      </c>
      <c r="T295" s="2">
        <f t="shared" si="59"/>
        <v>7039.571428571362</v>
      </c>
      <c r="U295" s="2">
        <f t="shared" si="60"/>
        <v>800000</v>
      </c>
      <c r="V295" s="2">
        <f t="shared" si="34"/>
        <v>119785783.53828119</v>
      </c>
      <c r="W295" s="2">
        <f t="shared" si="61"/>
        <v>792960.42857143283</v>
      </c>
      <c r="X295" s="2">
        <f t="shared" si="51"/>
        <v>7039.5714285671711</v>
      </c>
      <c r="Y295" s="2">
        <f t="shared" si="62"/>
        <v>68622497.901653618</v>
      </c>
      <c r="Z295" s="2" t="str">
        <f t="shared" si="52"/>
        <v>MEEP</v>
      </c>
      <c r="AA295" s="2">
        <f>IF(Z295="HERE",Y295,AA294+Graph!$G$1*1000)</f>
        <v>120957886.18736818</v>
      </c>
      <c r="AB295" s="2">
        <f t="shared" si="63"/>
        <v>800000</v>
      </c>
      <c r="AC295" s="2">
        <f t="shared" si="64"/>
        <v>66657434.823995195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228</v>
      </c>
      <c r="C296" s="7"/>
      <c r="D296" s="2" t="e">
        <f t="shared" si="55"/>
        <v>#N/A</v>
      </c>
      <c r="E296" s="2" t="e">
        <f t="shared" si="67"/>
        <v>#N/A</v>
      </c>
      <c r="F296" s="2">
        <v>1664831.3821219206</v>
      </c>
      <c r="G296" s="2">
        <f t="shared" si="70"/>
        <v>792960.42857142852</v>
      </c>
      <c r="H296" s="2">
        <f t="shared" si="65"/>
        <v>187187419.96685296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2178746.2857142785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1673678.6549015343</v>
      </c>
      <c r="Q296" s="2">
        <f t="shared" si="71"/>
        <v>800000</v>
      </c>
      <c r="R296" s="2">
        <f t="shared" si="66"/>
        <v>189208281.43993491</v>
      </c>
      <c r="S296" s="2">
        <f t="shared" si="58"/>
        <v>792960.42857143283</v>
      </c>
      <c r="T296" s="2">
        <f t="shared" si="59"/>
        <v>7039.571428571362</v>
      </c>
      <c r="U296" s="2">
        <f t="shared" si="60"/>
        <v>800000</v>
      </c>
      <c r="V296" s="2">
        <f t="shared" si="34"/>
        <v>120578743.96685262</v>
      </c>
      <c r="W296" s="2">
        <f t="shared" si="61"/>
        <v>792960.42857143283</v>
      </c>
      <c r="X296" s="2">
        <f t="shared" si="51"/>
        <v>7039.5714285671711</v>
      </c>
      <c r="Y296" s="2">
        <f t="shared" si="62"/>
        <v>68629537.473082185</v>
      </c>
      <c r="Z296" s="2" t="str">
        <f t="shared" si="52"/>
        <v>MEEP</v>
      </c>
      <c r="AA296" s="2">
        <f>IF(Z296="HERE",Y296,AA295+Graph!$G$1*1000)</f>
        <v>121757886.18736818</v>
      </c>
      <c r="AB296" s="2">
        <f t="shared" si="63"/>
        <v>800000</v>
      </c>
      <c r="AC296" s="2">
        <f t="shared" si="64"/>
        <v>66657434.823995195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229</v>
      </c>
      <c r="C297" s="7"/>
      <c r="D297" s="2" t="e">
        <f t="shared" si="55"/>
        <v>#N/A</v>
      </c>
      <c r="E297" s="2" t="e">
        <f t="shared" si="67"/>
        <v>#N/A</v>
      </c>
      <c r="F297" s="2">
        <v>1670092.0324151814</v>
      </c>
      <c r="G297" s="2">
        <f t="shared" si="70"/>
        <v>792960.42857142852</v>
      </c>
      <c r="H297" s="2">
        <f t="shared" si="65"/>
        <v>187980380.3954244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2185785.8571428498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1678961.1469941437</v>
      </c>
      <c r="Q297" s="2">
        <f t="shared" si="71"/>
        <v>800000</v>
      </c>
      <c r="R297" s="2">
        <f t="shared" si="66"/>
        <v>190008281.43993491</v>
      </c>
      <c r="S297" s="2">
        <f t="shared" si="58"/>
        <v>792960.42857143283</v>
      </c>
      <c r="T297" s="2">
        <f t="shared" si="59"/>
        <v>7039.571428571362</v>
      </c>
      <c r="U297" s="2">
        <f t="shared" si="60"/>
        <v>800000</v>
      </c>
      <c r="V297" s="2">
        <f t="shared" si="34"/>
        <v>121371704.39542405</v>
      </c>
      <c r="W297" s="2">
        <f t="shared" si="61"/>
        <v>792960.42857143283</v>
      </c>
      <c r="X297" s="2">
        <f t="shared" si="51"/>
        <v>7039.5714285671711</v>
      </c>
      <c r="Y297" s="2">
        <f t="shared" si="62"/>
        <v>68636577.044510752</v>
      </c>
      <c r="Z297" s="2" t="str">
        <f t="shared" si="52"/>
        <v>MEEP</v>
      </c>
      <c r="AA297" s="2">
        <f>IF(Z297="HERE",Y297,AA296+Graph!$G$1*1000)</f>
        <v>122557886.18736818</v>
      </c>
      <c r="AB297" s="2">
        <f t="shared" si="63"/>
        <v>800000</v>
      </c>
      <c r="AC297" s="2">
        <f t="shared" si="64"/>
        <v>66657434.823995195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230</v>
      </c>
      <c r="C298" s="7"/>
      <c r="D298" s="2" t="e">
        <f t="shared" si="55"/>
        <v>#N/A</v>
      </c>
      <c r="E298" s="2" t="e">
        <f t="shared" si="67"/>
        <v>#N/A</v>
      </c>
      <c r="F298" s="2">
        <v>1675352.6827084422</v>
      </c>
      <c r="G298" s="2">
        <f t="shared" si="70"/>
        <v>792960.42857142852</v>
      </c>
      <c r="H298" s="2">
        <f t="shared" si="65"/>
        <v>188773340.82399583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2192825.4285714212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1684243.6390867233</v>
      </c>
      <c r="Q298" s="2">
        <f t="shared" si="71"/>
        <v>800000</v>
      </c>
      <c r="R298" s="2">
        <f t="shared" si="66"/>
        <v>190808281.43993491</v>
      </c>
      <c r="S298" s="2">
        <f t="shared" si="58"/>
        <v>792960.42857143283</v>
      </c>
      <c r="T298" s="2">
        <f t="shared" si="59"/>
        <v>7039.571428571362</v>
      </c>
      <c r="U298" s="2">
        <f t="shared" si="60"/>
        <v>800000</v>
      </c>
      <c r="V298" s="2">
        <f t="shared" si="34"/>
        <v>122164664.82399549</v>
      </c>
      <c r="W298" s="2">
        <f t="shared" si="61"/>
        <v>792960.42857143283</v>
      </c>
      <c r="X298" s="2">
        <f t="shared" si="51"/>
        <v>7039.5714285671711</v>
      </c>
      <c r="Y298" s="2">
        <f t="shared" si="62"/>
        <v>68643616.615939319</v>
      </c>
      <c r="Z298" s="2" t="str">
        <f t="shared" si="52"/>
        <v>MEEP</v>
      </c>
      <c r="AA298" s="2">
        <f>IF(Z298="HERE",Y298,AA297+Graph!$G$1*1000)</f>
        <v>123357886.18736818</v>
      </c>
      <c r="AB298" s="2">
        <f t="shared" si="63"/>
        <v>800000</v>
      </c>
      <c r="AC298" s="2">
        <f t="shared" si="64"/>
        <v>66657434.823995195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231</v>
      </c>
      <c r="C299" s="7"/>
      <c r="D299" s="2" t="e">
        <f t="shared" si="55"/>
        <v>#N/A</v>
      </c>
      <c r="E299" s="2" t="e">
        <f t="shared" si="67"/>
        <v>#N/A</v>
      </c>
      <c r="F299" s="2">
        <v>1680613.3330016732</v>
      </c>
      <c r="G299" s="2">
        <f t="shared" si="70"/>
        <v>792960.42857142852</v>
      </c>
      <c r="H299" s="2">
        <f t="shared" si="65"/>
        <v>189566301.25256726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2199864.9999999925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1689526.1311793029</v>
      </c>
      <c r="Q299" s="2">
        <f t="shared" si="71"/>
        <v>800000</v>
      </c>
      <c r="R299" s="2">
        <f t="shared" si="66"/>
        <v>191608281.43993491</v>
      </c>
      <c r="S299" s="2">
        <f t="shared" si="58"/>
        <v>792960.42857143283</v>
      </c>
      <c r="T299" s="2">
        <f t="shared" si="59"/>
        <v>7039.571428571362</v>
      </c>
      <c r="U299" s="2">
        <f t="shared" si="60"/>
        <v>800000</v>
      </c>
      <c r="V299" s="2">
        <f t="shared" si="34"/>
        <v>122957625.25256692</v>
      </c>
      <c r="W299" s="2">
        <f t="shared" si="61"/>
        <v>792960.42857143283</v>
      </c>
      <c r="X299" s="2">
        <f t="shared" si="51"/>
        <v>7039.5714285671711</v>
      </c>
      <c r="Y299" s="2">
        <f t="shared" si="62"/>
        <v>68650656.187367886</v>
      </c>
      <c r="Z299" s="2" t="str">
        <f t="shared" si="52"/>
        <v>MEEP</v>
      </c>
      <c r="AA299" s="2">
        <f>IF(Z299="HERE",Y299,AA298+Graph!$G$1*1000)</f>
        <v>124157886.18736818</v>
      </c>
      <c r="AB299" s="2">
        <f t="shared" si="63"/>
        <v>800000</v>
      </c>
      <c r="AC299" s="2">
        <f t="shared" si="64"/>
        <v>66657434.823995195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232</v>
      </c>
      <c r="C300" s="7"/>
      <c r="D300" s="2" t="e">
        <f t="shared" si="55"/>
        <v>#N/A</v>
      </c>
      <c r="E300" s="2" t="e">
        <f t="shared" si="67"/>
        <v>#N/A</v>
      </c>
      <c r="F300" s="2">
        <v>1685873.983294934</v>
      </c>
      <c r="G300" s="2">
        <f t="shared" si="70"/>
        <v>792960.42857142852</v>
      </c>
      <c r="H300" s="2">
        <f t="shared" si="65"/>
        <v>190359261.68113869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2206904.5714285639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1694808.6232718825</v>
      </c>
      <c r="Q300" s="2">
        <f t="shared" si="71"/>
        <v>800000</v>
      </c>
      <c r="R300" s="2">
        <f t="shared" si="66"/>
        <v>192408281.43993491</v>
      </c>
      <c r="S300" s="2">
        <f t="shared" si="58"/>
        <v>792960.42857143283</v>
      </c>
      <c r="T300" s="2">
        <f t="shared" si="59"/>
        <v>7039.571428571362</v>
      </c>
      <c r="U300" s="2">
        <f t="shared" si="60"/>
        <v>800000</v>
      </c>
      <c r="V300" s="2">
        <f t="shared" si="34"/>
        <v>123750585.68113835</v>
      </c>
      <c r="W300" s="2">
        <f t="shared" si="61"/>
        <v>792960.42857143283</v>
      </c>
      <c r="X300" s="2">
        <f t="shared" si="51"/>
        <v>7039.5714285671711</v>
      </c>
      <c r="Y300" s="2">
        <f t="shared" si="62"/>
        <v>68657695.758796453</v>
      </c>
      <c r="Z300" s="2" t="str">
        <f t="shared" si="52"/>
        <v>MEEP</v>
      </c>
      <c r="AA300" s="2">
        <f>IF(Z300="HERE",Y300,AA299+Graph!$G$1*1000)</f>
        <v>124957886.18736818</v>
      </c>
      <c r="AB300" s="2">
        <f t="shared" si="63"/>
        <v>800000</v>
      </c>
      <c r="AC300" s="2">
        <f t="shared" si="64"/>
        <v>66657434.823995195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233</v>
      </c>
      <c r="C301" s="7"/>
      <c r="D301" s="2" t="e">
        <f t="shared" si="55"/>
        <v>#N/A</v>
      </c>
      <c r="E301" s="2" t="e">
        <f t="shared" si="67"/>
        <v>#N/A</v>
      </c>
      <c r="F301" s="2">
        <v>1691134.6335881948</v>
      </c>
      <c r="G301" s="2">
        <f t="shared" si="70"/>
        <v>792960.42857142852</v>
      </c>
      <c r="H301" s="2">
        <f t="shared" si="65"/>
        <v>191152222.10971013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2213944.1428571353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1700091.1153644621</v>
      </c>
      <c r="Q301" s="2">
        <f t="shared" si="71"/>
        <v>800000</v>
      </c>
      <c r="R301" s="2">
        <f t="shared" si="66"/>
        <v>193208281.43993491</v>
      </c>
      <c r="S301" s="2">
        <f t="shared" si="58"/>
        <v>792960.42857143283</v>
      </c>
      <c r="T301" s="2">
        <f t="shared" si="59"/>
        <v>7039.571428571362</v>
      </c>
      <c r="U301" s="2">
        <f t="shared" si="60"/>
        <v>800000</v>
      </c>
      <c r="V301" s="2">
        <f t="shared" si="34"/>
        <v>124543546.10970978</v>
      </c>
      <c r="W301" s="2">
        <f t="shared" si="61"/>
        <v>792960.42857143283</v>
      </c>
      <c r="X301" s="2">
        <f t="shared" si="51"/>
        <v>7039.5714285671711</v>
      </c>
      <c r="Y301" s="2">
        <f t="shared" si="62"/>
        <v>68664735.330225021</v>
      </c>
      <c r="Z301" s="2" t="str">
        <f t="shared" si="52"/>
        <v>MEEP</v>
      </c>
      <c r="AA301" s="2">
        <f>IF(Z301="HERE",Y301,AA300+Graph!$G$1*1000)</f>
        <v>125757886.18736818</v>
      </c>
      <c r="AB301" s="2">
        <f t="shared" si="63"/>
        <v>800000</v>
      </c>
      <c r="AC301" s="2">
        <f t="shared" si="64"/>
        <v>66657434.823995195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234</v>
      </c>
      <c r="C302" s="7"/>
      <c r="D302" s="2" t="e">
        <f t="shared" si="55"/>
        <v>#N/A</v>
      </c>
      <c r="E302" s="2" t="e">
        <f t="shared" si="67"/>
        <v>#N/A</v>
      </c>
      <c r="F302" s="2">
        <v>1696395.2838814557</v>
      </c>
      <c r="G302" s="2">
        <f t="shared" si="70"/>
        <v>792960.42857142852</v>
      </c>
      <c r="H302" s="2">
        <f t="shared" si="65"/>
        <v>191945182.53828156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2220983.7142857066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1705373.6074570417</v>
      </c>
      <c r="Q302" s="2">
        <f t="shared" si="71"/>
        <v>800000</v>
      </c>
      <c r="R302" s="2">
        <f t="shared" si="66"/>
        <v>194008281.43993491</v>
      </c>
      <c r="S302" s="2">
        <f t="shared" si="58"/>
        <v>792960.42857143283</v>
      </c>
      <c r="T302" s="2">
        <f t="shared" si="59"/>
        <v>7039.571428571362</v>
      </c>
      <c r="U302" s="2">
        <f t="shared" si="60"/>
        <v>800000</v>
      </c>
      <c r="V302" s="2">
        <f t="shared" si="34"/>
        <v>125336506.53828122</v>
      </c>
      <c r="W302" s="2">
        <f t="shared" si="61"/>
        <v>792960.42857143283</v>
      </c>
      <c r="X302" s="2">
        <f t="shared" si="51"/>
        <v>7039.5714285671711</v>
      </c>
      <c r="Y302" s="2">
        <f t="shared" si="62"/>
        <v>68671774.901653588</v>
      </c>
      <c r="Z302" s="2" t="str">
        <f t="shared" si="52"/>
        <v>MEEP</v>
      </c>
      <c r="AA302" s="2">
        <f>IF(Z302="HERE",Y302,AA301+Graph!$G$1*1000)</f>
        <v>126557886.18736818</v>
      </c>
      <c r="AB302" s="2">
        <f t="shared" si="63"/>
        <v>800000</v>
      </c>
      <c r="AC302" s="2">
        <f t="shared" si="64"/>
        <v>66657434.823995195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235</v>
      </c>
      <c r="C303" s="7"/>
      <c r="D303" s="2" t="e">
        <f t="shared" si="55"/>
        <v>#N/A</v>
      </c>
      <c r="E303" s="2" t="e">
        <f t="shared" si="67"/>
        <v>#N/A</v>
      </c>
      <c r="F303" s="2">
        <v>1701655.9341747165</v>
      </c>
      <c r="G303" s="2">
        <f t="shared" si="70"/>
        <v>792960.42857142852</v>
      </c>
      <c r="H303" s="2">
        <f t="shared" si="65"/>
        <v>192738142.96685299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2228023.285714278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1710656.0995496511</v>
      </c>
      <c r="Q303" s="2">
        <f t="shared" si="71"/>
        <v>800000</v>
      </c>
      <c r="R303" s="2">
        <f t="shared" si="66"/>
        <v>194808281.43993491</v>
      </c>
      <c r="S303" s="2">
        <f t="shared" si="58"/>
        <v>792960.42857143283</v>
      </c>
      <c r="T303" s="2">
        <f t="shared" si="59"/>
        <v>7039.571428571362</v>
      </c>
      <c r="U303" s="2">
        <f t="shared" si="60"/>
        <v>800000</v>
      </c>
      <c r="V303" s="2">
        <f t="shared" si="34"/>
        <v>126129466.96685265</v>
      </c>
      <c r="W303" s="2">
        <f t="shared" si="61"/>
        <v>792960.42857143283</v>
      </c>
      <c r="X303" s="2">
        <f t="shared" si="51"/>
        <v>7039.5714285671711</v>
      </c>
      <c r="Y303" s="2">
        <f t="shared" si="62"/>
        <v>68678814.473082155</v>
      </c>
      <c r="Z303" s="2" t="str">
        <f t="shared" si="52"/>
        <v>MEEP</v>
      </c>
      <c r="AA303" s="2">
        <f>IF(Z303="HERE",Y303,AA302+Graph!$G$1*1000)</f>
        <v>127357886.18736818</v>
      </c>
      <c r="AB303" s="2">
        <f t="shared" si="63"/>
        <v>800000</v>
      </c>
      <c r="AC303" s="2">
        <f t="shared" si="64"/>
        <v>66657434.823995195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236</v>
      </c>
      <c r="C304" s="7"/>
      <c r="D304" s="2" t="e">
        <f t="shared" si="55"/>
        <v>#N/A</v>
      </c>
      <c r="E304" s="2" t="e">
        <f t="shared" si="67"/>
        <v>#N/A</v>
      </c>
      <c r="F304" s="2">
        <v>1706916.5844679475</v>
      </c>
      <c r="G304" s="2">
        <f t="shared" si="70"/>
        <v>792960.42857142852</v>
      </c>
      <c r="H304" s="2">
        <f t="shared" si="65"/>
        <v>193531103.39542443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2235062.8571428494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1715938.5916422307</v>
      </c>
      <c r="Q304" s="2">
        <f t="shared" si="71"/>
        <v>800000</v>
      </c>
      <c r="R304" s="2">
        <f t="shared" si="66"/>
        <v>195608281.43993491</v>
      </c>
      <c r="S304" s="2">
        <f t="shared" si="58"/>
        <v>792960.42857143283</v>
      </c>
      <c r="T304" s="2">
        <f t="shared" si="59"/>
        <v>7039.571428571362</v>
      </c>
      <c r="U304" s="2">
        <f t="shared" si="60"/>
        <v>800000</v>
      </c>
      <c r="V304" s="2">
        <f t="shared" si="34"/>
        <v>126922427.39542408</v>
      </c>
      <c r="W304" s="2">
        <f t="shared" si="61"/>
        <v>792960.42857143283</v>
      </c>
      <c r="X304" s="2">
        <f t="shared" si="51"/>
        <v>7039.5714285671711</v>
      </c>
      <c r="Y304" s="2">
        <f t="shared" si="62"/>
        <v>68685854.044510722</v>
      </c>
      <c r="Z304" s="2" t="str">
        <f t="shared" si="52"/>
        <v>MEEP</v>
      </c>
      <c r="AA304" s="2">
        <f>IF(Z304="HERE",Y304,AA303+Graph!$G$1*1000)</f>
        <v>128157886.18736818</v>
      </c>
      <c r="AB304" s="2">
        <f t="shared" si="63"/>
        <v>800000</v>
      </c>
      <c r="AC304" s="2">
        <f t="shared" si="64"/>
        <v>66657434.823995195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237</v>
      </c>
      <c r="C305" s="7"/>
      <c r="D305" s="2" t="e">
        <f t="shared" si="55"/>
        <v>#N/A</v>
      </c>
      <c r="E305" s="2" t="e">
        <f t="shared" si="67"/>
        <v>#N/A</v>
      </c>
      <c r="F305" s="2">
        <v>1712177.2347612083</v>
      </c>
      <c r="G305" s="2">
        <f t="shared" si="70"/>
        <v>792960.42857142852</v>
      </c>
      <c r="H305" s="2">
        <f t="shared" si="65"/>
        <v>194324063.82399586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2242102.4285714207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1721221.0837348104</v>
      </c>
      <c r="Q305" s="2">
        <f t="shared" si="71"/>
        <v>800000</v>
      </c>
      <c r="R305" s="2">
        <f t="shared" si="66"/>
        <v>196408281.43993491</v>
      </c>
      <c r="S305" s="2">
        <f t="shared" si="58"/>
        <v>792960.42857143283</v>
      </c>
      <c r="T305" s="2">
        <f t="shared" si="59"/>
        <v>7039.571428571362</v>
      </c>
      <c r="U305" s="2">
        <f t="shared" si="60"/>
        <v>800000</v>
      </c>
      <c r="V305" s="2">
        <f t="shared" si="34"/>
        <v>127715387.82399552</v>
      </c>
      <c r="W305" s="2">
        <f t="shared" si="61"/>
        <v>792960.42857143283</v>
      </c>
      <c r="X305" s="2">
        <f t="shared" si="51"/>
        <v>7039.5714285671711</v>
      </c>
      <c r="Y305" s="2">
        <f t="shared" si="62"/>
        <v>68692893.615939289</v>
      </c>
      <c r="Z305" s="2" t="str">
        <f t="shared" si="52"/>
        <v>MEEP</v>
      </c>
      <c r="AA305" s="2">
        <f>IF(Z305="HERE",Y305,AA304+Graph!$G$1*1000)</f>
        <v>128957886.18736818</v>
      </c>
      <c r="AB305" s="2">
        <f t="shared" si="63"/>
        <v>800000</v>
      </c>
      <c r="AC305" s="2">
        <f t="shared" si="64"/>
        <v>66657434.823995195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238</v>
      </c>
      <c r="C306" s="7"/>
      <c r="D306" s="2" t="e">
        <f t="shared" si="55"/>
        <v>#N/A</v>
      </c>
      <c r="E306" s="2" t="e">
        <f t="shared" si="67"/>
        <v>#N/A</v>
      </c>
      <c r="F306" s="2">
        <v>1717437.8850544691</v>
      </c>
      <c r="G306" s="2">
        <f t="shared" si="70"/>
        <v>792960.42857142852</v>
      </c>
      <c r="H306" s="2">
        <f t="shared" si="65"/>
        <v>195117024.25256729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2249141.9999999921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1726503.57582739</v>
      </c>
      <c r="Q306" s="2">
        <f t="shared" si="71"/>
        <v>800000</v>
      </c>
      <c r="R306" s="2">
        <f t="shared" si="66"/>
        <v>197208281.43993491</v>
      </c>
      <c r="S306" s="2">
        <f t="shared" si="58"/>
        <v>792960.42857143283</v>
      </c>
      <c r="T306" s="2">
        <f t="shared" si="59"/>
        <v>7039.571428571362</v>
      </c>
      <c r="U306" s="2">
        <f t="shared" si="60"/>
        <v>800000</v>
      </c>
      <c r="V306" s="2">
        <f t="shared" si="34"/>
        <v>128508348.25256695</v>
      </c>
      <c r="W306" s="2">
        <f t="shared" si="61"/>
        <v>792960.42857143283</v>
      </c>
      <c r="X306" s="2">
        <f t="shared" si="51"/>
        <v>7039.5714285671711</v>
      </c>
      <c r="Y306" s="2">
        <f t="shared" si="62"/>
        <v>68699933.187367857</v>
      </c>
      <c r="Z306" s="2" t="str">
        <f t="shared" si="52"/>
        <v>MEEP</v>
      </c>
      <c r="AA306" s="2">
        <f>IF(Z306="HERE",Y306,AA305+Graph!$G$1*1000)</f>
        <v>129757886.18736818</v>
      </c>
      <c r="AB306" s="2">
        <f t="shared" si="63"/>
        <v>800000</v>
      </c>
      <c r="AC306" s="2">
        <f t="shared" si="64"/>
        <v>66657434.823995195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239</v>
      </c>
      <c r="C307" s="7"/>
      <c r="D307" s="2" t="e">
        <f t="shared" si="55"/>
        <v>#N/A</v>
      </c>
      <c r="E307" s="2" t="e">
        <f t="shared" si="67"/>
        <v>#N/A</v>
      </c>
      <c r="F307" s="2">
        <v>1722698.5353477299</v>
      </c>
      <c r="G307" s="2">
        <f t="shared" si="70"/>
        <v>792960.42857142852</v>
      </c>
      <c r="H307" s="2">
        <f t="shared" si="65"/>
        <v>195909984.68113872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2256181.5714285634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1731786.0679199696</v>
      </c>
      <c r="Q307" s="2">
        <f t="shared" si="71"/>
        <v>800000</v>
      </c>
      <c r="R307" s="2">
        <f t="shared" si="66"/>
        <v>198008281.43993491</v>
      </c>
      <c r="S307" s="2">
        <f t="shared" si="58"/>
        <v>792960.42857143283</v>
      </c>
      <c r="T307" s="2">
        <f t="shared" si="59"/>
        <v>7039.571428571362</v>
      </c>
      <c r="U307" s="2">
        <f t="shared" si="60"/>
        <v>800000</v>
      </c>
      <c r="V307" s="2">
        <f t="shared" si="34"/>
        <v>129301308.68113838</v>
      </c>
      <c r="W307" s="2">
        <f t="shared" si="61"/>
        <v>792960.42857143283</v>
      </c>
      <c r="X307" s="2">
        <f t="shared" si="51"/>
        <v>7039.5714285671711</v>
      </c>
      <c r="Y307" s="2">
        <f t="shared" si="62"/>
        <v>68706972.758796424</v>
      </c>
      <c r="Z307" s="2" t="str">
        <f t="shared" si="52"/>
        <v>MEEP</v>
      </c>
      <c r="AA307" s="2">
        <f>IF(Z307="HERE",Y307,AA306+Graph!$G$1*1000)</f>
        <v>130557886.18736818</v>
      </c>
      <c r="AB307" s="2">
        <f t="shared" si="63"/>
        <v>800000</v>
      </c>
      <c r="AC307" s="2">
        <f t="shared" si="64"/>
        <v>66657434.823995195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240</v>
      </c>
      <c r="C308" s="7"/>
      <c r="D308" s="2" t="e">
        <f t="shared" si="55"/>
        <v>#N/A</v>
      </c>
      <c r="E308" s="2" t="e">
        <f t="shared" si="67"/>
        <v>#N/A</v>
      </c>
      <c r="F308" s="2">
        <v>1727959.1856409907</v>
      </c>
      <c r="G308" s="2">
        <f t="shared" si="70"/>
        <v>792960.42857142852</v>
      </c>
      <c r="H308" s="2">
        <f t="shared" si="65"/>
        <v>196702945.10971016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2263221.1428571348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1737068.560012579</v>
      </c>
      <c r="Q308" s="2">
        <f t="shared" si="71"/>
        <v>800000</v>
      </c>
      <c r="R308" s="2">
        <f t="shared" si="66"/>
        <v>198808281.43993491</v>
      </c>
      <c r="S308" s="2">
        <f t="shared" si="58"/>
        <v>792960.42857143283</v>
      </c>
      <c r="T308" s="2">
        <f t="shared" si="59"/>
        <v>7039.571428571362</v>
      </c>
      <c r="U308" s="2">
        <f t="shared" si="60"/>
        <v>800000</v>
      </c>
      <c r="V308" s="2">
        <f t="shared" si="34"/>
        <v>130094269.10970981</v>
      </c>
      <c r="W308" s="2">
        <f t="shared" si="61"/>
        <v>792960.42857143283</v>
      </c>
      <c r="X308" s="2">
        <f t="shared" si="51"/>
        <v>7039.5714285671711</v>
      </c>
      <c r="Y308" s="2">
        <f t="shared" si="62"/>
        <v>68714012.330224991</v>
      </c>
      <c r="Z308" s="2" t="str">
        <f t="shared" si="52"/>
        <v>MEEP</v>
      </c>
      <c r="AA308" s="2">
        <f>IF(Z308="HERE",Y308,AA307+Graph!$G$1*1000)</f>
        <v>131357886.18736818</v>
      </c>
      <c r="AB308" s="2">
        <f t="shared" si="63"/>
        <v>800000</v>
      </c>
      <c r="AC308" s="2">
        <f t="shared" si="64"/>
        <v>66657434.823995195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241</v>
      </c>
      <c r="C309" s="7"/>
      <c r="D309" s="2" t="e">
        <f t="shared" si="55"/>
        <v>#N/A</v>
      </c>
      <c r="E309" s="2" t="e">
        <f t="shared" si="67"/>
        <v>#N/A</v>
      </c>
      <c r="F309" s="2">
        <v>1733219.8359342515</v>
      </c>
      <c r="G309" s="2">
        <f t="shared" si="70"/>
        <v>792960.42857142852</v>
      </c>
      <c r="H309" s="2">
        <f t="shared" si="65"/>
        <v>197495905.53828159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2270260.7142857062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1742351.0521051586</v>
      </c>
      <c r="Q309" s="2">
        <f t="shared" si="71"/>
        <v>800000</v>
      </c>
      <c r="R309" s="2">
        <f t="shared" si="66"/>
        <v>199608281.43993491</v>
      </c>
      <c r="S309" s="2">
        <f t="shared" si="58"/>
        <v>792960.42857143283</v>
      </c>
      <c r="T309" s="2">
        <f t="shared" si="59"/>
        <v>7039.571428571362</v>
      </c>
      <c r="U309" s="2">
        <f t="shared" si="60"/>
        <v>800000</v>
      </c>
      <c r="V309" s="2">
        <f t="shared" si="34"/>
        <v>130887229.53828125</v>
      </c>
      <c r="W309" s="2">
        <f t="shared" si="61"/>
        <v>792960.42857143283</v>
      </c>
      <c r="X309" s="2">
        <f t="shared" si="51"/>
        <v>7039.5714285671711</v>
      </c>
      <c r="Y309" s="2">
        <f t="shared" si="62"/>
        <v>68721051.901653558</v>
      </c>
      <c r="Z309" s="2" t="str">
        <f t="shared" si="52"/>
        <v>MEEP</v>
      </c>
      <c r="AA309" s="2">
        <f>IF(Z309="HERE",Y309,AA308+Graph!$G$1*1000)</f>
        <v>132157886.18736818</v>
      </c>
      <c r="AB309" s="2">
        <f t="shared" si="63"/>
        <v>800000</v>
      </c>
      <c r="AC309" s="2">
        <f t="shared" si="64"/>
        <v>66657434.823995195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242</v>
      </c>
      <c r="C310" s="7"/>
      <c r="D310" s="2" t="e">
        <f t="shared" si="55"/>
        <v>#N/A</v>
      </c>
      <c r="E310" s="2" t="e">
        <f t="shared" si="67"/>
        <v>#N/A</v>
      </c>
      <c r="F310" s="2">
        <v>1738480.4862274826</v>
      </c>
      <c r="G310" s="2">
        <f t="shared" si="70"/>
        <v>792960.42857142852</v>
      </c>
      <c r="H310" s="2">
        <f t="shared" si="65"/>
        <v>198288865.96685302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2277300.2857142775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1747633.5441977382</v>
      </c>
      <c r="Q310" s="2">
        <f t="shared" si="71"/>
        <v>800000</v>
      </c>
      <c r="R310" s="2">
        <f t="shared" si="66"/>
        <v>200408281.43993491</v>
      </c>
      <c r="S310" s="2">
        <f t="shared" si="58"/>
        <v>792960.42857143283</v>
      </c>
      <c r="T310" s="2">
        <f t="shared" si="59"/>
        <v>7039.571428571362</v>
      </c>
      <c r="U310" s="2">
        <f t="shared" si="60"/>
        <v>800000</v>
      </c>
      <c r="V310" s="2">
        <f t="shared" si="34"/>
        <v>131680189.96685268</v>
      </c>
      <c r="W310" s="2">
        <f t="shared" si="61"/>
        <v>792960.42857143283</v>
      </c>
      <c r="X310" s="2">
        <f t="shared" si="51"/>
        <v>7039.5714285671711</v>
      </c>
      <c r="Y310" s="2">
        <f t="shared" si="62"/>
        <v>68728091.473082125</v>
      </c>
      <c r="Z310" s="2" t="str">
        <f t="shared" si="52"/>
        <v>MEEP</v>
      </c>
      <c r="AA310" s="2">
        <f>IF(Z310="HERE",Y310,AA309+Graph!$G$1*1000)</f>
        <v>132957886.18736818</v>
      </c>
      <c r="AB310" s="2">
        <f t="shared" si="63"/>
        <v>800000</v>
      </c>
      <c r="AC310" s="2">
        <f t="shared" si="64"/>
        <v>66657434.823995195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243</v>
      </c>
      <c r="C311" s="7"/>
      <c r="D311" s="2" t="e">
        <f t="shared" si="55"/>
        <v>#N/A</v>
      </c>
      <c r="E311" s="2" t="e">
        <f t="shared" si="67"/>
        <v>#N/A</v>
      </c>
      <c r="F311" s="2">
        <v>1743741.1365207434</v>
      </c>
      <c r="G311" s="2">
        <f t="shared" si="70"/>
        <v>792960.42857142852</v>
      </c>
      <c r="H311" s="2">
        <f t="shared" si="65"/>
        <v>199081826.39542446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2284339.8571428489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1752916.0362903178</v>
      </c>
      <c r="Q311" s="2">
        <f t="shared" si="71"/>
        <v>800000</v>
      </c>
      <c r="R311" s="2">
        <f t="shared" si="66"/>
        <v>201208281.43993491</v>
      </c>
      <c r="S311" s="2">
        <f t="shared" si="58"/>
        <v>792960.42857143283</v>
      </c>
      <c r="T311" s="2">
        <f t="shared" si="59"/>
        <v>7039.571428571362</v>
      </c>
      <c r="U311" s="2">
        <f t="shared" si="60"/>
        <v>800000</v>
      </c>
      <c r="V311" s="2">
        <f t="shared" si="34"/>
        <v>132473150.39542411</v>
      </c>
      <c r="W311" s="2">
        <f t="shared" si="61"/>
        <v>792960.42857143283</v>
      </c>
      <c r="X311" s="2">
        <f t="shared" si="51"/>
        <v>7039.5714285671711</v>
      </c>
      <c r="Y311" s="2">
        <f t="shared" si="62"/>
        <v>68735131.044510692</v>
      </c>
      <c r="Z311" s="2" t="str">
        <f t="shared" si="52"/>
        <v>MEEP</v>
      </c>
      <c r="AA311" s="2">
        <f>IF(Z311="HERE",Y311,AA310+Graph!$G$1*1000)</f>
        <v>133757886.18736818</v>
      </c>
      <c r="AB311" s="2">
        <f t="shared" si="63"/>
        <v>800000</v>
      </c>
      <c r="AC311" s="2">
        <f t="shared" si="64"/>
        <v>66657434.823995195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244</v>
      </c>
      <c r="C312" s="7"/>
      <c r="D312" s="2" t="e">
        <f t="shared" si="55"/>
        <v>#N/A</v>
      </c>
      <c r="E312" s="2" t="e">
        <f t="shared" si="67"/>
        <v>#N/A</v>
      </c>
      <c r="F312" s="2">
        <v>1749001.7868140042</v>
      </c>
      <c r="G312" s="2">
        <f t="shared" si="70"/>
        <v>792960.42857142852</v>
      </c>
      <c r="H312" s="2">
        <f t="shared" si="65"/>
        <v>199874786.82399589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2291379.4285714203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1758198.5283828974</v>
      </c>
      <c r="Q312" s="2">
        <f t="shared" si="71"/>
        <v>800000</v>
      </c>
      <c r="R312" s="2">
        <f t="shared" si="66"/>
        <v>202008281.43993491</v>
      </c>
      <c r="S312" s="2">
        <f t="shared" si="58"/>
        <v>792960.42857143283</v>
      </c>
      <c r="T312" s="2">
        <f t="shared" si="59"/>
        <v>7039.571428571362</v>
      </c>
      <c r="U312" s="2">
        <f t="shared" si="60"/>
        <v>800000</v>
      </c>
      <c r="V312" s="2">
        <f t="shared" si="34"/>
        <v>133266110.82399555</v>
      </c>
      <c r="W312" s="2">
        <f t="shared" si="61"/>
        <v>792960.42857143283</v>
      </c>
      <c r="X312" s="2">
        <f t="shared" si="51"/>
        <v>7039.5714285671711</v>
      </c>
      <c r="Y312" s="2">
        <f t="shared" si="62"/>
        <v>68742170.61593926</v>
      </c>
      <c r="Z312" s="2" t="str">
        <f t="shared" si="52"/>
        <v>MEEP</v>
      </c>
      <c r="AA312" s="2">
        <f>IF(Z312="HERE",Y312,AA311+Graph!$G$1*1000)</f>
        <v>134557886.18736818</v>
      </c>
      <c r="AB312" s="2">
        <f t="shared" si="63"/>
        <v>800000</v>
      </c>
      <c r="AC312" s="2">
        <f t="shared" si="64"/>
        <v>66657434.823995195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245</v>
      </c>
      <c r="C313" s="7"/>
      <c r="D313" s="2" t="e">
        <f t="shared" si="55"/>
        <v>#N/A</v>
      </c>
      <c r="E313" s="2" t="e">
        <f t="shared" si="67"/>
        <v>#N/A</v>
      </c>
      <c r="F313" s="2">
        <v>1754262.437107265</v>
      </c>
      <c r="G313" s="2">
        <f t="shared" si="70"/>
        <v>792960.42857142852</v>
      </c>
      <c r="H313" s="2">
        <f t="shared" si="65"/>
        <v>200667747.25256732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2298418.9999999916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1763481.020475477</v>
      </c>
      <c r="Q313" s="2">
        <f t="shared" si="71"/>
        <v>800000</v>
      </c>
      <c r="R313" s="2">
        <f t="shared" si="66"/>
        <v>202808281.43993491</v>
      </c>
      <c r="S313" s="2">
        <f t="shared" si="58"/>
        <v>792960.42857143283</v>
      </c>
      <c r="T313" s="2">
        <f t="shared" si="59"/>
        <v>7039.571428571362</v>
      </c>
      <c r="U313" s="2">
        <f t="shared" si="60"/>
        <v>800000</v>
      </c>
      <c r="V313" s="2">
        <f t="shared" si="34"/>
        <v>134059071.25256698</v>
      </c>
      <c r="W313" s="2">
        <f t="shared" si="61"/>
        <v>792960.42857143283</v>
      </c>
      <c r="X313" s="2">
        <f t="shared" si="51"/>
        <v>7039.5714285671711</v>
      </c>
      <c r="Y313" s="2">
        <f t="shared" si="62"/>
        <v>68749210.187367827</v>
      </c>
      <c r="Z313" s="2" t="str">
        <f t="shared" si="52"/>
        <v>MEEP</v>
      </c>
      <c r="AA313" s="2">
        <f>IF(Z313="HERE",Y313,AA312+Graph!$G$1*1000)</f>
        <v>135357886.18736818</v>
      </c>
      <c r="AB313" s="2">
        <f t="shared" si="63"/>
        <v>800000</v>
      </c>
      <c r="AC313" s="2">
        <f t="shared" si="64"/>
        <v>66657434.823995195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246</v>
      </c>
      <c r="C314" s="7"/>
      <c r="D314" s="2" t="e">
        <f t="shared" si="55"/>
        <v>#N/A</v>
      </c>
      <c r="E314" s="2" t="e">
        <f t="shared" si="67"/>
        <v>#N/A</v>
      </c>
      <c r="F314" s="2">
        <v>1759523.0874005258</v>
      </c>
      <c r="G314" s="2">
        <f t="shared" si="70"/>
        <v>792960.42857142852</v>
      </c>
      <c r="H314" s="2">
        <f t="shared" si="65"/>
        <v>201460707.68113875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2305458.571428563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1768763.5125680864</v>
      </c>
      <c r="Q314" s="2">
        <f t="shared" si="71"/>
        <v>800000</v>
      </c>
      <c r="R314" s="2">
        <f t="shared" si="66"/>
        <v>203608281.43993491</v>
      </c>
      <c r="S314" s="2">
        <f t="shared" si="58"/>
        <v>792960.42857143283</v>
      </c>
      <c r="T314" s="2">
        <f t="shared" si="59"/>
        <v>7039.571428571362</v>
      </c>
      <c r="U314" s="2">
        <f t="shared" si="60"/>
        <v>800000</v>
      </c>
      <c r="V314" s="2">
        <f t="shared" si="34"/>
        <v>134852031.6811384</v>
      </c>
      <c r="W314" s="2">
        <f t="shared" si="61"/>
        <v>792960.42857141793</v>
      </c>
      <c r="X314" s="2">
        <f t="shared" si="51"/>
        <v>7039.5714285820723</v>
      </c>
      <c r="Y314" s="2">
        <f t="shared" si="62"/>
        <v>68756249.758796409</v>
      </c>
      <c r="Z314" s="2" t="str">
        <f t="shared" si="52"/>
        <v>MEEP</v>
      </c>
      <c r="AA314" s="2">
        <f>IF(Z314="HERE",Y314,AA313+Graph!$G$1*1000)</f>
        <v>136157886.18736818</v>
      </c>
      <c r="AB314" s="2">
        <f t="shared" si="63"/>
        <v>800000</v>
      </c>
      <c r="AC314" s="2">
        <f t="shared" si="64"/>
        <v>66657434.823995195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247</v>
      </c>
      <c r="C315" s="7"/>
      <c r="D315" s="2" t="e">
        <f t="shared" si="55"/>
        <v>#N/A</v>
      </c>
      <c r="E315" s="2" t="e">
        <f t="shared" si="67"/>
        <v>#N/A</v>
      </c>
      <c r="F315" s="2">
        <v>1764783.7376937568</v>
      </c>
      <c r="G315" s="2">
        <f t="shared" si="70"/>
        <v>792960.42857142852</v>
      </c>
      <c r="H315" s="2">
        <f t="shared" si="65"/>
        <v>202253668.10971019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2312498.1428571343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1774046.004660666</v>
      </c>
      <c r="Q315" s="2">
        <f t="shared" si="71"/>
        <v>800000</v>
      </c>
      <c r="R315" s="2">
        <f t="shared" si="66"/>
        <v>204408281.43993491</v>
      </c>
      <c r="S315" s="2">
        <f t="shared" si="58"/>
        <v>792960.42857143283</v>
      </c>
      <c r="T315" s="2">
        <f t="shared" si="59"/>
        <v>7039.571428571362</v>
      </c>
      <c r="U315" s="2">
        <f t="shared" si="60"/>
        <v>800000</v>
      </c>
      <c r="V315" s="2">
        <f t="shared" si="34"/>
        <v>135644992.10970983</v>
      </c>
      <c r="W315" s="2">
        <f t="shared" si="61"/>
        <v>792960.42857143283</v>
      </c>
      <c r="X315" s="2">
        <f t="shared" si="51"/>
        <v>7039.5714285671711</v>
      </c>
      <c r="Y315" s="2">
        <f t="shared" si="62"/>
        <v>68763289.330224976</v>
      </c>
      <c r="Z315" s="2" t="str">
        <f t="shared" si="52"/>
        <v>MEEP</v>
      </c>
      <c r="AA315" s="2">
        <f>IF(Z315="HERE",Y315,AA314+Graph!$G$1*1000)</f>
        <v>136957886.18736818</v>
      </c>
      <c r="AB315" s="2">
        <f t="shared" si="63"/>
        <v>800000</v>
      </c>
      <c r="AC315" s="2">
        <f t="shared" si="64"/>
        <v>66657434.823995195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248</v>
      </c>
      <c r="C316" s="7"/>
      <c r="D316" s="2" t="e">
        <f t="shared" si="55"/>
        <v>#N/A</v>
      </c>
      <c r="E316" s="2" t="e">
        <f t="shared" si="67"/>
        <v>#N/A</v>
      </c>
      <c r="F316" s="2">
        <v>1770044.3879870176</v>
      </c>
      <c r="G316" s="2">
        <f t="shared" si="70"/>
        <v>792960.42857142852</v>
      </c>
      <c r="H316" s="2">
        <f t="shared" si="65"/>
        <v>203046628.53828162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2319537.7142857057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1779328.4967532456</v>
      </c>
      <c r="Q316" s="2">
        <f t="shared" si="71"/>
        <v>800000</v>
      </c>
      <c r="R316" s="2">
        <f t="shared" si="66"/>
        <v>205208281.43993491</v>
      </c>
      <c r="S316" s="2">
        <f t="shared" si="58"/>
        <v>792960.42857143283</v>
      </c>
      <c r="T316" s="2">
        <f t="shared" si="59"/>
        <v>7039.571428571362</v>
      </c>
      <c r="U316" s="2">
        <f t="shared" si="60"/>
        <v>800000</v>
      </c>
      <c r="V316" s="2">
        <f t="shared" si="34"/>
        <v>136437952.53828126</v>
      </c>
      <c r="W316" s="2">
        <f t="shared" si="61"/>
        <v>792960.42857143283</v>
      </c>
      <c r="X316" s="2">
        <f t="shared" si="51"/>
        <v>7039.5714285671711</v>
      </c>
      <c r="Y316" s="2">
        <f t="shared" si="62"/>
        <v>68770328.901653543</v>
      </c>
      <c r="Z316" s="2" t="str">
        <f t="shared" si="52"/>
        <v>MEEP</v>
      </c>
      <c r="AA316" s="2">
        <f>IF(Z316="HERE",Y316,AA315+Graph!$G$1*1000)</f>
        <v>137757886.18736818</v>
      </c>
      <c r="AB316" s="2">
        <f t="shared" si="63"/>
        <v>800000</v>
      </c>
      <c r="AC316" s="2">
        <f t="shared" si="64"/>
        <v>66657434.823995195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249</v>
      </c>
      <c r="C317" s="7"/>
      <c r="D317" s="2" t="e">
        <f t="shared" si="55"/>
        <v>#N/A</v>
      </c>
      <c r="E317" s="2" t="e">
        <f t="shared" si="67"/>
        <v>#N/A</v>
      </c>
      <c r="F317" s="2">
        <v>1775305.0382802784</v>
      </c>
      <c r="G317" s="2">
        <f t="shared" si="70"/>
        <v>792960.42857142852</v>
      </c>
      <c r="H317" s="2">
        <f t="shared" si="65"/>
        <v>203839588.96685305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2326577.2857142771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1784610.9888458252</v>
      </c>
      <c r="Q317" s="2">
        <f t="shared" si="71"/>
        <v>800000</v>
      </c>
      <c r="R317" s="2">
        <f t="shared" si="66"/>
        <v>206008281.43993491</v>
      </c>
      <c r="S317" s="2">
        <f t="shared" si="58"/>
        <v>792960.42857143283</v>
      </c>
      <c r="T317" s="2">
        <f t="shared" si="59"/>
        <v>7039.571428571362</v>
      </c>
      <c r="U317" s="2">
        <f t="shared" si="60"/>
        <v>800000</v>
      </c>
      <c r="V317" s="2">
        <f t="shared" si="34"/>
        <v>137230912.96685269</v>
      </c>
      <c r="W317" s="2">
        <f t="shared" si="61"/>
        <v>792960.42857143283</v>
      </c>
      <c r="X317" s="2">
        <f t="shared" si="51"/>
        <v>7039.5714285671711</v>
      </c>
      <c r="Y317" s="2">
        <f t="shared" si="62"/>
        <v>68777368.47308211</v>
      </c>
      <c r="Z317" s="2" t="str">
        <f t="shared" si="52"/>
        <v>MEEP</v>
      </c>
      <c r="AA317" s="2">
        <f>IF(Z317="HERE",Y317,AA316+Graph!$G$1*1000)</f>
        <v>138557886.18736818</v>
      </c>
      <c r="AB317" s="2">
        <f t="shared" si="63"/>
        <v>800000</v>
      </c>
      <c r="AC317" s="2">
        <f t="shared" si="64"/>
        <v>66657434.823995195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250</v>
      </c>
      <c r="C318" s="7"/>
      <c r="D318" s="2" t="e">
        <f t="shared" si="55"/>
        <v>#N/A</v>
      </c>
      <c r="E318" s="2" t="e">
        <f t="shared" si="67"/>
        <v>#N/A</v>
      </c>
      <c r="F318" s="2">
        <v>1780565.6885735393</v>
      </c>
      <c r="G318" s="2">
        <f t="shared" si="70"/>
        <v>792960.42857142852</v>
      </c>
      <c r="H318" s="2">
        <f t="shared" si="65"/>
        <v>204632549.39542449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2333616.8571428484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1789893.4809384048</v>
      </c>
      <c r="Q318" s="2">
        <f t="shared" si="71"/>
        <v>800000</v>
      </c>
      <c r="R318" s="2">
        <f t="shared" si="66"/>
        <v>206808281.43993491</v>
      </c>
      <c r="S318" s="2">
        <f t="shared" si="58"/>
        <v>792960.42857143283</v>
      </c>
      <c r="T318" s="2">
        <f t="shared" si="59"/>
        <v>7039.571428571362</v>
      </c>
      <c r="U318" s="2">
        <f t="shared" si="60"/>
        <v>800000</v>
      </c>
      <c r="V318" s="2">
        <f t="shared" si="34"/>
        <v>138023873.39542413</v>
      </c>
      <c r="W318" s="2">
        <f t="shared" si="61"/>
        <v>792960.42857143283</v>
      </c>
      <c r="X318" s="2">
        <f t="shared" si="51"/>
        <v>7039.5714285671711</v>
      </c>
      <c r="Y318" s="2">
        <f t="shared" si="62"/>
        <v>68784408.044510677</v>
      </c>
      <c r="Z318" s="2" t="str">
        <f t="shared" si="52"/>
        <v>MEEP</v>
      </c>
      <c r="AA318" s="2">
        <f>IF(Z318="HERE",Y318,AA317+Graph!$G$1*1000)</f>
        <v>139357886.18736818</v>
      </c>
      <c r="AB318" s="2">
        <f t="shared" si="63"/>
        <v>800000</v>
      </c>
      <c r="AC318" s="2">
        <f t="shared" si="64"/>
        <v>66657434.823995195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251</v>
      </c>
      <c r="C319" s="7"/>
      <c r="D319" s="2" t="e">
        <f t="shared" si="55"/>
        <v>#N/A</v>
      </c>
      <c r="E319" s="2" t="e">
        <f t="shared" si="67"/>
        <v>#N/A</v>
      </c>
      <c r="F319" s="2">
        <v>1785826.3388668001</v>
      </c>
      <c r="G319" s="2">
        <f t="shared" si="70"/>
        <v>792960.42857142852</v>
      </c>
      <c r="H319" s="2">
        <f t="shared" si="65"/>
        <v>205425509.82399592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2340656.4285714198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1795175.9730309844</v>
      </c>
      <c r="Q319" s="2">
        <f t="shared" si="71"/>
        <v>800000</v>
      </c>
      <c r="R319" s="2">
        <f t="shared" si="66"/>
        <v>207608281.43993491</v>
      </c>
      <c r="S319" s="2">
        <f t="shared" si="58"/>
        <v>792960.42857143283</v>
      </c>
      <c r="T319" s="2">
        <f t="shared" si="59"/>
        <v>7039.571428571362</v>
      </c>
      <c r="U319" s="2">
        <f t="shared" si="60"/>
        <v>800000</v>
      </c>
      <c r="V319" s="2">
        <f t="shared" si="34"/>
        <v>138816833.82399556</v>
      </c>
      <c r="W319" s="2">
        <f t="shared" si="61"/>
        <v>792960.42857143283</v>
      </c>
      <c r="X319" s="2">
        <f t="shared" si="51"/>
        <v>7039.5714285671711</v>
      </c>
      <c r="Y319" s="2">
        <f t="shared" si="62"/>
        <v>68791447.615939245</v>
      </c>
      <c r="Z319" s="2" t="str">
        <f t="shared" si="52"/>
        <v>MEEP</v>
      </c>
      <c r="AA319" s="2">
        <f>IF(Z319="HERE",Y319,AA318+Graph!$G$1*1000)</f>
        <v>140157886.18736818</v>
      </c>
      <c r="AB319" s="2">
        <f t="shared" si="63"/>
        <v>800000</v>
      </c>
      <c r="AC319" s="2">
        <f t="shared" si="64"/>
        <v>66657434.823995195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252</v>
      </c>
      <c r="C320" s="7"/>
      <c r="D320" s="2" t="e">
        <f t="shared" si="55"/>
        <v>#N/A</v>
      </c>
      <c r="E320" s="2" t="e">
        <f t="shared" si="67"/>
        <v>#N/A</v>
      </c>
      <c r="F320" s="2">
        <v>1791086.9891600311</v>
      </c>
      <c r="G320" s="2">
        <f t="shared" si="70"/>
        <v>792960.42857142852</v>
      </c>
      <c r="H320" s="2">
        <f t="shared" si="65"/>
        <v>206218470.25256735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2347695.9999999912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1800458.4651235938</v>
      </c>
      <c r="Q320" s="2">
        <f t="shared" si="71"/>
        <v>800000</v>
      </c>
      <c r="R320" s="2">
        <f t="shared" si="66"/>
        <v>208408281.43993491</v>
      </c>
      <c r="S320" s="2">
        <f t="shared" si="58"/>
        <v>792960.42857143283</v>
      </c>
      <c r="T320" s="2">
        <f t="shared" si="59"/>
        <v>7039.571428571362</v>
      </c>
      <c r="U320" s="2">
        <f t="shared" si="60"/>
        <v>800000</v>
      </c>
      <c r="V320" s="2">
        <f t="shared" si="34"/>
        <v>139609794.25256699</v>
      </c>
      <c r="W320" s="2">
        <f t="shared" si="61"/>
        <v>792960.42857143283</v>
      </c>
      <c r="X320" s="2">
        <f t="shared" si="51"/>
        <v>7039.5714285671711</v>
      </c>
      <c r="Y320" s="2">
        <f t="shared" si="62"/>
        <v>68798487.187367812</v>
      </c>
      <c r="Z320" s="2" t="str">
        <f t="shared" si="52"/>
        <v>MEEP</v>
      </c>
      <c r="AA320" s="2">
        <f>IF(Z320="HERE",Y320,AA319+Graph!$G$1*1000)</f>
        <v>140957886.18736818</v>
      </c>
      <c r="AB320" s="2">
        <f t="shared" si="63"/>
        <v>800000</v>
      </c>
      <c r="AC320" s="2">
        <f t="shared" si="64"/>
        <v>66657434.823995195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253</v>
      </c>
      <c r="C321" s="7"/>
      <c r="D321" s="2" t="e">
        <f t="shared" si="55"/>
        <v>#N/A</v>
      </c>
      <c r="E321" s="2" t="e">
        <f t="shared" si="67"/>
        <v>#N/A</v>
      </c>
      <c r="F321" s="2">
        <v>1796347.6394532919</v>
      </c>
      <c r="G321" s="2">
        <f t="shared" si="70"/>
        <v>792960.42857142852</v>
      </c>
      <c r="H321" s="2">
        <f t="shared" si="65"/>
        <v>207011430.68113878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2354735.5714285625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1805740.9572161734</v>
      </c>
      <c r="Q321" s="2">
        <f t="shared" si="71"/>
        <v>800000</v>
      </c>
      <c r="R321" s="2">
        <f t="shared" si="66"/>
        <v>209208281.43993491</v>
      </c>
      <c r="S321" s="2">
        <f t="shared" si="58"/>
        <v>792960.42857143283</v>
      </c>
      <c r="T321" s="2">
        <f t="shared" si="59"/>
        <v>7039.571428571362</v>
      </c>
      <c r="U321" s="2">
        <f t="shared" si="60"/>
        <v>800000</v>
      </c>
      <c r="V321" s="2">
        <f t="shared" si="34"/>
        <v>140402754.68113843</v>
      </c>
      <c r="W321" s="2">
        <f t="shared" si="61"/>
        <v>792960.42857143283</v>
      </c>
      <c r="X321" s="2">
        <f t="shared" si="51"/>
        <v>7039.5714285671711</v>
      </c>
      <c r="Y321" s="2">
        <f t="shared" si="62"/>
        <v>68805526.758796379</v>
      </c>
      <c r="Z321" s="2" t="str">
        <f t="shared" si="52"/>
        <v>MEEP</v>
      </c>
      <c r="AA321" s="2">
        <f>IF(Z321="HERE",Y321,AA320+Graph!$G$1*1000)</f>
        <v>141757886.18736818</v>
      </c>
      <c r="AB321" s="2">
        <f t="shared" si="63"/>
        <v>800000</v>
      </c>
      <c r="AC321" s="2">
        <f t="shared" si="64"/>
        <v>66657434.823995195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254</v>
      </c>
      <c r="C322" s="7"/>
      <c r="D322" s="2" t="e">
        <f t="shared" si="55"/>
        <v>#N/A</v>
      </c>
      <c r="E322" s="2" t="e">
        <f t="shared" si="67"/>
        <v>#N/A</v>
      </c>
      <c r="F322" s="2">
        <v>1801608.2897465527</v>
      </c>
      <c r="G322" s="2">
        <f t="shared" si="70"/>
        <v>792960.42857142852</v>
      </c>
      <c r="H322" s="2">
        <f t="shared" si="65"/>
        <v>207804391.10971022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2361775.1428571339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1811023.449308753</v>
      </c>
      <c r="Q322" s="2">
        <f t="shared" si="71"/>
        <v>800000</v>
      </c>
      <c r="R322" s="2">
        <f t="shared" si="66"/>
        <v>210008281.43993491</v>
      </c>
      <c r="S322" s="2">
        <f t="shared" si="58"/>
        <v>792960.42857143283</v>
      </c>
      <c r="T322" s="2">
        <f t="shared" si="59"/>
        <v>7039.571428571362</v>
      </c>
      <c r="U322" s="2">
        <f t="shared" si="60"/>
        <v>800000</v>
      </c>
      <c r="V322" s="2">
        <f t="shared" si="34"/>
        <v>141195715.10970986</v>
      </c>
      <c r="W322" s="2">
        <f t="shared" si="61"/>
        <v>792960.42857143283</v>
      </c>
      <c r="X322" s="2">
        <f t="shared" si="51"/>
        <v>7039.5714285671711</v>
      </c>
      <c r="Y322" s="2">
        <f t="shared" si="62"/>
        <v>68812566.330224946</v>
      </c>
      <c r="Z322" s="2" t="str">
        <f t="shared" si="52"/>
        <v>MEEP</v>
      </c>
      <c r="AA322" s="2">
        <f>IF(Z322="HERE",Y322,AA321+Graph!$G$1*1000)</f>
        <v>142557886.18736818</v>
      </c>
      <c r="AB322" s="2">
        <f t="shared" si="63"/>
        <v>800000</v>
      </c>
      <c r="AC322" s="2">
        <f t="shared" si="64"/>
        <v>66657434.823995195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255</v>
      </c>
      <c r="C323" s="7"/>
      <c r="D323" s="2" t="e">
        <f t="shared" si="55"/>
        <v>#N/A</v>
      </c>
      <c r="E323" s="2" t="e">
        <f t="shared" si="67"/>
        <v>#N/A</v>
      </c>
      <c r="F323" s="2">
        <v>1806868.9400398135</v>
      </c>
      <c r="G323" s="2">
        <f t="shared" si="70"/>
        <v>792960.42857142852</v>
      </c>
      <c r="H323" s="2">
        <f t="shared" si="65"/>
        <v>208597351.53828165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2368814.7142857052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1816305.9414013326</v>
      </c>
      <c r="Q323" s="2">
        <f t="shared" si="71"/>
        <v>800000</v>
      </c>
      <c r="R323" s="2">
        <f t="shared" si="66"/>
        <v>210808281.43993491</v>
      </c>
      <c r="S323" s="2">
        <f t="shared" si="58"/>
        <v>792960.42857143283</v>
      </c>
      <c r="T323" s="2">
        <f t="shared" si="59"/>
        <v>7039.571428571362</v>
      </c>
      <c r="U323" s="2">
        <f t="shared" si="60"/>
        <v>800000</v>
      </c>
      <c r="V323" s="2">
        <f t="shared" si="34"/>
        <v>141988675.53828129</v>
      </c>
      <c r="W323" s="2">
        <f t="shared" si="61"/>
        <v>792960.42857143283</v>
      </c>
      <c r="X323" s="2">
        <f t="shared" si="51"/>
        <v>7039.5714285671711</v>
      </c>
      <c r="Y323" s="2">
        <f t="shared" si="62"/>
        <v>68819605.901653513</v>
      </c>
      <c r="Z323" s="2" t="str">
        <f t="shared" si="52"/>
        <v>MEEP</v>
      </c>
      <c r="AA323" s="2">
        <f>IF(Z323="HERE",Y323,AA322+Graph!$G$1*1000)</f>
        <v>143357886.18736818</v>
      </c>
      <c r="AB323" s="2">
        <f t="shared" si="63"/>
        <v>800000</v>
      </c>
      <c r="AC323" s="2">
        <f t="shared" si="64"/>
        <v>66657434.823995195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256</v>
      </c>
      <c r="C324" s="7"/>
      <c r="D324" s="2" t="e">
        <f t="shared" si="55"/>
        <v>#N/A</v>
      </c>
      <c r="E324" s="2" t="e">
        <f t="shared" si="67"/>
        <v>#N/A</v>
      </c>
      <c r="F324" s="2">
        <v>1812129.5903330743</v>
      </c>
      <c r="G324" s="2">
        <f t="shared" si="70"/>
        <v>792960.42857142852</v>
      </c>
      <c r="H324" s="2">
        <f t="shared" si="65"/>
        <v>209390311.96685308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2375854.2857142766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1821588.4334939122</v>
      </c>
      <c r="Q324" s="2">
        <f t="shared" si="71"/>
        <v>800000</v>
      </c>
      <c r="R324" s="2">
        <f t="shared" si="66"/>
        <v>211608281.43993491</v>
      </c>
      <c r="S324" s="2">
        <f t="shared" si="58"/>
        <v>792960.42857143283</v>
      </c>
      <c r="T324" s="2">
        <f t="shared" si="59"/>
        <v>7039.571428571362</v>
      </c>
      <c r="U324" s="2">
        <f t="shared" si="60"/>
        <v>800000</v>
      </c>
      <c r="V324" s="2">
        <f t="shared" si="34"/>
        <v>142781635.96685272</v>
      </c>
      <c r="W324" s="2">
        <f t="shared" si="61"/>
        <v>792960.42857143283</v>
      </c>
      <c r="X324" s="2">
        <f t="shared" si="51"/>
        <v>7039.5714285671711</v>
      </c>
      <c r="Y324" s="2">
        <f t="shared" si="62"/>
        <v>68826645.47308208</v>
      </c>
      <c r="Z324" s="2" t="str">
        <f t="shared" si="52"/>
        <v>MEEP</v>
      </c>
      <c r="AA324" s="2">
        <f>IF(Z324="HERE",Y324,AA323+Graph!$G$1*1000)</f>
        <v>144157886.18736818</v>
      </c>
      <c r="AB324" s="2">
        <f t="shared" si="63"/>
        <v>800000</v>
      </c>
      <c r="AC324" s="2">
        <f t="shared" si="64"/>
        <v>66657434.823995195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257</v>
      </c>
      <c r="C325" s="7"/>
      <c r="D325" s="2" t="e">
        <f t="shared" si="55"/>
        <v>#N/A</v>
      </c>
      <c r="E325" s="2" t="e">
        <f t="shared" si="67"/>
        <v>#N/A</v>
      </c>
      <c r="F325" s="2">
        <v>1817390.2406263053</v>
      </c>
      <c r="G325" s="2">
        <f t="shared" si="70"/>
        <v>792960.42857142852</v>
      </c>
      <c r="H325" s="2">
        <f t="shared" si="65"/>
        <v>210183272.39542452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2382893.857142848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1826870.9255865216</v>
      </c>
      <c r="Q325" s="2">
        <f t="shared" si="71"/>
        <v>800000</v>
      </c>
      <c r="R325" s="2">
        <f t="shared" si="66"/>
        <v>212408281.43993491</v>
      </c>
      <c r="S325" s="2">
        <f t="shared" si="58"/>
        <v>792960.42857143283</v>
      </c>
      <c r="T325" s="2">
        <f t="shared" si="59"/>
        <v>7039.571428571362</v>
      </c>
      <c r="U325" s="2">
        <f t="shared" si="60"/>
        <v>800000</v>
      </c>
      <c r="V325" s="2">
        <f t="shared" si="34"/>
        <v>143574596.39542416</v>
      </c>
      <c r="W325" s="2">
        <f t="shared" si="61"/>
        <v>792960.42857143283</v>
      </c>
      <c r="X325" s="2">
        <f t="shared" si="51"/>
        <v>7039.5714285671711</v>
      </c>
      <c r="Y325" s="2">
        <f t="shared" si="62"/>
        <v>68833685.044510648</v>
      </c>
      <c r="Z325" s="2" t="str">
        <f t="shared" si="52"/>
        <v>MEEP</v>
      </c>
      <c r="AA325" s="2">
        <f>IF(Z325="HERE",Y325,AA324+Graph!$G$1*1000)</f>
        <v>144957886.18736818</v>
      </c>
      <c r="AB325" s="2">
        <f t="shared" si="63"/>
        <v>800000</v>
      </c>
      <c r="AC325" s="2">
        <f t="shared" si="64"/>
        <v>66657434.823995195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258</v>
      </c>
      <c r="C326" s="7"/>
      <c r="D326" s="2" t="e">
        <f t="shared" si="55"/>
        <v>#N/A</v>
      </c>
      <c r="E326" s="2" t="e">
        <f t="shared" si="67"/>
        <v>#N/A</v>
      </c>
      <c r="F326" s="2">
        <v>1822650.8909195662</v>
      </c>
      <c r="G326" s="2">
        <f t="shared" si="70"/>
        <v>792960.42857142852</v>
      </c>
      <c r="H326" s="2">
        <f t="shared" si="65"/>
        <v>210976232.82399595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2389933.4285714193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1832153.4176791012</v>
      </c>
      <c r="Q326" s="2">
        <f t="shared" si="71"/>
        <v>800000</v>
      </c>
      <c r="R326" s="2">
        <f t="shared" si="66"/>
        <v>213208281.43993491</v>
      </c>
      <c r="S326" s="2">
        <f t="shared" si="58"/>
        <v>792960.42857143283</v>
      </c>
      <c r="T326" s="2">
        <f t="shared" si="59"/>
        <v>7039.571428571362</v>
      </c>
      <c r="U326" s="2">
        <f t="shared" si="60"/>
        <v>800000</v>
      </c>
      <c r="V326" s="2">
        <f t="shared" si="34"/>
        <v>144367556.82399559</v>
      </c>
      <c r="W326" s="2">
        <f t="shared" si="61"/>
        <v>792960.42857143283</v>
      </c>
      <c r="X326" s="2">
        <f t="shared" si="51"/>
        <v>7039.5714285671711</v>
      </c>
      <c r="Y326" s="2">
        <f t="shared" si="62"/>
        <v>68840724.615939215</v>
      </c>
      <c r="Z326" s="2" t="str">
        <f t="shared" si="52"/>
        <v>MEEP</v>
      </c>
      <c r="AA326" s="2">
        <f>IF(Z326="HERE",Y326,AA325+Graph!$G$1*1000)</f>
        <v>145757886.18736818</v>
      </c>
      <c r="AB326" s="2">
        <f t="shared" si="63"/>
        <v>800000</v>
      </c>
      <c r="AC326" s="2">
        <f t="shared" si="64"/>
        <v>66657434.823995195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259</v>
      </c>
      <c r="C327" s="7"/>
      <c r="D327" s="2" t="e">
        <f t="shared" si="55"/>
        <v>#N/A</v>
      </c>
      <c r="E327" s="2" t="e">
        <f t="shared" si="67"/>
        <v>#N/A</v>
      </c>
      <c r="F327" s="2">
        <v>1827911.541212827</v>
      </c>
      <c r="G327" s="2">
        <f t="shared" si="70"/>
        <v>792960.42857142852</v>
      </c>
      <c r="H327" s="2">
        <f t="shared" si="65"/>
        <v>211769193.25256738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2396972.9999999907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1837435.9097716808</v>
      </c>
      <c r="Q327" s="2">
        <f t="shared" si="71"/>
        <v>800000</v>
      </c>
      <c r="R327" s="2">
        <f t="shared" si="66"/>
        <v>214008281.43993491</v>
      </c>
      <c r="S327" s="2">
        <f t="shared" si="58"/>
        <v>792960.42857143283</v>
      </c>
      <c r="T327" s="2">
        <f t="shared" si="59"/>
        <v>7039.571428571362</v>
      </c>
      <c r="U327" s="2">
        <f t="shared" si="60"/>
        <v>800000</v>
      </c>
      <c r="V327" s="2">
        <f t="shared" si="34"/>
        <v>145160517.25256702</v>
      </c>
      <c r="W327" s="2">
        <f t="shared" si="61"/>
        <v>792960.42857143283</v>
      </c>
      <c r="X327" s="2">
        <f t="shared" si="51"/>
        <v>7039.5714285671711</v>
      </c>
      <c r="Y327" s="2">
        <f t="shared" si="62"/>
        <v>68847764.187367782</v>
      </c>
      <c r="Z327" s="2" t="str">
        <f t="shared" si="52"/>
        <v>MEEP</v>
      </c>
      <c r="AA327" s="2">
        <f>IF(Z327="HERE",Y327,AA326+Graph!$G$1*1000)</f>
        <v>146557886.18736818</v>
      </c>
      <c r="AB327" s="2">
        <f t="shared" si="63"/>
        <v>800000</v>
      </c>
      <c r="AC327" s="2">
        <f t="shared" si="64"/>
        <v>66657434.823995195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260</v>
      </c>
      <c r="C328" s="7"/>
      <c r="D328" s="2" t="e">
        <f t="shared" si="55"/>
        <v>#N/A</v>
      </c>
      <c r="E328" s="2" t="e">
        <f t="shared" si="67"/>
        <v>#N/A</v>
      </c>
      <c r="F328" s="2">
        <v>1833172.1915060878</v>
      </c>
      <c r="G328" s="2">
        <f t="shared" si="70"/>
        <v>792960.42857142852</v>
      </c>
      <c r="H328" s="2">
        <f t="shared" si="65"/>
        <v>212562153.68113881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2404012.571428562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1842718.4018642604</v>
      </c>
      <c r="Q328" s="2">
        <f t="shared" si="71"/>
        <v>800000</v>
      </c>
      <c r="R328" s="2">
        <f t="shared" si="66"/>
        <v>214808281.43993491</v>
      </c>
      <c r="S328" s="2">
        <f t="shared" si="58"/>
        <v>792960.42857143283</v>
      </c>
      <c r="T328" s="2">
        <f t="shared" si="59"/>
        <v>7039.571428571362</v>
      </c>
      <c r="U328" s="2">
        <f t="shared" si="60"/>
        <v>800000</v>
      </c>
      <c r="V328" s="2">
        <f t="shared" si="34"/>
        <v>145953477.68113846</v>
      </c>
      <c r="W328" s="2">
        <f t="shared" si="61"/>
        <v>792960.42857143283</v>
      </c>
      <c r="X328" s="2">
        <f t="shared" si="51"/>
        <v>7039.5714285671711</v>
      </c>
      <c r="Y328" s="2">
        <f t="shared" si="62"/>
        <v>68854803.758796349</v>
      </c>
      <c r="Z328" s="2" t="str">
        <f t="shared" si="52"/>
        <v>MEEP</v>
      </c>
      <c r="AA328" s="2">
        <f>IF(Z328="HERE",Y328,AA327+Graph!$G$1*1000)</f>
        <v>147357886.18736818</v>
      </c>
      <c r="AB328" s="2">
        <f t="shared" si="63"/>
        <v>800000</v>
      </c>
      <c r="AC328" s="2">
        <f t="shared" si="64"/>
        <v>66657434.823995195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261</v>
      </c>
      <c r="C329" s="7"/>
      <c r="D329" s="2" t="e">
        <f t="shared" si="55"/>
        <v>#N/A</v>
      </c>
      <c r="E329" s="2" t="e">
        <f t="shared" si="67"/>
        <v>#N/A</v>
      </c>
      <c r="F329" s="2">
        <v>1838432.8417993486</v>
      </c>
      <c r="G329" s="2">
        <f t="shared" si="70"/>
        <v>792960.42857142852</v>
      </c>
      <c r="H329" s="2">
        <f t="shared" si="65"/>
        <v>213355114.10971025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2411052.1428571334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1848000.89395684</v>
      </c>
      <c r="Q329" s="2">
        <f t="shared" si="71"/>
        <v>800000</v>
      </c>
      <c r="R329" s="2">
        <f t="shared" si="66"/>
        <v>215608281.43993491</v>
      </c>
      <c r="S329" s="2">
        <f t="shared" si="58"/>
        <v>792960.42857143283</v>
      </c>
      <c r="T329" s="2">
        <f t="shared" si="59"/>
        <v>7039.571428571362</v>
      </c>
      <c r="U329" s="2">
        <f t="shared" si="60"/>
        <v>800000</v>
      </c>
      <c r="V329" s="2">
        <f t="shared" si="34"/>
        <v>146746438.10970989</v>
      </c>
      <c r="W329" s="2">
        <f t="shared" si="61"/>
        <v>792960.42857143283</v>
      </c>
      <c r="X329" s="2">
        <f t="shared" si="51"/>
        <v>7039.5714285671711</v>
      </c>
      <c r="Y329" s="2">
        <f t="shared" si="62"/>
        <v>68861843.330224916</v>
      </c>
      <c r="Z329" s="2" t="str">
        <f t="shared" si="52"/>
        <v>MEEP</v>
      </c>
      <c r="AA329" s="2">
        <f>IF(Z329="HERE",Y329,AA328+Graph!$G$1*1000)</f>
        <v>148157886.18736818</v>
      </c>
      <c r="AB329" s="2">
        <f t="shared" si="63"/>
        <v>800000</v>
      </c>
      <c r="AC329" s="2">
        <f t="shared" si="64"/>
        <v>66657434.823995195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262</v>
      </c>
      <c r="C330" s="7"/>
      <c r="D330" s="2" t="e">
        <f t="shared" si="55"/>
        <v>#N/A</v>
      </c>
      <c r="E330" s="2" t="e">
        <f t="shared" si="67"/>
        <v>#N/A</v>
      </c>
      <c r="F330" s="2">
        <v>1843693.4920926094</v>
      </c>
      <c r="G330" s="2">
        <f t="shared" si="70"/>
        <v>792960.42857142852</v>
      </c>
      <c r="H330" s="2">
        <f t="shared" si="65"/>
        <v>214148074.53828168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2418091.7142857048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1853283.3860494196</v>
      </c>
      <c r="Q330" s="2">
        <f t="shared" si="71"/>
        <v>800000</v>
      </c>
      <c r="R330" s="2">
        <f t="shared" si="66"/>
        <v>216408281.43993491</v>
      </c>
      <c r="S330" s="2">
        <f t="shared" si="58"/>
        <v>792960.42857143283</v>
      </c>
      <c r="T330" s="2">
        <f t="shared" si="59"/>
        <v>7039.571428571362</v>
      </c>
      <c r="U330" s="2">
        <f t="shared" si="60"/>
        <v>800000</v>
      </c>
      <c r="V330" s="2">
        <f t="shared" si="34"/>
        <v>147539398.53828132</v>
      </c>
      <c r="W330" s="2">
        <f t="shared" si="61"/>
        <v>792960.42857143283</v>
      </c>
      <c r="X330" s="2">
        <f t="shared" si="51"/>
        <v>7039.5714285671711</v>
      </c>
      <c r="Y330" s="2">
        <f t="shared" si="62"/>
        <v>68868882.901653484</v>
      </c>
      <c r="Z330" s="2" t="str">
        <f t="shared" si="52"/>
        <v>MEEP</v>
      </c>
      <c r="AA330" s="2">
        <f>IF(Z330="HERE",Y330,AA329+Graph!$G$1*1000)</f>
        <v>148957886.18736818</v>
      </c>
      <c r="AB330" s="2">
        <f t="shared" si="63"/>
        <v>800000</v>
      </c>
      <c r="AC330" s="2">
        <f t="shared" si="64"/>
        <v>66657434.823995195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263</v>
      </c>
      <c r="C331" s="7"/>
      <c r="D331" s="2" t="e">
        <f t="shared" si="55"/>
        <v>#N/A</v>
      </c>
      <c r="E331" s="2" t="e">
        <f t="shared" si="67"/>
        <v>#N/A</v>
      </c>
      <c r="F331" s="2">
        <v>1848954.1423858404</v>
      </c>
      <c r="G331" s="2">
        <f t="shared" si="70"/>
        <v>792960.42857142852</v>
      </c>
      <c r="H331" s="2">
        <f t="shared" si="65"/>
        <v>214941034.96685311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2425131.2857142761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1858565.878142029</v>
      </c>
      <c r="Q331" s="2">
        <f t="shared" si="71"/>
        <v>800000</v>
      </c>
      <c r="R331" s="2">
        <f t="shared" si="66"/>
        <v>217208281.43993491</v>
      </c>
      <c r="S331" s="2">
        <f t="shared" si="58"/>
        <v>792960.42857143283</v>
      </c>
      <c r="T331" s="2">
        <f t="shared" si="59"/>
        <v>7039.571428571362</v>
      </c>
      <c r="U331" s="2">
        <f t="shared" si="60"/>
        <v>800000</v>
      </c>
      <c r="V331" s="2">
        <f t="shared" si="34"/>
        <v>148332358.96685275</v>
      </c>
      <c r="W331" s="2">
        <f t="shared" si="61"/>
        <v>792960.42857143283</v>
      </c>
      <c r="X331" s="2">
        <f t="shared" si="51"/>
        <v>7039.5714285671711</v>
      </c>
      <c r="Y331" s="2">
        <f t="shared" si="62"/>
        <v>68875922.473082051</v>
      </c>
      <c r="Z331" s="2" t="str">
        <f t="shared" si="52"/>
        <v>MEEP</v>
      </c>
      <c r="AA331" s="2">
        <f>IF(Z331="HERE",Y331,AA330+Graph!$G$1*1000)</f>
        <v>149757886.18736818</v>
      </c>
      <c r="AB331" s="2">
        <f t="shared" si="63"/>
        <v>800000</v>
      </c>
      <c r="AC331" s="2">
        <f t="shared" si="64"/>
        <v>66657434.823995195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264</v>
      </c>
      <c r="C332" s="7"/>
      <c r="D332" s="2" t="e">
        <f t="shared" si="55"/>
        <v>#N/A</v>
      </c>
      <c r="E332" s="2" t="e">
        <f t="shared" si="67"/>
        <v>#N/A</v>
      </c>
      <c r="F332" s="2">
        <v>1854214.7926791012</v>
      </c>
      <c r="G332" s="2">
        <f t="shared" si="70"/>
        <v>792960.42857142852</v>
      </c>
      <c r="H332" s="2">
        <f t="shared" si="65"/>
        <v>215733995.39542454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2432170.8571428475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1863848.3702346087</v>
      </c>
      <c r="Q332" s="2">
        <f t="shared" si="71"/>
        <v>800000</v>
      </c>
      <c r="R332" s="2">
        <f t="shared" si="66"/>
        <v>218008281.43993491</v>
      </c>
      <c r="S332" s="2">
        <f t="shared" si="58"/>
        <v>792960.42857143283</v>
      </c>
      <c r="T332" s="2">
        <f t="shared" si="59"/>
        <v>7039.571428571362</v>
      </c>
      <c r="U332" s="2">
        <f t="shared" si="60"/>
        <v>800000</v>
      </c>
      <c r="V332" s="2">
        <f t="shared" si="34"/>
        <v>149125319.39542419</v>
      </c>
      <c r="W332" s="2">
        <f t="shared" si="61"/>
        <v>792960.42857143283</v>
      </c>
      <c r="X332" s="2">
        <f t="shared" si="51"/>
        <v>7039.5714285671711</v>
      </c>
      <c r="Y332" s="2">
        <f t="shared" si="62"/>
        <v>68882962.044510618</v>
      </c>
      <c r="Z332" s="2" t="str">
        <f t="shared" si="52"/>
        <v>MEEP</v>
      </c>
      <c r="AA332" s="2">
        <f>IF(Z332="HERE",Y332,AA331+Graph!$G$1*1000)</f>
        <v>150557886.18736818</v>
      </c>
      <c r="AB332" s="2">
        <f t="shared" si="63"/>
        <v>800000</v>
      </c>
      <c r="AC332" s="2">
        <f t="shared" si="64"/>
        <v>66657434.823995195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265</v>
      </c>
      <c r="C333" s="7"/>
      <c r="D333" s="2" t="e">
        <f t="shared" si="55"/>
        <v>#N/A</v>
      </c>
      <c r="E333" s="2" t="e">
        <f t="shared" si="67"/>
        <v>#N/A</v>
      </c>
      <c r="F333" s="2">
        <v>1859475.442972362</v>
      </c>
      <c r="G333" s="2">
        <f t="shared" si="70"/>
        <v>792960.42857142852</v>
      </c>
      <c r="H333" s="2">
        <f t="shared" si="65"/>
        <v>216526955.82399598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2439210.4285714189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1869130.8623271883</v>
      </c>
      <c r="Q333" s="2">
        <f t="shared" si="71"/>
        <v>800000</v>
      </c>
      <c r="R333" s="2">
        <f t="shared" si="66"/>
        <v>218808281.43993491</v>
      </c>
      <c r="S333" s="2">
        <f t="shared" si="58"/>
        <v>792960.42857143283</v>
      </c>
      <c r="T333" s="2">
        <f t="shared" si="59"/>
        <v>7039.571428571362</v>
      </c>
      <c r="U333" s="2">
        <f t="shared" si="60"/>
        <v>800000</v>
      </c>
      <c r="V333" s="2">
        <f t="shared" si="34"/>
        <v>149918279.82399562</v>
      </c>
      <c r="W333" s="2">
        <f t="shared" si="61"/>
        <v>792960.42857143283</v>
      </c>
      <c r="X333" s="2">
        <f t="shared" si="51"/>
        <v>7039.5714285671711</v>
      </c>
      <c r="Y333" s="2">
        <f t="shared" si="62"/>
        <v>68890001.615939185</v>
      </c>
      <c r="Z333" s="2" t="str">
        <f t="shared" si="52"/>
        <v>MEEP</v>
      </c>
      <c r="AA333" s="2">
        <f>IF(Z333="HERE",Y333,AA332+Graph!$G$1*1000)</f>
        <v>151357886.18736818</v>
      </c>
      <c r="AB333" s="2">
        <f t="shared" si="63"/>
        <v>800000</v>
      </c>
      <c r="AC333" s="2">
        <f t="shared" si="64"/>
        <v>66657434.823995195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266</v>
      </c>
      <c r="C334" s="7"/>
      <c r="D334" s="2" t="e">
        <f t="shared" si="55"/>
        <v>#N/A</v>
      </c>
      <c r="E334" s="2" t="e">
        <f t="shared" si="67"/>
        <v>#N/A</v>
      </c>
      <c r="F334" s="2">
        <v>1864736.0932656229</v>
      </c>
      <c r="G334" s="2">
        <f t="shared" si="70"/>
        <v>792960.42857142852</v>
      </c>
      <c r="H334" s="2">
        <f t="shared" si="65"/>
        <v>217319916.25256741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2446249.9999999902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1874413.3544197679</v>
      </c>
      <c r="Q334" s="2">
        <f t="shared" si="71"/>
        <v>800000</v>
      </c>
      <c r="R334" s="2">
        <f t="shared" si="66"/>
        <v>219608281.43993491</v>
      </c>
      <c r="S334" s="2">
        <f t="shared" si="58"/>
        <v>792960.42857143283</v>
      </c>
      <c r="T334" s="2">
        <f t="shared" si="59"/>
        <v>7039.571428571362</v>
      </c>
      <c r="U334" s="2">
        <f t="shared" si="60"/>
        <v>800000</v>
      </c>
      <c r="V334" s="2">
        <f t="shared" si="34"/>
        <v>150711240.25256705</v>
      </c>
      <c r="W334" s="2">
        <f t="shared" si="61"/>
        <v>792960.42857143283</v>
      </c>
      <c r="X334" s="2">
        <f t="shared" si="51"/>
        <v>7039.5714285671711</v>
      </c>
      <c r="Y334" s="2">
        <f t="shared" si="62"/>
        <v>68897041.187367752</v>
      </c>
      <c r="Z334" s="2" t="str">
        <f t="shared" si="52"/>
        <v>MEEP</v>
      </c>
      <c r="AA334" s="2">
        <f>IF(Z334="HERE",Y334,AA333+Graph!$G$1*1000)</f>
        <v>152157886.18736818</v>
      </c>
      <c r="AB334" s="2">
        <f t="shared" si="63"/>
        <v>800000</v>
      </c>
      <c r="AC334" s="2">
        <f t="shared" si="64"/>
        <v>66657434.823995195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267</v>
      </c>
      <c r="C335" s="7"/>
      <c r="D335" s="2" t="e">
        <f t="shared" si="55"/>
        <v>#N/A</v>
      </c>
      <c r="E335" s="2" t="e">
        <f t="shared" si="67"/>
        <v>#N/A</v>
      </c>
      <c r="F335" s="2">
        <v>1869996.7435588837</v>
      </c>
      <c r="G335" s="2">
        <f t="shared" si="70"/>
        <v>792960.42857142852</v>
      </c>
      <c r="H335" s="2">
        <f t="shared" si="65"/>
        <v>218112876.68113884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2453289.5714285616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1879695.8465123475</v>
      </c>
      <c r="Q335" s="2">
        <f t="shared" si="71"/>
        <v>800000</v>
      </c>
      <c r="R335" s="2">
        <f t="shared" si="66"/>
        <v>220408281.43993491</v>
      </c>
      <c r="S335" s="2">
        <f t="shared" si="58"/>
        <v>792960.42857143283</v>
      </c>
      <c r="T335" s="2">
        <f t="shared" si="59"/>
        <v>7039.571428571362</v>
      </c>
      <c r="U335" s="2">
        <f t="shared" si="60"/>
        <v>800000</v>
      </c>
      <c r="V335" s="2">
        <f t="shared" si="34"/>
        <v>151504200.68113849</v>
      </c>
      <c r="W335" s="2">
        <f t="shared" si="61"/>
        <v>792960.42857143283</v>
      </c>
      <c r="X335" s="2">
        <f t="shared" si="51"/>
        <v>7039.5714285671711</v>
      </c>
      <c r="Y335" s="2">
        <f t="shared" si="62"/>
        <v>68904080.758796319</v>
      </c>
      <c r="Z335" s="2" t="str">
        <f t="shared" si="52"/>
        <v>MEEP</v>
      </c>
      <c r="AA335" s="2">
        <f>IF(Z335="HERE",Y335,AA334+Graph!$G$1*1000)</f>
        <v>152957886.18736818</v>
      </c>
      <c r="AB335" s="2">
        <f t="shared" si="63"/>
        <v>800000</v>
      </c>
      <c r="AC335" s="2">
        <f t="shared" si="64"/>
        <v>66657434.823995195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268</v>
      </c>
      <c r="C336" s="7"/>
      <c r="D336" s="2" t="e">
        <f t="shared" si="55"/>
        <v>#N/A</v>
      </c>
      <c r="E336" s="2" t="e">
        <f t="shared" si="67"/>
        <v>#N/A</v>
      </c>
      <c r="F336" s="2">
        <v>1875257.3938521147</v>
      </c>
      <c r="G336" s="2">
        <f t="shared" si="70"/>
        <v>792960.42857142852</v>
      </c>
      <c r="H336" s="2">
        <f t="shared" si="65"/>
        <v>218905837.10971028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2460329.1428571329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1884978.3386049271</v>
      </c>
      <c r="Q336" s="2">
        <f t="shared" si="71"/>
        <v>800000</v>
      </c>
      <c r="R336" s="2">
        <f t="shared" si="66"/>
        <v>221208281.43993491</v>
      </c>
      <c r="S336" s="2">
        <f t="shared" si="58"/>
        <v>792960.42857143283</v>
      </c>
      <c r="T336" s="2">
        <f t="shared" si="59"/>
        <v>7039.571428571362</v>
      </c>
      <c r="U336" s="2">
        <f t="shared" si="60"/>
        <v>800000</v>
      </c>
      <c r="V336" s="2">
        <f t="shared" si="34"/>
        <v>152297161.10970992</v>
      </c>
      <c r="W336" s="2">
        <f t="shared" si="61"/>
        <v>792960.42857143283</v>
      </c>
      <c r="X336" s="2">
        <f t="shared" si="51"/>
        <v>7039.5714285671711</v>
      </c>
      <c r="Y336" s="2">
        <f t="shared" si="62"/>
        <v>68911120.330224887</v>
      </c>
      <c r="Z336" s="2" t="str">
        <f t="shared" si="52"/>
        <v>MEEP</v>
      </c>
      <c r="AA336" s="2">
        <f>IF(Z336="HERE",Y336,AA335+Graph!$G$1*1000)</f>
        <v>153757886.18736818</v>
      </c>
      <c r="AB336" s="2">
        <f t="shared" si="63"/>
        <v>800000</v>
      </c>
      <c r="AC336" s="2">
        <f t="shared" si="64"/>
        <v>66657434.823995195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269</v>
      </c>
      <c r="C337" s="7"/>
      <c r="D337" s="2" t="e">
        <f t="shared" si="55"/>
        <v>#N/A</v>
      </c>
      <c r="E337" s="2" t="e">
        <f t="shared" si="67"/>
        <v>#N/A</v>
      </c>
      <c r="F337" s="2">
        <v>1880518.0441453755</v>
      </c>
      <c r="G337" s="2">
        <f t="shared" si="70"/>
        <v>792960.42857142852</v>
      </c>
      <c r="H337" s="2">
        <f t="shared" si="65"/>
        <v>219698797.53828171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2467368.7142857043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1890260.8306975365</v>
      </c>
      <c r="Q337" s="2">
        <f t="shared" si="71"/>
        <v>800000</v>
      </c>
      <c r="R337" s="2">
        <f t="shared" si="66"/>
        <v>222008281.43993491</v>
      </c>
      <c r="S337" s="2">
        <f t="shared" si="58"/>
        <v>792960.42857143283</v>
      </c>
      <c r="T337" s="2">
        <f t="shared" si="59"/>
        <v>7039.571428571362</v>
      </c>
      <c r="U337" s="2">
        <f t="shared" si="60"/>
        <v>800000</v>
      </c>
      <c r="V337" s="2">
        <f t="shared" si="34"/>
        <v>153090121.53828135</v>
      </c>
      <c r="W337" s="2">
        <f t="shared" si="61"/>
        <v>792960.42857143283</v>
      </c>
      <c r="X337" s="2">
        <f t="shared" si="51"/>
        <v>7039.5714285671711</v>
      </c>
      <c r="Y337" s="2">
        <f t="shared" si="62"/>
        <v>68918159.901653454</v>
      </c>
      <c r="Z337" s="2" t="str">
        <f t="shared" si="52"/>
        <v>MEEP</v>
      </c>
      <c r="AA337" s="2">
        <f>IF(Z337="HERE",Y337,AA336+Graph!$G$1*1000)</f>
        <v>154557886.18736818</v>
      </c>
      <c r="AB337" s="2">
        <f t="shared" si="63"/>
        <v>800000</v>
      </c>
      <c r="AC337" s="2">
        <f t="shared" si="64"/>
        <v>66657434.823995195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270</v>
      </c>
      <c r="C338" s="7"/>
      <c r="D338" s="2" t="e">
        <f t="shared" si="55"/>
        <v>#N/A</v>
      </c>
      <c r="E338" s="2" t="e">
        <f t="shared" si="67"/>
        <v>#N/A</v>
      </c>
      <c r="F338" s="2">
        <v>1885778.6944386363</v>
      </c>
      <c r="G338" s="2">
        <f t="shared" si="70"/>
        <v>792960.42857142852</v>
      </c>
      <c r="H338" s="2">
        <f t="shared" si="65"/>
        <v>220491757.96685314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2474408.2857142757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1895543.3227901161</v>
      </c>
      <c r="Q338" s="2">
        <f t="shared" si="71"/>
        <v>800000</v>
      </c>
      <c r="R338" s="2">
        <f t="shared" si="66"/>
        <v>222808281.43993491</v>
      </c>
      <c r="S338" s="2">
        <f t="shared" si="58"/>
        <v>792960.42857143283</v>
      </c>
      <c r="T338" s="2">
        <f t="shared" si="59"/>
        <v>7039.571428571362</v>
      </c>
      <c r="U338" s="2">
        <f t="shared" si="60"/>
        <v>800000</v>
      </c>
      <c r="V338" s="2">
        <f t="shared" si="34"/>
        <v>153883081.96685278</v>
      </c>
      <c r="W338" s="2">
        <f t="shared" si="61"/>
        <v>792960.42857143283</v>
      </c>
      <c r="X338" s="2">
        <f t="shared" si="51"/>
        <v>7039.5714285671711</v>
      </c>
      <c r="Y338" s="2">
        <f t="shared" si="62"/>
        <v>68925199.473082021</v>
      </c>
      <c r="Z338" s="2" t="str">
        <f t="shared" si="52"/>
        <v>MEEP</v>
      </c>
      <c r="AA338" s="2">
        <f>IF(Z338="HERE",Y338,AA337+Graph!$G$1*1000)</f>
        <v>155357886.18736818</v>
      </c>
      <c r="AB338" s="2">
        <f t="shared" si="63"/>
        <v>800000</v>
      </c>
      <c r="AC338" s="2">
        <f t="shared" si="64"/>
        <v>66657434.823995195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271</v>
      </c>
      <c r="C339" s="7"/>
      <c r="D339" s="2" t="e">
        <f t="shared" si="55"/>
        <v>#N/A</v>
      </c>
      <c r="E339" s="2" t="e">
        <f t="shared" si="67"/>
        <v>#N/A</v>
      </c>
      <c r="F339" s="2">
        <v>1891039.3447318971</v>
      </c>
      <c r="G339" s="2">
        <f t="shared" si="70"/>
        <v>792960.42857142852</v>
      </c>
      <c r="H339" s="2">
        <f t="shared" si="65"/>
        <v>221284718.39542457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2481447.857142847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1900825.8148826957</v>
      </c>
      <c r="Q339" s="2">
        <f t="shared" si="71"/>
        <v>800000</v>
      </c>
      <c r="R339" s="2">
        <f t="shared" si="66"/>
        <v>223608281.43993491</v>
      </c>
      <c r="S339" s="2">
        <f t="shared" si="58"/>
        <v>792960.42857143283</v>
      </c>
      <c r="T339" s="2">
        <f t="shared" si="59"/>
        <v>7039.571428571362</v>
      </c>
      <c r="U339" s="2">
        <f t="shared" si="60"/>
        <v>800000</v>
      </c>
      <c r="V339" s="2">
        <f t="shared" si="34"/>
        <v>154676042.39542422</v>
      </c>
      <c r="W339" s="2">
        <f t="shared" si="61"/>
        <v>792960.42857143283</v>
      </c>
      <c r="X339" s="2">
        <f t="shared" si="51"/>
        <v>7039.5714285671711</v>
      </c>
      <c r="Y339" s="2">
        <f t="shared" si="62"/>
        <v>68932239.044510588</v>
      </c>
      <c r="Z339" s="2" t="str">
        <f t="shared" si="52"/>
        <v>MEEP</v>
      </c>
      <c r="AA339" s="2">
        <f>IF(Z339="HERE",Y339,AA338+Graph!$G$1*1000)</f>
        <v>156157886.18736818</v>
      </c>
      <c r="AB339" s="2">
        <f t="shared" si="63"/>
        <v>800000</v>
      </c>
      <c r="AC339" s="2">
        <f t="shared" si="64"/>
        <v>66657434.823995195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272</v>
      </c>
      <c r="C340" s="7"/>
      <c r="D340" s="2" t="e">
        <f t="shared" si="55"/>
        <v>#N/A</v>
      </c>
      <c r="E340" s="2" t="e">
        <f t="shared" si="67"/>
        <v>#N/A</v>
      </c>
      <c r="F340" s="2">
        <v>1896299.9950251579</v>
      </c>
      <c r="G340" s="2">
        <f t="shared" si="70"/>
        <v>792960.42857142852</v>
      </c>
      <c r="H340" s="2">
        <f t="shared" si="65"/>
        <v>222077678.82399601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2488487.4285714184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1906108.3069752753</v>
      </c>
      <c r="Q340" s="2">
        <f t="shared" si="71"/>
        <v>800000</v>
      </c>
      <c r="R340" s="2">
        <f t="shared" si="66"/>
        <v>224408281.43993491</v>
      </c>
      <c r="S340" s="2">
        <f t="shared" si="58"/>
        <v>792960.42857143283</v>
      </c>
      <c r="T340" s="2">
        <f t="shared" si="59"/>
        <v>7039.571428571362</v>
      </c>
      <c r="U340" s="2">
        <f t="shared" si="60"/>
        <v>800000</v>
      </c>
      <c r="V340" s="2">
        <f t="shared" si="34"/>
        <v>155469002.82399565</v>
      </c>
      <c r="W340" s="2">
        <f t="shared" si="61"/>
        <v>792960.42857143283</v>
      </c>
      <c r="X340" s="2">
        <f t="shared" si="51"/>
        <v>7039.5714285671711</v>
      </c>
      <c r="Y340" s="2">
        <f t="shared" si="62"/>
        <v>68939278.615939155</v>
      </c>
      <c r="Z340" s="2" t="str">
        <f t="shared" si="52"/>
        <v>MEEP</v>
      </c>
      <c r="AA340" s="2">
        <f>IF(Z340="HERE",Y340,AA339+Graph!$G$1*1000)</f>
        <v>156957886.18736818</v>
      </c>
      <c r="AB340" s="2">
        <f t="shared" si="63"/>
        <v>800000</v>
      </c>
      <c r="AC340" s="2">
        <f t="shared" si="64"/>
        <v>66657434.823995195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273</v>
      </c>
      <c r="C341" s="7"/>
      <c r="D341" s="2" t="e">
        <f t="shared" si="55"/>
        <v>#N/A</v>
      </c>
      <c r="E341" s="2" t="e">
        <f t="shared" si="67"/>
        <v>#N/A</v>
      </c>
      <c r="F341" s="2">
        <v>1901560.6453183889</v>
      </c>
      <c r="G341" s="2">
        <f t="shared" si="70"/>
        <v>792960.42857142852</v>
      </c>
      <c r="H341" s="2">
        <f t="shared" si="65"/>
        <v>222870639.25256744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2495526.9999999898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1911390.7990678549</v>
      </c>
      <c r="Q341" s="2">
        <f t="shared" si="71"/>
        <v>800000</v>
      </c>
      <c r="R341" s="2">
        <f t="shared" si="66"/>
        <v>225208281.43993491</v>
      </c>
      <c r="S341" s="2">
        <f t="shared" si="58"/>
        <v>792960.42857143283</v>
      </c>
      <c r="T341" s="2">
        <f t="shared" si="59"/>
        <v>7039.571428571362</v>
      </c>
      <c r="U341" s="2">
        <f t="shared" si="60"/>
        <v>800000</v>
      </c>
      <c r="V341" s="2">
        <f t="shared" si="34"/>
        <v>156261963.25256708</v>
      </c>
      <c r="W341" s="2">
        <f t="shared" si="61"/>
        <v>792960.42857143283</v>
      </c>
      <c r="X341" s="2">
        <f t="shared" si="51"/>
        <v>7039.5714285671711</v>
      </c>
      <c r="Y341" s="2">
        <f t="shared" si="62"/>
        <v>68946318.187367722</v>
      </c>
      <c r="Z341" s="2" t="str">
        <f t="shared" si="52"/>
        <v>MEEP</v>
      </c>
      <c r="AA341" s="2">
        <f>IF(Z341="HERE",Y341,AA340+Graph!$G$1*1000)</f>
        <v>157757886.18736818</v>
      </c>
      <c r="AB341" s="2">
        <f t="shared" si="63"/>
        <v>800000</v>
      </c>
      <c r="AC341" s="2">
        <f t="shared" si="64"/>
        <v>66657434.823995195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274</v>
      </c>
      <c r="C342" s="7"/>
      <c r="D342" s="2" t="e">
        <f t="shared" si="55"/>
        <v>#N/A</v>
      </c>
      <c r="E342" s="2" t="e">
        <f t="shared" si="67"/>
        <v>#N/A</v>
      </c>
      <c r="F342" s="2">
        <v>1906821.2956116498</v>
      </c>
      <c r="G342" s="2">
        <f t="shared" si="70"/>
        <v>792960.42857142852</v>
      </c>
      <c r="H342" s="2">
        <f t="shared" si="65"/>
        <v>223663599.68113887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2502566.5714285611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1916673.2911604345</v>
      </c>
      <c r="Q342" s="2">
        <f t="shared" si="71"/>
        <v>800000</v>
      </c>
      <c r="R342" s="2">
        <f t="shared" si="66"/>
        <v>226008281.43993491</v>
      </c>
      <c r="S342" s="2">
        <f t="shared" si="58"/>
        <v>792960.42857143283</v>
      </c>
      <c r="T342" s="2">
        <f t="shared" si="59"/>
        <v>7039.571428571362</v>
      </c>
      <c r="U342" s="2">
        <f t="shared" si="60"/>
        <v>800000</v>
      </c>
      <c r="V342" s="2">
        <f t="shared" si="34"/>
        <v>157054923.68113852</v>
      </c>
      <c r="W342" s="2">
        <f t="shared" si="61"/>
        <v>792960.42857143283</v>
      </c>
      <c r="X342" s="2">
        <f t="shared" si="51"/>
        <v>7039.5714285671711</v>
      </c>
      <c r="Y342" s="2">
        <f t="shared" si="62"/>
        <v>68953357.75879629</v>
      </c>
      <c r="Z342" s="2" t="str">
        <f t="shared" si="52"/>
        <v>MEEP</v>
      </c>
      <c r="AA342" s="2">
        <f>IF(Z342="HERE",Y342,AA341+Graph!$G$1*1000)</f>
        <v>158557886.18736818</v>
      </c>
      <c r="AB342" s="2">
        <f t="shared" si="63"/>
        <v>800000</v>
      </c>
      <c r="AC342" s="2">
        <f t="shared" si="64"/>
        <v>66657434.823995195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275</v>
      </c>
      <c r="C343" s="7"/>
      <c r="D343" s="2" t="e">
        <f t="shared" si="55"/>
        <v>#N/A</v>
      </c>
      <c r="E343" s="2" t="e">
        <f t="shared" si="67"/>
        <v>#N/A</v>
      </c>
      <c r="F343" s="2">
        <v>1912081.9459049106</v>
      </c>
      <c r="G343" s="2">
        <f t="shared" si="70"/>
        <v>792960.42857142852</v>
      </c>
      <c r="H343" s="2">
        <f t="shared" si="65"/>
        <v>224456560.10971031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2509606.1428571325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1921955.7832530439</v>
      </c>
      <c r="Q343" s="2">
        <f t="shared" si="71"/>
        <v>800000</v>
      </c>
      <c r="R343" s="2">
        <f t="shared" si="66"/>
        <v>226808281.43993491</v>
      </c>
      <c r="S343" s="2">
        <f t="shared" si="58"/>
        <v>792960.42857143283</v>
      </c>
      <c r="T343" s="2">
        <f t="shared" si="59"/>
        <v>7039.571428571362</v>
      </c>
      <c r="U343" s="2">
        <f t="shared" si="60"/>
        <v>800000</v>
      </c>
      <c r="V343" s="2">
        <f t="shared" si="34"/>
        <v>157847884.10970995</v>
      </c>
      <c r="W343" s="2">
        <f t="shared" si="61"/>
        <v>792960.42857143283</v>
      </c>
      <c r="X343" s="2">
        <f t="shared" si="51"/>
        <v>7039.5714285671711</v>
      </c>
      <c r="Y343" s="2">
        <f t="shared" si="62"/>
        <v>68960397.330224857</v>
      </c>
      <c r="Z343" s="2" t="str">
        <f t="shared" si="52"/>
        <v>MEEP</v>
      </c>
      <c r="AA343" s="2">
        <f>IF(Z343="HERE",Y343,AA342+Graph!$G$1*1000)</f>
        <v>159357886.18736818</v>
      </c>
      <c r="AB343" s="2">
        <f t="shared" si="63"/>
        <v>800000</v>
      </c>
      <c r="AC343" s="2">
        <f t="shared" si="64"/>
        <v>66657434.823995195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276</v>
      </c>
      <c r="C344" s="7"/>
      <c r="D344" s="2" t="e">
        <f t="shared" si="55"/>
        <v>#N/A</v>
      </c>
      <c r="E344" s="2" t="e">
        <f t="shared" si="67"/>
        <v>#N/A</v>
      </c>
      <c r="F344" s="2">
        <v>1917342.5961981714</v>
      </c>
      <c r="G344" s="2">
        <f t="shared" si="70"/>
        <v>792960.42857142852</v>
      </c>
      <c r="H344" s="2">
        <f t="shared" si="65"/>
        <v>225249520.53828174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2516645.7142857038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1927238.2753456235</v>
      </c>
      <c r="Q344" s="2">
        <f t="shared" si="71"/>
        <v>800000</v>
      </c>
      <c r="R344" s="2">
        <f t="shared" si="66"/>
        <v>227608281.43993491</v>
      </c>
      <c r="S344" s="2">
        <f t="shared" si="58"/>
        <v>792960.42857143283</v>
      </c>
      <c r="T344" s="2">
        <f t="shared" si="59"/>
        <v>7039.571428571362</v>
      </c>
      <c r="U344" s="2">
        <f t="shared" si="60"/>
        <v>800000</v>
      </c>
      <c r="V344" s="2">
        <f t="shared" si="34"/>
        <v>158640844.53828138</v>
      </c>
      <c r="W344" s="2">
        <f t="shared" si="61"/>
        <v>792960.42857143283</v>
      </c>
      <c r="X344" s="2">
        <f t="shared" si="51"/>
        <v>7039.5714285671711</v>
      </c>
      <c r="Y344" s="2">
        <f t="shared" si="62"/>
        <v>68967436.901653424</v>
      </c>
      <c r="Z344" s="2" t="str">
        <f t="shared" si="52"/>
        <v>MEEP</v>
      </c>
      <c r="AA344" s="2">
        <f>IF(Z344="HERE",Y344,AA343+Graph!$G$1*1000)</f>
        <v>160157886.18736818</v>
      </c>
      <c r="AB344" s="2">
        <f t="shared" si="63"/>
        <v>800000</v>
      </c>
      <c r="AC344" s="2">
        <f t="shared" si="64"/>
        <v>66657434.823995195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277</v>
      </c>
      <c r="C345" s="7"/>
      <c r="D345" s="2" t="e">
        <f t="shared" si="55"/>
        <v>#N/A</v>
      </c>
      <c r="E345" s="2" t="e">
        <f t="shared" si="67"/>
        <v>#N/A</v>
      </c>
      <c r="F345" s="2">
        <v>1922603.2464914322</v>
      </c>
      <c r="G345" s="2">
        <f t="shared" si="70"/>
        <v>792960.42857142852</v>
      </c>
      <c r="H345" s="2">
        <f t="shared" si="65"/>
        <v>226042480.96685317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2523685.2857142752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1932520.7674382031</v>
      </c>
      <c r="Q345" s="2">
        <f t="shared" si="71"/>
        <v>800000</v>
      </c>
      <c r="R345" s="2">
        <f t="shared" si="66"/>
        <v>228408281.43993491</v>
      </c>
      <c r="S345" s="2">
        <f t="shared" si="58"/>
        <v>792960.42857143283</v>
      </c>
      <c r="T345" s="2">
        <f t="shared" si="59"/>
        <v>7039.571428571362</v>
      </c>
      <c r="U345" s="2">
        <f t="shared" si="60"/>
        <v>800000</v>
      </c>
      <c r="V345" s="2">
        <f t="shared" si="34"/>
        <v>159433804.96685281</v>
      </c>
      <c r="W345" s="2">
        <f t="shared" si="61"/>
        <v>792960.42857143283</v>
      </c>
      <c r="X345" s="2">
        <f t="shared" si="51"/>
        <v>7039.5714285671711</v>
      </c>
      <c r="Y345" s="2">
        <f t="shared" si="62"/>
        <v>68974476.473081991</v>
      </c>
      <c r="Z345" s="2" t="str">
        <f t="shared" si="52"/>
        <v>MEEP</v>
      </c>
      <c r="AA345" s="2">
        <f>IF(Z345="HERE",Y345,AA344+Graph!$G$1*1000)</f>
        <v>160957886.18736818</v>
      </c>
      <c r="AB345" s="2">
        <f t="shared" si="63"/>
        <v>800000</v>
      </c>
      <c r="AC345" s="2">
        <f t="shared" si="64"/>
        <v>66657434.823995195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278</v>
      </c>
      <c r="C346" s="7"/>
      <c r="D346" s="2" t="e">
        <f t="shared" si="55"/>
        <v>#N/A</v>
      </c>
      <c r="E346" s="2" t="e">
        <f t="shared" si="67"/>
        <v>#N/A</v>
      </c>
      <c r="F346" s="2">
        <v>1927863.8967846632</v>
      </c>
      <c r="G346" s="2">
        <f t="shared" si="70"/>
        <v>792960.42857142852</v>
      </c>
      <c r="H346" s="2">
        <f t="shared" si="65"/>
        <v>226835441.3954246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2530724.8571428466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1937803.2595307827</v>
      </c>
      <c r="Q346" s="2">
        <f t="shared" si="71"/>
        <v>800000</v>
      </c>
      <c r="R346" s="2">
        <f t="shared" si="66"/>
        <v>229208281.43993491</v>
      </c>
      <c r="S346" s="2">
        <f t="shared" si="58"/>
        <v>792960.42857143283</v>
      </c>
      <c r="T346" s="2">
        <f t="shared" si="59"/>
        <v>7039.571428571362</v>
      </c>
      <c r="U346" s="2">
        <f t="shared" si="60"/>
        <v>800000</v>
      </c>
      <c r="V346" s="2">
        <f t="shared" si="34"/>
        <v>160226765.39542425</v>
      </c>
      <c r="W346" s="2">
        <f t="shared" si="61"/>
        <v>792960.42857143283</v>
      </c>
      <c r="X346" s="2">
        <f t="shared" si="51"/>
        <v>7039.5714285671711</v>
      </c>
      <c r="Y346" s="2">
        <f t="shared" si="62"/>
        <v>68981516.044510558</v>
      </c>
      <c r="Z346" s="2" t="str">
        <f t="shared" si="52"/>
        <v>MEEP</v>
      </c>
      <c r="AA346" s="2">
        <f>IF(Z346="HERE",Y346,AA345+Graph!$G$1*1000)</f>
        <v>161757886.18736818</v>
      </c>
      <c r="AB346" s="2">
        <f t="shared" si="63"/>
        <v>800000</v>
      </c>
      <c r="AC346" s="2">
        <f t="shared" si="64"/>
        <v>66657434.823995195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279</v>
      </c>
      <c r="C347" s="7"/>
      <c r="D347" s="2" t="e">
        <f t="shared" si="55"/>
        <v>#N/A</v>
      </c>
      <c r="E347" s="2" t="e">
        <f t="shared" si="67"/>
        <v>#N/A</v>
      </c>
      <c r="F347" s="2">
        <v>1933124.547077924</v>
      </c>
      <c r="G347" s="2">
        <f t="shared" si="70"/>
        <v>792960.42857142852</v>
      </c>
      <c r="H347" s="2">
        <f t="shared" si="65"/>
        <v>227628401.82399604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2537764.4285714179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1943085.7516233623</v>
      </c>
      <c r="Q347" s="2">
        <f t="shared" si="71"/>
        <v>800000</v>
      </c>
      <c r="R347" s="2">
        <f t="shared" si="66"/>
        <v>230008281.43993491</v>
      </c>
      <c r="S347" s="2">
        <f t="shared" si="58"/>
        <v>792960.42857143283</v>
      </c>
      <c r="T347" s="2">
        <f t="shared" si="59"/>
        <v>7039.571428571362</v>
      </c>
      <c r="U347" s="2">
        <f t="shared" si="60"/>
        <v>800000</v>
      </c>
      <c r="V347" s="2">
        <f t="shared" si="34"/>
        <v>161019725.82399568</v>
      </c>
      <c r="W347" s="2">
        <f t="shared" si="61"/>
        <v>792960.42857143283</v>
      </c>
      <c r="X347" s="2">
        <f t="shared" si="51"/>
        <v>7039.5714285671711</v>
      </c>
      <c r="Y347" s="2">
        <f t="shared" si="62"/>
        <v>68988555.615939125</v>
      </c>
      <c r="Z347" s="2" t="str">
        <f t="shared" si="52"/>
        <v>MEEP</v>
      </c>
      <c r="AA347" s="2">
        <f>IF(Z347="HERE",Y347,AA346+Graph!$G$1*1000)</f>
        <v>162557886.18736818</v>
      </c>
      <c r="AB347" s="2">
        <f t="shared" si="63"/>
        <v>800000</v>
      </c>
      <c r="AC347" s="2">
        <f t="shared" si="64"/>
        <v>66657434.823995195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280</v>
      </c>
      <c r="C348" s="7"/>
      <c r="D348" s="2" t="e">
        <f t="shared" si="55"/>
        <v>#N/A</v>
      </c>
      <c r="E348" s="2" t="e">
        <f t="shared" si="67"/>
        <v>#N/A</v>
      </c>
      <c r="F348" s="2">
        <v>1938385.1973711848</v>
      </c>
      <c r="G348" s="2">
        <f t="shared" si="70"/>
        <v>792960.42857142852</v>
      </c>
      <c r="H348" s="2">
        <f t="shared" si="65"/>
        <v>228421362.25256747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2544803.9999999893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1948368.2437159717</v>
      </c>
      <c r="Q348" s="2">
        <f t="shared" si="71"/>
        <v>800000</v>
      </c>
      <c r="R348" s="2">
        <f t="shared" si="66"/>
        <v>230808281.43993491</v>
      </c>
      <c r="S348" s="2">
        <f t="shared" si="58"/>
        <v>792960.42857143283</v>
      </c>
      <c r="T348" s="2">
        <f t="shared" si="59"/>
        <v>7039.571428571362</v>
      </c>
      <c r="U348" s="2">
        <f t="shared" si="60"/>
        <v>800000</v>
      </c>
      <c r="V348" s="2">
        <f t="shared" si="34"/>
        <v>161812686.25256711</v>
      </c>
      <c r="W348" s="2">
        <f t="shared" si="61"/>
        <v>792960.42857143283</v>
      </c>
      <c r="X348" s="2">
        <f t="shared" si="51"/>
        <v>7039.5714285671711</v>
      </c>
      <c r="Y348" s="2">
        <f t="shared" si="62"/>
        <v>68995595.187367693</v>
      </c>
      <c r="Z348" s="2" t="str">
        <f t="shared" si="52"/>
        <v>MEEP</v>
      </c>
      <c r="AA348" s="2">
        <f>IF(Z348="HERE",Y348,AA347+Graph!$G$1*1000)</f>
        <v>163357886.18736818</v>
      </c>
      <c r="AB348" s="2">
        <f t="shared" si="63"/>
        <v>800000</v>
      </c>
      <c r="AC348" s="2">
        <f t="shared" si="64"/>
        <v>66657434.823995195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281</v>
      </c>
      <c r="C349" s="7"/>
      <c r="D349" s="2" t="e">
        <f t="shared" si="55"/>
        <v>#N/A</v>
      </c>
      <c r="E349" s="2" t="e">
        <f t="shared" si="67"/>
        <v>#N/A</v>
      </c>
      <c r="F349" s="2">
        <v>1943645.8476644456</v>
      </c>
      <c r="G349" s="2">
        <f t="shared" si="70"/>
        <v>792960.42857142852</v>
      </c>
      <c r="H349" s="2">
        <f t="shared" si="65"/>
        <v>229214322.6811389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2551843.5714285607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1953650.7358085513</v>
      </c>
      <c r="Q349" s="2">
        <f t="shared" si="71"/>
        <v>800000</v>
      </c>
      <c r="R349" s="2">
        <f t="shared" si="66"/>
        <v>231608281.43993491</v>
      </c>
      <c r="S349" s="2">
        <f t="shared" si="58"/>
        <v>792960.42857143283</v>
      </c>
      <c r="T349" s="2">
        <f t="shared" si="59"/>
        <v>7039.571428571362</v>
      </c>
      <c r="U349" s="2">
        <f t="shared" si="60"/>
        <v>800000</v>
      </c>
      <c r="V349" s="2">
        <f t="shared" si="34"/>
        <v>162605646.68113855</v>
      </c>
      <c r="W349" s="2">
        <f t="shared" si="61"/>
        <v>792960.42857143283</v>
      </c>
      <c r="X349" s="2">
        <f t="shared" si="51"/>
        <v>7039.5714285671711</v>
      </c>
      <c r="Y349" s="2">
        <f t="shared" si="62"/>
        <v>69002634.75879626</v>
      </c>
      <c r="Z349" s="2" t="str">
        <f t="shared" si="52"/>
        <v>MEEP</v>
      </c>
      <c r="AA349" s="2">
        <f>IF(Z349="HERE",Y349,AA348+Graph!$G$1*1000)</f>
        <v>164157886.18736818</v>
      </c>
      <c r="AB349" s="2">
        <f t="shared" si="63"/>
        <v>800000</v>
      </c>
      <c r="AC349" s="2">
        <f t="shared" si="64"/>
        <v>66657434.823995195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282</v>
      </c>
      <c r="C350" s="7"/>
      <c r="D350" s="2" t="e">
        <f t="shared" si="55"/>
        <v>#N/A</v>
      </c>
      <c r="E350" s="2" t="e">
        <f t="shared" si="67"/>
        <v>#N/A</v>
      </c>
      <c r="F350" s="2">
        <v>1948906.4979577065</v>
      </c>
      <c r="G350" s="2">
        <f t="shared" si="70"/>
        <v>792960.42857142852</v>
      </c>
      <c r="H350" s="2">
        <f t="shared" si="65"/>
        <v>230007283.10971034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2558883.142857132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1958933.2279011309</v>
      </c>
      <c r="Q350" s="2">
        <f t="shared" si="71"/>
        <v>800000</v>
      </c>
      <c r="R350" s="2">
        <f t="shared" si="66"/>
        <v>232408281.43993491</v>
      </c>
      <c r="S350" s="2">
        <f t="shared" si="58"/>
        <v>792960.42857143283</v>
      </c>
      <c r="T350" s="2">
        <f t="shared" si="59"/>
        <v>7039.571428571362</v>
      </c>
      <c r="U350" s="2">
        <f t="shared" si="60"/>
        <v>800000</v>
      </c>
      <c r="V350" s="2">
        <f t="shared" si="34"/>
        <v>163398607.10970998</v>
      </c>
      <c r="W350" s="2">
        <f t="shared" si="61"/>
        <v>792960.42857143283</v>
      </c>
      <c r="X350" s="2">
        <f t="shared" si="51"/>
        <v>7039.5714285671711</v>
      </c>
      <c r="Y350" s="2">
        <f t="shared" si="62"/>
        <v>69009674.330224827</v>
      </c>
      <c r="Z350" s="2" t="str">
        <f t="shared" si="52"/>
        <v>MEEP</v>
      </c>
      <c r="AA350" s="2">
        <f>IF(Z350="HERE",Y350,AA349+Graph!$G$1*1000)</f>
        <v>164957886.18736818</v>
      </c>
      <c r="AB350" s="2">
        <f t="shared" si="63"/>
        <v>800000</v>
      </c>
      <c r="AC350" s="2">
        <f t="shared" si="64"/>
        <v>66657434.823995195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283</v>
      </c>
      <c r="C351" s="7"/>
      <c r="D351" s="2" t="e">
        <f t="shared" si="55"/>
        <v>#N/A</v>
      </c>
      <c r="E351" s="2" t="e">
        <f t="shared" si="67"/>
        <v>#N/A</v>
      </c>
      <c r="F351" s="2">
        <v>1954167.1482509673</v>
      </c>
      <c r="G351" s="2">
        <f t="shared" si="70"/>
        <v>792960.42857142852</v>
      </c>
      <c r="H351" s="2">
        <f t="shared" si="65"/>
        <v>230800243.53828177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2565922.7142857034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1964215.7199937105</v>
      </c>
      <c r="Q351" s="2">
        <f t="shared" si="71"/>
        <v>800000</v>
      </c>
      <c r="R351" s="2">
        <f t="shared" si="66"/>
        <v>233208281.43993491</v>
      </c>
      <c r="S351" s="2">
        <f t="shared" si="58"/>
        <v>792960.42857143283</v>
      </c>
      <c r="T351" s="2">
        <f t="shared" si="59"/>
        <v>7039.571428571362</v>
      </c>
      <c r="U351" s="2">
        <f t="shared" si="60"/>
        <v>800000</v>
      </c>
      <c r="V351" s="2">
        <f t="shared" si="34"/>
        <v>164191567.53828141</v>
      </c>
      <c r="W351" s="2">
        <f t="shared" si="61"/>
        <v>792960.42857143283</v>
      </c>
      <c r="X351" s="2">
        <f t="shared" si="51"/>
        <v>7039.5714285671711</v>
      </c>
      <c r="Y351" s="2">
        <f t="shared" ref="Y351:Y385" si="74">IF(COUNT($C352)=0,IF(COUNT($C351)=1,C351,SUM(Y350+X351)),C351)</f>
        <v>69016713.901653394</v>
      </c>
      <c r="Z351" s="2" t="str">
        <f t="shared" si="52"/>
        <v>MEEP</v>
      </c>
      <c r="AA351" s="2">
        <f>IF(Z351="HERE",Y351,AA350+Graph!$G$1*1000)</f>
        <v>165757886.18736818</v>
      </c>
      <c r="AB351" s="2">
        <f t="shared" si="63"/>
        <v>800000</v>
      </c>
      <c r="AC351" s="2">
        <f t="shared" ref="AC351:AC385" si="75">IF(Z352="HERE",V351,AC350)</f>
        <v>66657434.823995195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284</v>
      </c>
      <c r="C352" s="7"/>
      <c r="D352" s="2" t="e">
        <f t="shared" si="55"/>
        <v>#N/A</v>
      </c>
      <c r="E352" s="2" t="e">
        <f t="shared" si="67"/>
        <v>#N/A</v>
      </c>
      <c r="F352" s="2">
        <v>1959427.7985441983</v>
      </c>
      <c r="G352" s="2">
        <f t="shared" si="70"/>
        <v>792960.42857142852</v>
      </c>
      <c r="H352" s="2">
        <f t="shared" ref="H352:H385" si="76">IF(COUNT($C353)=0,IF(COUNT($C352)=1,C352,SUM(H351+G352)),C352)</f>
        <v>231593203.9668532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2572962.2857142747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1969498.2120862901</v>
      </c>
      <c r="Q352" s="2">
        <f t="shared" si="71"/>
        <v>800000</v>
      </c>
      <c r="R352" s="2">
        <f t="shared" ref="R352:R385" si="77">IF(COUNT($C353)=0,IF(COUNT($C352)=1,M352,SUM(R351+Q352)),M352)</f>
        <v>234008281.43993491</v>
      </c>
      <c r="S352" s="2">
        <f t="shared" si="58"/>
        <v>792960.42857143283</v>
      </c>
      <c r="T352" s="2">
        <f t="shared" si="59"/>
        <v>7039.571428571362</v>
      </c>
      <c r="U352" s="2">
        <f t="shared" si="60"/>
        <v>800000</v>
      </c>
      <c r="V352" s="2">
        <f t="shared" si="34"/>
        <v>164984527.96685284</v>
      </c>
      <c r="W352" s="2">
        <f t="shared" si="61"/>
        <v>792960.42857143283</v>
      </c>
      <c r="X352" s="2">
        <f t="shared" si="51"/>
        <v>7039.5714285671711</v>
      </c>
      <c r="Y352" s="2">
        <f t="shared" si="74"/>
        <v>69023753.473081961</v>
      </c>
      <c r="Z352" s="2" t="str">
        <f t="shared" si="52"/>
        <v>MEEP</v>
      </c>
      <c r="AA352" s="2">
        <f>IF(Z352="HERE",Y352,AA351+Graph!$G$1*1000)</f>
        <v>166557886.18736818</v>
      </c>
      <c r="AB352" s="2">
        <f t="shared" si="63"/>
        <v>800000</v>
      </c>
      <c r="AC352" s="2">
        <f t="shared" si="75"/>
        <v>66657434.823995195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285</v>
      </c>
      <c r="C353" s="7"/>
      <c r="D353" s="2" t="e">
        <f t="shared" si="55"/>
        <v>#N/A</v>
      </c>
      <c r="E353" s="2" t="e">
        <f t="shared" si="67"/>
        <v>#N/A</v>
      </c>
      <c r="F353" s="2">
        <v>1964688.4488374591</v>
      </c>
      <c r="G353" s="2">
        <f t="shared" si="70"/>
        <v>792960.42857142852</v>
      </c>
      <c r="H353" s="2">
        <f t="shared" si="76"/>
        <v>232386164.39542463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2580001.8571428461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1974780.7041788697</v>
      </c>
      <c r="Q353" s="2">
        <f t="shared" si="71"/>
        <v>800000</v>
      </c>
      <c r="R353" s="2">
        <f t="shared" si="77"/>
        <v>234808281.43993491</v>
      </c>
      <c r="S353" s="2">
        <f t="shared" si="58"/>
        <v>792960.42857143283</v>
      </c>
      <c r="T353" s="2">
        <f t="shared" si="59"/>
        <v>7039.571428571362</v>
      </c>
      <c r="U353" s="2">
        <f t="shared" si="60"/>
        <v>800000</v>
      </c>
      <c r="V353" s="2">
        <f t="shared" si="34"/>
        <v>165777488.39542428</v>
      </c>
      <c r="W353" s="2">
        <f t="shared" si="61"/>
        <v>792960.42857143283</v>
      </c>
      <c r="X353" s="2">
        <f t="shared" si="51"/>
        <v>7039.5714285671711</v>
      </c>
      <c r="Y353" s="2">
        <f t="shared" si="74"/>
        <v>69030793.044510528</v>
      </c>
      <c r="Z353" s="2" t="str">
        <f t="shared" si="52"/>
        <v>MEEP</v>
      </c>
      <c r="AA353" s="2">
        <f>IF(Z353="HERE",Y353,AA352+Graph!$G$1*1000)</f>
        <v>167357886.18736818</v>
      </c>
      <c r="AB353" s="2">
        <f t="shared" si="63"/>
        <v>800000</v>
      </c>
      <c r="AC353" s="2">
        <f t="shared" si="75"/>
        <v>66657434.823995195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286</v>
      </c>
      <c r="C354" s="7"/>
      <c r="D354" s="2" t="e">
        <f t="shared" si="55"/>
        <v>#N/A</v>
      </c>
      <c r="E354" s="2" t="e">
        <f t="shared" si="67"/>
        <v>#N/A</v>
      </c>
      <c r="F354" s="2">
        <v>1969949.0991307199</v>
      </c>
      <c r="G354" s="2">
        <f t="shared" si="70"/>
        <v>792960.42857142852</v>
      </c>
      <c r="H354" s="2">
        <f t="shared" si="76"/>
        <v>233179124.82399607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2587041.4285714175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1980063.1962714791</v>
      </c>
      <c r="Q354" s="2">
        <f t="shared" si="71"/>
        <v>800000</v>
      </c>
      <c r="R354" s="2">
        <f t="shared" si="77"/>
        <v>235608281.43993491</v>
      </c>
      <c r="S354" s="2">
        <f t="shared" si="58"/>
        <v>792960.42857143283</v>
      </c>
      <c r="T354" s="2">
        <f t="shared" si="59"/>
        <v>7039.571428571362</v>
      </c>
      <c r="U354" s="2">
        <f t="shared" si="60"/>
        <v>800000</v>
      </c>
      <c r="V354" s="2">
        <f t="shared" si="34"/>
        <v>166570448.82399571</v>
      </c>
      <c r="W354" s="2">
        <f t="shared" si="61"/>
        <v>792960.42857143283</v>
      </c>
      <c r="X354" s="2">
        <f t="shared" si="51"/>
        <v>7039.5714285671711</v>
      </c>
      <c r="Y354" s="2">
        <f t="shared" si="74"/>
        <v>69037832.615939096</v>
      </c>
      <c r="Z354" s="2" t="str">
        <f t="shared" si="52"/>
        <v>MEEP</v>
      </c>
      <c r="AA354" s="2">
        <f>IF(Z354="HERE",Y354,AA353+Graph!$G$1*1000)</f>
        <v>168157886.18736818</v>
      </c>
      <c r="AB354" s="2">
        <f t="shared" si="63"/>
        <v>800000</v>
      </c>
      <c r="AC354" s="2">
        <f t="shared" si="75"/>
        <v>66657434.823995195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287</v>
      </c>
      <c r="C355" s="7"/>
      <c r="D355" s="2" t="e">
        <f t="shared" si="55"/>
        <v>#N/A</v>
      </c>
      <c r="E355" s="2" t="e">
        <f t="shared" si="67"/>
        <v>#N/A</v>
      </c>
      <c r="F355" s="2">
        <v>1975209.7494239807</v>
      </c>
      <c r="G355" s="2">
        <f t="shared" si="70"/>
        <v>792960.42857142852</v>
      </c>
      <c r="H355" s="2">
        <f t="shared" si="76"/>
        <v>233972085.2525675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2594080.9999999888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1985345.6883640587</v>
      </c>
      <c r="Q355" s="2">
        <f t="shared" si="71"/>
        <v>800000</v>
      </c>
      <c r="R355" s="2">
        <f t="shared" si="77"/>
        <v>236408281.43993491</v>
      </c>
      <c r="S355" s="2">
        <f t="shared" si="58"/>
        <v>792960.42857143283</v>
      </c>
      <c r="T355" s="2">
        <f t="shared" si="59"/>
        <v>7039.571428571362</v>
      </c>
      <c r="U355" s="2">
        <f t="shared" si="60"/>
        <v>800000</v>
      </c>
      <c r="V355" s="2">
        <f t="shared" si="34"/>
        <v>167363409.25256714</v>
      </c>
      <c r="W355" s="2">
        <f t="shared" si="61"/>
        <v>792960.42857143283</v>
      </c>
      <c r="X355" s="2">
        <f t="shared" si="51"/>
        <v>7039.5714285671711</v>
      </c>
      <c r="Y355" s="2">
        <f t="shared" si="74"/>
        <v>69044872.187367663</v>
      </c>
      <c r="Z355" s="2" t="str">
        <f t="shared" si="52"/>
        <v>MEEP</v>
      </c>
      <c r="AA355" s="2">
        <f>IF(Z355="HERE",Y355,AA354+Graph!$G$1*1000)</f>
        <v>168957886.18736818</v>
      </c>
      <c r="AB355" s="2">
        <f t="shared" si="63"/>
        <v>800000</v>
      </c>
      <c r="AC355" s="2">
        <f t="shared" si="75"/>
        <v>66657434.823995195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288</v>
      </c>
      <c r="C356" s="7"/>
      <c r="D356" s="2" t="e">
        <f t="shared" si="55"/>
        <v>#N/A</v>
      </c>
      <c r="E356" s="2" t="e">
        <f t="shared" si="67"/>
        <v>#N/A</v>
      </c>
      <c r="F356" s="2">
        <v>1980470.3997172415</v>
      </c>
      <c r="G356" s="2">
        <f t="shared" si="70"/>
        <v>792960.42857142852</v>
      </c>
      <c r="H356" s="2">
        <f t="shared" si="76"/>
        <v>234765045.68113893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2601120.5714285602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1990628.1804566383</v>
      </c>
      <c r="Q356" s="2">
        <f t="shared" si="71"/>
        <v>800000</v>
      </c>
      <c r="R356" s="2">
        <f t="shared" si="77"/>
        <v>237208281.43993491</v>
      </c>
      <c r="S356" s="2">
        <f t="shared" si="58"/>
        <v>792960.42857143283</v>
      </c>
      <c r="T356" s="2">
        <f t="shared" si="59"/>
        <v>7039.571428571362</v>
      </c>
      <c r="U356" s="2">
        <f t="shared" si="60"/>
        <v>800000</v>
      </c>
      <c r="V356" s="2">
        <f t="shared" ref="V356:V385" si="78">H272</f>
        <v>168156369.68113858</v>
      </c>
      <c r="W356" s="2">
        <f t="shared" si="61"/>
        <v>792960.42857143283</v>
      </c>
      <c r="X356" s="2">
        <f t="shared" si="51"/>
        <v>7039.5714285671711</v>
      </c>
      <c r="Y356" s="2">
        <f t="shared" si="74"/>
        <v>69051911.75879623</v>
      </c>
      <c r="Z356" s="2" t="str">
        <f t="shared" si="52"/>
        <v>MEEP</v>
      </c>
      <c r="AA356" s="2">
        <f>IF(Z356="HERE",Y356,AA355+Graph!$G$1*1000)</f>
        <v>169757886.18736818</v>
      </c>
      <c r="AB356" s="2">
        <f t="shared" si="63"/>
        <v>800000</v>
      </c>
      <c r="AC356" s="2">
        <f t="shared" si="75"/>
        <v>66657434.823995195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289</v>
      </c>
      <c r="C357" s="7"/>
      <c r="D357" s="2" t="e">
        <f t="shared" si="55"/>
        <v>#N/A</v>
      </c>
      <c r="E357" s="2" t="e">
        <f t="shared" si="67"/>
        <v>#N/A</v>
      </c>
      <c r="F357" s="2">
        <v>1985731.0500104725</v>
      </c>
      <c r="G357" s="2">
        <f t="shared" si="70"/>
        <v>792960.42857142852</v>
      </c>
      <c r="H357" s="2">
        <f t="shared" si="76"/>
        <v>235558006.10971037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2608160.1428571315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1995910.6725492179</v>
      </c>
      <c r="Q357" s="2">
        <f t="shared" si="71"/>
        <v>800000</v>
      </c>
      <c r="R357" s="2">
        <f t="shared" si="77"/>
        <v>238008281.43993491</v>
      </c>
      <c r="S357" s="2">
        <f t="shared" si="58"/>
        <v>792960.42857143283</v>
      </c>
      <c r="T357" s="2">
        <f t="shared" si="59"/>
        <v>7039.571428571362</v>
      </c>
      <c r="U357" s="2">
        <f t="shared" si="60"/>
        <v>800000</v>
      </c>
      <c r="V357" s="2">
        <f t="shared" si="78"/>
        <v>168949330.10971001</v>
      </c>
      <c r="W357" s="2">
        <f t="shared" si="61"/>
        <v>792960.42857143283</v>
      </c>
      <c r="X357" s="2">
        <f t="shared" si="51"/>
        <v>7039.5714285671711</v>
      </c>
      <c r="Y357" s="2">
        <f t="shared" si="74"/>
        <v>69058951.330224797</v>
      </c>
      <c r="Z357" s="2" t="str">
        <f t="shared" si="52"/>
        <v>MEEP</v>
      </c>
      <c r="AA357" s="2">
        <f>IF(Z357="HERE",Y357,AA356+Graph!$G$1*1000)</f>
        <v>170557886.18736818</v>
      </c>
      <c r="AB357" s="2">
        <f t="shared" si="63"/>
        <v>800000</v>
      </c>
      <c r="AC357" s="2">
        <f t="shared" si="75"/>
        <v>66657434.823995195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290</v>
      </c>
      <c r="C358" s="7"/>
      <c r="D358" s="2" t="e">
        <f t="shared" si="55"/>
        <v>#N/A</v>
      </c>
      <c r="E358" s="2" t="e">
        <f t="shared" si="67"/>
        <v>#N/A</v>
      </c>
      <c r="F358" s="2">
        <v>1990991.7003037333</v>
      </c>
      <c r="G358" s="2">
        <f t="shared" ref="G358:G385" si="79">IF(F358&gt;800000,$AK$31*1000,F358)</f>
        <v>792960.42857142852</v>
      </c>
      <c r="H358" s="2">
        <f t="shared" si="76"/>
        <v>236350966.5382818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2615199.7142857029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2001193.1646417975</v>
      </c>
      <c r="Q358" s="2">
        <f t="shared" ref="Q358:Q385" si="80">IF(P358&gt;800000,800000,P358)</f>
        <v>800000</v>
      </c>
      <c r="R358" s="2">
        <f t="shared" si="77"/>
        <v>238808281.43993491</v>
      </c>
      <c r="S358" s="2">
        <f t="shared" si="58"/>
        <v>792960.42857143283</v>
      </c>
      <c r="T358" s="2">
        <f t="shared" si="59"/>
        <v>7039.571428571362</v>
      </c>
      <c r="U358" s="2">
        <f t="shared" si="60"/>
        <v>800000</v>
      </c>
      <c r="V358" s="2">
        <f t="shared" si="78"/>
        <v>169742290.53828144</v>
      </c>
      <c r="W358" s="2">
        <f t="shared" si="61"/>
        <v>792960.42857143283</v>
      </c>
      <c r="X358" s="2">
        <f t="shared" si="51"/>
        <v>7039.5714285671711</v>
      </c>
      <c r="Y358" s="2">
        <f t="shared" si="74"/>
        <v>69065990.901653364</v>
      </c>
      <c r="Z358" s="2" t="str">
        <f t="shared" si="52"/>
        <v>MEEP</v>
      </c>
      <c r="AA358" s="2">
        <f>IF(Z358="HERE",Y358,AA357+Graph!$G$1*1000)</f>
        <v>171357886.18736818</v>
      </c>
      <c r="AB358" s="2">
        <f t="shared" si="63"/>
        <v>800000</v>
      </c>
      <c r="AC358" s="2">
        <f t="shared" si="75"/>
        <v>66657434.823995195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291</v>
      </c>
      <c r="C359" s="7"/>
      <c r="D359" s="2" t="e">
        <f t="shared" si="55"/>
        <v>#N/A</v>
      </c>
      <c r="E359" s="2" t="e">
        <f t="shared" si="67"/>
        <v>#N/A</v>
      </c>
      <c r="F359" s="2">
        <v>1996252.3505969942</v>
      </c>
      <c r="G359" s="2">
        <f t="shared" si="79"/>
        <v>792960.42857142852</v>
      </c>
      <c r="H359" s="2">
        <f t="shared" si="76"/>
        <v>237143926.96685323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2622239.2857142743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2006475.6567343771</v>
      </c>
      <c r="Q359" s="2">
        <f t="shared" si="80"/>
        <v>800000</v>
      </c>
      <c r="R359" s="2">
        <f t="shared" si="77"/>
        <v>239608281.43993491</v>
      </c>
      <c r="S359" s="2">
        <f t="shared" si="58"/>
        <v>792960.42857143283</v>
      </c>
      <c r="T359" s="2">
        <f t="shared" si="59"/>
        <v>7039.571428571362</v>
      </c>
      <c r="U359" s="2">
        <f t="shared" si="60"/>
        <v>800000</v>
      </c>
      <c r="V359" s="2">
        <f t="shared" si="78"/>
        <v>170535250.96685287</v>
      </c>
      <c r="W359" s="2">
        <f t="shared" si="61"/>
        <v>792960.42857143283</v>
      </c>
      <c r="X359" s="2">
        <f t="shared" si="51"/>
        <v>7039.5714285671711</v>
      </c>
      <c r="Y359" s="2">
        <f t="shared" si="74"/>
        <v>69073030.473081931</v>
      </c>
      <c r="Z359" s="2" t="str">
        <f t="shared" si="52"/>
        <v>MEEP</v>
      </c>
      <c r="AA359" s="2">
        <f>IF(Z359="HERE",Y359,AA358+Graph!$G$1*1000)</f>
        <v>172157886.18736818</v>
      </c>
      <c r="AB359" s="2">
        <f t="shared" si="63"/>
        <v>800000</v>
      </c>
      <c r="AC359" s="2">
        <f t="shared" si="75"/>
        <v>66657434.823995195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292</v>
      </c>
      <c r="C360" s="7"/>
      <c r="D360" s="2" t="e">
        <f t="shared" si="55"/>
        <v>#N/A</v>
      </c>
      <c r="E360" s="2" t="e">
        <f t="shared" si="67"/>
        <v>#N/A</v>
      </c>
      <c r="F360" s="2">
        <v>2001513.000890255</v>
      </c>
      <c r="G360" s="2">
        <f t="shared" si="79"/>
        <v>792960.42857142852</v>
      </c>
      <c r="H360" s="2">
        <f t="shared" si="76"/>
        <v>237936887.39542466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2629278.8571428456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2011758.1488269866</v>
      </c>
      <c r="Q360" s="2">
        <f t="shared" si="80"/>
        <v>800000</v>
      </c>
      <c r="R360" s="2">
        <f t="shared" si="77"/>
        <v>240408281.43993491</v>
      </c>
      <c r="S360" s="2">
        <f t="shared" si="58"/>
        <v>792960.42857143283</v>
      </c>
      <c r="T360" s="2">
        <f t="shared" si="59"/>
        <v>7039.571428571362</v>
      </c>
      <c r="U360" s="2">
        <f t="shared" si="60"/>
        <v>800000</v>
      </c>
      <c r="V360" s="2">
        <f t="shared" si="78"/>
        <v>171328211.39542431</v>
      </c>
      <c r="W360" s="2">
        <f t="shared" si="61"/>
        <v>792960.42857143283</v>
      </c>
      <c r="X360" s="2">
        <f t="shared" si="51"/>
        <v>7039.5714285671711</v>
      </c>
      <c r="Y360" s="2">
        <f t="shared" si="74"/>
        <v>69080070.044510499</v>
      </c>
      <c r="Z360" s="2" t="str">
        <f t="shared" si="52"/>
        <v>MEEP</v>
      </c>
      <c r="AA360" s="2">
        <f>IF(Z360="HERE",Y360,AA359+Graph!$G$1*1000)</f>
        <v>172957886.18736818</v>
      </c>
      <c r="AB360" s="2">
        <f t="shared" si="63"/>
        <v>800000</v>
      </c>
      <c r="AC360" s="2">
        <f t="shared" si="75"/>
        <v>66657434.823995195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293</v>
      </c>
      <c r="C361" s="7"/>
      <c r="D361" s="2" t="e">
        <f t="shared" si="55"/>
        <v>#N/A</v>
      </c>
      <c r="E361" s="2" t="e">
        <f t="shared" si="67"/>
        <v>#N/A</v>
      </c>
      <c r="F361" s="2">
        <v>2006773.6511835158</v>
      </c>
      <c r="G361" s="2">
        <f t="shared" si="79"/>
        <v>792960.42857142852</v>
      </c>
      <c r="H361" s="2">
        <f t="shared" si="76"/>
        <v>238729847.8239961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2636318.428571417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2017040.6409195662</v>
      </c>
      <c r="Q361" s="2">
        <f t="shared" si="80"/>
        <v>800000</v>
      </c>
      <c r="R361" s="2">
        <f t="shared" si="77"/>
        <v>241208281.43993491</v>
      </c>
      <c r="S361" s="2">
        <f t="shared" si="58"/>
        <v>792960.42857143283</v>
      </c>
      <c r="T361" s="2">
        <f t="shared" si="59"/>
        <v>7039.571428571362</v>
      </c>
      <c r="U361" s="2">
        <f t="shared" si="60"/>
        <v>800000</v>
      </c>
      <c r="V361" s="2">
        <f t="shared" si="78"/>
        <v>172121171.82399574</v>
      </c>
      <c r="W361" s="2">
        <f t="shared" si="61"/>
        <v>792960.42857143283</v>
      </c>
      <c r="X361" s="2">
        <f t="shared" si="51"/>
        <v>7039.5714285671711</v>
      </c>
      <c r="Y361" s="2">
        <f t="shared" si="74"/>
        <v>69087109.615939066</v>
      </c>
      <c r="Z361" s="2" t="str">
        <f t="shared" si="52"/>
        <v>MEEP</v>
      </c>
      <c r="AA361" s="2">
        <f>IF(Z361="HERE",Y361,AA360+Graph!$G$1*1000)</f>
        <v>173757886.18736818</v>
      </c>
      <c r="AB361" s="2">
        <f t="shared" si="63"/>
        <v>800000</v>
      </c>
      <c r="AC361" s="2">
        <f t="shared" si="75"/>
        <v>66657434.823995195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294</v>
      </c>
      <c r="C362" s="7"/>
      <c r="D362" s="2" t="e">
        <f t="shared" si="55"/>
        <v>#N/A</v>
      </c>
      <c r="E362" s="2" t="e">
        <f t="shared" si="67"/>
        <v>#N/A</v>
      </c>
      <c r="F362" s="2">
        <v>2012034.3014767468</v>
      </c>
      <c r="G362" s="2">
        <f t="shared" si="79"/>
        <v>792960.42857142852</v>
      </c>
      <c r="H362" s="2">
        <f t="shared" si="76"/>
        <v>239522808.25256753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2643357.9999999884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2022323.1330121458</v>
      </c>
      <c r="Q362" s="2">
        <f t="shared" si="80"/>
        <v>800000</v>
      </c>
      <c r="R362" s="2">
        <f t="shared" si="77"/>
        <v>242008281.43993491</v>
      </c>
      <c r="S362" s="2">
        <f t="shared" si="58"/>
        <v>792960.42857143283</v>
      </c>
      <c r="T362" s="2">
        <f t="shared" si="59"/>
        <v>7039.571428571362</v>
      </c>
      <c r="U362" s="2">
        <f t="shared" si="60"/>
        <v>800000</v>
      </c>
      <c r="V362" s="2">
        <f t="shared" si="78"/>
        <v>172914132.25256717</v>
      </c>
      <c r="W362" s="2">
        <f t="shared" si="61"/>
        <v>792960.42857143283</v>
      </c>
      <c r="X362" s="2">
        <f t="shared" si="51"/>
        <v>7039.5714285671711</v>
      </c>
      <c r="Y362" s="2">
        <f t="shared" si="74"/>
        <v>69094149.187367633</v>
      </c>
      <c r="Z362" s="2" t="str">
        <f t="shared" si="52"/>
        <v>MEEP</v>
      </c>
      <c r="AA362" s="2">
        <f>IF(Z362="HERE",Y362,AA361+Graph!$G$1*1000)</f>
        <v>174557886.18736818</v>
      </c>
      <c r="AB362" s="2">
        <f t="shared" si="63"/>
        <v>800000</v>
      </c>
      <c r="AC362" s="2">
        <f t="shared" si="75"/>
        <v>66657434.823995195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295</v>
      </c>
      <c r="C363" s="7"/>
      <c r="D363" s="2" t="e">
        <f t="shared" si="55"/>
        <v>#N/A</v>
      </c>
      <c r="E363" s="2" t="e">
        <f t="shared" si="67"/>
        <v>#N/A</v>
      </c>
      <c r="F363" s="2">
        <v>2017294.9517700076</v>
      </c>
      <c r="G363" s="2">
        <f t="shared" si="79"/>
        <v>792960.42857142852</v>
      </c>
      <c r="H363" s="2">
        <f t="shared" si="76"/>
        <v>240315768.68113896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2650397.5714285597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2027605.6251047254</v>
      </c>
      <c r="Q363" s="2">
        <f t="shared" si="80"/>
        <v>800000</v>
      </c>
      <c r="R363" s="2">
        <f t="shared" si="77"/>
        <v>242808281.43993491</v>
      </c>
      <c r="S363" s="2">
        <f t="shared" si="58"/>
        <v>792960.42857143283</v>
      </c>
      <c r="T363" s="2">
        <f t="shared" si="59"/>
        <v>7039.571428571362</v>
      </c>
      <c r="U363" s="2">
        <f t="shared" si="60"/>
        <v>800000</v>
      </c>
      <c r="V363" s="2">
        <f t="shared" si="78"/>
        <v>173707092.6811386</v>
      </c>
      <c r="W363" s="2">
        <f t="shared" si="61"/>
        <v>792960.42857143283</v>
      </c>
      <c r="X363" s="2">
        <f t="shared" si="51"/>
        <v>7039.5714285671711</v>
      </c>
      <c r="Y363" s="2">
        <f t="shared" si="74"/>
        <v>69101188.7587962</v>
      </c>
      <c r="Z363" s="2" t="str">
        <f t="shared" si="52"/>
        <v>MEEP</v>
      </c>
      <c r="AA363" s="2">
        <f>IF(Z363="HERE",Y363,AA362+Graph!$G$1*1000)</f>
        <v>175357886.18736818</v>
      </c>
      <c r="AB363" s="2">
        <f t="shared" si="63"/>
        <v>800000</v>
      </c>
      <c r="AC363" s="2">
        <f t="shared" si="75"/>
        <v>66657434.823995195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296</v>
      </c>
      <c r="C364" s="7"/>
      <c r="D364" s="2" t="e">
        <f t="shared" si="55"/>
        <v>#N/A</v>
      </c>
      <c r="E364" s="2" t="e">
        <f t="shared" si="67"/>
        <v>#N/A</v>
      </c>
      <c r="F364" s="2">
        <v>2022555.6020632684</v>
      </c>
      <c r="G364" s="2">
        <f t="shared" si="79"/>
        <v>792960.42857142852</v>
      </c>
      <c r="H364" s="2">
        <f t="shared" si="76"/>
        <v>241108729.1097104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2657437.1428571311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2032888.117197305</v>
      </c>
      <c r="Q364" s="2">
        <f t="shared" si="80"/>
        <v>800000</v>
      </c>
      <c r="R364" s="2">
        <f t="shared" si="77"/>
        <v>243608281.43993491</v>
      </c>
      <c r="S364" s="2">
        <f t="shared" si="58"/>
        <v>792960.42857143283</v>
      </c>
      <c r="T364" s="2">
        <f t="shared" si="59"/>
        <v>7039.571428571362</v>
      </c>
      <c r="U364" s="2">
        <f t="shared" si="60"/>
        <v>800000</v>
      </c>
      <c r="V364" s="2">
        <f t="shared" si="78"/>
        <v>174500053.10971004</v>
      </c>
      <c r="W364" s="2">
        <f t="shared" si="61"/>
        <v>792960.42857143283</v>
      </c>
      <c r="X364" s="2">
        <f t="shared" si="51"/>
        <v>7039.5714285671711</v>
      </c>
      <c r="Y364" s="2">
        <f t="shared" si="74"/>
        <v>69108228.330224767</v>
      </c>
      <c r="Z364" s="2" t="str">
        <f t="shared" si="52"/>
        <v>MEEP</v>
      </c>
      <c r="AA364" s="2">
        <f>IF(Z364="HERE",Y364,AA363+Graph!$G$1*1000)</f>
        <v>176157886.18736818</v>
      </c>
      <c r="AB364" s="2">
        <f t="shared" si="63"/>
        <v>800000</v>
      </c>
      <c r="AC364" s="2">
        <f t="shared" si="75"/>
        <v>66657434.823995195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297</v>
      </c>
      <c r="C365" s="7"/>
      <c r="D365" s="2" t="e">
        <f t="shared" si="55"/>
        <v>#N/A</v>
      </c>
      <c r="E365" s="2" t="e">
        <f t="shared" si="67"/>
        <v>#N/A</v>
      </c>
      <c r="F365" s="2">
        <v>2027816.2523565292</v>
      </c>
      <c r="G365" s="2">
        <f t="shared" si="79"/>
        <v>792960.42857142852</v>
      </c>
      <c r="H365" s="2">
        <f t="shared" si="76"/>
        <v>241901689.53828183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2664476.7142857024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2038170.6092899144</v>
      </c>
      <c r="Q365" s="2">
        <f t="shared" si="80"/>
        <v>800000</v>
      </c>
      <c r="R365" s="2">
        <f t="shared" si="77"/>
        <v>244408281.43993491</v>
      </c>
      <c r="S365" s="2">
        <f t="shared" si="58"/>
        <v>792960.42857143283</v>
      </c>
      <c r="T365" s="2">
        <f t="shared" si="59"/>
        <v>7039.571428571362</v>
      </c>
      <c r="U365" s="2">
        <f t="shared" si="60"/>
        <v>800000</v>
      </c>
      <c r="V365" s="2">
        <f t="shared" si="78"/>
        <v>175293013.53828147</v>
      </c>
      <c r="W365" s="2">
        <f t="shared" si="61"/>
        <v>792960.42857143283</v>
      </c>
      <c r="X365" s="2">
        <f t="shared" si="51"/>
        <v>7039.5714285671711</v>
      </c>
      <c r="Y365" s="2">
        <f t="shared" si="74"/>
        <v>69115267.901653334</v>
      </c>
      <c r="Z365" s="2" t="str">
        <f t="shared" si="52"/>
        <v>MEEP</v>
      </c>
      <c r="AA365" s="2">
        <f>IF(Z365="HERE",Y365,AA364+Graph!$G$1*1000)</f>
        <v>176957886.18736818</v>
      </c>
      <c r="AB365" s="2">
        <f t="shared" si="63"/>
        <v>800000</v>
      </c>
      <c r="AC365" s="2">
        <f t="shared" si="75"/>
        <v>66657434.823995195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298</v>
      </c>
      <c r="C366" s="7"/>
      <c r="D366" s="2" t="e">
        <f t="shared" si="55"/>
        <v>#N/A</v>
      </c>
      <c r="E366" s="2" t="e">
        <f t="shared" si="67"/>
        <v>#N/A</v>
      </c>
      <c r="F366" s="2">
        <v>2033076.90264979</v>
      </c>
      <c r="G366" s="2">
        <f t="shared" si="79"/>
        <v>792960.42857142852</v>
      </c>
      <c r="H366" s="2">
        <f t="shared" si="76"/>
        <v>242694649.96685326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2671516.2857142738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2043453.101382494</v>
      </c>
      <c r="Q366" s="2">
        <f t="shared" si="80"/>
        <v>800000</v>
      </c>
      <c r="R366" s="2">
        <f t="shared" si="77"/>
        <v>245208281.43993491</v>
      </c>
      <c r="S366" s="2">
        <f t="shared" si="58"/>
        <v>792960.42857143283</v>
      </c>
      <c r="T366" s="2">
        <f t="shared" si="59"/>
        <v>7039.571428571362</v>
      </c>
      <c r="U366" s="2">
        <f t="shared" si="60"/>
        <v>800000</v>
      </c>
      <c r="V366" s="2">
        <f t="shared" si="78"/>
        <v>176085973.9668529</v>
      </c>
      <c r="W366" s="2">
        <f t="shared" si="61"/>
        <v>792960.42857143283</v>
      </c>
      <c r="X366" s="2">
        <f t="shared" si="51"/>
        <v>7039.5714285671711</v>
      </c>
      <c r="Y366" s="2">
        <f t="shared" si="74"/>
        <v>69122307.473081902</v>
      </c>
      <c r="Z366" s="2" t="str">
        <f t="shared" si="52"/>
        <v>MEEP</v>
      </c>
      <c r="AA366" s="2">
        <f>IF(Z366="HERE",Y366,AA365+Graph!$G$1*1000)</f>
        <v>177757886.18736818</v>
      </c>
      <c r="AB366" s="2">
        <f t="shared" si="63"/>
        <v>800000</v>
      </c>
      <c r="AC366" s="2">
        <f t="shared" si="75"/>
        <v>66657434.823995195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299</v>
      </c>
      <c r="C367" s="7"/>
      <c r="D367" s="2" t="e">
        <f t="shared" si="55"/>
        <v>#N/A</v>
      </c>
      <c r="E367" s="2" t="e">
        <f t="shared" si="67"/>
        <v>#N/A</v>
      </c>
      <c r="F367" s="2">
        <v>2038337.5529430211</v>
      </c>
      <c r="G367" s="2">
        <f t="shared" si="79"/>
        <v>792960.42857142852</v>
      </c>
      <c r="H367" s="2">
        <f t="shared" si="76"/>
        <v>243487610.39542469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2678555.8571428452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2048735.5934750736</v>
      </c>
      <c r="Q367" s="2">
        <f t="shared" si="80"/>
        <v>800000</v>
      </c>
      <c r="R367" s="2">
        <f t="shared" si="77"/>
        <v>246008281.43993491</v>
      </c>
      <c r="S367" s="2">
        <f t="shared" si="58"/>
        <v>792960.42857143283</v>
      </c>
      <c r="T367" s="2">
        <f t="shared" si="59"/>
        <v>7039.571428571362</v>
      </c>
      <c r="U367" s="2">
        <f t="shared" si="60"/>
        <v>800000</v>
      </c>
      <c r="V367" s="2">
        <f t="shared" si="78"/>
        <v>176878934.39542434</v>
      </c>
      <c r="W367" s="2">
        <f t="shared" si="61"/>
        <v>792960.42857143283</v>
      </c>
      <c r="X367" s="2">
        <f t="shared" si="51"/>
        <v>7039.5714285671711</v>
      </c>
      <c r="Y367" s="2">
        <f t="shared" si="74"/>
        <v>69129347.044510469</v>
      </c>
      <c r="Z367" s="2" t="str">
        <f t="shared" si="52"/>
        <v>MEEP</v>
      </c>
      <c r="AA367" s="2">
        <f>IF(Z367="HERE",Y367,AA366+Graph!$G$1*1000)</f>
        <v>178557886.18736818</v>
      </c>
      <c r="AB367" s="2">
        <f t="shared" si="63"/>
        <v>800000</v>
      </c>
      <c r="AC367" s="2">
        <f t="shared" si="75"/>
        <v>66657434.823995195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300</v>
      </c>
      <c r="C368" s="7"/>
      <c r="D368" s="2" t="e">
        <f t="shared" si="55"/>
        <v>#N/A</v>
      </c>
      <c r="E368" s="2" t="e">
        <f t="shared" si="67"/>
        <v>#N/A</v>
      </c>
      <c r="F368" s="2">
        <v>2043598.2032362819</v>
      </c>
      <c r="G368" s="2">
        <f t="shared" si="79"/>
        <v>792960.42857142852</v>
      </c>
      <c r="H368" s="2">
        <f t="shared" si="76"/>
        <v>244280570.82399613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2685595.4285714165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2054018.0855676532</v>
      </c>
      <c r="Q368" s="2">
        <f t="shared" si="80"/>
        <v>800000</v>
      </c>
      <c r="R368" s="2">
        <f t="shared" si="77"/>
        <v>246808281.43993491</v>
      </c>
      <c r="S368" s="2">
        <f t="shared" si="58"/>
        <v>792960.42857143283</v>
      </c>
      <c r="T368" s="2">
        <f t="shared" si="59"/>
        <v>7039.571428571362</v>
      </c>
      <c r="U368" s="2">
        <f t="shared" si="60"/>
        <v>800000</v>
      </c>
      <c r="V368" s="2">
        <f t="shared" si="78"/>
        <v>177671894.82399577</v>
      </c>
      <c r="W368" s="2">
        <f t="shared" si="61"/>
        <v>792960.42857143283</v>
      </c>
      <c r="X368" s="2">
        <f t="shared" si="51"/>
        <v>7039.5714285671711</v>
      </c>
      <c r="Y368" s="2">
        <f t="shared" si="74"/>
        <v>69136386.615939036</v>
      </c>
      <c r="Z368" s="2" t="str">
        <f t="shared" si="52"/>
        <v>MEEP</v>
      </c>
      <c r="AA368" s="2">
        <f>IF(Z368="HERE",Y368,AA367+Graph!$G$1*1000)</f>
        <v>179357886.18736818</v>
      </c>
      <c r="AB368" s="2">
        <f t="shared" si="63"/>
        <v>800000</v>
      </c>
      <c r="AC368" s="2">
        <f t="shared" si="75"/>
        <v>66657434.823995195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301</v>
      </c>
      <c r="C369" s="7"/>
      <c r="D369" s="2" t="e">
        <f t="shared" si="55"/>
        <v>#N/A</v>
      </c>
      <c r="E369" s="2" t="e">
        <f t="shared" si="67"/>
        <v>#N/A</v>
      </c>
      <c r="F369" s="2">
        <v>2048858.8535295427</v>
      </c>
      <c r="G369" s="2">
        <f t="shared" si="79"/>
        <v>792960.42857142852</v>
      </c>
      <c r="H369" s="2">
        <f t="shared" si="76"/>
        <v>245073531.25256756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2692634.9999999879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2059300.5776602328</v>
      </c>
      <c r="Q369" s="2">
        <f t="shared" si="80"/>
        <v>800000</v>
      </c>
      <c r="R369" s="2">
        <f t="shared" si="77"/>
        <v>247608281.43993491</v>
      </c>
      <c r="S369" s="2">
        <f t="shared" si="58"/>
        <v>792960.42857143283</v>
      </c>
      <c r="T369" s="2">
        <f t="shared" si="59"/>
        <v>7039.571428571362</v>
      </c>
      <c r="U369" s="2">
        <f t="shared" si="60"/>
        <v>800000</v>
      </c>
      <c r="V369" s="2">
        <f t="shared" si="78"/>
        <v>178464855.2525672</v>
      </c>
      <c r="W369" s="2">
        <f t="shared" si="61"/>
        <v>792960.42857143283</v>
      </c>
      <c r="X369" s="2">
        <f t="shared" si="51"/>
        <v>7039.5714285671711</v>
      </c>
      <c r="Y369" s="2">
        <f t="shared" si="74"/>
        <v>69143426.187367603</v>
      </c>
      <c r="Z369" s="2" t="str">
        <f t="shared" si="52"/>
        <v>MEEP</v>
      </c>
      <c r="AA369" s="2">
        <f>IF(Z369="HERE",Y369,AA368+Graph!$G$1*1000)</f>
        <v>180157886.18736818</v>
      </c>
      <c r="AB369" s="2">
        <f t="shared" si="63"/>
        <v>800000</v>
      </c>
      <c r="AC369" s="2">
        <f t="shared" si="75"/>
        <v>66657434.823995195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302</v>
      </c>
      <c r="C370" s="7"/>
      <c r="D370" s="2" t="e">
        <f t="shared" si="55"/>
        <v>#N/A</v>
      </c>
      <c r="E370" s="2" t="e">
        <f t="shared" si="67"/>
        <v>#N/A</v>
      </c>
      <c r="F370" s="2">
        <v>2054119.5038228035</v>
      </c>
      <c r="G370" s="2">
        <f t="shared" si="79"/>
        <v>792960.42857142852</v>
      </c>
      <c r="H370" s="2">
        <f t="shared" si="76"/>
        <v>245866491.68113899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2699674.5714285593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2064583.0697528124</v>
      </c>
      <c r="Q370" s="2">
        <f t="shared" si="80"/>
        <v>800000</v>
      </c>
      <c r="R370" s="2">
        <f t="shared" si="77"/>
        <v>248408281.43993491</v>
      </c>
      <c r="S370" s="2">
        <f t="shared" si="58"/>
        <v>792960.42857143283</v>
      </c>
      <c r="T370" s="2">
        <f t="shared" si="59"/>
        <v>7039.571428571362</v>
      </c>
      <c r="U370" s="2">
        <f t="shared" si="60"/>
        <v>800000</v>
      </c>
      <c r="V370" s="2">
        <f t="shared" si="78"/>
        <v>179257815.68113863</v>
      </c>
      <c r="W370" s="2">
        <f t="shared" si="61"/>
        <v>792960.42857143283</v>
      </c>
      <c r="X370" s="2">
        <f t="shared" si="51"/>
        <v>7039.5714285671711</v>
      </c>
      <c r="Y370" s="2">
        <f t="shared" si="74"/>
        <v>69150465.75879617</v>
      </c>
      <c r="Z370" s="2" t="str">
        <f t="shared" si="52"/>
        <v>MEEP</v>
      </c>
      <c r="AA370" s="2">
        <f>IF(Z370="HERE",Y370,AA369+Graph!$G$1*1000)</f>
        <v>180957886.18736818</v>
      </c>
      <c r="AB370" s="2">
        <f t="shared" si="63"/>
        <v>800000</v>
      </c>
      <c r="AC370" s="2">
        <f t="shared" si="75"/>
        <v>66657434.823995195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303</v>
      </c>
      <c r="C371" s="7"/>
      <c r="D371" s="2" t="e">
        <f t="shared" si="55"/>
        <v>#N/A</v>
      </c>
      <c r="E371" s="2" t="e">
        <f t="shared" si="67"/>
        <v>#N/A</v>
      </c>
      <c r="F371" s="2">
        <v>2059380.1541160643</v>
      </c>
      <c r="G371" s="2">
        <f t="shared" si="79"/>
        <v>792960.42857142852</v>
      </c>
      <c r="H371" s="2">
        <f t="shared" si="76"/>
        <v>246659452.10971043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2706714.1428571306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2069865.5618454218</v>
      </c>
      <c r="Q371" s="2">
        <f t="shared" si="80"/>
        <v>800000</v>
      </c>
      <c r="R371" s="2">
        <f t="shared" si="77"/>
        <v>249208281.43993491</v>
      </c>
      <c r="S371" s="2">
        <f t="shared" si="58"/>
        <v>792960.42857143283</v>
      </c>
      <c r="T371" s="2">
        <f t="shared" si="59"/>
        <v>7039.571428571362</v>
      </c>
      <c r="U371" s="2">
        <f t="shared" si="60"/>
        <v>800000</v>
      </c>
      <c r="V371" s="2">
        <f t="shared" si="78"/>
        <v>180050776.10971007</v>
      </c>
      <c r="W371" s="2">
        <f t="shared" si="61"/>
        <v>792960.42857143283</v>
      </c>
      <c r="X371" s="2">
        <f t="shared" si="51"/>
        <v>7039.5714285671711</v>
      </c>
      <c r="Y371" s="2">
        <f t="shared" si="74"/>
        <v>69157505.330224738</v>
      </c>
      <c r="Z371" s="2" t="str">
        <f t="shared" si="52"/>
        <v>MEEP</v>
      </c>
      <c r="AA371" s="2">
        <f>IF(Z371="HERE",Y371,AA370+Graph!$G$1*1000)</f>
        <v>181757886.18736818</v>
      </c>
      <c r="AB371" s="2">
        <f t="shared" si="63"/>
        <v>800000</v>
      </c>
      <c r="AC371" s="2">
        <f t="shared" si="75"/>
        <v>66657434.823995195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304</v>
      </c>
      <c r="C372" s="7"/>
      <c r="D372" s="2" t="e">
        <f t="shared" si="55"/>
        <v>#N/A</v>
      </c>
      <c r="E372" s="2" t="e">
        <f t="shared" si="67"/>
        <v>#N/A</v>
      </c>
      <c r="F372" s="2">
        <v>2064640.8044093251</v>
      </c>
      <c r="G372" s="2">
        <f t="shared" si="79"/>
        <v>792960.42857142852</v>
      </c>
      <c r="H372" s="2">
        <f t="shared" si="76"/>
        <v>247452412.53828186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2713753.714285702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2075148.0539380014</v>
      </c>
      <c r="Q372" s="2">
        <f t="shared" si="80"/>
        <v>800000</v>
      </c>
      <c r="R372" s="2">
        <f t="shared" si="77"/>
        <v>250008281.43993491</v>
      </c>
      <c r="S372" s="2">
        <f t="shared" si="58"/>
        <v>792960.42857143283</v>
      </c>
      <c r="T372" s="2">
        <f t="shared" si="59"/>
        <v>7039.571428571362</v>
      </c>
      <c r="U372" s="2">
        <f t="shared" si="60"/>
        <v>800000</v>
      </c>
      <c r="V372" s="2">
        <f t="shared" si="78"/>
        <v>180843736.5382815</v>
      </c>
      <c r="W372" s="2">
        <f t="shared" si="61"/>
        <v>792960.42857143283</v>
      </c>
      <c r="X372" s="2">
        <f t="shared" si="51"/>
        <v>7039.5714285671711</v>
      </c>
      <c r="Y372" s="2">
        <f t="shared" si="74"/>
        <v>69164544.901653305</v>
      </c>
      <c r="Z372" s="2" t="str">
        <f t="shared" si="52"/>
        <v>MEEP</v>
      </c>
      <c r="AA372" s="2">
        <f>IF(Z372="HERE",Y372,AA371+Graph!$G$1*1000)</f>
        <v>182557886.18736818</v>
      </c>
      <c r="AB372" s="2">
        <f t="shared" si="63"/>
        <v>800000</v>
      </c>
      <c r="AC372" s="2">
        <f t="shared" si="75"/>
        <v>66657434.823995195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305</v>
      </c>
      <c r="C373" s="7"/>
      <c r="D373" s="2" t="e">
        <f t="shared" si="55"/>
        <v>#N/A</v>
      </c>
      <c r="E373" s="2" t="e">
        <f t="shared" si="67"/>
        <v>#N/A</v>
      </c>
      <c r="F373" s="2">
        <v>2069901.4547025561</v>
      </c>
      <c r="G373" s="2">
        <f t="shared" si="79"/>
        <v>792960.42857142852</v>
      </c>
      <c r="H373" s="2">
        <f t="shared" si="76"/>
        <v>248245372.96685329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2720793.2857142733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2080430.546030581</v>
      </c>
      <c r="Q373" s="2">
        <f t="shared" si="80"/>
        <v>800000</v>
      </c>
      <c r="R373" s="2">
        <f t="shared" si="77"/>
        <v>250808281.43993491</v>
      </c>
      <c r="S373" s="2">
        <f t="shared" si="58"/>
        <v>792960.42857143283</v>
      </c>
      <c r="T373" s="2">
        <f t="shared" si="59"/>
        <v>7039.571428571362</v>
      </c>
      <c r="U373" s="2">
        <f t="shared" si="60"/>
        <v>800000</v>
      </c>
      <c r="V373" s="2">
        <f t="shared" si="78"/>
        <v>181636696.96685293</v>
      </c>
      <c r="W373" s="2">
        <f t="shared" si="61"/>
        <v>792960.42857143283</v>
      </c>
      <c r="X373" s="2">
        <f t="shared" si="51"/>
        <v>7039.5714285671711</v>
      </c>
      <c r="Y373" s="2">
        <f t="shared" si="74"/>
        <v>69171584.473081872</v>
      </c>
      <c r="Z373" s="2" t="str">
        <f t="shared" si="52"/>
        <v>MEEP</v>
      </c>
      <c r="AA373" s="2">
        <f>IF(Z373="HERE",Y373,AA372+Graph!$G$1*1000)</f>
        <v>183357886.18736818</v>
      </c>
      <c r="AB373" s="2">
        <f t="shared" si="63"/>
        <v>800000</v>
      </c>
      <c r="AC373" s="2">
        <f t="shared" si="75"/>
        <v>66657434.823995195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306</v>
      </c>
      <c r="C374" s="7"/>
      <c r="D374" s="2" t="e">
        <f t="shared" si="55"/>
        <v>#N/A</v>
      </c>
      <c r="E374" s="2" t="e">
        <f t="shared" si="67"/>
        <v>#N/A</v>
      </c>
      <c r="F374" s="2">
        <v>2075162.1049958169</v>
      </c>
      <c r="G374" s="2">
        <f t="shared" si="79"/>
        <v>792960.42857142852</v>
      </c>
      <c r="H374" s="2">
        <f t="shared" si="76"/>
        <v>249038333.39542472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2727832.8571428447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2085713.0381231606</v>
      </c>
      <c r="Q374" s="2">
        <f t="shared" si="80"/>
        <v>800000</v>
      </c>
      <c r="R374" s="2">
        <f t="shared" si="77"/>
        <v>251608281.43993491</v>
      </c>
      <c r="S374" s="2">
        <f t="shared" si="58"/>
        <v>792960.42857143283</v>
      </c>
      <c r="T374" s="2">
        <f t="shared" si="59"/>
        <v>7039.571428571362</v>
      </c>
      <c r="U374" s="2">
        <f t="shared" si="60"/>
        <v>800000</v>
      </c>
      <c r="V374" s="2">
        <f t="shared" si="78"/>
        <v>182429657.39542437</v>
      </c>
      <c r="W374" s="2">
        <f t="shared" si="61"/>
        <v>792960.42857143283</v>
      </c>
      <c r="X374" s="2">
        <f t="shared" si="51"/>
        <v>7039.5714285671711</v>
      </c>
      <c r="Y374" s="2">
        <f t="shared" si="74"/>
        <v>69178624.044510439</v>
      </c>
      <c r="Z374" s="2" t="str">
        <f t="shared" si="52"/>
        <v>MEEP</v>
      </c>
      <c r="AA374" s="2">
        <f>IF(Z374="HERE",Y374,AA373+Graph!$G$1*1000)</f>
        <v>184157886.18736818</v>
      </c>
      <c r="AB374" s="2">
        <f t="shared" si="63"/>
        <v>800000</v>
      </c>
      <c r="AC374" s="2">
        <f t="shared" si="75"/>
        <v>66657434.823995195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307</v>
      </c>
      <c r="C375" s="7"/>
      <c r="D375" s="2" t="e">
        <f t="shared" si="55"/>
        <v>#N/A</v>
      </c>
      <c r="E375" s="2" t="e">
        <f t="shared" si="67"/>
        <v>#N/A</v>
      </c>
      <c r="F375" s="2">
        <v>2080422.7552890778</v>
      </c>
      <c r="G375" s="2">
        <f t="shared" si="79"/>
        <v>792960.42857142852</v>
      </c>
      <c r="H375" s="2">
        <f t="shared" si="76"/>
        <v>249831293.82399616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2734872.4285714161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2090995.5302157402</v>
      </c>
      <c r="Q375" s="2">
        <f t="shared" si="80"/>
        <v>800000</v>
      </c>
      <c r="R375" s="2">
        <f t="shared" si="77"/>
        <v>252408281.43993491</v>
      </c>
      <c r="S375" s="2">
        <f t="shared" si="58"/>
        <v>792960.42857143283</v>
      </c>
      <c r="T375" s="2">
        <f t="shared" si="59"/>
        <v>7039.571428571362</v>
      </c>
      <c r="U375" s="2">
        <f t="shared" si="60"/>
        <v>800000</v>
      </c>
      <c r="V375" s="2">
        <f t="shared" si="78"/>
        <v>183222617.8239958</v>
      </c>
      <c r="W375" s="2">
        <f t="shared" si="61"/>
        <v>792960.42857143283</v>
      </c>
      <c r="X375" s="2">
        <f t="shared" si="51"/>
        <v>7039.5714285671711</v>
      </c>
      <c r="Y375" s="2">
        <f t="shared" si="74"/>
        <v>69185663.615939006</v>
      </c>
      <c r="Z375" s="2" t="str">
        <f t="shared" si="52"/>
        <v>MEEP</v>
      </c>
      <c r="AA375" s="2">
        <f>IF(Z375="HERE",Y375,AA374+Graph!$G$1*1000)</f>
        <v>184957886.18736818</v>
      </c>
      <c r="AB375" s="2">
        <f t="shared" si="63"/>
        <v>800000</v>
      </c>
      <c r="AC375" s="2">
        <f t="shared" si="75"/>
        <v>66657434.823995195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308</v>
      </c>
      <c r="C376" s="7"/>
      <c r="D376" s="2" t="e">
        <f t="shared" si="55"/>
        <v>#N/A</v>
      </c>
      <c r="E376" s="2" t="e">
        <f t="shared" si="67"/>
        <v>#N/A</v>
      </c>
      <c r="F376" s="2">
        <v>2085683.4055823386</v>
      </c>
      <c r="G376" s="2">
        <f t="shared" si="79"/>
        <v>792960.42857142852</v>
      </c>
      <c r="H376" s="2">
        <f t="shared" si="76"/>
        <v>250624254.25256759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2741911.9999999874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2096278.0223083198</v>
      </c>
      <c r="Q376" s="2">
        <f t="shared" si="80"/>
        <v>800000</v>
      </c>
      <c r="R376" s="2">
        <f t="shared" si="77"/>
        <v>253208281.43993491</v>
      </c>
      <c r="S376" s="2">
        <f t="shared" si="58"/>
        <v>792960.42857143283</v>
      </c>
      <c r="T376" s="2">
        <f t="shared" si="59"/>
        <v>7039.571428571362</v>
      </c>
      <c r="U376" s="2">
        <f t="shared" si="60"/>
        <v>800000</v>
      </c>
      <c r="V376" s="2">
        <f t="shared" si="78"/>
        <v>184015578.25256723</v>
      </c>
      <c r="W376" s="2">
        <f t="shared" si="61"/>
        <v>792960.42857143283</v>
      </c>
      <c r="X376" s="2">
        <f t="shared" si="51"/>
        <v>7039.5714285671711</v>
      </c>
      <c r="Y376" s="2">
        <f t="shared" si="74"/>
        <v>69192703.187367573</v>
      </c>
      <c r="Z376" s="2" t="str">
        <f t="shared" si="52"/>
        <v>MEEP</v>
      </c>
      <c r="AA376" s="2">
        <f>IF(Z376="HERE",Y376,AA375+Graph!$G$1*1000)</f>
        <v>185757886.18736818</v>
      </c>
      <c r="AB376" s="2">
        <f t="shared" si="63"/>
        <v>800000</v>
      </c>
      <c r="AC376" s="2">
        <f t="shared" si="75"/>
        <v>66657434.823995195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309</v>
      </c>
      <c r="C377" s="7"/>
      <c r="D377" s="2" t="e">
        <f t="shared" si="55"/>
        <v>#N/A</v>
      </c>
      <c r="E377" s="2" t="e">
        <f t="shared" si="67"/>
        <v>#N/A</v>
      </c>
      <c r="F377" s="2">
        <v>2090944.0558755994</v>
      </c>
      <c r="G377" s="2">
        <f t="shared" si="79"/>
        <v>792960.42857142852</v>
      </c>
      <c r="H377" s="2">
        <f t="shared" si="76"/>
        <v>251417214.68113902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2748951.5714285588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2101560.5144009292</v>
      </c>
      <c r="Q377" s="2">
        <f t="shared" si="80"/>
        <v>800000</v>
      </c>
      <c r="R377" s="2">
        <f t="shared" si="77"/>
        <v>254008281.43993491</v>
      </c>
      <c r="S377" s="2">
        <f t="shared" si="58"/>
        <v>792960.42857143283</v>
      </c>
      <c r="T377" s="2">
        <f t="shared" si="59"/>
        <v>7039.571428571362</v>
      </c>
      <c r="U377" s="2">
        <f t="shared" si="60"/>
        <v>800000</v>
      </c>
      <c r="V377" s="2">
        <f t="shared" si="78"/>
        <v>184808538.68113866</v>
      </c>
      <c r="W377" s="2">
        <f t="shared" si="61"/>
        <v>792960.42857143283</v>
      </c>
      <c r="X377" s="2">
        <f t="shared" si="51"/>
        <v>7039.5714285671711</v>
      </c>
      <c r="Y377" s="2">
        <f t="shared" si="74"/>
        <v>69199742.758796141</v>
      </c>
      <c r="Z377" s="2" t="str">
        <f t="shared" si="52"/>
        <v>MEEP</v>
      </c>
      <c r="AA377" s="2">
        <f>IF(Z377="HERE",Y377,AA376+Graph!$G$1*1000)</f>
        <v>186557886.18736818</v>
      </c>
      <c r="AB377" s="2">
        <f t="shared" si="63"/>
        <v>800000</v>
      </c>
      <c r="AC377" s="2">
        <f t="shared" si="75"/>
        <v>66657434.823995195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310</v>
      </c>
      <c r="C378" s="7"/>
      <c r="D378" s="2" t="e">
        <f t="shared" si="55"/>
        <v>#N/A</v>
      </c>
      <c r="E378" s="2" t="e">
        <f t="shared" si="67"/>
        <v>#N/A</v>
      </c>
      <c r="F378" s="2">
        <v>2096204.7061688304</v>
      </c>
      <c r="G378" s="2">
        <f t="shared" si="79"/>
        <v>792960.42857142852</v>
      </c>
      <c r="H378" s="2">
        <f t="shared" si="76"/>
        <v>252210175.10971045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2755991.1428571302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2106843.0064935088</v>
      </c>
      <c r="Q378" s="2">
        <f t="shared" si="80"/>
        <v>800000</v>
      </c>
      <c r="R378" s="2">
        <f t="shared" si="77"/>
        <v>254808281.43993491</v>
      </c>
      <c r="S378" s="2">
        <f t="shared" si="58"/>
        <v>792960.42857143283</v>
      </c>
      <c r="T378" s="2">
        <f t="shared" si="59"/>
        <v>7039.571428571362</v>
      </c>
      <c r="U378" s="2">
        <f t="shared" si="60"/>
        <v>800000</v>
      </c>
      <c r="V378" s="2">
        <f t="shared" si="78"/>
        <v>185601499.1097101</v>
      </c>
      <c r="W378" s="2">
        <f t="shared" si="61"/>
        <v>792960.42857143283</v>
      </c>
      <c r="X378" s="2">
        <f t="shared" si="51"/>
        <v>7039.5714285671711</v>
      </c>
      <c r="Y378" s="2">
        <f t="shared" si="74"/>
        <v>69206782.330224708</v>
      </c>
      <c r="Z378" s="2" t="str">
        <f t="shared" si="52"/>
        <v>MEEP</v>
      </c>
      <c r="AA378" s="2">
        <f>IF(Z378="HERE",Y378,AA377+Graph!$G$1*1000)</f>
        <v>187357886.18736818</v>
      </c>
      <c r="AB378" s="2">
        <f t="shared" si="63"/>
        <v>800000</v>
      </c>
      <c r="AC378" s="2">
        <f t="shared" si="75"/>
        <v>66657434.823995195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311</v>
      </c>
      <c r="C379" s="7"/>
      <c r="D379" s="2" t="e">
        <f t="shared" si="55"/>
        <v>#N/A</v>
      </c>
      <c r="E379" s="2" t="e">
        <f t="shared" si="67"/>
        <v>#N/A</v>
      </c>
      <c r="F379" s="2">
        <v>2101465.3564620912</v>
      </c>
      <c r="G379" s="2">
        <f t="shared" si="79"/>
        <v>792960.42857142852</v>
      </c>
      <c r="H379" s="2">
        <f t="shared" si="76"/>
        <v>253003135.53828189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2763030.7142857015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2112125.4985860884</v>
      </c>
      <c r="Q379" s="2">
        <f t="shared" si="80"/>
        <v>800000</v>
      </c>
      <c r="R379" s="2">
        <f t="shared" si="77"/>
        <v>255608281.43993491</v>
      </c>
      <c r="S379" s="2">
        <f t="shared" si="58"/>
        <v>792960.42857143283</v>
      </c>
      <c r="T379" s="2">
        <f t="shared" si="59"/>
        <v>7039.571428571362</v>
      </c>
      <c r="U379" s="2">
        <f t="shared" si="60"/>
        <v>800000</v>
      </c>
      <c r="V379" s="2">
        <f t="shared" si="78"/>
        <v>186394459.53828153</v>
      </c>
      <c r="W379" s="2">
        <f t="shared" si="61"/>
        <v>792960.42857143283</v>
      </c>
      <c r="X379" s="2">
        <f t="shared" si="51"/>
        <v>7039.5714285671711</v>
      </c>
      <c r="Y379" s="2">
        <f t="shared" si="74"/>
        <v>69213821.901653275</v>
      </c>
      <c r="Z379" s="2" t="str">
        <f t="shared" si="52"/>
        <v>MEEP</v>
      </c>
      <c r="AA379" s="2">
        <f>IF(Z379="HERE",Y379,AA378+Graph!$G$1*1000)</f>
        <v>188157886.18736818</v>
      </c>
      <c r="AB379" s="2">
        <f t="shared" si="63"/>
        <v>800000</v>
      </c>
      <c r="AC379" s="2">
        <f t="shared" si="75"/>
        <v>66657434.823995195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312</v>
      </c>
      <c r="C380" s="7"/>
      <c r="D380" s="2" t="e">
        <f t="shared" si="55"/>
        <v>#N/A</v>
      </c>
      <c r="E380" s="2" t="e">
        <f t="shared" si="67"/>
        <v>#N/A</v>
      </c>
      <c r="F380" s="2">
        <v>2106726.006755352</v>
      </c>
      <c r="G380" s="2">
        <f t="shared" si="79"/>
        <v>792960.42857142852</v>
      </c>
      <c r="H380" s="2">
        <f t="shared" si="76"/>
        <v>253796095.96685332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2770070.2857142729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2117407.990678668</v>
      </c>
      <c r="Q380" s="2">
        <f t="shared" si="80"/>
        <v>800000</v>
      </c>
      <c r="R380" s="2">
        <f t="shared" si="77"/>
        <v>256408281.43993491</v>
      </c>
      <c r="S380" s="2">
        <f t="shared" si="58"/>
        <v>792960.42857143283</v>
      </c>
      <c r="T380" s="2">
        <f t="shared" si="59"/>
        <v>7039.571428571362</v>
      </c>
      <c r="U380" s="2">
        <f t="shared" si="60"/>
        <v>800000</v>
      </c>
      <c r="V380" s="2">
        <f t="shared" si="78"/>
        <v>187187419.96685296</v>
      </c>
      <c r="W380" s="2">
        <f t="shared" si="61"/>
        <v>792960.42857143283</v>
      </c>
      <c r="X380" s="2">
        <f t="shared" si="51"/>
        <v>7039.5714285671711</v>
      </c>
      <c r="Y380" s="2">
        <f t="shared" si="74"/>
        <v>69220861.473081842</v>
      </c>
      <c r="Z380" s="2" t="str">
        <f t="shared" si="52"/>
        <v>MEEP</v>
      </c>
      <c r="AA380" s="2">
        <f>IF(Z380="HERE",Y380,AA379+Graph!$G$1*1000)</f>
        <v>188957886.18736818</v>
      </c>
      <c r="AB380" s="2">
        <f t="shared" si="63"/>
        <v>800000</v>
      </c>
      <c r="AC380" s="2">
        <f t="shared" si="75"/>
        <v>66657434.823995195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313</v>
      </c>
      <c r="C381" s="7"/>
      <c r="D381" s="2" t="e">
        <f t="shared" si="55"/>
        <v>#N/A</v>
      </c>
      <c r="E381" s="2" t="e">
        <f t="shared" si="67"/>
        <v>#N/A</v>
      </c>
      <c r="F381" s="2">
        <v>2111986.6570486128</v>
      </c>
      <c r="G381" s="2">
        <f t="shared" si="79"/>
        <v>792960.42857142852</v>
      </c>
      <c r="H381" s="2">
        <f t="shared" si="76"/>
        <v>254589056.39542475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2777109.8571428442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2122690.4827712476</v>
      </c>
      <c r="Q381" s="2">
        <f t="shared" si="80"/>
        <v>800000</v>
      </c>
      <c r="R381" s="2">
        <f t="shared" si="77"/>
        <v>257208281.43993491</v>
      </c>
      <c r="S381" s="2">
        <f t="shared" si="58"/>
        <v>792960.42857143283</v>
      </c>
      <c r="T381" s="2">
        <f t="shared" si="59"/>
        <v>7039.571428571362</v>
      </c>
      <c r="U381" s="2">
        <f t="shared" si="60"/>
        <v>800000</v>
      </c>
      <c r="V381" s="2">
        <f t="shared" si="78"/>
        <v>187980380.3954244</v>
      </c>
      <c r="W381" s="2">
        <f t="shared" si="61"/>
        <v>792960.42857143283</v>
      </c>
      <c r="X381" s="2">
        <f t="shared" si="51"/>
        <v>7039.5714285671711</v>
      </c>
      <c r="Y381" s="2">
        <f t="shared" si="74"/>
        <v>69227901.044510409</v>
      </c>
      <c r="Z381" s="2" t="str">
        <f t="shared" si="52"/>
        <v>MEEP</v>
      </c>
      <c r="AA381" s="2">
        <f>IF(Z381="HERE",Y381,AA380+Graph!$G$1*1000)</f>
        <v>189757886.18736818</v>
      </c>
      <c r="AB381" s="2">
        <f t="shared" si="63"/>
        <v>800000</v>
      </c>
      <c r="AC381" s="2">
        <f t="shared" si="75"/>
        <v>66657434.823995195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314</v>
      </c>
      <c r="C382" s="7"/>
      <c r="D382" s="2" t="e">
        <f t="shared" si="55"/>
        <v>#N/A</v>
      </c>
      <c r="E382" s="2" t="e">
        <f t="shared" si="67"/>
        <v>#N/A</v>
      </c>
      <c r="F382" s="2">
        <v>2117247.3073418736</v>
      </c>
      <c r="G382" s="2">
        <f t="shared" si="79"/>
        <v>792960.42857142852</v>
      </c>
      <c r="H382" s="2">
        <f t="shared" si="76"/>
        <v>255382016.82399619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2784149.4285714156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2127972.974863857</v>
      </c>
      <c r="Q382" s="2">
        <f t="shared" si="80"/>
        <v>800000</v>
      </c>
      <c r="R382" s="2">
        <f t="shared" si="77"/>
        <v>258008281.43993491</v>
      </c>
      <c r="S382" s="2">
        <f t="shared" si="58"/>
        <v>792960.42857143283</v>
      </c>
      <c r="T382" s="2">
        <f t="shared" si="59"/>
        <v>7039.571428571362</v>
      </c>
      <c r="U382" s="2">
        <f t="shared" si="60"/>
        <v>800000</v>
      </c>
      <c r="V382" s="2">
        <f t="shared" si="78"/>
        <v>188773340.82399583</v>
      </c>
      <c r="W382" s="2">
        <f t="shared" si="61"/>
        <v>792960.42857143283</v>
      </c>
      <c r="X382" s="2">
        <f t="shared" si="51"/>
        <v>7039.5714285671711</v>
      </c>
      <c r="Y382" s="2">
        <f t="shared" si="74"/>
        <v>69234940.615938976</v>
      </c>
      <c r="Z382" s="2" t="str">
        <f t="shared" si="52"/>
        <v>MEEP</v>
      </c>
      <c r="AA382" s="2">
        <f>IF(Z382="HERE",Y382,AA381+Graph!$G$1*1000)</f>
        <v>190557886.18736818</v>
      </c>
      <c r="AB382" s="2">
        <f t="shared" si="63"/>
        <v>800000</v>
      </c>
      <c r="AC382" s="2">
        <f t="shared" si="75"/>
        <v>66657434.823995195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315</v>
      </c>
      <c r="C383" s="7"/>
      <c r="D383" s="2" t="e">
        <f t="shared" si="55"/>
        <v>#N/A</v>
      </c>
      <c r="E383" s="2" t="e">
        <f t="shared" si="67"/>
        <v>#N/A</v>
      </c>
      <c r="F383" s="2">
        <v>2122507.9576351047</v>
      </c>
      <c r="G383" s="2">
        <f t="shared" si="79"/>
        <v>792960.42857142852</v>
      </c>
      <c r="H383" s="2">
        <f t="shared" si="76"/>
        <v>256174977.25256762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2791188.999999987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2133255.4669564366</v>
      </c>
      <c r="Q383" s="2">
        <f t="shared" si="80"/>
        <v>800000</v>
      </c>
      <c r="R383" s="2">
        <f t="shared" si="77"/>
        <v>258808281.43993491</v>
      </c>
      <c r="S383" s="2">
        <f t="shared" si="58"/>
        <v>792960.42857143283</v>
      </c>
      <c r="T383" s="2">
        <f t="shared" si="59"/>
        <v>7039.571428571362</v>
      </c>
      <c r="U383" s="2">
        <f t="shared" si="60"/>
        <v>800000</v>
      </c>
      <c r="V383" s="2">
        <f t="shared" si="78"/>
        <v>189566301.25256726</v>
      </c>
      <c r="W383" s="2">
        <f t="shared" si="61"/>
        <v>792960.42857143283</v>
      </c>
      <c r="X383" s="2">
        <f t="shared" si="51"/>
        <v>7039.5714285671711</v>
      </c>
      <c r="Y383" s="2">
        <f t="shared" si="74"/>
        <v>69241980.187367544</v>
      </c>
      <c r="Z383" s="2" t="str">
        <f t="shared" si="52"/>
        <v>MEEP</v>
      </c>
      <c r="AA383" s="2">
        <f>IF(Z383="HERE",Y383,AA382+Graph!$G$1*1000)</f>
        <v>191357886.18736818</v>
      </c>
      <c r="AB383" s="2">
        <f t="shared" si="63"/>
        <v>800000</v>
      </c>
      <c r="AC383" s="2">
        <f t="shared" si="75"/>
        <v>66657434.823995195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316</v>
      </c>
      <c r="C384" s="7"/>
      <c r="D384" s="2" t="e">
        <f t="shared" si="55"/>
        <v>#N/A</v>
      </c>
      <c r="E384" s="2" t="e">
        <f t="shared" si="67"/>
        <v>#N/A</v>
      </c>
      <c r="F384" s="2">
        <v>2127768.6079283655</v>
      </c>
      <c r="G384" s="2">
        <f t="shared" si="79"/>
        <v>792960.42857142852</v>
      </c>
      <c r="H384" s="2">
        <f t="shared" si="76"/>
        <v>256967937.68113905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2798228.5714285583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2138537.9590490162</v>
      </c>
      <c r="Q384" s="2">
        <f t="shared" si="80"/>
        <v>800000</v>
      </c>
      <c r="R384" s="2">
        <f t="shared" si="77"/>
        <v>259608281.43993491</v>
      </c>
      <c r="S384" s="2">
        <f t="shared" si="58"/>
        <v>792960.42857143283</v>
      </c>
      <c r="T384" s="2">
        <f t="shared" si="59"/>
        <v>7039.571428571362</v>
      </c>
      <c r="U384" s="2">
        <f t="shared" si="60"/>
        <v>800000</v>
      </c>
      <c r="V384" s="2">
        <f t="shared" si="78"/>
        <v>190359261.68113869</v>
      </c>
      <c r="W384" s="2">
        <f t="shared" si="61"/>
        <v>792960.42857143283</v>
      </c>
      <c r="X384" s="2">
        <f t="shared" si="51"/>
        <v>7039.5714285671711</v>
      </c>
      <c r="Y384" s="2">
        <f t="shared" si="74"/>
        <v>69249019.758796111</v>
      </c>
      <c r="Z384" s="2" t="str">
        <f t="shared" si="52"/>
        <v>MEEP</v>
      </c>
      <c r="AA384" s="2">
        <f>IF(Z384="HERE",Y384,AA383+Graph!$G$1*1000)</f>
        <v>192157886.18736818</v>
      </c>
      <c r="AB384" s="2">
        <f t="shared" si="63"/>
        <v>800000</v>
      </c>
      <c r="AC384" s="2">
        <f t="shared" si="75"/>
        <v>66657434.823995195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317</v>
      </c>
      <c r="C385" s="7"/>
      <c r="D385" s="2" t="e">
        <f t="shared" si="55"/>
        <v>#N/A</v>
      </c>
      <c r="E385" s="2" t="e">
        <f t="shared" si="67"/>
        <v>#N/A</v>
      </c>
      <c r="F385" s="2">
        <v>2133029.2582216263</v>
      </c>
      <c r="G385" s="2">
        <f t="shared" si="79"/>
        <v>792960.42857142852</v>
      </c>
      <c r="H385" s="2">
        <f t="shared" si="76"/>
        <v>257760898.10971048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2805268.1428571297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2143820.4511415958</v>
      </c>
      <c r="Q385" s="2">
        <f t="shared" si="80"/>
        <v>800000</v>
      </c>
      <c r="R385" s="2">
        <f t="shared" si="77"/>
        <v>260408281.43993491</v>
      </c>
      <c r="S385" s="2">
        <f t="shared" si="58"/>
        <v>792960.42857143283</v>
      </c>
      <c r="T385" s="2">
        <f t="shared" si="59"/>
        <v>7039.571428571362</v>
      </c>
      <c r="U385" s="2">
        <f t="shared" si="60"/>
        <v>800000</v>
      </c>
      <c r="V385" s="2">
        <f t="shared" si="78"/>
        <v>191152222.10971013</v>
      </c>
      <c r="W385" s="2">
        <f t="shared" si="61"/>
        <v>792960.42857143283</v>
      </c>
      <c r="X385" s="2">
        <f t="shared" si="51"/>
        <v>7039.5714285671711</v>
      </c>
      <c r="Y385" s="2">
        <f t="shared" si="74"/>
        <v>69256059.330224678</v>
      </c>
      <c r="Z385" s="2" t="str">
        <f t="shared" si="52"/>
        <v>MEEP</v>
      </c>
      <c r="AA385" s="2">
        <f>IF(Z385="HERE",Y385,AA384+Graph!$G$1*1000)</f>
        <v>192957886.18736818</v>
      </c>
      <c r="AB385" s="2">
        <f t="shared" si="63"/>
        <v>800000</v>
      </c>
      <c r="AC385" s="2">
        <f t="shared" si="75"/>
        <v>66657434.823995195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69:I385">
    <cfRule type="cellIs" dxfId="25" priority="13" operator="greaterThan">
      <formula>0</formula>
    </cfRule>
  </conditionalFormatting>
  <conditionalFormatting sqref="C31:C64 C117:C385 C69:C114">
    <cfRule type="cellIs" dxfId="24" priority="14" operator="greaterThan">
      <formula>0</formula>
    </cfRule>
  </conditionalFormatting>
  <conditionalFormatting sqref="C31:C64 C117:C385 C69:C114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23" priority="16" operator="greaterThan">
      <formula>0</formula>
    </cfRule>
  </conditionalFormatting>
  <conditionalFormatting sqref="C115">
    <cfRule type="cellIs" dxfId="22" priority="17" operator="greaterThan">
      <formula>0</formula>
    </cfRule>
  </conditionalFormatting>
  <conditionalFormatting sqref="C65">
    <cfRule type="cellIs" dxfId="21" priority="11" operator="greaterThan">
      <formula>0</formula>
    </cfRule>
  </conditionalFormatting>
  <conditionalFormatting sqref="C65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20" priority="10" operator="greaterThan">
      <formula>0</formula>
    </cfRule>
  </conditionalFormatting>
  <conditionalFormatting sqref="C66">
    <cfRule type="cellIs" dxfId="19" priority="8" operator="greaterThan">
      <formula>0</formula>
    </cfRule>
  </conditionalFormatting>
  <conditionalFormatting sqref="C66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8" priority="7" operator="greaterThan">
      <formula>0</formula>
    </cfRule>
  </conditionalFormatting>
  <conditionalFormatting sqref="C67">
    <cfRule type="cellIs" dxfId="17" priority="5" operator="greaterThan">
      <formula>0</formula>
    </cfRule>
  </conditionalFormatting>
  <conditionalFormatting sqref="C6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6" priority="4" operator="greaterThan">
      <formula>0</formula>
    </cfRule>
  </conditionalFormatting>
  <conditionalFormatting sqref="C68">
    <cfRule type="cellIs" dxfId="8" priority="2" operator="greaterThan">
      <formula>0</formula>
    </cfRule>
  </conditionalFormatting>
  <conditionalFormatting sqref="C6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0" priority="1" operator="greater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F047D-FDA7-4DF5-90E4-B7A86118CA33}">
  <dimension ref="A1:AE385"/>
  <sheetViews>
    <sheetView topLeftCell="G1" workbookViewId="0">
      <selection activeCell="M20" sqref="M20"/>
    </sheetView>
  </sheetViews>
  <sheetFormatPr defaultRowHeight="14.25" x14ac:dyDescent="0.2"/>
  <cols>
    <col min="1" max="1" width="9.875" style="18" bestFit="1" customWidth="1"/>
    <col min="2" max="2" width="11.875" style="19" bestFit="1" customWidth="1"/>
    <col min="3" max="3" width="9.875" style="19" bestFit="1" customWidth="1"/>
    <col min="4" max="4" width="11.875" style="19" bestFit="1" customWidth="1"/>
  </cols>
  <sheetData>
    <row r="1" spans="1:31" x14ac:dyDescent="0.2">
      <c r="A1" s="18" t="str" cm="1">
        <f t="array" ref="A1:A385">Sheet1!A1:A385</f>
        <v>date</v>
      </c>
      <c r="B1" s="19" t="str" cm="1">
        <f t="array" ref="B1:B385">Sheet1!C1:C385</f>
        <v>first</v>
      </c>
      <c r="C1" s="19" t="str" cm="1">
        <f t="array" ref="C1:C385">Sheet1!I1:I385</f>
        <v>second</v>
      </c>
      <c r="D1" s="19" t="str" cm="1">
        <f t="array" ref="D1:D385">Sheet1!AH1:AH385</f>
        <v>immunity</v>
      </c>
      <c r="E1" s="20" t="str" cm="1">
        <f t="array" ref="E1:E385">'450'!$AD1:$AD385</f>
        <v>ivvfirstEstimate</v>
      </c>
      <c r="F1" s="22" t="str" cm="1">
        <f t="array" ref="F1:F385">'450'!$AF1:$AF385</f>
        <v>ivvsecondEstimate</v>
      </c>
      <c r="G1" s="22" t="str" cm="1">
        <f t="array" ref="G1:G385">'450'!$AG1:$AG385</f>
        <v>ivvimmunityEstimate</v>
      </c>
      <c r="H1" s="22" t="str" cm="1">
        <f t="array" ref="H1:H385">'500'!$AD1:$AD385</f>
        <v>vfirstEstimate</v>
      </c>
      <c r="I1" s="22" t="str" cm="1">
        <f t="array" ref="I1:I385">'500'!$AF1:$AF385</f>
        <v>vsecondEstimate</v>
      </c>
      <c r="J1" s="22" t="str" cm="1">
        <f t="array" ref="J1:J385">'500'!$AG1:$AG385</f>
        <v>vimmunityEstimate</v>
      </c>
      <c r="K1" s="22" t="str" cm="1">
        <f t="array" ref="K1:K385">'550'!$AD1:$AD385</f>
        <v>vvfirstestimate</v>
      </c>
      <c r="L1" s="22" t="str" cm="1">
        <f t="array" ref="L1:L385">'550'!$AF1:$AF385</f>
        <v>vvsecondEstimate</v>
      </c>
      <c r="M1" s="22" t="str" cm="1">
        <f t="array" ref="M1:M385">'550'!$AG1:$AG385</f>
        <v>vvimmunityEstimate</v>
      </c>
      <c r="N1" s="22" t="str" cm="1">
        <f t="array" ref="N1:N385">'600'!$AD1:$AD385</f>
        <v>vifirstEstimate</v>
      </c>
      <c r="O1" s="22" t="str" cm="1">
        <f t="array" ref="O1:O385">'600'!$AF1:$AF385</f>
        <v>visecondEstimate</v>
      </c>
      <c r="P1" s="22" t="str" cm="1">
        <f t="array" ref="P1:P385">'600'!$AG1:$AG385</f>
        <v>viimmunityEstimate</v>
      </c>
      <c r="Q1" s="22" t="str" cm="1">
        <f t="array" ref="Q1:Q385">'650'!$AD1:$AD385</f>
        <v>vivfirstEstimate</v>
      </c>
      <c r="R1" s="22" t="str" cm="1">
        <f t="array" ref="R1:R385">'650'!$AF1:$AF385</f>
        <v>vivsecondEstimate</v>
      </c>
      <c r="S1" s="22" t="str" cm="1">
        <f t="array" ref="S1:S385">'650'!$AG1:$AG385</f>
        <v>vivimmunityEstimate</v>
      </c>
      <c r="T1" s="22" t="str" cm="1">
        <f t="array" ref="T1:T385">'700'!$AD1:$AD385</f>
        <v>viifirstEstimate</v>
      </c>
      <c r="U1" s="22" t="str" cm="1">
        <f t="array" ref="U1:U385">'700'!$AF1:$AF385</f>
        <v>viisecondEstimate</v>
      </c>
      <c r="V1" s="22" t="str" cm="1">
        <f t="array" ref="V1:V385">'700'!$AG1:$AG385</f>
        <v>viiimmunityEstimate</v>
      </c>
      <c r="W1" s="22" t="str" cm="1">
        <f t="array" ref="W1:W385">'750'!$AD1:$AD385</f>
        <v>viivfirstEstimate</v>
      </c>
      <c r="X1" s="22" t="str" cm="1">
        <f t="array" ref="X1:X385">'750'!$AF1:$AF385</f>
        <v>viivsecondEstimate</v>
      </c>
      <c r="Y1" s="22" t="str" cm="1">
        <f t="array" ref="Y1:Y385">'750'!$AG1:$AG385</f>
        <v>viivimmunityEstimate</v>
      </c>
      <c r="Z1" s="22" t="str" cm="1">
        <f t="array" ref="Z1:Z385">'800'!$AD1:$AD385</f>
        <v>viiifirstEstimate</v>
      </c>
      <c r="AA1" s="22" t="str" cm="1">
        <f t="array" ref="AA1:AA385">'800'!$AF1:$AF385</f>
        <v>viiisecondEstimate</v>
      </c>
      <c r="AB1" s="22" t="str" cm="1">
        <f t="array" ref="AB1:AB385">'800'!$AG1:$AG385</f>
        <v>viiiimmunityEstimate</v>
      </c>
      <c r="AC1" t="s">
        <v>68</v>
      </c>
      <c r="AD1" t="s">
        <v>67</v>
      </c>
      <c r="AE1" t="s">
        <v>66</v>
      </c>
    </row>
    <row r="2" spans="1:31" x14ac:dyDescent="0.2">
      <c r="A2" s="18">
        <v>44178</v>
      </c>
      <c r="B2" s="19">
        <v>86215</v>
      </c>
      <c r="C2" s="19">
        <v>0</v>
      </c>
      <c r="D2" s="19">
        <v>0</v>
      </c>
      <c r="E2" s="19">
        <v>0</v>
      </c>
      <c r="F2" s="19">
        <v>0</v>
      </c>
      <c r="G2" s="19">
        <v>0</v>
      </c>
      <c r="H2" s="19">
        <v>0</v>
      </c>
      <c r="I2" s="19">
        <v>0</v>
      </c>
      <c r="J2" s="19">
        <v>0</v>
      </c>
      <c r="K2" s="19">
        <v>0</v>
      </c>
      <c r="L2" s="19">
        <v>0</v>
      </c>
      <c r="M2" s="19">
        <v>0</v>
      </c>
      <c r="N2" s="19">
        <v>0</v>
      </c>
      <c r="O2" s="19">
        <v>0</v>
      </c>
      <c r="P2" s="19">
        <v>0</v>
      </c>
      <c r="Q2" s="19">
        <v>0</v>
      </c>
      <c r="R2" s="19">
        <v>0</v>
      </c>
      <c r="S2" s="19">
        <v>0</v>
      </c>
      <c r="T2" s="19">
        <v>0</v>
      </c>
      <c r="U2" s="19">
        <v>0</v>
      </c>
      <c r="V2" s="19">
        <v>0</v>
      </c>
      <c r="W2" s="19">
        <v>0</v>
      </c>
      <c r="X2" s="19">
        <v>0</v>
      </c>
      <c r="Y2" s="19">
        <v>0</v>
      </c>
      <c r="Z2" s="19">
        <v>0</v>
      </c>
      <c r="AA2" s="19">
        <v>0</v>
      </c>
      <c r="AB2" s="19">
        <v>0</v>
      </c>
      <c r="AC2">
        <v>14600000</v>
      </c>
      <c r="AD2">
        <v>31800000</v>
      </c>
      <c r="AE2">
        <v>52800000</v>
      </c>
    </row>
    <row r="3" spans="1:31" x14ac:dyDescent="0.2">
      <c r="A3" s="18">
        <v>44179</v>
      </c>
      <c r="B3" s="19">
        <v>170155.42857142858</v>
      </c>
      <c r="C3" s="19">
        <v>0</v>
      </c>
      <c r="D3" s="19">
        <v>0</v>
      </c>
      <c r="E3" s="19">
        <v>0</v>
      </c>
      <c r="F3" s="19">
        <v>0</v>
      </c>
      <c r="G3" s="19">
        <v>0</v>
      </c>
      <c r="H3" s="19">
        <v>0</v>
      </c>
      <c r="I3" s="19">
        <v>0</v>
      </c>
      <c r="J3" s="19">
        <v>0</v>
      </c>
      <c r="K3" s="19">
        <v>0</v>
      </c>
      <c r="L3" s="19">
        <v>0</v>
      </c>
      <c r="M3" s="19">
        <v>0</v>
      </c>
      <c r="N3" s="19">
        <v>0</v>
      </c>
      <c r="O3" s="19">
        <v>0</v>
      </c>
      <c r="P3" s="19">
        <v>0</v>
      </c>
      <c r="Q3" s="19">
        <v>0</v>
      </c>
      <c r="R3" s="19">
        <v>0</v>
      </c>
      <c r="S3" s="19">
        <v>0</v>
      </c>
      <c r="T3" s="19">
        <v>0</v>
      </c>
      <c r="U3" s="19">
        <v>0</v>
      </c>
      <c r="V3" s="19">
        <v>0</v>
      </c>
      <c r="W3" s="19">
        <v>0</v>
      </c>
      <c r="X3" s="19">
        <v>0</v>
      </c>
      <c r="Y3" s="19">
        <v>0</v>
      </c>
      <c r="Z3" s="19">
        <v>0</v>
      </c>
      <c r="AA3" s="19">
        <v>0</v>
      </c>
      <c r="AB3" s="19">
        <v>0</v>
      </c>
      <c r="AC3">
        <v>14600000</v>
      </c>
      <c r="AD3">
        <v>31800000</v>
      </c>
      <c r="AE3">
        <v>52800000</v>
      </c>
    </row>
    <row r="4" spans="1:31" x14ac:dyDescent="0.2">
      <c r="A4" s="18">
        <v>44180</v>
      </c>
      <c r="B4" s="19">
        <v>254095.85714285713</v>
      </c>
      <c r="C4" s="19">
        <v>0</v>
      </c>
      <c r="D4" s="19">
        <v>0</v>
      </c>
      <c r="E4" s="19">
        <v>0</v>
      </c>
      <c r="F4" s="19">
        <v>0</v>
      </c>
      <c r="G4" s="19">
        <v>0</v>
      </c>
      <c r="H4" s="19">
        <v>0</v>
      </c>
      <c r="I4" s="19">
        <v>0</v>
      </c>
      <c r="J4" s="19">
        <v>0</v>
      </c>
      <c r="K4" s="19">
        <v>0</v>
      </c>
      <c r="L4" s="19">
        <v>0</v>
      </c>
      <c r="M4" s="19">
        <v>0</v>
      </c>
      <c r="N4" s="19">
        <v>0</v>
      </c>
      <c r="O4" s="19">
        <v>0</v>
      </c>
      <c r="P4" s="19">
        <v>0</v>
      </c>
      <c r="Q4" s="19">
        <v>0</v>
      </c>
      <c r="R4" s="19">
        <v>0</v>
      </c>
      <c r="S4" s="19">
        <v>0</v>
      </c>
      <c r="T4" s="19">
        <v>0</v>
      </c>
      <c r="U4" s="19">
        <v>0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9">
        <v>0</v>
      </c>
      <c r="AB4" s="19">
        <v>0</v>
      </c>
      <c r="AC4">
        <v>14600000</v>
      </c>
      <c r="AD4">
        <v>31800000</v>
      </c>
      <c r="AE4">
        <v>52800000</v>
      </c>
    </row>
    <row r="5" spans="1:31" x14ac:dyDescent="0.2">
      <c r="A5" s="18">
        <v>44181</v>
      </c>
      <c r="B5" s="19">
        <v>338036.28571428568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19">
        <v>0</v>
      </c>
      <c r="V5" s="19">
        <v>0</v>
      </c>
      <c r="W5" s="19">
        <v>0</v>
      </c>
      <c r="X5" s="19">
        <v>0</v>
      </c>
      <c r="Y5" s="19">
        <v>0</v>
      </c>
      <c r="Z5" s="19">
        <v>0</v>
      </c>
      <c r="AA5" s="19">
        <v>0</v>
      </c>
      <c r="AB5" s="19">
        <v>0</v>
      </c>
      <c r="AC5">
        <v>14600000</v>
      </c>
      <c r="AD5">
        <v>31800000</v>
      </c>
      <c r="AE5">
        <v>52800000</v>
      </c>
    </row>
    <row r="6" spans="1:31" x14ac:dyDescent="0.2">
      <c r="A6" s="18">
        <v>44182</v>
      </c>
      <c r="B6" s="19">
        <v>421976.71428571426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19">
        <v>0</v>
      </c>
      <c r="V6" s="19">
        <v>0</v>
      </c>
      <c r="W6" s="19">
        <v>0</v>
      </c>
      <c r="X6" s="19">
        <v>0</v>
      </c>
      <c r="Y6" s="19">
        <v>0</v>
      </c>
      <c r="Z6" s="19">
        <v>0</v>
      </c>
      <c r="AA6" s="19">
        <v>0</v>
      </c>
      <c r="AB6" s="19">
        <v>0</v>
      </c>
      <c r="AC6">
        <v>14600000</v>
      </c>
      <c r="AD6">
        <v>31800000</v>
      </c>
      <c r="AE6">
        <v>52800000</v>
      </c>
    </row>
    <row r="7" spans="1:31" x14ac:dyDescent="0.2">
      <c r="A7" s="18">
        <v>44183</v>
      </c>
      <c r="B7" s="19">
        <v>505917.14285714284</v>
      </c>
      <c r="C7" s="19">
        <v>0</v>
      </c>
      <c r="D7" s="19">
        <v>0</v>
      </c>
      <c r="E7" s="19">
        <v>0</v>
      </c>
      <c r="F7" s="19">
        <v>0</v>
      </c>
      <c r="G7" s="19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9">
        <v>0</v>
      </c>
      <c r="Q7" s="19">
        <v>0</v>
      </c>
      <c r="R7" s="19">
        <v>0</v>
      </c>
      <c r="S7" s="19">
        <v>0</v>
      </c>
      <c r="T7" s="19">
        <v>0</v>
      </c>
      <c r="U7" s="19">
        <v>0</v>
      </c>
      <c r="V7" s="19">
        <v>0</v>
      </c>
      <c r="W7" s="19">
        <v>0</v>
      </c>
      <c r="X7" s="19">
        <v>0</v>
      </c>
      <c r="Y7" s="19">
        <v>0</v>
      </c>
      <c r="Z7" s="19">
        <v>0</v>
      </c>
      <c r="AA7" s="19">
        <v>0</v>
      </c>
      <c r="AB7" s="19">
        <v>0</v>
      </c>
      <c r="AC7">
        <v>14600000</v>
      </c>
      <c r="AD7">
        <v>31800000</v>
      </c>
      <c r="AE7">
        <v>52800000</v>
      </c>
    </row>
    <row r="8" spans="1:31" x14ac:dyDescent="0.2">
      <c r="A8" s="18">
        <v>44184</v>
      </c>
      <c r="B8" s="19">
        <v>589857.57142857136</v>
      </c>
      <c r="C8" s="19">
        <v>0</v>
      </c>
      <c r="D8" s="19">
        <v>0</v>
      </c>
      <c r="E8" s="19">
        <v>0</v>
      </c>
      <c r="F8" s="19">
        <v>0</v>
      </c>
      <c r="G8" s="19">
        <v>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19">
        <v>0</v>
      </c>
      <c r="R8" s="19">
        <v>0</v>
      </c>
      <c r="S8" s="19">
        <v>0</v>
      </c>
      <c r="T8" s="19">
        <v>0</v>
      </c>
      <c r="U8" s="19">
        <v>0</v>
      </c>
      <c r="V8" s="19">
        <v>0</v>
      </c>
      <c r="W8" s="19">
        <v>0</v>
      </c>
      <c r="X8" s="19">
        <v>0</v>
      </c>
      <c r="Y8" s="19">
        <v>0</v>
      </c>
      <c r="Z8" s="19">
        <v>0</v>
      </c>
      <c r="AA8" s="19">
        <v>0</v>
      </c>
      <c r="AB8" s="19">
        <v>0</v>
      </c>
      <c r="AC8">
        <v>14600000</v>
      </c>
      <c r="AD8">
        <v>31800000</v>
      </c>
      <c r="AE8">
        <v>52800000</v>
      </c>
    </row>
    <row r="9" spans="1:31" x14ac:dyDescent="0.2">
      <c r="A9" s="18">
        <v>44185</v>
      </c>
      <c r="B9" s="19">
        <v>673798</v>
      </c>
      <c r="C9" s="19">
        <v>0</v>
      </c>
      <c r="D9" s="19">
        <v>0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>
        <v>14600000</v>
      </c>
      <c r="AD9">
        <v>31800000</v>
      </c>
      <c r="AE9">
        <v>52800000</v>
      </c>
    </row>
    <row r="10" spans="1:31" x14ac:dyDescent="0.2">
      <c r="A10" s="18">
        <v>44186</v>
      </c>
      <c r="B10" s="19">
        <v>720816.85714285716</v>
      </c>
      <c r="C10" s="19">
        <v>0</v>
      </c>
      <c r="D10" s="19">
        <v>0</v>
      </c>
      <c r="E10" s="19">
        <v>0</v>
      </c>
      <c r="F10" s="19">
        <v>0</v>
      </c>
      <c r="G10" s="19">
        <v>0</v>
      </c>
      <c r="H10" s="19">
        <v>0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9">
        <v>0</v>
      </c>
      <c r="R10" s="19">
        <v>0</v>
      </c>
      <c r="S10" s="19">
        <v>0</v>
      </c>
      <c r="T10" s="19">
        <v>0</v>
      </c>
      <c r="U10" s="19">
        <v>0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9">
        <v>0</v>
      </c>
      <c r="AB10" s="19">
        <v>0</v>
      </c>
      <c r="AC10">
        <v>14600000</v>
      </c>
      <c r="AD10">
        <v>31800000</v>
      </c>
      <c r="AE10">
        <v>52800000</v>
      </c>
    </row>
    <row r="11" spans="1:31" x14ac:dyDescent="0.2">
      <c r="A11" s="18">
        <v>44187</v>
      </c>
      <c r="B11" s="19">
        <v>767835.71428571432</v>
      </c>
      <c r="C11" s="19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0</v>
      </c>
      <c r="M11" s="19">
        <v>0</v>
      </c>
      <c r="N11" s="19">
        <v>0</v>
      </c>
      <c r="O11" s="19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19">
        <v>0</v>
      </c>
      <c r="Z11" s="19">
        <v>0</v>
      </c>
      <c r="AA11" s="19">
        <v>0</v>
      </c>
      <c r="AB11" s="19">
        <v>0</v>
      </c>
      <c r="AC11">
        <v>14600000</v>
      </c>
      <c r="AD11">
        <v>31800000</v>
      </c>
      <c r="AE11">
        <v>52800000</v>
      </c>
    </row>
    <row r="12" spans="1:31" x14ac:dyDescent="0.2">
      <c r="A12" s="18">
        <v>44188</v>
      </c>
      <c r="B12" s="19">
        <v>814854.57142857136</v>
      </c>
      <c r="C12" s="19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0</v>
      </c>
      <c r="M12" s="19">
        <v>0</v>
      </c>
      <c r="N12" s="19">
        <v>0</v>
      </c>
      <c r="O12" s="19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19">
        <v>0</v>
      </c>
      <c r="AB12" s="19">
        <v>0</v>
      </c>
      <c r="AC12">
        <v>14600000</v>
      </c>
      <c r="AD12">
        <v>31800000</v>
      </c>
      <c r="AE12">
        <v>52800000</v>
      </c>
    </row>
    <row r="13" spans="1:31" x14ac:dyDescent="0.2">
      <c r="A13" s="18">
        <v>44189</v>
      </c>
      <c r="B13" s="19">
        <v>861873.42857142864</v>
      </c>
      <c r="C13" s="19">
        <v>0</v>
      </c>
      <c r="D13" s="19">
        <v>0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19">
        <v>0</v>
      </c>
      <c r="N13" s="19">
        <v>0</v>
      </c>
      <c r="O13" s="19">
        <v>0</v>
      </c>
      <c r="P13" s="19">
        <v>0</v>
      </c>
      <c r="Q13" s="19">
        <v>0</v>
      </c>
      <c r="R13" s="19">
        <v>0</v>
      </c>
      <c r="S13" s="19">
        <v>0</v>
      </c>
      <c r="T13" s="19">
        <v>0</v>
      </c>
      <c r="U13" s="19">
        <v>0</v>
      </c>
      <c r="V13" s="19">
        <v>0</v>
      </c>
      <c r="W13" s="19">
        <v>0</v>
      </c>
      <c r="X13" s="19">
        <v>0</v>
      </c>
      <c r="Y13" s="19">
        <v>0</v>
      </c>
      <c r="Z13" s="19">
        <v>0</v>
      </c>
      <c r="AA13" s="19">
        <v>0</v>
      </c>
      <c r="AB13" s="19">
        <v>0</v>
      </c>
      <c r="AC13">
        <v>14600000</v>
      </c>
      <c r="AD13">
        <v>31800000</v>
      </c>
      <c r="AE13">
        <v>52800000</v>
      </c>
    </row>
    <row r="14" spans="1:31" x14ac:dyDescent="0.2">
      <c r="A14" s="18">
        <v>44190</v>
      </c>
      <c r="B14" s="19">
        <v>908892.28571428568</v>
      </c>
      <c r="C14" s="19">
        <v>0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R14" s="19">
        <v>0</v>
      </c>
      <c r="S14" s="19">
        <v>0</v>
      </c>
      <c r="T14" s="19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9">
        <v>0</v>
      </c>
      <c r="AB14" s="19">
        <v>0</v>
      </c>
      <c r="AC14">
        <v>14600000</v>
      </c>
      <c r="AD14">
        <v>31800000</v>
      </c>
      <c r="AE14">
        <v>52800000</v>
      </c>
    </row>
    <row r="15" spans="1:31" x14ac:dyDescent="0.2">
      <c r="A15" s="18">
        <v>44191</v>
      </c>
      <c r="B15" s="19">
        <v>955911.14285714284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19">
        <v>0</v>
      </c>
      <c r="V15" s="19">
        <v>0</v>
      </c>
      <c r="W15" s="19">
        <v>0</v>
      </c>
      <c r="X15" s="19">
        <v>0</v>
      </c>
      <c r="Y15" s="19">
        <v>0</v>
      </c>
      <c r="Z15" s="19">
        <v>0</v>
      </c>
      <c r="AA15" s="19">
        <v>0</v>
      </c>
      <c r="AB15" s="19">
        <v>0</v>
      </c>
      <c r="AC15">
        <v>14600000</v>
      </c>
      <c r="AD15">
        <v>31800000</v>
      </c>
      <c r="AE15">
        <v>52800000</v>
      </c>
    </row>
    <row r="16" spans="1:31" x14ac:dyDescent="0.2">
      <c r="A16" s="18">
        <v>44192</v>
      </c>
      <c r="B16" s="19">
        <v>1002930</v>
      </c>
      <c r="C16" s="19">
        <v>0</v>
      </c>
      <c r="D16" s="19">
        <v>0</v>
      </c>
      <c r="E16" s="19"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0</v>
      </c>
      <c r="M16" s="19">
        <v>0</v>
      </c>
      <c r="N16" s="19">
        <v>0</v>
      </c>
      <c r="O16" s="19">
        <v>0</v>
      </c>
      <c r="P16" s="19">
        <v>0</v>
      </c>
      <c r="Q16" s="19">
        <v>0</v>
      </c>
      <c r="R16" s="19">
        <v>0</v>
      </c>
      <c r="S16" s="19">
        <v>0</v>
      </c>
      <c r="T16" s="19">
        <v>0</v>
      </c>
      <c r="U16" s="19">
        <v>0</v>
      </c>
      <c r="V16" s="19">
        <v>0</v>
      </c>
      <c r="W16" s="19">
        <v>0</v>
      </c>
      <c r="X16" s="19">
        <v>0</v>
      </c>
      <c r="Y16" s="19">
        <v>0</v>
      </c>
      <c r="Z16" s="19">
        <v>0</v>
      </c>
      <c r="AA16" s="19">
        <v>0</v>
      </c>
      <c r="AB16" s="19">
        <v>0</v>
      </c>
      <c r="AC16">
        <v>14600000</v>
      </c>
      <c r="AD16">
        <v>31800000</v>
      </c>
      <c r="AE16">
        <v>52800000</v>
      </c>
    </row>
    <row r="17" spans="1:31" x14ac:dyDescent="0.2">
      <c r="A17" s="18">
        <v>44193</v>
      </c>
      <c r="B17" s="19">
        <v>1056367.7142857143</v>
      </c>
      <c r="C17" s="19">
        <v>0</v>
      </c>
      <c r="D17" s="19">
        <v>0</v>
      </c>
      <c r="E17" s="19">
        <v>0</v>
      </c>
      <c r="F17" s="19">
        <v>0</v>
      </c>
      <c r="G17" s="19">
        <v>0</v>
      </c>
      <c r="H17" s="19">
        <v>0</v>
      </c>
      <c r="I17" s="19">
        <v>0</v>
      </c>
      <c r="J17" s="19">
        <v>0</v>
      </c>
      <c r="K17" s="19">
        <v>0</v>
      </c>
      <c r="L17" s="19">
        <v>0</v>
      </c>
      <c r="M17" s="19">
        <v>0</v>
      </c>
      <c r="N17" s="19">
        <v>0</v>
      </c>
      <c r="O17" s="19">
        <v>0</v>
      </c>
      <c r="P17" s="19">
        <v>0</v>
      </c>
      <c r="Q17" s="19">
        <v>0</v>
      </c>
      <c r="R17" s="19">
        <v>0</v>
      </c>
      <c r="S17" s="19">
        <v>0</v>
      </c>
      <c r="T17" s="19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9">
        <v>0</v>
      </c>
      <c r="AB17" s="19">
        <v>0</v>
      </c>
      <c r="AC17">
        <v>14600000</v>
      </c>
      <c r="AD17">
        <v>31800000</v>
      </c>
      <c r="AE17">
        <v>52800000</v>
      </c>
    </row>
    <row r="18" spans="1:31" x14ac:dyDescent="0.2">
      <c r="A18" s="18">
        <v>44194</v>
      </c>
      <c r="B18" s="19">
        <v>1109805.4285714286</v>
      </c>
      <c r="C18" s="19">
        <v>0</v>
      </c>
      <c r="D18" s="19">
        <v>0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>
        <v>14600000</v>
      </c>
      <c r="AD18">
        <v>31800000</v>
      </c>
      <c r="AE18">
        <v>52800000</v>
      </c>
    </row>
    <row r="19" spans="1:31" x14ac:dyDescent="0.2">
      <c r="A19" s="18">
        <v>44195</v>
      </c>
      <c r="B19" s="19">
        <v>1163243.1428571427</v>
      </c>
      <c r="C19" s="19">
        <v>0</v>
      </c>
      <c r="D19" s="19">
        <v>0</v>
      </c>
      <c r="E19" s="19">
        <v>0</v>
      </c>
      <c r="F19" s="19">
        <v>0</v>
      </c>
      <c r="G19" s="19">
        <v>0</v>
      </c>
      <c r="H19" s="19">
        <v>0</v>
      </c>
      <c r="I19" s="19">
        <v>0</v>
      </c>
      <c r="J19" s="19">
        <v>0</v>
      </c>
      <c r="K19" s="19">
        <v>0</v>
      </c>
      <c r="L19" s="19">
        <v>0</v>
      </c>
      <c r="M19" s="19">
        <v>0</v>
      </c>
      <c r="N19" s="19">
        <v>0</v>
      </c>
      <c r="O19" s="19">
        <v>0</v>
      </c>
      <c r="P19" s="19">
        <v>0</v>
      </c>
      <c r="Q19" s="19">
        <v>0</v>
      </c>
      <c r="R19" s="19">
        <v>0</v>
      </c>
      <c r="S19" s="19">
        <v>0</v>
      </c>
      <c r="T19" s="19">
        <v>0</v>
      </c>
      <c r="U19" s="19">
        <v>0</v>
      </c>
      <c r="V19" s="19">
        <v>0</v>
      </c>
      <c r="W19" s="19">
        <v>0</v>
      </c>
      <c r="X19" s="19">
        <v>0</v>
      </c>
      <c r="Y19" s="19">
        <v>0</v>
      </c>
      <c r="Z19" s="19">
        <v>0</v>
      </c>
      <c r="AA19" s="19">
        <v>0</v>
      </c>
      <c r="AB19" s="19">
        <v>0</v>
      </c>
      <c r="AC19">
        <v>14600000</v>
      </c>
      <c r="AD19">
        <v>31800000</v>
      </c>
      <c r="AE19">
        <v>52800000</v>
      </c>
    </row>
    <row r="20" spans="1:31" x14ac:dyDescent="0.2">
      <c r="A20" s="18">
        <v>44196</v>
      </c>
      <c r="B20" s="19">
        <v>1216680.857142857</v>
      </c>
      <c r="C20" s="19">
        <v>0</v>
      </c>
      <c r="D20" s="19">
        <v>0</v>
      </c>
      <c r="E20" s="19">
        <v>0</v>
      </c>
      <c r="F20" s="19">
        <v>0</v>
      </c>
      <c r="G20" s="19">
        <v>0</v>
      </c>
      <c r="H20" s="19">
        <v>0</v>
      </c>
      <c r="I20" s="19">
        <v>0</v>
      </c>
      <c r="J20" s="19">
        <v>0</v>
      </c>
      <c r="K20" s="19">
        <v>0</v>
      </c>
      <c r="L20" s="19">
        <v>0</v>
      </c>
      <c r="M20" s="19">
        <v>0</v>
      </c>
      <c r="N20" s="19">
        <v>0</v>
      </c>
      <c r="O20" s="19">
        <v>0</v>
      </c>
      <c r="P20" s="19">
        <v>0</v>
      </c>
      <c r="Q20" s="19">
        <v>0</v>
      </c>
      <c r="R20" s="19">
        <v>0</v>
      </c>
      <c r="S20" s="19">
        <v>0</v>
      </c>
      <c r="T20" s="19">
        <v>0</v>
      </c>
      <c r="U20" s="19">
        <v>0</v>
      </c>
      <c r="V20" s="19">
        <v>0</v>
      </c>
      <c r="W20" s="19">
        <v>0</v>
      </c>
      <c r="X20" s="19">
        <v>0</v>
      </c>
      <c r="Y20" s="19">
        <v>0</v>
      </c>
      <c r="Z20" s="19">
        <v>0</v>
      </c>
      <c r="AA20" s="19">
        <v>0</v>
      </c>
      <c r="AB20" s="19">
        <v>0</v>
      </c>
      <c r="AC20">
        <v>14600000</v>
      </c>
      <c r="AD20">
        <v>31800000</v>
      </c>
      <c r="AE20">
        <v>52800000</v>
      </c>
    </row>
    <row r="21" spans="1:31" x14ac:dyDescent="0.2">
      <c r="A21" s="18">
        <v>44197</v>
      </c>
      <c r="B21" s="19">
        <v>1270118.5714285714</v>
      </c>
      <c r="C21" s="19">
        <v>0</v>
      </c>
      <c r="D21" s="19">
        <v>0</v>
      </c>
      <c r="E21" s="19">
        <v>0</v>
      </c>
      <c r="F21" s="19">
        <v>0</v>
      </c>
      <c r="G21" s="19">
        <v>0</v>
      </c>
      <c r="H21" s="19">
        <v>0</v>
      </c>
      <c r="I21" s="19">
        <v>0</v>
      </c>
      <c r="J21" s="19">
        <v>0</v>
      </c>
      <c r="K21" s="19">
        <v>0</v>
      </c>
      <c r="L21" s="19">
        <v>0</v>
      </c>
      <c r="M21" s="19">
        <v>0</v>
      </c>
      <c r="N21" s="19">
        <v>0</v>
      </c>
      <c r="O21" s="19">
        <v>0</v>
      </c>
      <c r="P21" s="19">
        <v>0</v>
      </c>
      <c r="Q21" s="19">
        <v>0</v>
      </c>
      <c r="R21" s="19">
        <v>0</v>
      </c>
      <c r="S21" s="19">
        <v>0</v>
      </c>
      <c r="T21" s="19">
        <v>0</v>
      </c>
      <c r="U21" s="19">
        <v>0</v>
      </c>
      <c r="V21" s="19">
        <v>0</v>
      </c>
      <c r="W21" s="19">
        <v>0</v>
      </c>
      <c r="X21" s="19">
        <v>0</v>
      </c>
      <c r="Y21" s="19">
        <v>0</v>
      </c>
      <c r="Z21" s="19">
        <v>0</v>
      </c>
      <c r="AA21" s="19">
        <v>0</v>
      </c>
      <c r="AB21" s="19">
        <v>0</v>
      </c>
      <c r="AC21">
        <v>14600000</v>
      </c>
      <c r="AD21">
        <v>31800000</v>
      </c>
      <c r="AE21">
        <v>52800000</v>
      </c>
    </row>
    <row r="22" spans="1:31" x14ac:dyDescent="0.2">
      <c r="A22" s="18">
        <v>44198</v>
      </c>
      <c r="B22" s="19">
        <v>1323556.2857142857</v>
      </c>
      <c r="C22" s="19">
        <v>0</v>
      </c>
      <c r="D22" s="19">
        <v>77593.5</v>
      </c>
      <c r="E22" s="19">
        <v>0</v>
      </c>
      <c r="F22" s="19">
        <v>0</v>
      </c>
      <c r="G22" s="19">
        <v>77593.5</v>
      </c>
      <c r="H22" s="19">
        <v>0</v>
      </c>
      <c r="I22" s="19">
        <v>0</v>
      </c>
      <c r="J22" s="19">
        <v>77593.5</v>
      </c>
      <c r="K22" s="19">
        <v>0</v>
      </c>
      <c r="L22" s="19">
        <v>0</v>
      </c>
      <c r="M22" s="19">
        <v>77593.5</v>
      </c>
      <c r="N22" s="19">
        <v>0</v>
      </c>
      <c r="O22" s="19">
        <v>0</v>
      </c>
      <c r="P22" s="19">
        <v>77593.5</v>
      </c>
      <c r="Q22" s="19">
        <v>0</v>
      </c>
      <c r="R22" s="19">
        <v>0</v>
      </c>
      <c r="S22" s="19">
        <v>77593.5</v>
      </c>
      <c r="T22" s="19">
        <v>0</v>
      </c>
      <c r="U22" s="19">
        <v>0</v>
      </c>
      <c r="V22" s="19">
        <v>77593.5</v>
      </c>
      <c r="W22" s="19">
        <v>0</v>
      </c>
      <c r="X22" s="19">
        <v>0</v>
      </c>
      <c r="Y22" s="19">
        <v>77593.5</v>
      </c>
      <c r="Z22" s="19">
        <v>0</v>
      </c>
      <c r="AA22" s="19">
        <v>0</v>
      </c>
      <c r="AB22" s="19">
        <v>77593.5</v>
      </c>
      <c r="AC22">
        <v>14600000</v>
      </c>
      <c r="AD22">
        <v>31800000</v>
      </c>
      <c r="AE22">
        <v>52800000</v>
      </c>
    </row>
    <row r="23" spans="1:31" x14ac:dyDescent="0.2">
      <c r="A23" s="18">
        <v>44199</v>
      </c>
      <c r="B23" s="19">
        <v>1376994</v>
      </c>
      <c r="C23" s="19">
        <v>21905</v>
      </c>
      <c r="D23" s="19">
        <v>153139.88571428572</v>
      </c>
      <c r="E23" s="19">
        <v>0</v>
      </c>
      <c r="F23" s="19">
        <v>0</v>
      </c>
      <c r="G23" s="19">
        <v>153139.88571428572</v>
      </c>
      <c r="H23" s="19">
        <v>0</v>
      </c>
      <c r="I23" s="19">
        <v>0</v>
      </c>
      <c r="J23" s="19">
        <v>153139.88571428572</v>
      </c>
      <c r="K23" s="19">
        <v>0</v>
      </c>
      <c r="L23" s="19">
        <v>0</v>
      </c>
      <c r="M23" s="19">
        <v>153139.88571428572</v>
      </c>
      <c r="N23" s="19">
        <v>0</v>
      </c>
      <c r="O23" s="19">
        <v>0</v>
      </c>
      <c r="P23" s="19">
        <v>153139.88571428572</v>
      </c>
      <c r="Q23" s="19">
        <v>0</v>
      </c>
      <c r="R23" s="19">
        <v>0</v>
      </c>
      <c r="S23" s="19">
        <v>153139.88571428572</v>
      </c>
      <c r="T23" s="19">
        <v>0</v>
      </c>
      <c r="U23" s="19">
        <v>0</v>
      </c>
      <c r="V23" s="19">
        <v>153139.88571428572</v>
      </c>
      <c r="W23" s="19">
        <v>0</v>
      </c>
      <c r="X23" s="19">
        <v>0</v>
      </c>
      <c r="Y23" s="19">
        <v>153139.88571428572</v>
      </c>
      <c r="Z23" s="19">
        <v>0</v>
      </c>
      <c r="AA23" s="19">
        <v>0</v>
      </c>
      <c r="AB23" s="19">
        <v>153139.88571428572</v>
      </c>
      <c r="AC23">
        <v>14600000</v>
      </c>
      <c r="AD23">
        <v>31800000</v>
      </c>
      <c r="AE23">
        <v>52800000</v>
      </c>
    </row>
    <row r="24" spans="1:31" x14ac:dyDescent="0.2">
      <c r="A24" s="18">
        <v>44200</v>
      </c>
      <c r="B24" s="19">
        <v>1508825.75</v>
      </c>
      <c r="C24" s="19">
        <v>70687.75</v>
      </c>
      <c r="D24" s="19">
        <v>228686.27142857143</v>
      </c>
      <c r="E24" s="19">
        <v>0</v>
      </c>
      <c r="F24" s="19">
        <v>0</v>
      </c>
      <c r="G24" s="19">
        <v>228686.27142857143</v>
      </c>
      <c r="H24" s="19">
        <v>0</v>
      </c>
      <c r="I24" s="19">
        <v>0</v>
      </c>
      <c r="J24" s="19">
        <v>228686.27142857143</v>
      </c>
      <c r="K24" s="19">
        <v>0</v>
      </c>
      <c r="L24" s="19">
        <v>0</v>
      </c>
      <c r="M24" s="19">
        <v>228686.27142857143</v>
      </c>
      <c r="N24" s="19">
        <v>0</v>
      </c>
      <c r="O24" s="19">
        <v>0</v>
      </c>
      <c r="P24" s="19">
        <v>228686.27142857143</v>
      </c>
      <c r="Q24" s="19">
        <v>0</v>
      </c>
      <c r="R24" s="19">
        <v>0</v>
      </c>
      <c r="S24" s="19">
        <v>228686.27142857143</v>
      </c>
      <c r="T24" s="19">
        <v>0</v>
      </c>
      <c r="U24" s="19">
        <v>0</v>
      </c>
      <c r="V24" s="19">
        <v>228686.27142857143</v>
      </c>
      <c r="W24" s="19">
        <v>0</v>
      </c>
      <c r="X24" s="19">
        <v>0</v>
      </c>
      <c r="Y24" s="19">
        <v>228686.27142857143</v>
      </c>
      <c r="Z24" s="19">
        <v>0</v>
      </c>
      <c r="AA24" s="19">
        <v>0</v>
      </c>
      <c r="AB24" s="19">
        <v>228686.27142857143</v>
      </c>
      <c r="AC24">
        <v>14600000</v>
      </c>
      <c r="AD24">
        <v>31800000</v>
      </c>
      <c r="AE24">
        <v>52800000</v>
      </c>
    </row>
    <row r="25" spans="1:31" x14ac:dyDescent="0.2">
      <c r="A25" s="18">
        <v>44201</v>
      </c>
      <c r="B25" s="19">
        <v>1640657.5</v>
      </c>
      <c r="C25" s="19">
        <v>119470.5</v>
      </c>
      <c r="D25" s="19">
        <v>304232.65714285715</v>
      </c>
      <c r="E25" s="19">
        <v>0</v>
      </c>
      <c r="F25" s="19">
        <v>0</v>
      </c>
      <c r="G25" s="19">
        <v>304232.65714285715</v>
      </c>
      <c r="H25" s="19">
        <v>0</v>
      </c>
      <c r="I25" s="19">
        <v>0</v>
      </c>
      <c r="J25" s="19">
        <v>304232.65714285715</v>
      </c>
      <c r="K25" s="19">
        <v>0</v>
      </c>
      <c r="L25" s="19">
        <v>0</v>
      </c>
      <c r="M25" s="19">
        <v>304232.65714285715</v>
      </c>
      <c r="N25" s="19">
        <v>0</v>
      </c>
      <c r="O25" s="19">
        <v>0</v>
      </c>
      <c r="P25" s="19">
        <v>304232.65714285715</v>
      </c>
      <c r="Q25" s="19">
        <v>0</v>
      </c>
      <c r="R25" s="19">
        <v>0</v>
      </c>
      <c r="S25" s="19">
        <v>304232.65714285715</v>
      </c>
      <c r="T25" s="19">
        <v>0</v>
      </c>
      <c r="U25" s="19">
        <v>0</v>
      </c>
      <c r="V25" s="19">
        <v>304232.65714285715</v>
      </c>
      <c r="W25" s="19">
        <v>0</v>
      </c>
      <c r="X25" s="19">
        <v>0</v>
      </c>
      <c r="Y25" s="19">
        <v>304232.65714285715</v>
      </c>
      <c r="Z25" s="19">
        <v>0</v>
      </c>
      <c r="AA25" s="19">
        <v>0</v>
      </c>
      <c r="AB25" s="19">
        <v>304232.65714285715</v>
      </c>
      <c r="AC25">
        <v>14600000</v>
      </c>
      <c r="AD25">
        <v>31800000</v>
      </c>
      <c r="AE25">
        <v>52800000</v>
      </c>
    </row>
    <row r="26" spans="1:31" x14ac:dyDescent="0.2">
      <c r="A26" s="18">
        <v>44202</v>
      </c>
      <c r="B26" s="19">
        <v>1772489.25</v>
      </c>
      <c r="C26" s="19">
        <v>168253.25</v>
      </c>
      <c r="D26" s="19">
        <v>379779.04285714286</v>
      </c>
      <c r="E26" s="19">
        <v>0</v>
      </c>
      <c r="F26" s="19">
        <v>0</v>
      </c>
      <c r="G26" s="19">
        <v>379779.04285714286</v>
      </c>
      <c r="H26" s="19">
        <v>0</v>
      </c>
      <c r="I26" s="19">
        <v>0</v>
      </c>
      <c r="J26" s="19">
        <v>379779.04285714286</v>
      </c>
      <c r="K26" s="19">
        <v>0</v>
      </c>
      <c r="L26" s="19">
        <v>0</v>
      </c>
      <c r="M26" s="19">
        <v>379779.04285714286</v>
      </c>
      <c r="N26" s="19">
        <v>0</v>
      </c>
      <c r="O26" s="19">
        <v>0</v>
      </c>
      <c r="P26" s="19">
        <v>379779.04285714286</v>
      </c>
      <c r="Q26" s="19">
        <v>0</v>
      </c>
      <c r="R26" s="19">
        <v>0</v>
      </c>
      <c r="S26" s="19">
        <v>379779.04285714286</v>
      </c>
      <c r="T26" s="19">
        <v>0</v>
      </c>
      <c r="U26" s="19">
        <v>0</v>
      </c>
      <c r="V26" s="19">
        <v>379779.04285714286</v>
      </c>
      <c r="W26" s="19">
        <v>0</v>
      </c>
      <c r="X26" s="19">
        <v>0</v>
      </c>
      <c r="Y26" s="19">
        <v>379779.04285714286</v>
      </c>
      <c r="Z26" s="19">
        <v>0</v>
      </c>
      <c r="AA26" s="19">
        <v>0</v>
      </c>
      <c r="AB26" s="19">
        <v>379779.04285714286</v>
      </c>
      <c r="AC26">
        <v>14600000</v>
      </c>
      <c r="AD26">
        <v>31800000</v>
      </c>
      <c r="AE26">
        <v>52800000</v>
      </c>
    </row>
    <row r="27" spans="1:31" x14ac:dyDescent="0.2">
      <c r="A27" s="18">
        <v>44203</v>
      </c>
      <c r="B27" s="19">
        <v>1904321</v>
      </c>
      <c r="C27" s="19">
        <v>217036</v>
      </c>
      <c r="D27" s="19">
        <v>455325.42857142858</v>
      </c>
      <c r="E27" s="19">
        <v>0</v>
      </c>
      <c r="F27" s="19">
        <v>0</v>
      </c>
      <c r="G27" s="19">
        <v>455325.42857142858</v>
      </c>
      <c r="H27" s="19">
        <v>0</v>
      </c>
      <c r="I27" s="19">
        <v>0</v>
      </c>
      <c r="J27" s="19">
        <v>455325.42857142858</v>
      </c>
      <c r="K27" s="19">
        <v>0</v>
      </c>
      <c r="L27" s="19">
        <v>0</v>
      </c>
      <c r="M27" s="19">
        <v>455325.42857142858</v>
      </c>
      <c r="N27" s="19">
        <v>0</v>
      </c>
      <c r="O27" s="19">
        <v>0</v>
      </c>
      <c r="P27" s="19">
        <v>455325.42857142858</v>
      </c>
      <c r="Q27" s="19">
        <v>0</v>
      </c>
      <c r="R27" s="19">
        <v>0</v>
      </c>
      <c r="S27" s="19">
        <v>455325.42857142858</v>
      </c>
      <c r="T27" s="19">
        <v>0</v>
      </c>
      <c r="U27" s="19">
        <v>0</v>
      </c>
      <c r="V27" s="19">
        <v>455325.42857142858</v>
      </c>
      <c r="W27" s="19">
        <v>0</v>
      </c>
      <c r="X27" s="19">
        <v>0</v>
      </c>
      <c r="Y27" s="19">
        <v>455325.42857142858</v>
      </c>
      <c r="Z27" s="19">
        <v>0</v>
      </c>
      <c r="AA27" s="19">
        <v>0</v>
      </c>
      <c r="AB27" s="19">
        <v>455325.42857142858</v>
      </c>
      <c r="AC27">
        <v>14600000</v>
      </c>
      <c r="AD27">
        <v>31800000</v>
      </c>
      <c r="AE27">
        <v>52800000</v>
      </c>
    </row>
    <row r="28" spans="1:31" x14ac:dyDescent="0.2">
      <c r="A28" s="18">
        <v>44204</v>
      </c>
      <c r="B28" s="19">
        <v>2036152.75</v>
      </c>
      <c r="C28" s="19">
        <v>265818.75</v>
      </c>
      <c r="D28" s="19">
        <v>530871.8142857143</v>
      </c>
      <c r="E28" s="19">
        <v>0</v>
      </c>
      <c r="F28" s="19">
        <v>0</v>
      </c>
      <c r="G28" s="19">
        <v>530871.8142857143</v>
      </c>
      <c r="H28" s="19">
        <v>0</v>
      </c>
      <c r="I28" s="19">
        <v>0</v>
      </c>
      <c r="J28" s="19">
        <v>530871.8142857143</v>
      </c>
      <c r="K28" s="19">
        <v>0</v>
      </c>
      <c r="L28" s="19">
        <v>0</v>
      </c>
      <c r="M28" s="19">
        <v>530871.8142857143</v>
      </c>
      <c r="N28" s="19">
        <v>0</v>
      </c>
      <c r="O28" s="19">
        <v>0</v>
      </c>
      <c r="P28" s="19">
        <v>530871.8142857143</v>
      </c>
      <c r="Q28" s="19">
        <v>0</v>
      </c>
      <c r="R28" s="19">
        <v>0</v>
      </c>
      <c r="S28" s="19">
        <v>530871.8142857143</v>
      </c>
      <c r="T28" s="19">
        <v>0</v>
      </c>
      <c r="U28" s="19">
        <v>0</v>
      </c>
      <c r="V28" s="19">
        <v>530871.8142857143</v>
      </c>
      <c r="W28" s="19">
        <v>0</v>
      </c>
      <c r="X28" s="19">
        <v>0</v>
      </c>
      <c r="Y28" s="19">
        <v>530871.8142857143</v>
      </c>
      <c r="Z28" s="19">
        <v>0</v>
      </c>
      <c r="AA28" s="19">
        <v>0</v>
      </c>
      <c r="AB28" s="19">
        <v>530871.8142857143</v>
      </c>
      <c r="AC28">
        <v>14600000</v>
      </c>
      <c r="AD28">
        <v>31800000</v>
      </c>
      <c r="AE28">
        <v>52800000</v>
      </c>
    </row>
    <row r="29" spans="1:31" x14ac:dyDescent="0.2">
      <c r="A29" s="18">
        <v>44205</v>
      </c>
      <c r="B29" s="19">
        <v>2167984.5</v>
      </c>
      <c r="C29" s="19">
        <v>314601.5</v>
      </c>
      <c r="D29" s="19">
        <v>606418.20000000007</v>
      </c>
      <c r="E29" s="19">
        <v>0</v>
      </c>
      <c r="F29" s="19">
        <v>0</v>
      </c>
      <c r="G29" s="19">
        <v>606418.20000000007</v>
      </c>
      <c r="H29" s="19">
        <v>0</v>
      </c>
      <c r="I29" s="19">
        <v>0</v>
      </c>
      <c r="J29" s="19">
        <v>606418.20000000007</v>
      </c>
      <c r="K29" s="19">
        <v>0</v>
      </c>
      <c r="L29" s="19">
        <v>0</v>
      </c>
      <c r="M29" s="19">
        <v>606418.20000000007</v>
      </c>
      <c r="N29" s="19">
        <v>0</v>
      </c>
      <c r="O29" s="19">
        <v>0</v>
      </c>
      <c r="P29" s="19">
        <v>606418.20000000007</v>
      </c>
      <c r="Q29" s="19">
        <v>0</v>
      </c>
      <c r="R29" s="19">
        <v>0</v>
      </c>
      <c r="S29" s="19">
        <v>606418.20000000007</v>
      </c>
      <c r="T29" s="19">
        <v>0</v>
      </c>
      <c r="U29" s="19">
        <v>0</v>
      </c>
      <c r="V29" s="19">
        <v>606418.20000000007</v>
      </c>
      <c r="W29" s="19">
        <v>0</v>
      </c>
      <c r="X29" s="19">
        <v>0</v>
      </c>
      <c r="Y29" s="19">
        <v>606418.20000000007</v>
      </c>
      <c r="Z29" s="19">
        <v>0</v>
      </c>
      <c r="AA29" s="19">
        <v>0</v>
      </c>
      <c r="AB29" s="19">
        <v>606418.20000000007</v>
      </c>
      <c r="AC29">
        <v>14600000</v>
      </c>
      <c r="AD29">
        <v>31800000</v>
      </c>
      <c r="AE29">
        <v>52800000</v>
      </c>
    </row>
    <row r="30" spans="1:31" x14ac:dyDescent="0.2">
      <c r="A30" s="18">
        <v>44206</v>
      </c>
      <c r="B30" s="19">
        <v>2299816.25</v>
      </c>
      <c r="C30" s="19">
        <v>363384.25</v>
      </c>
      <c r="D30" s="19">
        <v>648735.17142857146</v>
      </c>
      <c r="E30" s="19">
        <v>0</v>
      </c>
      <c r="F30" s="19">
        <v>0</v>
      </c>
      <c r="G30" s="19">
        <v>648735.17142857146</v>
      </c>
      <c r="H30" s="19">
        <v>0</v>
      </c>
      <c r="I30" s="19">
        <v>0</v>
      </c>
      <c r="J30" s="19">
        <v>648735.17142857146</v>
      </c>
      <c r="K30" s="19">
        <v>0</v>
      </c>
      <c r="L30" s="19">
        <v>0</v>
      </c>
      <c r="M30" s="19">
        <v>648735.17142857146</v>
      </c>
      <c r="N30" s="19">
        <v>0</v>
      </c>
      <c r="O30" s="19">
        <v>0</v>
      </c>
      <c r="P30" s="19">
        <v>648735.17142857146</v>
      </c>
      <c r="Q30" s="19">
        <v>0</v>
      </c>
      <c r="R30" s="19">
        <v>0</v>
      </c>
      <c r="S30" s="19">
        <v>648735.17142857146</v>
      </c>
      <c r="T30" s="19">
        <v>0</v>
      </c>
      <c r="U30" s="19">
        <v>0</v>
      </c>
      <c r="V30" s="19">
        <v>648735.17142857146</v>
      </c>
      <c r="W30" s="19">
        <v>0</v>
      </c>
      <c r="X30" s="19">
        <v>0</v>
      </c>
      <c r="Y30" s="19">
        <v>648735.17142857146</v>
      </c>
      <c r="Z30" s="19">
        <v>0</v>
      </c>
      <c r="AA30" s="19">
        <v>0</v>
      </c>
      <c r="AB30" s="19">
        <v>648735.17142857146</v>
      </c>
      <c r="AC30">
        <v>14600000</v>
      </c>
      <c r="AD30">
        <v>31800000</v>
      </c>
      <c r="AE30">
        <v>52800000</v>
      </c>
    </row>
    <row r="31" spans="1:31" x14ac:dyDescent="0.2">
      <c r="A31" s="18">
        <v>44207</v>
      </c>
      <c r="B31" s="19">
        <v>2431648</v>
      </c>
      <c r="C31" s="19">
        <v>412167</v>
      </c>
      <c r="D31" s="19">
        <v>691052.14285714296</v>
      </c>
      <c r="E31" s="19">
        <v>2431648</v>
      </c>
      <c r="F31" s="19">
        <v>412167</v>
      </c>
      <c r="G31" s="19">
        <v>691052.14285714296</v>
      </c>
      <c r="H31" s="19">
        <v>2431648</v>
      </c>
      <c r="I31" s="19">
        <v>412167</v>
      </c>
      <c r="J31" s="19">
        <v>691052.14285714296</v>
      </c>
      <c r="K31" s="19">
        <v>2431648</v>
      </c>
      <c r="L31" s="19">
        <v>412167</v>
      </c>
      <c r="M31" s="19">
        <v>691052.14285714296</v>
      </c>
      <c r="N31" s="19">
        <v>2431648</v>
      </c>
      <c r="O31" s="19">
        <v>412167</v>
      </c>
      <c r="P31" s="19">
        <v>691052.14285714296</v>
      </c>
      <c r="Q31" s="19">
        <v>2431648</v>
      </c>
      <c r="R31" s="19">
        <v>0</v>
      </c>
      <c r="S31" s="19">
        <v>691052.14285714296</v>
      </c>
      <c r="T31" s="19">
        <v>2431648</v>
      </c>
      <c r="U31" s="19">
        <v>412167</v>
      </c>
      <c r="V31" s="19">
        <v>691052.14285714296</v>
      </c>
      <c r="W31" s="19">
        <v>2431648</v>
      </c>
      <c r="X31" s="19">
        <v>412167</v>
      </c>
      <c r="Y31" s="19">
        <v>691052.14285714296</v>
      </c>
      <c r="Z31" s="19">
        <v>2431648</v>
      </c>
      <c r="AA31" s="19">
        <v>412167</v>
      </c>
      <c r="AB31" s="19">
        <v>691052.14285714296</v>
      </c>
      <c r="AC31">
        <v>14600000</v>
      </c>
      <c r="AD31">
        <v>31800000</v>
      </c>
      <c r="AE31">
        <v>52800000</v>
      </c>
    </row>
    <row r="32" spans="1:31" x14ac:dyDescent="0.2">
      <c r="A32" s="18">
        <v>44208</v>
      </c>
      <c r="B32" s="19">
        <v>2639309</v>
      </c>
      <c r="C32" s="19">
        <v>428232</v>
      </c>
      <c r="D32" s="19">
        <v>733369.11428571423</v>
      </c>
      <c r="E32" s="19">
        <v>2639309</v>
      </c>
      <c r="F32" s="19">
        <v>428232</v>
      </c>
      <c r="G32" s="19">
        <v>733369.11428571423</v>
      </c>
      <c r="H32" s="19">
        <v>2639309</v>
      </c>
      <c r="I32" s="19">
        <v>428232</v>
      </c>
      <c r="J32" s="19">
        <v>733369.11428571423</v>
      </c>
      <c r="K32" s="19">
        <v>2639309</v>
      </c>
      <c r="L32" s="19">
        <v>428232</v>
      </c>
      <c r="M32" s="19">
        <v>733369.11428571423</v>
      </c>
      <c r="N32" s="19">
        <v>2639309</v>
      </c>
      <c r="O32" s="19">
        <v>428232</v>
      </c>
      <c r="P32" s="19">
        <v>733369.11428571423</v>
      </c>
      <c r="Q32" s="19">
        <v>2639309</v>
      </c>
      <c r="R32" s="19">
        <v>428232</v>
      </c>
      <c r="S32" s="19">
        <v>733369.11428571423</v>
      </c>
      <c r="T32" s="19">
        <v>2639309</v>
      </c>
      <c r="U32" s="19">
        <v>428232</v>
      </c>
      <c r="V32" s="19">
        <v>733369.11428571423</v>
      </c>
      <c r="W32" s="19">
        <v>2639309</v>
      </c>
      <c r="X32" s="19">
        <v>428232</v>
      </c>
      <c r="Y32" s="19">
        <v>733369.11428571423</v>
      </c>
      <c r="Z32" s="19">
        <v>2639309</v>
      </c>
      <c r="AA32" s="19">
        <v>428232</v>
      </c>
      <c r="AB32" s="19">
        <v>733369.11428571423</v>
      </c>
      <c r="AC32">
        <v>14600000</v>
      </c>
      <c r="AD32">
        <v>31800000</v>
      </c>
      <c r="AE32">
        <v>52800000</v>
      </c>
    </row>
    <row r="33" spans="1:31" x14ac:dyDescent="0.2">
      <c r="A33" s="18">
        <v>44209</v>
      </c>
      <c r="B33" s="19">
        <v>2918252</v>
      </c>
      <c r="C33" s="19">
        <v>437977</v>
      </c>
      <c r="D33" s="19">
        <v>775686.08571428584</v>
      </c>
      <c r="E33" s="19">
        <v>2918252</v>
      </c>
      <c r="F33" s="19">
        <v>437977</v>
      </c>
      <c r="G33" s="19">
        <v>775686.08571428584</v>
      </c>
      <c r="H33" s="19">
        <v>2918252</v>
      </c>
      <c r="I33" s="19">
        <v>437977</v>
      </c>
      <c r="J33" s="19">
        <v>775686.08571428584</v>
      </c>
      <c r="K33" s="19">
        <v>2918252</v>
      </c>
      <c r="L33" s="19">
        <v>437977</v>
      </c>
      <c r="M33" s="19">
        <v>775686.08571428584</v>
      </c>
      <c r="N33" s="19">
        <v>2918252</v>
      </c>
      <c r="O33" s="19">
        <v>437977</v>
      </c>
      <c r="P33" s="19">
        <v>775686.08571428584</v>
      </c>
      <c r="Q33" s="19">
        <v>2918252</v>
      </c>
      <c r="R33" s="19">
        <v>437977</v>
      </c>
      <c r="S33" s="19">
        <v>775686.08571428584</v>
      </c>
      <c r="T33" s="19">
        <v>2918252</v>
      </c>
      <c r="U33" s="19">
        <v>437977</v>
      </c>
      <c r="V33" s="19">
        <v>775686.08571428584</v>
      </c>
      <c r="W33" s="19">
        <v>2918252</v>
      </c>
      <c r="X33" s="19">
        <v>437977</v>
      </c>
      <c r="Y33" s="19">
        <v>775686.08571428584</v>
      </c>
      <c r="Z33" s="19">
        <v>2918252</v>
      </c>
      <c r="AA33" s="19">
        <v>437977</v>
      </c>
      <c r="AB33" s="19">
        <v>775686.08571428584</v>
      </c>
      <c r="AC33">
        <v>14600000</v>
      </c>
      <c r="AD33">
        <v>31800000</v>
      </c>
      <c r="AE33">
        <v>52800000</v>
      </c>
    </row>
    <row r="34" spans="1:31" x14ac:dyDescent="0.2">
      <c r="A34" s="18">
        <v>44210</v>
      </c>
      <c r="B34" s="19">
        <v>3234946</v>
      </c>
      <c r="C34" s="19">
        <v>443234</v>
      </c>
      <c r="D34" s="19">
        <v>818003.05714285711</v>
      </c>
      <c r="E34" s="19">
        <v>3234946</v>
      </c>
      <c r="F34" s="19">
        <v>443234</v>
      </c>
      <c r="G34" s="19">
        <v>818003.05714285711</v>
      </c>
      <c r="H34" s="19">
        <v>3234946</v>
      </c>
      <c r="I34" s="19">
        <v>443234</v>
      </c>
      <c r="J34" s="19">
        <v>818003.05714285711</v>
      </c>
      <c r="K34" s="19">
        <v>3234946</v>
      </c>
      <c r="L34" s="19">
        <v>443234</v>
      </c>
      <c r="M34" s="19">
        <v>818003.05714285711</v>
      </c>
      <c r="N34" s="19">
        <v>3234946</v>
      </c>
      <c r="O34" s="19">
        <v>443234</v>
      </c>
      <c r="P34" s="19">
        <v>818003.05714285711</v>
      </c>
      <c r="Q34" s="19">
        <v>3234946</v>
      </c>
      <c r="R34" s="19">
        <v>443234</v>
      </c>
      <c r="S34" s="19">
        <v>818003.05714285711</v>
      </c>
      <c r="T34" s="19">
        <v>3234946</v>
      </c>
      <c r="U34" s="19">
        <v>443234</v>
      </c>
      <c r="V34" s="19">
        <v>818003.05714285711</v>
      </c>
      <c r="W34" s="19">
        <v>3234946</v>
      </c>
      <c r="X34" s="19">
        <v>443234</v>
      </c>
      <c r="Y34" s="19">
        <v>818003.05714285711</v>
      </c>
      <c r="Z34" s="19">
        <v>3234946</v>
      </c>
      <c r="AA34" s="19">
        <v>443234</v>
      </c>
      <c r="AB34" s="19">
        <v>818003.05714285711</v>
      </c>
      <c r="AC34">
        <v>14600000</v>
      </c>
      <c r="AD34">
        <v>31800000</v>
      </c>
      <c r="AE34">
        <v>52800000</v>
      </c>
    </row>
    <row r="35" spans="1:31" x14ac:dyDescent="0.2">
      <c r="A35" s="18">
        <v>44211</v>
      </c>
      <c r="B35" s="19">
        <v>3559179</v>
      </c>
      <c r="C35" s="19">
        <v>447261</v>
      </c>
      <c r="D35" s="19">
        <v>860320.02857142861</v>
      </c>
      <c r="E35" s="19">
        <v>3559179</v>
      </c>
      <c r="F35" s="19">
        <v>447261</v>
      </c>
      <c r="G35" s="19">
        <v>860320.02857142861</v>
      </c>
      <c r="H35" s="19">
        <v>3559179</v>
      </c>
      <c r="I35" s="19">
        <v>447261</v>
      </c>
      <c r="J35" s="19">
        <v>860320.02857142861</v>
      </c>
      <c r="K35" s="19">
        <v>3559179</v>
      </c>
      <c r="L35" s="19">
        <v>447261</v>
      </c>
      <c r="M35" s="19">
        <v>860320.02857142861</v>
      </c>
      <c r="N35" s="19">
        <v>3559179</v>
      </c>
      <c r="O35" s="19">
        <v>447261</v>
      </c>
      <c r="P35" s="19">
        <v>860320.02857142861</v>
      </c>
      <c r="Q35" s="19">
        <v>3559179</v>
      </c>
      <c r="R35" s="19">
        <v>447261</v>
      </c>
      <c r="S35" s="19">
        <v>860320.02857142861</v>
      </c>
      <c r="T35" s="19">
        <v>3559179</v>
      </c>
      <c r="U35" s="19">
        <v>447261</v>
      </c>
      <c r="V35" s="19">
        <v>860320.02857142861</v>
      </c>
      <c r="W35" s="19">
        <v>3559179</v>
      </c>
      <c r="X35" s="19">
        <v>447261</v>
      </c>
      <c r="Y35" s="19">
        <v>860320.02857142861</v>
      </c>
      <c r="Z35" s="19">
        <v>3559179</v>
      </c>
      <c r="AA35" s="19">
        <v>447261</v>
      </c>
      <c r="AB35" s="19">
        <v>860320.02857142861</v>
      </c>
      <c r="AC35">
        <v>14600000</v>
      </c>
      <c r="AD35">
        <v>31800000</v>
      </c>
      <c r="AE35">
        <v>52800000</v>
      </c>
    </row>
    <row r="36" spans="1:31" x14ac:dyDescent="0.2">
      <c r="A36" s="18">
        <v>44212</v>
      </c>
      <c r="B36" s="19">
        <v>3837094</v>
      </c>
      <c r="C36" s="19">
        <v>449736</v>
      </c>
      <c r="D36" s="19">
        <v>902637</v>
      </c>
      <c r="E36" s="19">
        <v>3837094</v>
      </c>
      <c r="F36" s="19">
        <v>449736</v>
      </c>
      <c r="G36" s="19">
        <v>902637</v>
      </c>
      <c r="H36" s="19">
        <v>3837094</v>
      </c>
      <c r="I36" s="19">
        <v>449736</v>
      </c>
      <c r="J36" s="19">
        <v>902637</v>
      </c>
      <c r="K36" s="19">
        <v>3837094</v>
      </c>
      <c r="L36" s="19">
        <v>449736</v>
      </c>
      <c r="M36" s="19">
        <v>902637</v>
      </c>
      <c r="N36" s="19">
        <v>3837094</v>
      </c>
      <c r="O36" s="19">
        <v>449736</v>
      </c>
      <c r="P36" s="19">
        <v>902637</v>
      </c>
      <c r="Q36" s="19">
        <v>3837094</v>
      </c>
      <c r="R36" s="19">
        <v>449736</v>
      </c>
      <c r="S36" s="19">
        <v>902637</v>
      </c>
      <c r="T36" s="19">
        <v>3837094</v>
      </c>
      <c r="U36" s="19">
        <v>449736</v>
      </c>
      <c r="V36" s="19">
        <v>902637</v>
      </c>
      <c r="W36" s="19">
        <v>3837094</v>
      </c>
      <c r="X36" s="19">
        <v>449736</v>
      </c>
      <c r="Y36" s="19">
        <v>902637</v>
      </c>
      <c r="Z36" s="19">
        <v>3837094</v>
      </c>
      <c r="AA36" s="19">
        <v>449736</v>
      </c>
      <c r="AB36" s="19">
        <v>902637</v>
      </c>
      <c r="AC36">
        <v>14600000</v>
      </c>
      <c r="AD36">
        <v>31800000</v>
      </c>
      <c r="AE36">
        <v>52800000</v>
      </c>
    </row>
    <row r="37" spans="1:31" x14ac:dyDescent="0.2">
      <c r="A37" s="18">
        <v>44213</v>
      </c>
      <c r="B37" s="19">
        <v>4062501</v>
      </c>
      <c r="C37" s="19">
        <v>452301</v>
      </c>
      <c r="D37" s="19">
        <v>950730.94285714289</v>
      </c>
      <c r="E37" s="19">
        <v>4062501</v>
      </c>
      <c r="F37" s="19">
        <v>452301</v>
      </c>
      <c r="G37" s="19">
        <v>950730.94285714289</v>
      </c>
      <c r="H37" s="19">
        <v>4062501</v>
      </c>
      <c r="I37" s="19">
        <v>452301</v>
      </c>
      <c r="J37" s="19">
        <v>950730.94285714289</v>
      </c>
      <c r="K37" s="19">
        <v>4062501</v>
      </c>
      <c r="L37" s="19">
        <v>452301</v>
      </c>
      <c r="M37" s="19">
        <v>950730.94285714289</v>
      </c>
      <c r="N37" s="19">
        <v>4062501</v>
      </c>
      <c r="O37" s="19">
        <v>452301</v>
      </c>
      <c r="P37" s="19">
        <v>950730.94285714289</v>
      </c>
      <c r="Q37" s="19">
        <v>4062501</v>
      </c>
      <c r="R37" s="19">
        <v>452301</v>
      </c>
      <c r="S37" s="19">
        <v>950730.94285714289</v>
      </c>
      <c r="T37" s="19">
        <v>4062501</v>
      </c>
      <c r="U37" s="19">
        <v>452301</v>
      </c>
      <c r="V37" s="19">
        <v>950730.94285714289</v>
      </c>
      <c r="W37" s="19">
        <v>4062501</v>
      </c>
      <c r="X37" s="19">
        <v>452301</v>
      </c>
      <c r="Y37" s="19">
        <v>950730.94285714289</v>
      </c>
      <c r="Z37" s="19">
        <v>4062501</v>
      </c>
      <c r="AA37" s="19">
        <v>452301</v>
      </c>
      <c r="AB37" s="19">
        <v>950730.94285714289</v>
      </c>
      <c r="AC37">
        <v>14600000</v>
      </c>
      <c r="AD37">
        <v>31800000</v>
      </c>
      <c r="AE37">
        <v>52800000</v>
      </c>
    </row>
    <row r="38" spans="1:31" x14ac:dyDescent="0.2">
      <c r="A38" s="18">
        <v>44214</v>
      </c>
      <c r="B38" s="19">
        <v>4266577</v>
      </c>
      <c r="C38" s="19">
        <v>456866</v>
      </c>
      <c r="D38" s="19">
        <v>998824.88571428577</v>
      </c>
      <c r="E38" s="19">
        <v>4266577</v>
      </c>
      <c r="F38" s="19">
        <v>456866</v>
      </c>
      <c r="G38" s="19">
        <v>998824.88571428577</v>
      </c>
      <c r="H38" s="19">
        <v>4266577</v>
      </c>
      <c r="I38" s="19">
        <v>456866</v>
      </c>
      <c r="J38" s="19">
        <v>998824.88571428577</v>
      </c>
      <c r="K38" s="19">
        <v>4266577</v>
      </c>
      <c r="L38" s="19">
        <v>456866</v>
      </c>
      <c r="M38" s="19">
        <v>998824.88571428577</v>
      </c>
      <c r="N38" s="19">
        <v>4266577</v>
      </c>
      <c r="O38" s="19">
        <v>456866</v>
      </c>
      <c r="P38" s="19">
        <v>998824.88571428577</v>
      </c>
      <c r="Q38" s="19">
        <v>4266577</v>
      </c>
      <c r="R38" s="19">
        <v>456866</v>
      </c>
      <c r="S38" s="19">
        <v>998824.88571428577</v>
      </c>
      <c r="T38" s="19">
        <v>4266577</v>
      </c>
      <c r="U38" s="19">
        <v>456866</v>
      </c>
      <c r="V38" s="19">
        <v>998824.88571428577</v>
      </c>
      <c r="W38" s="19">
        <v>4266577</v>
      </c>
      <c r="X38" s="19">
        <v>456866</v>
      </c>
      <c r="Y38" s="19">
        <v>998824.88571428577</v>
      </c>
      <c r="Z38" s="19">
        <v>4266577</v>
      </c>
      <c r="AA38" s="19">
        <v>456866</v>
      </c>
      <c r="AB38" s="19">
        <v>998824.88571428577</v>
      </c>
      <c r="AC38">
        <v>14600000</v>
      </c>
      <c r="AD38">
        <v>31800000</v>
      </c>
      <c r="AE38">
        <v>52800000</v>
      </c>
    </row>
    <row r="39" spans="1:31" x14ac:dyDescent="0.2">
      <c r="A39" s="18">
        <v>44215</v>
      </c>
      <c r="B39" s="19">
        <v>4609740</v>
      </c>
      <c r="C39" s="19">
        <v>460625</v>
      </c>
      <c r="D39" s="19">
        <v>1046918.8285714284</v>
      </c>
      <c r="E39" s="19">
        <v>4609740</v>
      </c>
      <c r="F39" s="19">
        <v>460625</v>
      </c>
      <c r="G39" s="19">
        <v>1046918.8285714284</v>
      </c>
      <c r="H39" s="19">
        <v>4609740</v>
      </c>
      <c r="I39" s="19">
        <v>460625</v>
      </c>
      <c r="J39" s="19">
        <v>1046918.8285714284</v>
      </c>
      <c r="K39" s="19">
        <v>4609740</v>
      </c>
      <c r="L39" s="19">
        <v>460625</v>
      </c>
      <c r="M39" s="19">
        <v>1046918.8285714284</v>
      </c>
      <c r="N39" s="19">
        <v>4609740</v>
      </c>
      <c r="O39" s="19">
        <v>460625</v>
      </c>
      <c r="P39" s="19">
        <v>1046918.8285714284</v>
      </c>
      <c r="Q39" s="19">
        <v>4609740</v>
      </c>
      <c r="R39" s="19">
        <v>460625</v>
      </c>
      <c r="S39" s="19">
        <v>1046918.8285714284</v>
      </c>
      <c r="T39" s="19">
        <v>4609740</v>
      </c>
      <c r="U39" s="19">
        <v>460625</v>
      </c>
      <c r="V39" s="19">
        <v>1046918.8285714284</v>
      </c>
      <c r="W39" s="19">
        <v>4609740</v>
      </c>
      <c r="X39" s="19">
        <v>460625</v>
      </c>
      <c r="Y39" s="19">
        <v>1046918.8285714284</v>
      </c>
      <c r="Z39" s="19">
        <v>4609740</v>
      </c>
      <c r="AA39" s="19">
        <v>460625</v>
      </c>
      <c r="AB39" s="19">
        <v>1046918.8285714284</v>
      </c>
      <c r="AC39">
        <v>14600000</v>
      </c>
      <c r="AD39">
        <v>31800000</v>
      </c>
      <c r="AE39">
        <v>52800000</v>
      </c>
    </row>
    <row r="40" spans="1:31" x14ac:dyDescent="0.2">
      <c r="A40" s="18">
        <v>44216</v>
      </c>
      <c r="B40" s="19">
        <v>4973248</v>
      </c>
      <c r="C40" s="19">
        <v>464036</v>
      </c>
      <c r="D40" s="19">
        <v>1095012.7714285713</v>
      </c>
      <c r="E40" s="19">
        <v>4973248</v>
      </c>
      <c r="F40" s="19">
        <v>464036</v>
      </c>
      <c r="G40" s="19">
        <v>1095012.7714285713</v>
      </c>
      <c r="H40" s="19">
        <v>4973248</v>
      </c>
      <c r="I40" s="19">
        <v>464036</v>
      </c>
      <c r="J40" s="19">
        <v>1095012.7714285713</v>
      </c>
      <c r="K40" s="19">
        <v>4973248</v>
      </c>
      <c r="L40" s="19">
        <v>464036</v>
      </c>
      <c r="M40" s="19">
        <v>1095012.7714285713</v>
      </c>
      <c r="N40" s="19">
        <v>4973248</v>
      </c>
      <c r="O40" s="19">
        <v>464036</v>
      </c>
      <c r="P40" s="19">
        <v>1095012.7714285713</v>
      </c>
      <c r="Q40" s="19">
        <v>4973248</v>
      </c>
      <c r="R40" s="19">
        <v>464036</v>
      </c>
      <c r="S40" s="19">
        <v>1095012.7714285713</v>
      </c>
      <c r="T40" s="19">
        <v>4973248</v>
      </c>
      <c r="U40" s="19">
        <v>464036</v>
      </c>
      <c r="V40" s="19">
        <v>1095012.7714285713</v>
      </c>
      <c r="W40" s="19">
        <v>4973248</v>
      </c>
      <c r="X40" s="19">
        <v>464036</v>
      </c>
      <c r="Y40" s="19">
        <v>1095012.7714285713</v>
      </c>
      <c r="Z40" s="19">
        <v>4973248</v>
      </c>
      <c r="AA40" s="19">
        <v>464036</v>
      </c>
      <c r="AB40" s="19">
        <v>1095012.7714285713</v>
      </c>
      <c r="AC40">
        <v>14600000</v>
      </c>
      <c r="AD40">
        <v>31800000</v>
      </c>
      <c r="AE40">
        <v>52800000</v>
      </c>
    </row>
    <row r="41" spans="1:31" x14ac:dyDescent="0.2">
      <c r="A41" s="18">
        <v>44217</v>
      </c>
      <c r="B41" s="19">
        <v>5383103</v>
      </c>
      <c r="C41" s="19">
        <v>466796</v>
      </c>
      <c r="D41" s="19">
        <v>1143106.7142857143</v>
      </c>
      <c r="E41" s="19">
        <v>5383103</v>
      </c>
      <c r="F41" s="19">
        <v>466796</v>
      </c>
      <c r="G41" s="19">
        <v>1143106.7142857143</v>
      </c>
      <c r="H41" s="19">
        <v>5383103</v>
      </c>
      <c r="I41" s="19">
        <v>466796</v>
      </c>
      <c r="J41" s="19">
        <v>1143106.7142857143</v>
      </c>
      <c r="K41" s="19">
        <v>5383103</v>
      </c>
      <c r="L41" s="19">
        <v>466796</v>
      </c>
      <c r="M41" s="19">
        <v>1143106.7142857143</v>
      </c>
      <c r="N41" s="19">
        <v>5383103</v>
      </c>
      <c r="O41" s="19">
        <v>466796</v>
      </c>
      <c r="P41" s="19">
        <v>1143106.7142857143</v>
      </c>
      <c r="Q41" s="19">
        <v>5383103</v>
      </c>
      <c r="R41" s="19">
        <v>466796</v>
      </c>
      <c r="S41" s="19">
        <v>1143106.7142857143</v>
      </c>
      <c r="T41" s="19">
        <v>5383103</v>
      </c>
      <c r="U41" s="19">
        <v>466796</v>
      </c>
      <c r="V41" s="19">
        <v>1143106.7142857143</v>
      </c>
      <c r="W41" s="19">
        <v>5383103</v>
      </c>
      <c r="X41" s="19">
        <v>466796</v>
      </c>
      <c r="Y41" s="19">
        <v>1143106.7142857143</v>
      </c>
      <c r="Z41" s="19">
        <v>5383103</v>
      </c>
      <c r="AA41" s="19">
        <v>466796</v>
      </c>
      <c r="AB41" s="19">
        <v>1143106.7142857143</v>
      </c>
      <c r="AC41">
        <v>14600000</v>
      </c>
      <c r="AD41">
        <v>31800000</v>
      </c>
      <c r="AE41">
        <v>52800000</v>
      </c>
    </row>
    <row r="42" spans="1:31" x14ac:dyDescent="0.2">
      <c r="A42" s="18">
        <v>44218</v>
      </c>
      <c r="B42" s="19">
        <v>5861351</v>
      </c>
      <c r="C42" s="19">
        <v>468617</v>
      </c>
      <c r="D42" s="19">
        <v>1191200.6571428571</v>
      </c>
      <c r="E42" s="19">
        <v>5861351</v>
      </c>
      <c r="F42" s="19">
        <v>468617</v>
      </c>
      <c r="G42" s="19">
        <v>1191200.6571428571</v>
      </c>
      <c r="H42" s="19">
        <v>5861351</v>
      </c>
      <c r="I42" s="19">
        <v>468617</v>
      </c>
      <c r="J42" s="19">
        <v>1191200.6571428571</v>
      </c>
      <c r="K42" s="19">
        <v>5861351</v>
      </c>
      <c r="L42" s="19">
        <v>468617</v>
      </c>
      <c r="M42" s="19">
        <v>1191200.6571428571</v>
      </c>
      <c r="N42" s="19">
        <v>5861351</v>
      </c>
      <c r="O42" s="19">
        <v>468617</v>
      </c>
      <c r="P42" s="19">
        <v>1191200.6571428571</v>
      </c>
      <c r="Q42" s="19">
        <v>5861351</v>
      </c>
      <c r="R42" s="19">
        <v>468617</v>
      </c>
      <c r="S42" s="19">
        <v>1191200.6571428571</v>
      </c>
      <c r="T42" s="19">
        <v>5861351</v>
      </c>
      <c r="U42" s="19">
        <v>468617</v>
      </c>
      <c r="V42" s="19">
        <v>1191200.6571428571</v>
      </c>
      <c r="W42" s="19">
        <v>5861351</v>
      </c>
      <c r="X42" s="19">
        <v>468617</v>
      </c>
      <c r="Y42" s="19">
        <v>1191200.6571428571</v>
      </c>
      <c r="Z42" s="19">
        <v>5861351</v>
      </c>
      <c r="AA42" s="19">
        <v>468617</v>
      </c>
      <c r="AB42" s="19">
        <v>1191200.6571428571</v>
      </c>
      <c r="AC42">
        <v>14600000</v>
      </c>
      <c r="AD42">
        <v>31800000</v>
      </c>
      <c r="AE42">
        <v>52800000</v>
      </c>
    </row>
    <row r="43" spans="1:31" x14ac:dyDescent="0.2">
      <c r="A43" s="18">
        <v>44219</v>
      </c>
      <c r="B43" s="19">
        <v>6353321</v>
      </c>
      <c r="C43" s="19">
        <v>469660</v>
      </c>
      <c r="D43" s="19">
        <v>1240389.8500000001</v>
      </c>
      <c r="E43" s="19">
        <v>6353321</v>
      </c>
      <c r="F43" s="19">
        <v>469660</v>
      </c>
      <c r="G43" s="19">
        <v>1240389.8500000001</v>
      </c>
      <c r="H43" s="19">
        <v>6353321</v>
      </c>
      <c r="I43" s="19">
        <v>469660</v>
      </c>
      <c r="J43" s="19">
        <v>1240389.8500000001</v>
      </c>
      <c r="K43" s="19">
        <v>6353321</v>
      </c>
      <c r="L43" s="19">
        <v>469660</v>
      </c>
      <c r="M43" s="19">
        <v>1240389.8500000001</v>
      </c>
      <c r="N43" s="19">
        <v>6353321</v>
      </c>
      <c r="O43" s="19">
        <v>469660</v>
      </c>
      <c r="P43" s="19">
        <v>1240389.8500000001</v>
      </c>
      <c r="Q43" s="19">
        <v>6353321</v>
      </c>
      <c r="R43" s="19">
        <v>469660</v>
      </c>
      <c r="S43" s="19">
        <v>1240389.8500000001</v>
      </c>
      <c r="T43" s="19">
        <v>6353321</v>
      </c>
      <c r="U43" s="19">
        <v>469660</v>
      </c>
      <c r="V43" s="19">
        <v>1240389.8500000001</v>
      </c>
      <c r="W43" s="19">
        <v>6353321</v>
      </c>
      <c r="X43" s="19">
        <v>469660</v>
      </c>
      <c r="Y43" s="19">
        <v>1240389.8500000001</v>
      </c>
      <c r="Z43" s="19">
        <v>6353321</v>
      </c>
      <c r="AA43" s="19">
        <v>469660</v>
      </c>
      <c r="AB43" s="19">
        <v>1240389.8500000001</v>
      </c>
      <c r="AC43">
        <v>14600000</v>
      </c>
      <c r="AD43">
        <v>31800000</v>
      </c>
      <c r="AE43">
        <v>52800000</v>
      </c>
    </row>
    <row r="44" spans="1:31" x14ac:dyDescent="0.2">
      <c r="A44" s="18">
        <v>44220</v>
      </c>
      <c r="B44" s="19">
        <v>6573570</v>
      </c>
      <c r="C44" s="19">
        <v>470478</v>
      </c>
      <c r="D44" s="19">
        <v>1361477.5625</v>
      </c>
      <c r="E44" s="19">
        <v>6573570</v>
      </c>
      <c r="F44" s="19">
        <v>470478</v>
      </c>
      <c r="G44" s="19">
        <v>1361477.5625</v>
      </c>
      <c r="H44" s="19">
        <v>6573570</v>
      </c>
      <c r="I44" s="19">
        <v>470478</v>
      </c>
      <c r="J44" s="19">
        <v>1361477.5625</v>
      </c>
      <c r="K44" s="19">
        <v>6573570</v>
      </c>
      <c r="L44" s="19">
        <v>470478</v>
      </c>
      <c r="M44" s="19">
        <v>1361477.5625</v>
      </c>
      <c r="N44" s="19">
        <v>6573570</v>
      </c>
      <c r="O44" s="19">
        <v>470478</v>
      </c>
      <c r="P44" s="19">
        <v>1361477.5625</v>
      </c>
      <c r="Q44" s="19">
        <v>6573570</v>
      </c>
      <c r="R44" s="19">
        <v>470478</v>
      </c>
      <c r="S44" s="19">
        <v>1361477.5625</v>
      </c>
      <c r="T44" s="19">
        <v>6573570</v>
      </c>
      <c r="U44" s="19">
        <v>470478</v>
      </c>
      <c r="V44" s="19">
        <v>1361477.5625</v>
      </c>
      <c r="W44" s="19">
        <v>6573570</v>
      </c>
      <c r="X44" s="19">
        <v>470478</v>
      </c>
      <c r="Y44" s="19">
        <v>1361477.5625</v>
      </c>
      <c r="Z44" s="19">
        <v>6573570</v>
      </c>
      <c r="AA44" s="19">
        <v>470478</v>
      </c>
      <c r="AB44" s="19">
        <v>1361477.5625</v>
      </c>
      <c r="AC44">
        <v>14600000</v>
      </c>
      <c r="AD44">
        <v>31800000</v>
      </c>
      <c r="AE44">
        <v>52800000</v>
      </c>
    </row>
    <row r="45" spans="1:31" x14ac:dyDescent="0.2">
      <c r="A45" s="18">
        <v>44221</v>
      </c>
      <c r="B45" s="19">
        <v>6853372</v>
      </c>
      <c r="C45" s="19">
        <v>472446</v>
      </c>
      <c r="D45" s="19">
        <v>1482565.2749999999</v>
      </c>
      <c r="E45" s="19">
        <v>6853372</v>
      </c>
      <c r="F45" s="19">
        <v>472446</v>
      </c>
      <c r="G45" s="19">
        <v>1482565.2749999999</v>
      </c>
      <c r="H45" s="19">
        <v>6853372</v>
      </c>
      <c r="I45" s="19">
        <v>472446</v>
      </c>
      <c r="J45" s="19">
        <v>1482565.2749999999</v>
      </c>
      <c r="K45" s="19">
        <v>6853372</v>
      </c>
      <c r="L45" s="19">
        <v>472446</v>
      </c>
      <c r="M45" s="19">
        <v>1482565.2749999999</v>
      </c>
      <c r="N45" s="19">
        <v>6853372</v>
      </c>
      <c r="O45" s="19">
        <v>472446</v>
      </c>
      <c r="P45" s="19">
        <v>1482565.2749999999</v>
      </c>
      <c r="Q45" s="19">
        <v>6853372</v>
      </c>
      <c r="R45" s="19">
        <v>472446</v>
      </c>
      <c r="S45" s="19">
        <v>1482565.2749999999</v>
      </c>
      <c r="T45" s="19">
        <v>6853372</v>
      </c>
      <c r="U45" s="19">
        <v>472446</v>
      </c>
      <c r="V45" s="19">
        <v>1482565.2749999999</v>
      </c>
      <c r="W45" s="19">
        <v>6853372</v>
      </c>
      <c r="X45" s="19">
        <v>472446</v>
      </c>
      <c r="Y45" s="19">
        <v>1482565.2749999999</v>
      </c>
      <c r="Z45" s="19">
        <v>6853372</v>
      </c>
      <c r="AA45" s="19">
        <v>472446</v>
      </c>
      <c r="AB45" s="19">
        <v>1482565.2749999999</v>
      </c>
      <c r="AC45">
        <v>14600000</v>
      </c>
      <c r="AD45">
        <v>31800000</v>
      </c>
      <c r="AE45">
        <v>52800000</v>
      </c>
    </row>
    <row r="46" spans="1:31" x14ac:dyDescent="0.2">
      <c r="A46" s="18">
        <v>44222</v>
      </c>
      <c r="B46" s="19">
        <v>7164387</v>
      </c>
      <c r="C46" s="19">
        <v>474156</v>
      </c>
      <c r="D46" s="19">
        <v>1603652.9875</v>
      </c>
      <c r="E46" s="19">
        <v>7164387</v>
      </c>
      <c r="F46" s="19">
        <v>474156</v>
      </c>
      <c r="G46" s="19">
        <v>1603652.9875</v>
      </c>
      <c r="H46" s="19">
        <v>7164387</v>
      </c>
      <c r="I46" s="19">
        <v>474156</v>
      </c>
      <c r="J46" s="19">
        <v>1603652.9875</v>
      </c>
      <c r="K46" s="19">
        <v>7164387</v>
      </c>
      <c r="L46" s="19">
        <v>474156</v>
      </c>
      <c r="M46" s="19">
        <v>1603652.9875</v>
      </c>
      <c r="N46" s="19">
        <v>7164387</v>
      </c>
      <c r="O46" s="19">
        <v>474156</v>
      </c>
      <c r="P46" s="19">
        <v>1603652.9875</v>
      </c>
      <c r="Q46" s="19">
        <v>7164387</v>
      </c>
      <c r="R46" s="19">
        <v>474156</v>
      </c>
      <c r="S46" s="19">
        <v>1603652.9875</v>
      </c>
      <c r="T46" s="19">
        <v>7164387</v>
      </c>
      <c r="U46" s="19">
        <v>474156</v>
      </c>
      <c r="V46" s="19">
        <v>1603652.9875</v>
      </c>
      <c r="W46" s="19">
        <v>7164387</v>
      </c>
      <c r="X46" s="19">
        <v>474156</v>
      </c>
      <c r="Y46" s="19">
        <v>1603652.9875</v>
      </c>
      <c r="Z46" s="19">
        <v>7164387</v>
      </c>
      <c r="AA46" s="19">
        <v>474156</v>
      </c>
      <c r="AB46" s="19">
        <v>1603652.9875</v>
      </c>
      <c r="AC46">
        <v>14600000</v>
      </c>
      <c r="AD46">
        <v>31800000</v>
      </c>
      <c r="AE46">
        <v>52800000</v>
      </c>
    </row>
    <row r="47" spans="1:31" x14ac:dyDescent="0.2">
      <c r="A47" s="18">
        <v>44223</v>
      </c>
      <c r="B47" s="19">
        <v>7447199</v>
      </c>
      <c r="C47" s="19">
        <v>476485</v>
      </c>
      <c r="D47" s="19">
        <v>1724740.7000000002</v>
      </c>
      <c r="E47" s="19">
        <v>7447199</v>
      </c>
      <c r="F47" s="19">
        <v>476485</v>
      </c>
      <c r="G47" s="19">
        <v>1724740.7000000002</v>
      </c>
      <c r="H47" s="19">
        <v>7447199</v>
      </c>
      <c r="I47" s="19">
        <v>476485</v>
      </c>
      <c r="J47" s="19">
        <v>1724740.7000000002</v>
      </c>
      <c r="K47" s="19">
        <v>7447199</v>
      </c>
      <c r="L47" s="19">
        <v>476485</v>
      </c>
      <c r="M47" s="19">
        <v>1724740.7000000002</v>
      </c>
      <c r="N47" s="19">
        <v>7447199</v>
      </c>
      <c r="O47" s="19">
        <v>476485</v>
      </c>
      <c r="P47" s="19">
        <v>1724740.7000000002</v>
      </c>
      <c r="Q47" s="19">
        <v>7447199</v>
      </c>
      <c r="R47" s="19">
        <v>476485</v>
      </c>
      <c r="S47" s="19">
        <v>1724740.7000000002</v>
      </c>
      <c r="T47" s="19">
        <v>7447199</v>
      </c>
      <c r="U47" s="19">
        <v>476485</v>
      </c>
      <c r="V47" s="19">
        <v>1724740.7000000002</v>
      </c>
      <c r="W47" s="19">
        <v>7447199</v>
      </c>
      <c r="X47" s="19">
        <v>476485</v>
      </c>
      <c r="Y47" s="19">
        <v>1724740.7000000002</v>
      </c>
      <c r="Z47" s="19">
        <v>7447199</v>
      </c>
      <c r="AA47" s="19">
        <v>476485</v>
      </c>
      <c r="AB47" s="19">
        <v>1724740.7000000002</v>
      </c>
      <c r="AC47">
        <v>14600000</v>
      </c>
      <c r="AD47">
        <v>31800000</v>
      </c>
      <c r="AE47">
        <v>52800000</v>
      </c>
    </row>
    <row r="48" spans="1:31" x14ac:dyDescent="0.2">
      <c r="A48" s="18">
        <v>44224</v>
      </c>
      <c r="B48" s="19">
        <v>7891184</v>
      </c>
      <c r="C48" s="19">
        <v>478254</v>
      </c>
      <c r="D48" s="19">
        <v>1845828.4125000001</v>
      </c>
      <c r="E48" s="19">
        <v>7891184</v>
      </c>
      <c r="F48" s="19">
        <v>478254</v>
      </c>
      <c r="G48" s="19">
        <v>1845828.4125000001</v>
      </c>
      <c r="H48" s="19">
        <v>7891184</v>
      </c>
      <c r="I48" s="19">
        <v>478254</v>
      </c>
      <c r="J48" s="19">
        <v>1845828.4125000001</v>
      </c>
      <c r="K48" s="19">
        <v>7891184</v>
      </c>
      <c r="L48" s="19">
        <v>478254</v>
      </c>
      <c r="M48" s="19">
        <v>1845828.4125000001</v>
      </c>
      <c r="N48" s="19">
        <v>7891184</v>
      </c>
      <c r="O48" s="19">
        <v>478254</v>
      </c>
      <c r="P48" s="19">
        <v>1845828.4125000001</v>
      </c>
      <c r="Q48" s="19">
        <v>7891184</v>
      </c>
      <c r="R48" s="19">
        <v>478254</v>
      </c>
      <c r="S48" s="19">
        <v>1845828.4125000001</v>
      </c>
      <c r="T48" s="19">
        <v>7891184</v>
      </c>
      <c r="U48" s="19">
        <v>478254</v>
      </c>
      <c r="V48" s="19">
        <v>1845828.4125000001</v>
      </c>
      <c r="W48" s="19">
        <v>7891184</v>
      </c>
      <c r="X48" s="19">
        <v>478254</v>
      </c>
      <c r="Y48" s="19">
        <v>1845828.4125000001</v>
      </c>
      <c r="Z48" s="19">
        <v>7891184</v>
      </c>
      <c r="AA48" s="19">
        <v>478254</v>
      </c>
      <c r="AB48" s="19">
        <v>1845828.4125000001</v>
      </c>
      <c r="AC48">
        <v>14600000</v>
      </c>
      <c r="AD48">
        <v>31800000</v>
      </c>
      <c r="AE48">
        <v>52800000</v>
      </c>
    </row>
    <row r="49" spans="1:31" x14ac:dyDescent="0.2">
      <c r="A49" s="18">
        <v>44225</v>
      </c>
      <c r="B49" s="19">
        <v>8378940</v>
      </c>
      <c r="C49" s="19">
        <v>480432</v>
      </c>
      <c r="D49" s="19">
        <v>1966916.125</v>
      </c>
      <c r="E49" s="19">
        <v>8378940</v>
      </c>
      <c r="F49" s="19">
        <v>480432</v>
      </c>
      <c r="G49" s="19">
        <v>1966916.125</v>
      </c>
      <c r="H49" s="19">
        <v>8378940</v>
      </c>
      <c r="I49" s="19">
        <v>480432</v>
      </c>
      <c r="J49" s="19">
        <v>1966916.125</v>
      </c>
      <c r="K49" s="19">
        <v>8378940</v>
      </c>
      <c r="L49" s="19">
        <v>480432</v>
      </c>
      <c r="M49" s="19">
        <v>1966916.125</v>
      </c>
      <c r="N49" s="19">
        <v>8378940</v>
      </c>
      <c r="O49" s="19">
        <v>480432</v>
      </c>
      <c r="P49" s="19">
        <v>1966916.125</v>
      </c>
      <c r="Q49" s="19">
        <v>8378940</v>
      </c>
      <c r="R49" s="19">
        <v>480432</v>
      </c>
      <c r="S49" s="19">
        <v>1966916.125</v>
      </c>
      <c r="T49" s="19">
        <v>8378940</v>
      </c>
      <c r="U49" s="19">
        <v>480432</v>
      </c>
      <c r="V49" s="19">
        <v>1966916.125</v>
      </c>
      <c r="W49" s="19">
        <v>8378940</v>
      </c>
      <c r="X49" s="19">
        <v>480432</v>
      </c>
      <c r="Y49" s="19">
        <v>1966916.125</v>
      </c>
      <c r="Z49" s="19">
        <v>8378940</v>
      </c>
      <c r="AA49" s="19">
        <v>480432</v>
      </c>
      <c r="AB49" s="19">
        <v>1966916.125</v>
      </c>
      <c r="AC49">
        <v>14600000</v>
      </c>
      <c r="AD49">
        <v>31800000</v>
      </c>
      <c r="AE49">
        <v>52800000</v>
      </c>
    </row>
    <row r="50" spans="1:31" x14ac:dyDescent="0.2">
      <c r="A50" s="18">
        <v>44226</v>
      </c>
      <c r="B50" s="19">
        <v>8977329</v>
      </c>
      <c r="C50" s="19">
        <v>491053</v>
      </c>
      <c r="D50" s="19">
        <v>2088003.8374999999</v>
      </c>
      <c r="E50" s="19">
        <v>8977329</v>
      </c>
      <c r="F50" s="19">
        <v>491053</v>
      </c>
      <c r="G50" s="19">
        <v>2088003.8374999999</v>
      </c>
      <c r="H50" s="19">
        <v>8977329</v>
      </c>
      <c r="I50" s="19">
        <v>491053</v>
      </c>
      <c r="J50" s="19">
        <v>2088003.8374999999</v>
      </c>
      <c r="K50" s="19">
        <v>8977329</v>
      </c>
      <c r="L50" s="19">
        <v>491053</v>
      </c>
      <c r="M50" s="19">
        <v>2088003.8374999999</v>
      </c>
      <c r="N50" s="19">
        <v>8977329</v>
      </c>
      <c r="O50" s="19">
        <v>491053</v>
      </c>
      <c r="P50" s="19">
        <v>2088003.8374999999</v>
      </c>
      <c r="Q50" s="19">
        <v>8977329</v>
      </c>
      <c r="R50" s="19">
        <v>491053</v>
      </c>
      <c r="S50" s="19">
        <v>2088003.8374999999</v>
      </c>
      <c r="T50" s="19">
        <v>8977329</v>
      </c>
      <c r="U50" s="19">
        <v>491053</v>
      </c>
      <c r="V50" s="19">
        <v>2088003.8374999999</v>
      </c>
      <c r="W50" s="19">
        <v>8977329</v>
      </c>
      <c r="X50" s="19">
        <v>491053</v>
      </c>
      <c r="Y50" s="19">
        <v>2088003.8374999999</v>
      </c>
      <c r="Z50" s="19">
        <v>8977329</v>
      </c>
      <c r="AA50" s="19">
        <v>491053</v>
      </c>
      <c r="AB50" s="19">
        <v>2088003.8374999999</v>
      </c>
      <c r="AC50">
        <v>14600000</v>
      </c>
      <c r="AD50">
        <v>31800000</v>
      </c>
      <c r="AE50">
        <v>52800000</v>
      </c>
    </row>
    <row r="51" spans="1:31" x14ac:dyDescent="0.2">
      <c r="A51" s="18">
        <v>44227</v>
      </c>
      <c r="B51" s="19">
        <v>9296367</v>
      </c>
      <c r="C51" s="19">
        <v>494209</v>
      </c>
      <c r="D51" s="19">
        <v>2209091.5500000003</v>
      </c>
      <c r="E51" s="19">
        <v>9296367</v>
      </c>
      <c r="F51" s="19">
        <v>494209</v>
      </c>
      <c r="G51" s="19">
        <v>2209091.5500000003</v>
      </c>
      <c r="H51" s="19">
        <v>9296367</v>
      </c>
      <c r="I51" s="19">
        <v>494209</v>
      </c>
      <c r="J51" s="19">
        <v>2209091.5500000003</v>
      </c>
      <c r="K51" s="19">
        <v>9296367</v>
      </c>
      <c r="L51" s="19">
        <v>494209</v>
      </c>
      <c r="M51" s="19">
        <v>2209091.5500000003</v>
      </c>
      <c r="N51" s="19">
        <v>9296367</v>
      </c>
      <c r="O51" s="19">
        <v>494209</v>
      </c>
      <c r="P51" s="19">
        <v>2209091.5500000003</v>
      </c>
      <c r="Q51" s="19">
        <v>9296367</v>
      </c>
      <c r="R51" s="19">
        <v>494209</v>
      </c>
      <c r="S51" s="19">
        <v>2209091.5500000003</v>
      </c>
      <c r="T51" s="19">
        <v>9296367</v>
      </c>
      <c r="U51" s="19">
        <v>494209</v>
      </c>
      <c r="V51" s="19">
        <v>2209091.5500000003</v>
      </c>
      <c r="W51" s="19">
        <v>9296367</v>
      </c>
      <c r="X51" s="19">
        <v>494209</v>
      </c>
      <c r="Y51" s="19">
        <v>2209091.5500000003</v>
      </c>
      <c r="Z51" s="19">
        <v>9296367</v>
      </c>
      <c r="AA51" s="19">
        <v>494209</v>
      </c>
      <c r="AB51" s="19">
        <v>2209091.5500000003</v>
      </c>
      <c r="AC51">
        <v>14600000</v>
      </c>
      <c r="AD51">
        <v>31800000</v>
      </c>
      <c r="AE51">
        <v>52800000</v>
      </c>
    </row>
    <row r="52" spans="1:31" x14ac:dyDescent="0.2">
      <c r="A52" s="18">
        <v>44228</v>
      </c>
      <c r="B52" s="19">
        <v>9646715</v>
      </c>
      <c r="C52" s="19">
        <v>496796</v>
      </c>
      <c r="D52" s="19">
        <v>2209091.5500000003</v>
      </c>
      <c r="E52" s="19">
        <v>9646715</v>
      </c>
      <c r="F52" s="19">
        <v>496796</v>
      </c>
      <c r="G52" s="19">
        <v>2209091.5500000003</v>
      </c>
      <c r="H52" s="19">
        <v>9646715</v>
      </c>
      <c r="I52" s="19">
        <v>496796</v>
      </c>
      <c r="J52" s="19">
        <v>2209091.5500000003</v>
      </c>
      <c r="K52" s="19">
        <v>9646715</v>
      </c>
      <c r="L52" s="19">
        <v>496796</v>
      </c>
      <c r="M52" s="19">
        <v>2209091.5500000003</v>
      </c>
      <c r="N52" s="19">
        <v>9646715</v>
      </c>
      <c r="O52" s="19">
        <v>496796</v>
      </c>
      <c r="P52" s="19">
        <v>2209091.5500000003</v>
      </c>
      <c r="Q52" s="19">
        <v>9646715</v>
      </c>
      <c r="R52" s="19">
        <v>496796</v>
      </c>
      <c r="S52" s="19">
        <v>2188483.2000000002</v>
      </c>
      <c r="T52" s="19">
        <v>9646715</v>
      </c>
      <c r="U52" s="19">
        <v>496796</v>
      </c>
      <c r="V52" s="19">
        <v>2209091.5500000003</v>
      </c>
      <c r="W52" s="19">
        <v>9646715</v>
      </c>
      <c r="X52" s="19">
        <v>496796</v>
      </c>
      <c r="Y52" s="19">
        <v>2209091.5500000003</v>
      </c>
      <c r="Z52" s="19">
        <v>9646715</v>
      </c>
      <c r="AA52" s="19">
        <v>496796</v>
      </c>
      <c r="AB52" s="19">
        <v>2209091.5500000003</v>
      </c>
      <c r="AC52">
        <v>14600000</v>
      </c>
      <c r="AD52">
        <v>31800000</v>
      </c>
      <c r="AE52">
        <v>52800000</v>
      </c>
    </row>
    <row r="53" spans="1:31" x14ac:dyDescent="0.2">
      <c r="A53" s="18">
        <v>44229</v>
      </c>
      <c r="B53" s="19">
        <v>10021471</v>
      </c>
      <c r="C53" s="19">
        <v>498962</v>
      </c>
      <c r="D53" s="19">
        <v>2396789.7000000002</v>
      </c>
      <c r="E53" s="19">
        <v>10021471</v>
      </c>
      <c r="F53" s="19">
        <v>498962</v>
      </c>
      <c r="G53" s="19">
        <v>2396789.7000000002</v>
      </c>
      <c r="H53" s="19">
        <v>10021471</v>
      </c>
      <c r="I53" s="19">
        <v>498962</v>
      </c>
      <c r="J53" s="19">
        <v>2396789.7000000002</v>
      </c>
      <c r="K53" s="19">
        <v>10021471</v>
      </c>
      <c r="L53" s="19">
        <v>498962</v>
      </c>
      <c r="M53" s="19">
        <v>2396789.7000000002</v>
      </c>
      <c r="N53" s="19">
        <v>10021471</v>
      </c>
      <c r="O53" s="19">
        <v>498962</v>
      </c>
      <c r="P53" s="19">
        <v>2396789.7000000002</v>
      </c>
      <c r="Q53" s="19">
        <v>10021471</v>
      </c>
      <c r="R53" s="19">
        <v>498962</v>
      </c>
      <c r="S53" s="19">
        <v>2396789.7000000002</v>
      </c>
      <c r="T53" s="19">
        <v>10021471</v>
      </c>
      <c r="U53" s="19">
        <v>498962</v>
      </c>
      <c r="V53" s="19">
        <v>2396789.7000000002</v>
      </c>
      <c r="W53" s="19">
        <v>10021471</v>
      </c>
      <c r="X53" s="19">
        <v>498962</v>
      </c>
      <c r="Y53" s="19">
        <v>2396789.7000000002</v>
      </c>
      <c r="Z53" s="19">
        <v>10021471</v>
      </c>
      <c r="AA53" s="19">
        <v>498962</v>
      </c>
      <c r="AB53" s="19">
        <v>2396789.7000000002</v>
      </c>
      <c r="AC53">
        <v>14600000</v>
      </c>
      <c r="AD53">
        <v>31800000</v>
      </c>
      <c r="AE53">
        <v>52800000</v>
      </c>
    </row>
    <row r="54" spans="1:31" x14ac:dyDescent="0.2">
      <c r="A54" s="18">
        <v>44230</v>
      </c>
      <c r="B54" s="19">
        <v>10490487</v>
      </c>
      <c r="C54" s="19">
        <v>501957</v>
      </c>
      <c r="D54" s="19">
        <v>2648325.6500000004</v>
      </c>
      <c r="E54" s="19">
        <v>10490487</v>
      </c>
      <c r="F54" s="19">
        <v>501957</v>
      </c>
      <c r="G54" s="19">
        <v>2648325.6500000004</v>
      </c>
      <c r="H54" s="19">
        <v>10490487</v>
      </c>
      <c r="I54" s="19">
        <v>501957</v>
      </c>
      <c r="J54" s="19">
        <v>2648325.6500000004</v>
      </c>
      <c r="K54" s="19">
        <v>10490487</v>
      </c>
      <c r="L54" s="19">
        <v>501957</v>
      </c>
      <c r="M54" s="19">
        <v>2648325.6500000004</v>
      </c>
      <c r="N54" s="19">
        <v>10490487</v>
      </c>
      <c r="O54" s="19">
        <v>501957</v>
      </c>
      <c r="P54" s="19">
        <v>2648325.6500000004</v>
      </c>
      <c r="Q54" s="19">
        <v>10490487</v>
      </c>
      <c r="R54" s="19">
        <v>501957</v>
      </c>
      <c r="S54" s="19">
        <v>2648325.6500000004</v>
      </c>
      <c r="T54" s="19">
        <v>10490487</v>
      </c>
      <c r="U54" s="19">
        <v>501957</v>
      </c>
      <c r="V54" s="19">
        <v>2648325.6500000004</v>
      </c>
      <c r="W54" s="19">
        <v>10490487</v>
      </c>
      <c r="X54" s="19">
        <v>501957</v>
      </c>
      <c r="Y54" s="19">
        <v>2648325.6500000004</v>
      </c>
      <c r="Z54" s="19">
        <v>10490487</v>
      </c>
      <c r="AA54" s="19">
        <v>501957</v>
      </c>
      <c r="AB54" s="19">
        <v>2648325.6500000004</v>
      </c>
      <c r="AC54">
        <v>14600000</v>
      </c>
      <c r="AD54">
        <v>31800000</v>
      </c>
      <c r="AE54">
        <v>52800000</v>
      </c>
    </row>
    <row r="55" spans="1:31" x14ac:dyDescent="0.2">
      <c r="A55" s="18">
        <v>44231</v>
      </c>
      <c r="B55" s="19">
        <v>10971047</v>
      </c>
      <c r="C55" s="19">
        <v>505993</v>
      </c>
      <c r="D55" s="19">
        <v>2933613.1</v>
      </c>
      <c r="E55" s="19">
        <v>10971047</v>
      </c>
      <c r="F55" s="19">
        <v>505993</v>
      </c>
      <c r="G55" s="19">
        <v>2933613.1</v>
      </c>
      <c r="H55" s="19">
        <v>10971047</v>
      </c>
      <c r="I55" s="19">
        <v>505993</v>
      </c>
      <c r="J55" s="19">
        <v>2933613.1</v>
      </c>
      <c r="K55" s="19">
        <v>10971047</v>
      </c>
      <c r="L55" s="19">
        <v>505993</v>
      </c>
      <c r="M55" s="19">
        <v>2933613.1</v>
      </c>
      <c r="N55" s="19">
        <v>10971047</v>
      </c>
      <c r="O55" s="19">
        <v>505993</v>
      </c>
      <c r="P55" s="19">
        <v>2933613.1</v>
      </c>
      <c r="Q55" s="19">
        <v>10971047</v>
      </c>
      <c r="R55" s="19">
        <v>505993</v>
      </c>
      <c r="S55" s="19">
        <v>2933613.1</v>
      </c>
      <c r="T55" s="19">
        <v>10971047</v>
      </c>
      <c r="U55" s="19">
        <v>505993</v>
      </c>
      <c r="V55" s="19">
        <v>2933613.1</v>
      </c>
      <c r="W55" s="19">
        <v>10971047</v>
      </c>
      <c r="X55" s="19">
        <v>505993</v>
      </c>
      <c r="Y55" s="19">
        <v>2933613.1</v>
      </c>
      <c r="Z55" s="19">
        <v>10971047</v>
      </c>
      <c r="AA55" s="19">
        <v>505993</v>
      </c>
      <c r="AB55" s="19">
        <v>2933613.1</v>
      </c>
      <c r="AC55">
        <v>14600000</v>
      </c>
      <c r="AD55">
        <v>31800000</v>
      </c>
      <c r="AE55">
        <v>52800000</v>
      </c>
    </row>
    <row r="56" spans="1:31" x14ac:dyDescent="0.2">
      <c r="A56" s="18">
        <v>44232</v>
      </c>
      <c r="B56" s="19">
        <v>11465210</v>
      </c>
      <c r="C56" s="19">
        <v>510057</v>
      </c>
      <c r="D56" s="19">
        <v>3225624.15</v>
      </c>
      <c r="E56" s="19">
        <v>11465210</v>
      </c>
      <c r="F56" s="19">
        <v>510057</v>
      </c>
      <c r="G56" s="19">
        <v>3225624.15</v>
      </c>
      <c r="H56" s="19">
        <v>11465210</v>
      </c>
      <c r="I56" s="19">
        <v>510057</v>
      </c>
      <c r="J56" s="19">
        <v>3225624.15</v>
      </c>
      <c r="K56" s="19">
        <v>11465210</v>
      </c>
      <c r="L56" s="19">
        <v>510057</v>
      </c>
      <c r="M56" s="19">
        <v>3225624.15</v>
      </c>
      <c r="N56" s="19">
        <v>11465210</v>
      </c>
      <c r="O56" s="19">
        <v>510057</v>
      </c>
      <c r="P56" s="19">
        <v>3225624.15</v>
      </c>
      <c r="Q56" s="19">
        <v>11465210</v>
      </c>
      <c r="R56" s="19">
        <v>510057</v>
      </c>
      <c r="S56" s="19">
        <v>3225624.15</v>
      </c>
      <c r="T56" s="19">
        <v>11465210</v>
      </c>
      <c r="U56" s="19">
        <v>510057</v>
      </c>
      <c r="V56" s="19">
        <v>3225624.15</v>
      </c>
      <c r="W56" s="19">
        <v>11465210</v>
      </c>
      <c r="X56" s="19">
        <v>510057</v>
      </c>
      <c r="Y56" s="19">
        <v>3225624.15</v>
      </c>
      <c r="Z56" s="19">
        <v>11465210</v>
      </c>
      <c r="AA56" s="19">
        <v>510057</v>
      </c>
      <c r="AB56" s="19">
        <v>3225624.15</v>
      </c>
      <c r="AC56">
        <v>14600000</v>
      </c>
      <c r="AD56">
        <v>31800000</v>
      </c>
      <c r="AE56">
        <v>52800000</v>
      </c>
    </row>
    <row r="57" spans="1:31" x14ac:dyDescent="0.2">
      <c r="A57" s="18">
        <v>44233</v>
      </c>
      <c r="B57" s="19">
        <v>12014288</v>
      </c>
      <c r="C57" s="19">
        <v>511447</v>
      </c>
      <c r="D57" s="19">
        <v>3475871.4</v>
      </c>
      <c r="E57" s="19">
        <v>12014288</v>
      </c>
      <c r="F57" s="19">
        <v>511447</v>
      </c>
      <c r="G57" s="19">
        <v>3475871.4</v>
      </c>
      <c r="H57" s="19">
        <v>12014288</v>
      </c>
      <c r="I57" s="19">
        <v>511447</v>
      </c>
      <c r="J57" s="19">
        <v>3475871.4</v>
      </c>
      <c r="K57" s="19">
        <v>12014288</v>
      </c>
      <c r="L57" s="19">
        <v>511447</v>
      </c>
      <c r="M57" s="19">
        <v>3475871.4</v>
      </c>
      <c r="N57" s="19">
        <v>12014288</v>
      </c>
      <c r="O57" s="19">
        <v>511447</v>
      </c>
      <c r="P57" s="19">
        <v>3475871.4</v>
      </c>
      <c r="Q57" s="19">
        <v>12014288</v>
      </c>
      <c r="R57" s="19">
        <v>511447</v>
      </c>
      <c r="S57" s="19">
        <v>3475871.4</v>
      </c>
      <c r="T57" s="19">
        <v>12014288</v>
      </c>
      <c r="U57" s="19">
        <v>511447</v>
      </c>
      <c r="V57" s="19">
        <v>3475871.4</v>
      </c>
      <c r="W57" s="19">
        <v>12014288</v>
      </c>
      <c r="X57" s="19">
        <v>511447</v>
      </c>
      <c r="Y57" s="19">
        <v>3475871.4</v>
      </c>
      <c r="Z57" s="19">
        <v>12014288</v>
      </c>
      <c r="AA57" s="19">
        <v>511447</v>
      </c>
      <c r="AB57" s="19">
        <v>3475871.4</v>
      </c>
      <c r="AC57">
        <v>14600000</v>
      </c>
      <c r="AD57">
        <v>31800000</v>
      </c>
      <c r="AE57">
        <v>52800000</v>
      </c>
    </row>
    <row r="58" spans="1:31" x14ac:dyDescent="0.2">
      <c r="A58" s="18">
        <v>44234</v>
      </c>
      <c r="B58" s="19">
        <v>12294006</v>
      </c>
      <c r="C58" s="19">
        <v>512581</v>
      </c>
      <c r="D58" s="19">
        <v>3678865.9499999997</v>
      </c>
      <c r="E58" s="19">
        <v>12294006</v>
      </c>
      <c r="F58" s="19">
        <v>512581</v>
      </c>
      <c r="G58" s="19">
        <v>3678865.9499999997</v>
      </c>
      <c r="H58" s="19">
        <v>12294006</v>
      </c>
      <c r="I58" s="19">
        <v>512581</v>
      </c>
      <c r="J58" s="19">
        <v>3678865.9499999997</v>
      </c>
      <c r="K58" s="19">
        <v>12294006</v>
      </c>
      <c r="L58" s="19">
        <v>512581</v>
      </c>
      <c r="M58" s="19">
        <v>3678865.9499999997</v>
      </c>
      <c r="N58" s="19">
        <v>12294006</v>
      </c>
      <c r="O58" s="19">
        <v>512581</v>
      </c>
      <c r="P58" s="19">
        <v>3678865.9499999997</v>
      </c>
      <c r="Q58" s="19">
        <v>12294006</v>
      </c>
      <c r="R58" s="19">
        <v>512581</v>
      </c>
      <c r="S58" s="19">
        <v>3678865.9499999997</v>
      </c>
      <c r="T58" s="19">
        <v>12294006</v>
      </c>
      <c r="U58" s="19">
        <v>512581</v>
      </c>
      <c r="V58" s="19">
        <v>3678865.9499999997</v>
      </c>
      <c r="W58" s="19">
        <v>12294006</v>
      </c>
      <c r="X58" s="19">
        <v>512581</v>
      </c>
      <c r="Y58" s="19">
        <v>3678865.9499999997</v>
      </c>
      <c r="Z58" s="19">
        <v>12294006</v>
      </c>
      <c r="AA58" s="19">
        <v>512581</v>
      </c>
      <c r="AB58" s="19">
        <v>3678865.9499999997</v>
      </c>
      <c r="AC58">
        <v>14600000</v>
      </c>
      <c r="AD58">
        <v>31800000</v>
      </c>
      <c r="AE58">
        <v>52800000</v>
      </c>
    </row>
    <row r="59" spans="1:31" x14ac:dyDescent="0.2">
      <c r="A59" s="18">
        <v>44235</v>
      </c>
      <c r="B59" s="19">
        <v>12646486</v>
      </c>
      <c r="C59" s="19">
        <v>516392</v>
      </c>
      <c r="D59" s="19">
        <v>3862762.6</v>
      </c>
      <c r="E59" s="19">
        <v>12646486</v>
      </c>
      <c r="F59" s="19">
        <v>516392</v>
      </c>
      <c r="G59" s="19">
        <v>3862762.6</v>
      </c>
      <c r="H59" s="19">
        <v>12646486</v>
      </c>
      <c r="I59" s="19">
        <v>516392</v>
      </c>
      <c r="J59" s="19">
        <v>3862762.6</v>
      </c>
      <c r="K59" s="19">
        <v>12646486</v>
      </c>
      <c r="L59" s="19">
        <v>516392</v>
      </c>
      <c r="M59" s="19">
        <v>3862762.6</v>
      </c>
      <c r="N59" s="19">
        <v>12646486</v>
      </c>
      <c r="O59" s="19">
        <v>516392</v>
      </c>
      <c r="P59" s="19">
        <v>3862762.6</v>
      </c>
      <c r="Q59" s="19">
        <v>12646486</v>
      </c>
      <c r="R59" s="19">
        <v>516392</v>
      </c>
      <c r="S59" s="19">
        <v>3862762.6</v>
      </c>
      <c r="T59" s="19">
        <v>12646486</v>
      </c>
      <c r="U59" s="19">
        <v>516392</v>
      </c>
      <c r="V59" s="19">
        <v>3862762.6</v>
      </c>
      <c r="W59" s="19">
        <v>12646486</v>
      </c>
      <c r="X59" s="19">
        <v>516392</v>
      </c>
      <c r="Y59" s="19">
        <v>3862762.6</v>
      </c>
      <c r="Z59" s="19">
        <v>12646486</v>
      </c>
      <c r="AA59" s="19">
        <v>516392</v>
      </c>
      <c r="AB59" s="19">
        <v>3862762.6</v>
      </c>
      <c r="AC59">
        <v>14600000</v>
      </c>
      <c r="AD59">
        <v>31800000</v>
      </c>
      <c r="AE59">
        <v>52800000</v>
      </c>
    </row>
    <row r="60" spans="1:31" x14ac:dyDescent="0.2">
      <c r="A60" s="18">
        <v>44236</v>
      </c>
      <c r="B60" s="19">
        <v>13058298</v>
      </c>
      <c r="C60" s="19">
        <v>519553</v>
      </c>
      <c r="D60" s="19">
        <v>4171797.25</v>
      </c>
      <c r="E60" s="19">
        <v>13058298</v>
      </c>
      <c r="F60" s="19">
        <v>519553</v>
      </c>
      <c r="G60" s="19">
        <v>4171797.25</v>
      </c>
      <c r="H60" s="19">
        <v>13058298</v>
      </c>
      <c r="I60" s="19">
        <v>519553</v>
      </c>
      <c r="J60" s="19">
        <v>4171797.25</v>
      </c>
      <c r="K60" s="19">
        <v>13058298</v>
      </c>
      <c r="L60" s="19">
        <v>519553</v>
      </c>
      <c r="M60" s="19">
        <v>4171797.25</v>
      </c>
      <c r="N60" s="19">
        <v>13058298</v>
      </c>
      <c r="O60" s="19">
        <v>519553</v>
      </c>
      <c r="P60" s="19">
        <v>4171797.25</v>
      </c>
      <c r="Q60" s="19">
        <v>13058298</v>
      </c>
      <c r="R60" s="19">
        <v>519553</v>
      </c>
      <c r="S60" s="19">
        <v>4171797.25</v>
      </c>
      <c r="T60" s="19">
        <v>13058298</v>
      </c>
      <c r="U60" s="19">
        <v>519553</v>
      </c>
      <c r="V60" s="19">
        <v>4171797.25</v>
      </c>
      <c r="W60" s="19">
        <v>13058298</v>
      </c>
      <c r="X60" s="19">
        <v>519553</v>
      </c>
      <c r="Y60" s="19">
        <v>4171797.25</v>
      </c>
      <c r="Z60" s="19">
        <v>13058298</v>
      </c>
      <c r="AA60" s="19">
        <v>519553</v>
      </c>
      <c r="AB60" s="19">
        <v>4171797.25</v>
      </c>
      <c r="AC60">
        <v>14600000</v>
      </c>
      <c r="AD60">
        <v>31800000</v>
      </c>
      <c r="AE60">
        <v>52800000</v>
      </c>
    </row>
    <row r="61" spans="1:31" x14ac:dyDescent="0.2">
      <c r="A61" s="18">
        <v>44237</v>
      </c>
      <c r="B61" s="19">
        <v>13509108</v>
      </c>
      <c r="C61" s="19">
        <v>524447</v>
      </c>
      <c r="D61" s="19">
        <v>4499125</v>
      </c>
      <c r="E61" s="19">
        <v>13509108</v>
      </c>
      <c r="F61" s="19">
        <v>524447</v>
      </c>
      <c r="G61" s="19">
        <v>4499125</v>
      </c>
      <c r="H61" s="19">
        <v>13509108</v>
      </c>
      <c r="I61" s="19">
        <v>524447</v>
      </c>
      <c r="J61" s="19">
        <v>4499125</v>
      </c>
      <c r="K61" s="19">
        <v>13509108</v>
      </c>
      <c r="L61" s="19">
        <v>524447</v>
      </c>
      <c r="M61" s="19">
        <v>4499125</v>
      </c>
      <c r="N61" s="19">
        <v>13509108</v>
      </c>
      <c r="O61" s="19">
        <v>524447</v>
      </c>
      <c r="P61" s="19">
        <v>4499125</v>
      </c>
      <c r="Q61" s="19">
        <v>13509108</v>
      </c>
      <c r="R61" s="19">
        <v>524447</v>
      </c>
      <c r="S61" s="19">
        <v>4499125</v>
      </c>
      <c r="T61" s="19">
        <v>13509108</v>
      </c>
      <c r="U61" s="19">
        <v>524447</v>
      </c>
      <c r="V61" s="19">
        <v>4499125</v>
      </c>
      <c r="W61" s="19">
        <v>13509108</v>
      </c>
      <c r="X61" s="19">
        <v>524447</v>
      </c>
      <c r="Y61" s="19">
        <v>4499125</v>
      </c>
      <c r="Z61" s="19">
        <v>13509108</v>
      </c>
      <c r="AA61" s="19">
        <v>524447</v>
      </c>
      <c r="AB61" s="19">
        <v>4499125</v>
      </c>
      <c r="AC61">
        <v>14600000</v>
      </c>
      <c r="AD61">
        <v>31800000</v>
      </c>
      <c r="AE61">
        <v>52800000</v>
      </c>
    </row>
    <row r="62" spans="1:31" x14ac:dyDescent="0.2">
      <c r="A62" s="18">
        <v>44238</v>
      </c>
      <c r="B62" s="19">
        <v>14012224</v>
      </c>
      <c r="C62" s="19">
        <v>530094</v>
      </c>
      <c r="D62" s="19">
        <v>4868132.5</v>
      </c>
      <c r="E62" s="19">
        <v>14012224</v>
      </c>
      <c r="F62" s="19">
        <v>530094</v>
      </c>
      <c r="G62" s="19">
        <v>4868132.5</v>
      </c>
      <c r="H62" s="19">
        <v>14012224</v>
      </c>
      <c r="I62" s="19">
        <v>530094</v>
      </c>
      <c r="J62" s="19">
        <v>4868132.5</v>
      </c>
      <c r="K62" s="19">
        <v>14012224</v>
      </c>
      <c r="L62" s="19">
        <v>530094</v>
      </c>
      <c r="M62" s="19">
        <v>4868132.5</v>
      </c>
      <c r="N62" s="19">
        <v>14012224</v>
      </c>
      <c r="O62" s="19">
        <v>530094</v>
      </c>
      <c r="P62" s="19">
        <v>4868132.5</v>
      </c>
      <c r="Q62" s="19">
        <v>14012224</v>
      </c>
      <c r="R62" s="19">
        <v>530094</v>
      </c>
      <c r="S62" s="19">
        <v>4868132.5</v>
      </c>
      <c r="T62" s="19">
        <v>14012224</v>
      </c>
      <c r="U62" s="19">
        <v>530094</v>
      </c>
      <c r="V62" s="19">
        <v>4868132.5</v>
      </c>
      <c r="W62" s="19">
        <v>14012224</v>
      </c>
      <c r="X62" s="19">
        <v>530094</v>
      </c>
      <c r="Y62" s="19">
        <v>4868132.5</v>
      </c>
      <c r="Z62" s="19">
        <v>14012224</v>
      </c>
      <c r="AA62" s="19">
        <v>530094</v>
      </c>
      <c r="AB62" s="19">
        <v>4868132.5</v>
      </c>
      <c r="AC62">
        <v>14600000</v>
      </c>
      <c r="AD62">
        <v>31800000</v>
      </c>
      <c r="AE62">
        <v>52800000</v>
      </c>
    </row>
    <row r="63" spans="1:31" x14ac:dyDescent="0.2">
      <c r="A63" s="18">
        <v>44239</v>
      </c>
      <c r="B63" s="19">
        <v>14556827</v>
      </c>
      <c r="C63" s="19">
        <v>534869</v>
      </c>
      <c r="D63" s="19">
        <v>5298646.75</v>
      </c>
      <c r="E63" s="19">
        <v>14556827</v>
      </c>
      <c r="F63" s="19">
        <v>534869</v>
      </c>
      <c r="G63" s="19">
        <v>5298646.75</v>
      </c>
      <c r="H63" s="19">
        <v>14556827</v>
      </c>
      <c r="I63" s="19">
        <v>534869</v>
      </c>
      <c r="J63" s="19">
        <v>5298646.75</v>
      </c>
      <c r="K63" s="19">
        <v>14556827</v>
      </c>
      <c r="L63" s="19">
        <v>534869</v>
      </c>
      <c r="M63" s="19">
        <v>5298646.75</v>
      </c>
      <c r="N63" s="19">
        <v>14556827</v>
      </c>
      <c r="O63" s="19">
        <v>534869</v>
      </c>
      <c r="P63" s="19">
        <v>5298646.75</v>
      </c>
      <c r="Q63" s="19">
        <v>14556827</v>
      </c>
      <c r="R63" s="19">
        <v>534869</v>
      </c>
      <c r="S63" s="19">
        <v>5298646.75</v>
      </c>
      <c r="T63" s="19">
        <v>14556827</v>
      </c>
      <c r="U63" s="19">
        <v>534869</v>
      </c>
      <c r="V63" s="19">
        <v>5298646.75</v>
      </c>
      <c r="W63" s="19">
        <v>14556827</v>
      </c>
      <c r="X63" s="19">
        <v>534869</v>
      </c>
      <c r="Y63" s="19">
        <v>5298646.75</v>
      </c>
      <c r="Z63" s="19">
        <v>14556827</v>
      </c>
      <c r="AA63" s="19">
        <v>534869</v>
      </c>
      <c r="AB63" s="19">
        <v>5298646.75</v>
      </c>
      <c r="AC63">
        <v>14600000</v>
      </c>
      <c r="AD63">
        <v>31800000</v>
      </c>
      <c r="AE63">
        <v>52800000</v>
      </c>
    </row>
    <row r="64" spans="1:31" x14ac:dyDescent="0.2">
      <c r="A64" s="18">
        <v>44240</v>
      </c>
      <c r="B64" s="19">
        <v>15062189</v>
      </c>
      <c r="C64" s="19">
        <v>537715</v>
      </c>
      <c r="D64" s="19">
        <v>5741471.9000000004</v>
      </c>
      <c r="E64" s="19">
        <v>15062189</v>
      </c>
      <c r="F64" s="19">
        <v>537715</v>
      </c>
      <c r="G64" s="19">
        <v>5741471.9000000004</v>
      </c>
      <c r="H64" s="19">
        <v>15062189</v>
      </c>
      <c r="I64" s="19">
        <v>537715</v>
      </c>
      <c r="J64" s="19">
        <v>5741471.9000000004</v>
      </c>
      <c r="K64" s="19">
        <v>15062189</v>
      </c>
      <c r="L64" s="19">
        <v>537715</v>
      </c>
      <c r="M64" s="19">
        <v>5741471.9000000004</v>
      </c>
      <c r="N64" s="19">
        <v>15062189</v>
      </c>
      <c r="O64" s="19">
        <v>537715</v>
      </c>
      <c r="P64" s="19">
        <v>5741471.9000000004</v>
      </c>
      <c r="Q64" s="19">
        <v>15062189</v>
      </c>
      <c r="R64" s="19">
        <v>537715</v>
      </c>
      <c r="S64" s="19">
        <v>5741471.9000000004</v>
      </c>
      <c r="T64" s="19">
        <v>15062189</v>
      </c>
      <c r="U64" s="19">
        <v>537715</v>
      </c>
      <c r="V64" s="19">
        <v>5741471.9000000004</v>
      </c>
      <c r="W64" s="19">
        <v>15062189</v>
      </c>
      <c r="X64" s="19">
        <v>537715</v>
      </c>
      <c r="Y64" s="19">
        <v>5741471.9000000004</v>
      </c>
      <c r="Z64" s="19">
        <v>15062189</v>
      </c>
      <c r="AA64" s="19">
        <v>537715</v>
      </c>
      <c r="AB64" s="19">
        <v>5741471.9000000004</v>
      </c>
      <c r="AC64">
        <v>14600000</v>
      </c>
      <c r="AD64">
        <v>31800000</v>
      </c>
      <c r="AE64">
        <v>52800000</v>
      </c>
    </row>
    <row r="65" spans="1:31" x14ac:dyDescent="0.2">
      <c r="A65" s="18">
        <v>44241</v>
      </c>
      <c r="B65" s="19">
        <v>15300151</v>
      </c>
      <c r="C65" s="19">
        <v>539630</v>
      </c>
      <c r="D65" s="19">
        <v>5939736.9000000004</v>
      </c>
      <c r="E65" s="19">
        <v>15300151</v>
      </c>
      <c r="F65" s="19">
        <v>539630</v>
      </c>
      <c r="G65" s="19">
        <v>5939736.9000000004</v>
      </c>
      <c r="H65" s="19">
        <v>15300151</v>
      </c>
      <c r="I65" s="19">
        <v>539630</v>
      </c>
      <c r="J65" s="19">
        <v>5939736.9000000004</v>
      </c>
      <c r="K65" s="19">
        <v>15300151</v>
      </c>
      <c r="L65" s="19">
        <v>539630</v>
      </c>
      <c r="M65" s="19">
        <v>5939736.9000000004</v>
      </c>
      <c r="N65" s="19">
        <v>15300151</v>
      </c>
      <c r="O65" s="19">
        <v>539630</v>
      </c>
      <c r="P65" s="19">
        <v>5939736.9000000004</v>
      </c>
      <c r="Q65" s="19">
        <v>15300151</v>
      </c>
      <c r="R65" s="19">
        <v>539630</v>
      </c>
      <c r="S65" s="19">
        <v>5939736.9000000004</v>
      </c>
      <c r="T65" s="19">
        <v>15300151</v>
      </c>
      <c r="U65" s="19">
        <v>539630</v>
      </c>
      <c r="V65" s="19">
        <v>5939736.9000000004</v>
      </c>
      <c r="W65" s="19">
        <v>15300151</v>
      </c>
      <c r="X65" s="19">
        <v>539630</v>
      </c>
      <c r="Y65" s="19">
        <v>5939736.9000000004</v>
      </c>
      <c r="Z65" s="19">
        <v>15300151</v>
      </c>
      <c r="AA65" s="19">
        <v>539630</v>
      </c>
      <c r="AB65" s="19">
        <v>5939736.9000000004</v>
      </c>
      <c r="AC65">
        <v>14600000</v>
      </c>
      <c r="AD65">
        <v>31800000</v>
      </c>
      <c r="AE65">
        <v>52800000</v>
      </c>
    </row>
    <row r="66" spans="1:31" x14ac:dyDescent="0.2">
      <c r="A66" s="18">
        <v>44242</v>
      </c>
      <c r="B66" s="19">
        <v>15576107</v>
      </c>
      <c r="C66" s="19">
        <v>546615</v>
      </c>
      <c r="D66" s="19">
        <v>6191657.0999999996</v>
      </c>
      <c r="E66" s="19">
        <v>15576107</v>
      </c>
      <c r="F66" s="19">
        <v>546615</v>
      </c>
      <c r="G66" s="19">
        <v>6191657.0999999996</v>
      </c>
      <c r="H66" s="19">
        <v>15576107</v>
      </c>
      <c r="I66" s="19">
        <v>546615</v>
      </c>
      <c r="J66" s="19">
        <v>6191657.0999999996</v>
      </c>
      <c r="K66" s="19">
        <v>15576107</v>
      </c>
      <c r="L66" s="19">
        <v>546615</v>
      </c>
      <c r="M66" s="19">
        <v>6191657.0999999996</v>
      </c>
      <c r="N66" s="19">
        <v>15576107</v>
      </c>
      <c r="O66" s="19">
        <v>546615</v>
      </c>
      <c r="P66" s="19">
        <v>6191657.0999999996</v>
      </c>
      <c r="Q66" s="19">
        <v>15576107</v>
      </c>
      <c r="R66" s="19">
        <v>546615</v>
      </c>
      <c r="S66" s="19">
        <v>6191657.0999999996</v>
      </c>
      <c r="T66" s="19">
        <v>15576107</v>
      </c>
      <c r="U66" s="19">
        <v>546615</v>
      </c>
      <c r="V66" s="19">
        <v>6191657.0999999996</v>
      </c>
      <c r="W66" s="19">
        <v>15576107</v>
      </c>
      <c r="X66" s="19">
        <v>546615</v>
      </c>
      <c r="Y66" s="19">
        <v>6191657.0999999996</v>
      </c>
      <c r="Z66" s="19">
        <v>15576107</v>
      </c>
      <c r="AA66" s="19">
        <v>546615</v>
      </c>
      <c r="AB66" s="19">
        <v>6191657.0999999996</v>
      </c>
      <c r="AC66">
        <v>14600000</v>
      </c>
      <c r="AD66">
        <v>31800000</v>
      </c>
      <c r="AE66">
        <v>52800000</v>
      </c>
    </row>
    <row r="67" spans="1:31" x14ac:dyDescent="0.2">
      <c r="A67" s="18">
        <v>44243</v>
      </c>
      <c r="B67" s="19">
        <v>15940972</v>
      </c>
      <c r="C67" s="19">
        <v>558577</v>
      </c>
      <c r="D67" s="19">
        <v>6471656.0999999996</v>
      </c>
      <c r="E67" s="19">
        <v>15940972</v>
      </c>
      <c r="F67" s="19">
        <v>558577</v>
      </c>
      <c r="G67" s="19">
        <v>6471656.0999999996</v>
      </c>
      <c r="H67" s="19">
        <v>15940972</v>
      </c>
      <c r="I67" s="19">
        <v>558577</v>
      </c>
      <c r="J67" s="19">
        <v>6471656.0999999996</v>
      </c>
      <c r="K67" s="19">
        <v>15940972</v>
      </c>
      <c r="L67" s="19">
        <v>558577</v>
      </c>
      <c r="M67" s="19">
        <v>6471656.0999999996</v>
      </c>
      <c r="N67" s="19">
        <v>15940972</v>
      </c>
      <c r="O67" s="19">
        <v>558577</v>
      </c>
      <c r="P67" s="19">
        <v>6471656.0999999996</v>
      </c>
      <c r="Q67" s="19">
        <v>15940972</v>
      </c>
      <c r="R67" s="19">
        <v>558577</v>
      </c>
      <c r="S67" s="19">
        <v>6471656.0999999996</v>
      </c>
      <c r="T67" s="19">
        <v>15940972</v>
      </c>
      <c r="U67" s="19">
        <v>558577</v>
      </c>
      <c r="V67" s="19">
        <v>6471656.0999999996</v>
      </c>
      <c r="W67" s="19">
        <v>15940972</v>
      </c>
      <c r="X67" s="19">
        <v>558577</v>
      </c>
      <c r="Y67" s="19">
        <v>6471656.0999999996</v>
      </c>
      <c r="Z67" s="19">
        <v>15940972</v>
      </c>
      <c r="AA67" s="19">
        <v>558577</v>
      </c>
      <c r="AB67" s="19">
        <v>6471656.0999999996</v>
      </c>
      <c r="AC67">
        <v>14600000</v>
      </c>
      <c r="AD67">
        <v>31800000</v>
      </c>
      <c r="AE67">
        <v>52800000</v>
      </c>
    </row>
    <row r="68" spans="1:31" x14ac:dyDescent="0.2">
      <c r="A68" s="18">
        <v>44244</v>
      </c>
      <c r="B68" s="19">
        <v>16423082</v>
      </c>
      <c r="C68" s="19">
        <v>573724</v>
      </c>
      <c r="D68" s="19">
        <v>6726303.3500000006</v>
      </c>
      <c r="E68" s="19">
        <v>16423082</v>
      </c>
      <c r="F68" s="19">
        <v>573724</v>
      </c>
      <c r="G68" s="19">
        <v>6726303.3500000006</v>
      </c>
      <c r="H68" s="19">
        <v>16423082</v>
      </c>
      <c r="I68" s="19">
        <v>573724</v>
      </c>
      <c r="J68" s="19">
        <v>6726303.3500000006</v>
      </c>
      <c r="K68" s="19">
        <v>16423082</v>
      </c>
      <c r="L68" s="19">
        <v>573724</v>
      </c>
      <c r="M68" s="19">
        <v>6726303.3500000006</v>
      </c>
      <c r="N68" s="19">
        <v>16423082</v>
      </c>
      <c r="O68" s="19">
        <v>573724</v>
      </c>
      <c r="P68" s="19">
        <v>6726303.3500000006</v>
      </c>
      <c r="Q68" s="19">
        <v>16423082</v>
      </c>
      <c r="R68" s="19">
        <v>573724</v>
      </c>
      <c r="S68" s="19">
        <v>6726303.3500000006</v>
      </c>
      <c r="T68" s="19">
        <v>16423082</v>
      </c>
      <c r="U68" s="19">
        <v>573724</v>
      </c>
      <c r="V68" s="19">
        <v>6726303.3500000006</v>
      </c>
      <c r="W68" s="19">
        <v>16423082</v>
      </c>
      <c r="X68" s="19">
        <v>573724</v>
      </c>
      <c r="Y68" s="19">
        <v>6726303.3500000006</v>
      </c>
      <c r="Z68" s="19">
        <v>16423082</v>
      </c>
      <c r="AA68" s="19">
        <v>573724</v>
      </c>
      <c r="AB68" s="19">
        <v>6726303.3500000006</v>
      </c>
      <c r="AC68">
        <v>14600000</v>
      </c>
      <c r="AD68">
        <v>31800000</v>
      </c>
      <c r="AE68">
        <v>52800000</v>
      </c>
    </row>
    <row r="69" spans="1:31" x14ac:dyDescent="0.2">
      <c r="A69" s="18">
        <v>44245</v>
      </c>
      <c r="B69" s="19">
        <v>0</v>
      </c>
      <c r="C69" s="19">
        <v>0</v>
      </c>
      <c r="D69" s="19" t="e">
        <v>#N/A</v>
      </c>
      <c r="E69" s="19">
        <v>16859669.3125</v>
      </c>
      <c r="F69" s="19">
        <v>587136.6875</v>
      </c>
      <c r="G69" s="19">
        <v>7125978.3000000007</v>
      </c>
      <c r="H69" s="19">
        <v>16884222.262384802</v>
      </c>
      <c r="I69" s="19">
        <v>587136.6875</v>
      </c>
      <c r="J69" s="19">
        <v>7125978.3000000007</v>
      </c>
      <c r="K69" s="19">
        <v>16884222.262384802</v>
      </c>
      <c r="L69" s="19">
        <v>587136.6875</v>
      </c>
      <c r="M69" s="19">
        <v>7125978.3000000007</v>
      </c>
      <c r="N69" s="19">
        <v>16884222.262384802</v>
      </c>
      <c r="O69" s="19">
        <v>587136.6875</v>
      </c>
      <c r="P69" s="19">
        <v>7125978.3000000007</v>
      </c>
      <c r="Q69" s="19">
        <v>16884222.262384802</v>
      </c>
      <c r="R69" s="19">
        <v>587136.6875</v>
      </c>
      <c r="S69" s="19">
        <v>7125978.3000000007</v>
      </c>
      <c r="T69" s="19">
        <v>16884222.262384802</v>
      </c>
      <c r="U69" s="19">
        <v>587136.6875</v>
      </c>
      <c r="V69" s="19">
        <v>7125978.3000000007</v>
      </c>
      <c r="W69" s="19">
        <v>16884222.262384802</v>
      </c>
      <c r="X69" s="19">
        <v>587136.6875</v>
      </c>
      <c r="Y69" s="19">
        <v>7125978.3000000007</v>
      </c>
      <c r="Z69" s="19">
        <v>16884222.262384802</v>
      </c>
      <c r="AA69" s="19">
        <v>587136.6875</v>
      </c>
      <c r="AB69" s="19">
        <v>7125978.3000000007</v>
      </c>
      <c r="AC69">
        <v>14600000</v>
      </c>
      <c r="AD69">
        <v>31800000</v>
      </c>
      <c r="AE69">
        <v>52800000</v>
      </c>
    </row>
    <row r="70" spans="1:31" x14ac:dyDescent="0.2">
      <c r="A70" s="18">
        <v>44246</v>
      </c>
      <c r="B70" s="19">
        <v>0</v>
      </c>
      <c r="C70" s="19">
        <v>0</v>
      </c>
      <c r="D70" s="19" t="e">
        <v>#N/A</v>
      </c>
      <c r="E70" s="19">
        <v>17296256.625</v>
      </c>
      <c r="F70" s="19">
        <v>600549.375</v>
      </c>
      <c r="G70" s="19">
        <v>7565067.5999999996</v>
      </c>
      <c r="H70" s="19">
        <v>17350645.016862184</v>
      </c>
      <c r="I70" s="19">
        <v>600549.375</v>
      </c>
      <c r="J70" s="19">
        <v>7565067.5999999996</v>
      </c>
      <c r="K70" s="19">
        <v>17350645.016862184</v>
      </c>
      <c r="L70" s="19">
        <v>600549.375</v>
      </c>
      <c r="M70" s="19">
        <v>7565067.5999999996</v>
      </c>
      <c r="N70" s="19">
        <v>17350645.016862184</v>
      </c>
      <c r="O70" s="19">
        <v>600549.375</v>
      </c>
      <c r="P70" s="19">
        <v>7565067.5999999996</v>
      </c>
      <c r="Q70" s="19">
        <v>17350645.016862184</v>
      </c>
      <c r="R70" s="19">
        <v>600549.375</v>
      </c>
      <c r="S70" s="19">
        <v>7565067.5999999996</v>
      </c>
      <c r="T70" s="19">
        <v>17350645.016862184</v>
      </c>
      <c r="U70" s="19">
        <v>600549.375</v>
      </c>
      <c r="V70" s="19">
        <v>7565067.5999999996</v>
      </c>
      <c r="W70" s="19">
        <v>17350645.016862184</v>
      </c>
      <c r="X70" s="19">
        <v>600549.375</v>
      </c>
      <c r="Y70" s="19">
        <v>7565067.5999999996</v>
      </c>
      <c r="Z70" s="19">
        <v>17350645.016862184</v>
      </c>
      <c r="AA70" s="19">
        <v>600549.375</v>
      </c>
      <c r="AB70" s="19">
        <v>7565067.5999999996</v>
      </c>
      <c r="AC70">
        <v>14600000</v>
      </c>
      <c r="AD70">
        <v>31800000</v>
      </c>
      <c r="AE70">
        <v>52800000</v>
      </c>
    </row>
    <row r="71" spans="1:31" x14ac:dyDescent="0.2">
      <c r="A71" s="18">
        <v>44247</v>
      </c>
      <c r="B71" s="19">
        <v>0</v>
      </c>
      <c r="C71" s="19">
        <v>0</v>
      </c>
      <c r="D71" s="19" t="e">
        <v>#N/A</v>
      </c>
      <c r="E71" s="19">
        <v>17732843.9375</v>
      </c>
      <c r="F71" s="19">
        <v>613962.0625</v>
      </c>
      <c r="G71" s="19">
        <v>8104148.7500000009</v>
      </c>
      <c r="H71" s="19">
        <v>17822350.263432145</v>
      </c>
      <c r="I71" s="19">
        <v>613962.0625</v>
      </c>
      <c r="J71" s="19">
        <v>8104148.7500000009</v>
      </c>
      <c r="K71" s="19">
        <v>17822350.263432145</v>
      </c>
      <c r="L71" s="19">
        <v>613962.0625</v>
      </c>
      <c r="M71" s="19">
        <v>8104148.7500000009</v>
      </c>
      <c r="N71" s="19">
        <v>17822350.263432145</v>
      </c>
      <c r="O71" s="19">
        <v>613962.0625</v>
      </c>
      <c r="P71" s="19">
        <v>8104148.7500000009</v>
      </c>
      <c r="Q71" s="19">
        <v>17822350.263432145</v>
      </c>
      <c r="R71" s="19">
        <v>613962.0625</v>
      </c>
      <c r="S71" s="19">
        <v>8104148.7500000009</v>
      </c>
      <c r="T71" s="19">
        <v>17822350.263432145</v>
      </c>
      <c r="U71" s="19">
        <v>613962.0625</v>
      </c>
      <c r="V71" s="19">
        <v>8104148.7500000009</v>
      </c>
      <c r="W71" s="19">
        <v>17822350.263432145</v>
      </c>
      <c r="X71" s="19">
        <v>613962.0625</v>
      </c>
      <c r="Y71" s="19">
        <v>8104148.7500000009</v>
      </c>
      <c r="Z71" s="19">
        <v>17822350.263432145</v>
      </c>
      <c r="AA71" s="19">
        <v>613962.0625</v>
      </c>
      <c r="AB71" s="19">
        <v>8104148.7500000009</v>
      </c>
      <c r="AC71">
        <v>14600000</v>
      </c>
      <c r="AD71">
        <v>31800000</v>
      </c>
      <c r="AE71">
        <v>52800000</v>
      </c>
    </row>
    <row r="72" spans="1:31" x14ac:dyDescent="0.2">
      <c r="A72" s="18">
        <v>44248</v>
      </c>
      <c r="B72" s="19">
        <v>0</v>
      </c>
      <c r="C72" s="19">
        <v>0</v>
      </c>
      <c r="D72" s="19" t="e">
        <v>#N/A</v>
      </c>
      <c r="E72" s="19">
        <v>18169431.25</v>
      </c>
      <c r="F72" s="19">
        <v>627374.75</v>
      </c>
      <c r="G72" s="19">
        <v>8391440.75</v>
      </c>
      <c r="H72" s="19">
        <v>18299338.002094686</v>
      </c>
      <c r="I72" s="19">
        <v>627374.75</v>
      </c>
      <c r="J72" s="19">
        <v>8391440.75</v>
      </c>
      <c r="K72" s="19">
        <v>18299338.002094686</v>
      </c>
      <c r="L72" s="19">
        <v>627374.75</v>
      </c>
      <c r="M72" s="19">
        <v>8391440.75</v>
      </c>
      <c r="N72" s="19">
        <v>18299338.002094686</v>
      </c>
      <c r="O72" s="19">
        <v>627374.75</v>
      </c>
      <c r="P72" s="19">
        <v>8391440.75</v>
      </c>
      <c r="Q72" s="19">
        <v>18299338.002094686</v>
      </c>
      <c r="R72" s="19">
        <v>627374.75</v>
      </c>
      <c r="S72" s="19">
        <v>8391440.75</v>
      </c>
      <c r="T72" s="19">
        <v>18299338.002094686</v>
      </c>
      <c r="U72" s="19">
        <v>627374.75</v>
      </c>
      <c r="V72" s="19">
        <v>8391440.75</v>
      </c>
      <c r="W72" s="19">
        <v>18299338.002094686</v>
      </c>
      <c r="X72" s="19">
        <v>627374.75</v>
      </c>
      <c r="Y72" s="19">
        <v>8391440.75</v>
      </c>
      <c r="Z72" s="19">
        <v>18299338.002094686</v>
      </c>
      <c r="AA72" s="19">
        <v>627374.75</v>
      </c>
      <c r="AB72" s="19">
        <v>8391440.75</v>
      </c>
      <c r="AC72">
        <v>14600000</v>
      </c>
      <c r="AD72">
        <v>31800000</v>
      </c>
      <c r="AE72">
        <v>52800000</v>
      </c>
    </row>
    <row r="73" spans="1:31" x14ac:dyDescent="0.2">
      <c r="A73" s="18">
        <v>44249</v>
      </c>
      <c r="B73" s="19">
        <v>0</v>
      </c>
      <c r="C73" s="19">
        <v>0</v>
      </c>
      <c r="D73" s="19" t="e">
        <v>#N/A</v>
      </c>
      <c r="E73" s="19">
        <v>18606018.5625</v>
      </c>
      <c r="F73" s="19">
        <v>640787.4375</v>
      </c>
      <c r="G73" s="19">
        <v>8706883.3000000007</v>
      </c>
      <c r="H73" s="19">
        <v>18781608.232849807</v>
      </c>
      <c r="I73" s="19">
        <v>640787.4375</v>
      </c>
      <c r="J73" s="19">
        <v>8706883.3000000007</v>
      </c>
      <c r="K73" s="19">
        <v>18781608.232849807</v>
      </c>
      <c r="L73" s="19">
        <v>640787.4375</v>
      </c>
      <c r="M73" s="19">
        <v>8706883.3000000007</v>
      </c>
      <c r="N73" s="19">
        <v>18781608.232849807</v>
      </c>
      <c r="O73" s="19">
        <v>640787.4375</v>
      </c>
      <c r="P73" s="19">
        <v>8706883.3000000007</v>
      </c>
      <c r="Q73" s="19">
        <v>18781608.232849807</v>
      </c>
      <c r="R73" s="19">
        <v>640787.4375</v>
      </c>
      <c r="S73" s="19">
        <v>8706883.3000000007</v>
      </c>
      <c r="T73" s="19">
        <v>18781608.232849807</v>
      </c>
      <c r="U73" s="19">
        <v>640787.4375</v>
      </c>
      <c r="V73" s="19">
        <v>8706883.3000000007</v>
      </c>
      <c r="W73" s="19">
        <v>18781608.232849807</v>
      </c>
      <c r="X73" s="19">
        <v>640787.4375</v>
      </c>
      <c r="Y73" s="19">
        <v>8706883.3000000007</v>
      </c>
      <c r="Z73" s="19">
        <v>18781608.232849807</v>
      </c>
      <c r="AA73" s="19">
        <v>640787.4375</v>
      </c>
      <c r="AB73" s="19">
        <v>8706883.3000000007</v>
      </c>
      <c r="AC73">
        <v>14600000</v>
      </c>
      <c r="AD73">
        <v>31800000</v>
      </c>
      <c r="AE73">
        <v>52800000</v>
      </c>
    </row>
    <row r="74" spans="1:31" x14ac:dyDescent="0.2">
      <c r="A74" s="18">
        <v>44250</v>
      </c>
      <c r="B74" s="19">
        <v>0</v>
      </c>
      <c r="C74" s="19">
        <v>0</v>
      </c>
      <c r="D74" s="19" t="e">
        <v>#N/A</v>
      </c>
      <c r="E74" s="19">
        <v>19042605.875</v>
      </c>
      <c r="F74" s="19">
        <v>654200.125</v>
      </c>
      <c r="G74" s="19">
        <v>9044272</v>
      </c>
      <c r="H74" s="19">
        <v>19268195.545349807</v>
      </c>
      <c r="I74" s="19">
        <v>654200.125</v>
      </c>
      <c r="J74" s="19">
        <v>9044272</v>
      </c>
      <c r="K74" s="19">
        <v>19269160.955697507</v>
      </c>
      <c r="L74" s="19">
        <v>654200.125</v>
      </c>
      <c r="M74" s="19">
        <v>9044272</v>
      </c>
      <c r="N74" s="19">
        <v>19269160.955697507</v>
      </c>
      <c r="O74" s="19">
        <v>654200.125</v>
      </c>
      <c r="P74" s="19">
        <v>9044272</v>
      </c>
      <c r="Q74" s="19">
        <v>19269160.955697507</v>
      </c>
      <c r="R74" s="19">
        <v>654200.125</v>
      </c>
      <c r="S74" s="19">
        <v>9044272</v>
      </c>
      <c r="T74" s="19">
        <v>19269160.955697507</v>
      </c>
      <c r="U74" s="19">
        <v>654200.125</v>
      </c>
      <c r="V74" s="19">
        <v>9044272</v>
      </c>
      <c r="W74" s="19">
        <v>19269160.955697507</v>
      </c>
      <c r="X74" s="19">
        <v>654200.125</v>
      </c>
      <c r="Y74" s="19">
        <v>9044272</v>
      </c>
      <c r="Z74" s="19">
        <v>19269160.955697507</v>
      </c>
      <c r="AA74" s="19">
        <v>654200.125</v>
      </c>
      <c r="AB74" s="19">
        <v>9044272</v>
      </c>
      <c r="AC74">
        <v>14600000</v>
      </c>
      <c r="AD74">
        <v>31800000</v>
      </c>
      <c r="AE74">
        <v>52800000</v>
      </c>
    </row>
    <row r="75" spans="1:31" x14ac:dyDescent="0.2">
      <c r="A75" s="18">
        <v>44251</v>
      </c>
      <c r="B75" s="19">
        <v>0</v>
      </c>
      <c r="C75" s="19">
        <v>0</v>
      </c>
      <c r="D75" s="19" t="e">
        <v>#N/A</v>
      </c>
      <c r="E75" s="19">
        <v>19479193.1875</v>
      </c>
      <c r="F75" s="19">
        <v>667612.8125</v>
      </c>
      <c r="G75" s="19">
        <v>9466536.1500000004</v>
      </c>
      <c r="H75" s="19">
        <v>19754782.857849807</v>
      </c>
      <c r="I75" s="19">
        <v>667612.8125</v>
      </c>
      <c r="J75" s="19">
        <v>9466536.1500000004</v>
      </c>
      <c r="K75" s="19">
        <v>19761996.170637816</v>
      </c>
      <c r="L75" s="19">
        <v>667612.8125</v>
      </c>
      <c r="M75" s="19">
        <v>9466536.1500000004</v>
      </c>
      <c r="N75" s="19">
        <v>19761996.170637816</v>
      </c>
      <c r="O75" s="19">
        <v>667612.8125</v>
      </c>
      <c r="P75" s="19">
        <v>9466536.1500000004</v>
      </c>
      <c r="Q75" s="19">
        <v>19761996.170637816</v>
      </c>
      <c r="R75" s="19">
        <v>667612.8125</v>
      </c>
      <c r="S75" s="19">
        <v>9466536.1500000004</v>
      </c>
      <c r="T75" s="19">
        <v>19761996.170637816</v>
      </c>
      <c r="U75" s="19">
        <v>667612.8125</v>
      </c>
      <c r="V75" s="19">
        <v>9466536.1500000004</v>
      </c>
      <c r="W75" s="19">
        <v>19761996.170637816</v>
      </c>
      <c r="X75" s="19">
        <v>667612.8125</v>
      </c>
      <c r="Y75" s="19">
        <v>9466536.1500000004</v>
      </c>
      <c r="Z75" s="19">
        <v>19761996.170637816</v>
      </c>
      <c r="AA75" s="19">
        <v>667612.8125</v>
      </c>
      <c r="AB75" s="19">
        <v>9466536.1500000004</v>
      </c>
      <c r="AC75">
        <v>14600000</v>
      </c>
      <c r="AD75">
        <v>31800000</v>
      </c>
      <c r="AE75">
        <v>52800000</v>
      </c>
    </row>
    <row r="76" spans="1:31" x14ac:dyDescent="0.2">
      <c r="A76" s="18">
        <v>44252</v>
      </c>
      <c r="B76" s="19">
        <v>0</v>
      </c>
      <c r="C76" s="19">
        <v>0</v>
      </c>
      <c r="D76" s="19" t="e">
        <v>#N/A</v>
      </c>
      <c r="E76" s="19">
        <v>19915780.5</v>
      </c>
      <c r="F76" s="19">
        <v>681025.5</v>
      </c>
      <c r="G76" s="19">
        <v>9899241.9500000011</v>
      </c>
      <c r="H76" s="19">
        <v>20241370.170349807</v>
      </c>
      <c r="I76" s="19">
        <v>681025.5</v>
      </c>
      <c r="J76" s="19">
        <v>9899241.9500000011</v>
      </c>
      <c r="K76" s="19">
        <v>20260113.877670705</v>
      </c>
      <c r="L76" s="19">
        <v>681025.5</v>
      </c>
      <c r="M76" s="19">
        <v>9899241.9500000011</v>
      </c>
      <c r="N76" s="19">
        <v>20260113.877670705</v>
      </c>
      <c r="O76" s="19">
        <v>681025.5</v>
      </c>
      <c r="P76" s="19">
        <v>9899241.9500000011</v>
      </c>
      <c r="Q76" s="19">
        <v>20260113.877670705</v>
      </c>
      <c r="R76" s="19">
        <v>681025.5</v>
      </c>
      <c r="S76" s="19">
        <v>9899241.9500000011</v>
      </c>
      <c r="T76" s="19">
        <v>20260113.877670705</v>
      </c>
      <c r="U76" s="19">
        <v>681025.5</v>
      </c>
      <c r="V76" s="19">
        <v>9899241.9500000011</v>
      </c>
      <c r="W76" s="19">
        <v>20260113.877670705</v>
      </c>
      <c r="X76" s="19">
        <v>681025.5</v>
      </c>
      <c r="Y76" s="19">
        <v>9899241.9500000011</v>
      </c>
      <c r="Z76" s="19">
        <v>20260113.877670705</v>
      </c>
      <c r="AA76" s="19">
        <v>681025.5</v>
      </c>
      <c r="AB76" s="19">
        <v>9899241.9500000011</v>
      </c>
      <c r="AC76">
        <v>14600000</v>
      </c>
      <c r="AD76">
        <v>31800000</v>
      </c>
      <c r="AE76">
        <v>52800000</v>
      </c>
    </row>
    <row r="77" spans="1:31" x14ac:dyDescent="0.2">
      <c r="A77" s="18">
        <v>44253</v>
      </c>
      <c r="B77" s="19">
        <v>0</v>
      </c>
      <c r="C77" s="19">
        <v>0</v>
      </c>
      <c r="D77" s="19" t="e">
        <v>#N/A</v>
      </c>
      <c r="E77" s="19">
        <v>20352367.8125</v>
      </c>
      <c r="F77" s="19">
        <v>694438.1875</v>
      </c>
      <c r="G77" s="19">
        <v>10344191.85</v>
      </c>
      <c r="H77" s="19">
        <v>20727957.482849807</v>
      </c>
      <c r="I77" s="19">
        <v>694438.1875</v>
      </c>
      <c r="J77" s="19">
        <v>10344191.85</v>
      </c>
      <c r="K77" s="19">
        <v>20763514.076796174</v>
      </c>
      <c r="L77" s="19">
        <v>694438.1875</v>
      </c>
      <c r="M77" s="19">
        <v>10344191.85</v>
      </c>
      <c r="N77" s="19">
        <v>20763514.076796174</v>
      </c>
      <c r="O77" s="19">
        <v>694438.1875</v>
      </c>
      <c r="P77" s="19">
        <v>10344191.85</v>
      </c>
      <c r="Q77" s="19">
        <v>20763514.076796174</v>
      </c>
      <c r="R77" s="19">
        <v>694438.1875</v>
      </c>
      <c r="S77" s="19">
        <v>10344191.85</v>
      </c>
      <c r="T77" s="19">
        <v>20763514.076796174</v>
      </c>
      <c r="U77" s="19">
        <v>694438.1875</v>
      </c>
      <c r="V77" s="19">
        <v>10344191.85</v>
      </c>
      <c r="W77" s="19">
        <v>20763514.076796174</v>
      </c>
      <c r="X77" s="19">
        <v>694438.1875</v>
      </c>
      <c r="Y77" s="19">
        <v>10344191.85</v>
      </c>
      <c r="Z77" s="19">
        <v>20763514.076796174</v>
      </c>
      <c r="AA77" s="19">
        <v>694438.1875</v>
      </c>
      <c r="AB77" s="19">
        <v>10344191.85</v>
      </c>
      <c r="AC77">
        <v>14600000</v>
      </c>
      <c r="AD77">
        <v>31800000</v>
      </c>
      <c r="AE77">
        <v>52800000</v>
      </c>
    </row>
    <row r="78" spans="1:31" x14ac:dyDescent="0.2">
      <c r="A78" s="18">
        <v>44254</v>
      </c>
      <c r="B78" s="19">
        <v>0</v>
      </c>
      <c r="C78" s="19">
        <v>0</v>
      </c>
      <c r="D78" s="19" t="e">
        <v>#N/A</v>
      </c>
      <c r="E78" s="19">
        <v>20788955.125</v>
      </c>
      <c r="F78" s="19">
        <v>707850.875</v>
      </c>
      <c r="G78" s="19">
        <v>10838431.550000001</v>
      </c>
      <c r="H78" s="19">
        <v>21214544.795349807</v>
      </c>
      <c r="I78" s="19">
        <v>707850.875</v>
      </c>
      <c r="J78" s="19">
        <v>10838431.550000001</v>
      </c>
      <c r="K78" s="19">
        <v>21272196.768014222</v>
      </c>
      <c r="L78" s="19">
        <v>707850.875</v>
      </c>
      <c r="M78" s="19">
        <v>10838431.550000001</v>
      </c>
      <c r="N78" s="19">
        <v>21272196.768014222</v>
      </c>
      <c r="O78" s="19">
        <v>707850.875</v>
      </c>
      <c r="P78" s="19">
        <v>10838431.550000001</v>
      </c>
      <c r="Q78" s="19">
        <v>21272196.768014222</v>
      </c>
      <c r="R78" s="19">
        <v>707850.875</v>
      </c>
      <c r="S78" s="19">
        <v>10838431.550000001</v>
      </c>
      <c r="T78" s="19">
        <v>21272196.768014222</v>
      </c>
      <c r="U78" s="19">
        <v>707850.875</v>
      </c>
      <c r="V78" s="19">
        <v>10838431.550000001</v>
      </c>
      <c r="W78" s="19">
        <v>21272196.768014222</v>
      </c>
      <c r="X78" s="19">
        <v>707850.875</v>
      </c>
      <c r="Y78" s="19">
        <v>10838431.550000001</v>
      </c>
      <c r="Z78" s="19">
        <v>21272196.768014222</v>
      </c>
      <c r="AA78" s="19">
        <v>707850.875</v>
      </c>
      <c r="AB78" s="19">
        <v>10838431.550000001</v>
      </c>
      <c r="AC78">
        <v>14600000</v>
      </c>
      <c r="AD78">
        <v>31800000</v>
      </c>
      <c r="AE78">
        <v>52800000</v>
      </c>
    </row>
    <row r="79" spans="1:31" x14ac:dyDescent="0.2">
      <c r="A79" s="18">
        <v>44255</v>
      </c>
      <c r="B79" s="19">
        <v>0</v>
      </c>
      <c r="C79" s="19">
        <v>0</v>
      </c>
      <c r="D79" s="19" t="e">
        <v>#N/A</v>
      </c>
      <c r="E79" s="19">
        <v>21225542.4375</v>
      </c>
      <c r="F79" s="19">
        <v>721263.5625</v>
      </c>
      <c r="G79" s="19">
        <v>11090234.450000001</v>
      </c>
      <c r="H79" s="19">
        <v>21701132.107849807</v>
      </c>
      <c r="I79" s="19">
        <v>721263.5625</v>
      </c>
      <c r="J79" s="19">
        <v>11090234.450000001</v>
      </c>
      <c r="K79" s="19">
        <v>21786161.95132485</v>
      </c>
      <c r="L79" s="19">
        <v>721263.5625</v>
      </c>
      <c r="M79" s="19">
        <v>11090234.450000001</v>
      </c>
      <c r="N79" s="19">
        <v>21786161.95132485</v>
      </c>
      <c r="O79" s="19">
        <v>721263.5625</v>
      </c>
      <c r="P79" s="19">
        <v>11090234.450000001</v>
      </c>
      <c r="Q79" s="19">
        <v>21786161.95132485</v>
      </c>
      <c r="R79" s="19">
        <v>721263.5625</v>
      </c>
      <c r="S79" s="19">
        <v>11090234.450000001</v>
      </c>
      <c r="T79" s="19">
        <v>21786161.95132485</v>
      </c>
      <c r="U79" s="19">
        <v>721263.5625</v>
      </c>
      <c r="V79" s="19">
        <v>11090234.450000001</v>
      </c>
      <c r="W79" s="19">
        <v>21786161.95132485</v>
      </c>
      <c r="X79" s="19">
        <v>721263.5625</v>
      </c>
      <c r="Y79" s="19">
        <v>11090234.450000001</v>
      </c>
      <c r="Z79" s="19">
        <v>21786161.95132485</v>
      </c>
      <c r="AA79" s="19">
        <v>721263.5625</v>
      </c>
      <c r="AB79" s="19">
        <v>11090234.450000001</v>
      </c>
      <c r="AC79">
        <v>14600000</v>
      </c>
      <c r="AD79">
        <v>31800000</v>
      </c>
      <c r="AE79">
        <v>52800000</v>
      </c>
    </row>
    <row r="80" spans="1:31" x14ac:dyDescent="0.2">
      <c r="A80" s="18">
        <v>44256</v>
      </c>
      <c r="B80" s="19">
        <v>0</v>
      </c>
      <c r="C80" s="19">
        <v>0</v>
      </c>
      <c r="D80" s="19" t="e">
        <v>#N/A</v>
      </c>
      <c r="E80" s="19">
        <v>21662129.75</v>
      </c>
      <c r="F80" s="19">
        <v>734676.25</v>
      </c>
      <c r="G80" s="19">
        <v>11407657</v>
      </c>
      <c r="H80" s="19">
        <v>22187719.420349807</v>
      </c>
      <c r="I80" s="19">
        <v>734676.25</v>
      </c>
      <c r="J80" s="19">
        <v>11407657</v>
      </c>
      <c r="K80" s="19">
        <v>22305409.626728088</v>
      </c>
      <c r="L80" s="19">
        <v>734676.25</v>
      </c>
      <c r="M80" s="19">
        <v>11407657</v>
      </c>
      <c r="N80" s="19">
        <v>22305409.626728088</v>
      </c>
      <c r="O80" s="19">
        <v>734676.25</v>
      </c>
      <c r="P80" s="19">
        <v>11407657</v>
      </c>
      <c r="Q80" s="19">
        <v>22305409.626728088</v>
      </c>
      <c r="R80" s="19">
        <v>734676.25</v>
      </c>
      <c r="S80" s="19">
        <v>11407657</v>
      </c>
      <c r="T80" s="19">
        <v>22305409.626728088</v>
      </c>
      <c r="U80" s="19">
        <v>734676.25</v>
      </c>
      <c r="V80" s="19">
        <v>11407657</v>
      </c>
      <c r="W80" s="19">
        <v>22305409.626728088</v>
      </c>
      <c r="X80" s="19">
        <v>734676.25</v>
      </c>
      <c r="Y80" s="19">
        <v>11407657</v>
      </c>
      <c r="Z80" s="19">
        <v>22305409.626728088</v>
      </c>
      <c r="AA80" s="19">
        <v>734676.25</v>
      </c>
      <c r="AB80" s="19">
        <v>11407657</v>
      </c>
      <c r="AC80">
        <v>14600000</v>
      </c>
      <c r="AD80">
        <v>31800000</v>
      </c>
      <c r="AE80">
        <v>52800000</v>
      </c>
    </row>
    <row r="81" spans="1:31" x14ac:dyDescent="0.2">
      <c r="A81" s="18">
        <v>44257</v>
      </c>
      <c r="B81" s="19">
        <v>0</v>
      </c>
      <c r="C81" s="19">
        <v>0</v>
      </c>
      <c r="D81" s="19" t="e">
        <v>#N/A</v>
      </c>
      <c r="E81" s="19">
        <v>22098717.0625</v>
      </c>
      <c r="F81" s="19">
        <v>748088.9375</v>
      </c>
      <c r="G81" s="19">
        <v>11778445.850000001</v>
      </c>
      <c r="H81" s="19">
        <v>22674306.732849807</v>
      </c>
      <c r="I81" s="19">
        <v>748088.9375</v>
      </c>
      <c r="J81" s="19">
        <v>11778445.850000001</v>
      </c>
      <c r="K81" s="19">
        <v>22829939.794223905</v>
      </c>
      <c r="L81" s="19">
        <v>748088.9375</v>
      </c>
      <c r="M81" s="19">
        <v>11778445.850000001</v>
      </c>
      <c r="N81" s="19">
        <v>22829939.794223905</v>
      </c>
      <c r="O81" s="19">
        <v>748088.9375</v>
      </c>
      <c r="P81" s="19">
        <v>11778445.850000001</v>
      </c>
      <c r="Q81" s="19">
        <v>22829939.794223905</v>
      </c>
      <c r="R81" s="19">
        <v>748088.9375</v>
      </c>
      <c r="S81" s="19">
        <v>11778445.850000001</v>
      </c>
      <c r="T81" s="19">
        <v>22829939.794223905</v>
      </c>
      <c r="U81" s="19">
        <v>748088.9375</v>
      </c>
      <c r="V81" s="19">
        <v>11778445.850000001</v>
      </c>
      <c r="W81" s="19">
        <v>22829939.794223905</v>
      </c>
      <c r="X81" s="19">
        <v>748088.9375</v>
      </c>
      <c r="Y81" s="19">
        <v>11778445.850000001</v>
      </c>
      <c r="Z81" s="19">
        <v>22829939.794223905</v>
      </c>
      <c r="AA81" s="19">
        <v>748088.9375</v>
      </c>
      <c r="AB81" s="19">
        <v>11778445.850000001</v>
      </c>
      <c r="AC81">
        <v>14600000</v>
      </c>
      <c r="AD81">
        <v>31800000</v>
      </c>
      <c r="AE81">
        <v>52800000</v>
      </c>
    </row>
    <row r="82" spans="1:31" x14ac:dyDescent="0.2">
      <c r="A82" s="18">
        <v>44258</v>
      </c>
      <c r="B82" s="19">
        <v>0</v>
      </c>
      <c r="C82" s="19">
        <v>0</v>
      </c>
      <c r="D82" s="19" t="e">
        <v>#N/A</v>
      </c>
      <c r="E82" s="19">
        <v>22535304.375</v>
      </c>
      <c r="F82" s="19">
        <v>761501.625</v>
      </c>
      <c r="G82" s="19">
        <v>12184419.550000001</v>
      </c>
      <c r="H82" s="19">
        <v>23160894.045349807</v>
      </c>
      <c r="I82" s="19">
        <v>761501.625</v>
      </c>
      <c r="J82" s="19">
        <v>12184419.550000001</v>
      </c>
      <c r="K82" s="19">
        <v>23359752.453812301</v>
      </c>
      <c r="L82" s="19">
        <v>761501.625</v>
      </c>
      <c r="M82" s="19">
        <v>12184419.550000001</v>
      </c>
      <c r="N82" s="19">
        <v>23359752.453812301</v>
      </c>
      <c r="O82" s="19">
        <v>761501.625</v>
      </c>
      <c r="P82" s="19">
        <v>12184419.550000001</v>
      </c>
      <c r="Q82" s="19">
        <v>23359752.453812301</v>
      </c>
      <c r="R82" s="19">
        <v>761501.625</v>
      </c>
      <c r="S82" s="19">
        <v>12184419.550000001</v>
      </c>
      <c r="T82" s="19">
        <v>23359752.453812301</v>
      </c>
      <c r="U82" s="19">
        <v>761501.625</v>
      </c>
      <c r="V82" s="19">
        <v>12184419.550000001</v>
      </c>
      <c r="W82" s="19">
        <v>23359752.453812301</v>
      </c>
      <c r="X82" s="19">
        <v>761501.625</v>
      </c>
      <c r="Y82" s="19">
        <v>12184419.550000001</v>
      </c>
      <c r="Z82" s="19">
        <v>23359752.453812301</v>
      </c>
      <c r="AA82" s="19">
        <v>761501.625</v>
      </c>
      <c r="AB82" s="19">
        <v>12184419.550000001</v>
      </c>
      <c r="AC82">
        <v>14600000</v>
      </c>
      <c r="AD82">
        <v>31800000</v>
      </c>
      <c r="AE82">
        <v>52800000</v>
      </c>
    </row>
    <row r="83" spans="1:31" x14ac:dyDescent="0.2">
      <c r="A83" s="18">
        <v>44259</v>
      </c>
      <c r="B83" s="19">
        <v>0</v>
      </c>
      <c r="C83" s="19">
        <v>0</v>
      </c>
      <c r="D83" s="19" t="e">
        <v>#N/A</v>
      </c>
      <c r="E83" s="19">
        <v>22971891.6875</v>
      </c>
      <c r="F83" s="19">
        <v>774914.3125</v>
      </c>
      <c r="G83" s="19">
        <v>12637506.299999999</v>
      </c>
      <c r="H83" s="19">
        <v>23647481.357849807</v>
      </c>
      <c r="I83" s="19">
        <v>774914.3125</v>
      </c>
      <c r="J83" s="19">
        <v>12637506.299999999</v>
      </c>
      <c r="K83" s="19">
        <v>23894847.605493277</v>
      </c>
      <c r="L83" s="19">
        <v>774914.3125</v>
      </c>
      <c r="M83" s="19">
        <v>12637506.299999999</v>
      </c>
      <c r="N83" s="19">
        <v>23894847.605493277</v>
      </c>
      <c r="O83" s="19">
        <v>774914.3125</v>
      </c>
      <c r="P83" s="19">
        <v>12637506.299999999</v>
      </c>
      <c r="Q83" s="19">
        <v>23894847.605493277</v>
      </c>
      <c r="R83" s="19">
        <v>774914.3125</v>
      </c>
      <c r="S83" s="19">
        <v>12637506.299999999</v>
      </c>
      <c r="T83" s="19">
        <v>23894847.605493277</v>
      </c>
      <c r="U83" s="19">
        <v>774914.3125</v>
      </c>
      <c r="V83" s="19">
        <v>12637506.299999999</v>
      </c>
      <c r="W83" s="19">
        <v>23894847.605493277</v>
      </c>
      <c r="X83" s="19">
        <v>774914.3125</v>
      </c>
      <c r="Y83" s="19">
        <v>12637506.299999999</v>
      </c>
      <c r="Z83" s="19">
        <v>23894847.605493277</v>
      </c>
      <c r="AA83" s="19">
        <v>774914.3125</v>
      </c>
      <c r="AB83" s="19">
        <v>12637506.299999999</v>
      </c>
      <c r="AC83">
        <v>14600000</v>
      </c>
      <c r="AD83">
        <v>31800000</v>
      </c>
      <c r="AE83">
        <v>52800000</v>
      </c>
    </row>
    <row r="84" spans="1:31" x14ac:dyDescent="0.2">
      <c r="A84" s="18">
        <v>44260</v>
      </c>
      <c r="B84" s="19">
        <v>0</v>
      </c>
      <c r="C84" s="19">
        <v>0</v>
      </c>
      <c r="D84" s="19" t="e">
        <v>#N/A</v>
      </c>
      <c r="E84" s="19">
        <v>23408479</v>
      </c>
      <c r="F84" s="19">
        <v>788327</v>
      </c>
      <c r="G84" s="19">
        <v>13127887.75</v>
      </c>
      <c r="H84" s="19">
        <v>24134068.670349807</v>
      </c>
      <c r="I84" s="19">
        <v>788327</v>
      </c>
      <c r="J84" s="19">
        <v>13127887.75</v>
      </c>
      <c r="K84" s="19">
        <v>24431434.917993277</v>
      </c>
      <c r="L84" s="19">
        <v>788327</v>
      </c>
      <c r="M84" s="19">
        <v>13127887.75</v>
      </c>
      <c r="N84" s="19">
        <v>24435225.249266833</v>
      </c>
      <c r="O84" s="19">
        <v>788327</v>
      </c>
      <c r="P84" s="19">
        <v>13127887.75</v>
      </c>
      <c r="Q84" s="19">
        <v>24435225.249266833</v>
      </c>
      <c r="R84" s="19">
        <v>788327</v>
      </c>
      <c r="S84" s="19">
        <v>13127887.75</v>
      </c>
      <c r="T84" s="19">
        <v>24435225.249266833</v>
      </c>
      <c r="U84" s="19">
        <v>788327</v>
      </c>
      <c r="V84" s="19">
        <v>13127887.75</v>
      </c>
      <c r="W84" s="19">
        <v>24435225.249266833</v>
      </c>
      <c r="X84" s="19">
        <v>788327</v>
      </c>
      <c r="Y84" s="19">
        <v>13127887.75</v>
      </c>
      <c r="Z84" s="19">
        <v>24435225.249266833</v>
      </c>
      <c r="AA84" s="19">
        <v>788327</v>
      </c>
      <c r="AB84" s="19">
        <v>13127887.75</v>
      </c>
      <c r="AC84">
        <v>14600000</v>
      </c>
      <c r="AD84">
        <v>31800000</v>
      </c>
      <c r="AE84">
        <v>52800000</v>
      </c>
    </row>
    <row r="85" spans="1:31" x14ac:dyDescent="0.2">
      <c r="A85" s="18">
        <v>44261</v>
      </c>
      <c r="B85" s="19">
        <v>0</v>
      </c>
      <c r="C85" s="19">
        <v>0</v>
      </c>
      <c r="D85" s="19" t="e">
        <v>#N/A</v>
      </c>
      <c r="E85" s="19">
        <v>23845066.3125</v>
      </c>
      <c r="F85" s="19">
        <v>801739.6875</v>
      </c>
      <c r="G85" s="19">
        <v>13582855.85</v>
      </c>
      <c r="H85" s="19">
        <v>24620655.982849807</v>
      </c>
      <c r="I85" s="19">
        <v>801739.6875</v>
      </c>
      <c r="J85" s="19">
        <v>13582855.85</v>
      </c>
      <c r="K85" s="19">
        <v>24968022.230493277</v>
      </c>
      <c r="L85" s="19">
        <v>801739.6875</v>
      </c>
      <c r="M85" s="19">
        <v>13582855.85</v>
      </c>
      <c r="N85" s="19">
        <v>24980885.385132968</v>
      </c>
      <c r="O85" s="19">
        <v>801739.6875</v>
      </c>
      <c r="P85" s="19">
        <v>13582855.85</v>
      </c>
      <c r="Q85" s="19">
        <v>24980885.385132968</v>
      </c>
      <c r="R85" s="19">
        <v>801739.6875</v>
      </c>
      <c r="S85" s="19">
        <v>13582855.85</v>
      </c>
      <c r="T85" s="19">
        <v>24980885.385132968</v>
      </c>
      <c r="U85" s="19">
        <v>801739.6875</v>
      </c>
      <c r="V85" s="19">
        <v>13582855.85</v>
      </c>
      <c r="W85" s="19">
        <v>24980885.385132968</v>
      </c>
      <c r="X85" s="19">
        <v>801739.6875</v>
      </c>
      <c r="Y85" s="19">
        <v>13582855.85</v>
      </c>
      <c r="Z85" s="19">
        <v>24980885.385132968</v>
      </c>
      <c r="AA85" s="19">
        <v>801739.6875</v>
      </c>
      <c r="AB85" s="19">
        <v>13582855.85</v>
      </c>
      <c r="AC85">
        <v>14600000</v>
      </c>
      <c r="AD85">
        <v>31800000</v>
      </c>
      <c r="AE85">
        <v>52800000</v>
      </c>
    </row>
    <row r="86" spans="1:31" x14ac:dyDescent="0.2">
      <c r="A86" s="18">
        <v>44262</v>
      </c>
      <c r="B86" s="19">
        <v>0</v>
      </c>
      <c r="C86" s="19">
        <v>0</v>
      </c>
      <c r="D86" s="19" t="e">
        <v>#N/A</v>
      </c>
      <c r="E86" s="19">
        <v>24281653.625</v>
      </c>
      <c r="F86" s="19">
        <v>815152.375</v>
      </c>
      <c r="G86" s="19">
        <v>13797117.4</v>
      </c>
      <c r="H86" s="19">
        <v>25107243.295349807</v>
      </c>
      <c r="I86" s="19">
        <v>815152.375</v>
      </c>
      <c r="J86" s="19">
        <v>13797117.4</v>
      </c>
      <c r="K86" s="19">
        <v>25504609.542993277</v>
      </c>
      <c r="L86" s="19">
        <v>815152.375</v>
      </c>
      <c r="M86" s="19">
        <v>13797117.4</v>
      </c>
      <c r="N86" s="19">
        <v>25531828.013091713</v>
      </c>
      <c r="O86" s="19">
        <v>815152.375</v>
      </c>
      <c r="P86" s="19">
        <v>13797117.4</v>
      </c>
      <c r="Q86" s="19">
        <v>25531828.013091713</v>
      </c>
      <c r="R86" s="19">
        <v>815152.375</v>
      </c>
      <c r="S86" s="19">
        <v>13797117.4</v>
      </c>
      <c r="T86" s="19">
        <v>25531828.013091713</v>
      </c>
      <c r="U86" s="19">
        <v>815152.375</v>
      </c>
      <c r="V86" s="19">
        <v>13797117.4</v>
      </c>
      <c r="W86" s="19">
        <v>25531828.013091713</v>
      </c>
      <c r="X86" s="19">
        <v>815152.375</v>
      </c>
      <c r="Y86" s="19">
        <v>13797117.4</v>
      </c>
      <c r="Z86" s="19">
        <v>25531828.013091713</v>
      </c>
      <c r="AA86" s="19">
        <v>815152.375</v>
      </c>
      <c r="AB86" s="19">
        <v>13797117.4</v>
      </c>
      <c r="AC86">
        <v>14600000</v>
      </c>
      <c r="AD86">
        <v>31800000</v>
      </c>
      <c r="AE86">
        <v>52800000</v>
      </c>
    </row>
    <row r="87" spans="1:31" x14ac:dyDescent="0.2">
      <c r="A87" s="18">
        <v>44263</v>
      </c>
      <c r="B87" s="19">
        <v>0</v>
      </c>
      <c r="C87" s="19">
        <v>0</v>
      </c>
      <c r="D87" s="19" t="e">
        <v>#N/A</v>
      </c>
      <c r="E87" s="19">
        <v>24718240.9375</v>
      </c>
      <c r="F87" s="19">
        <v>828565.0625</v>
      </c>
      <c r="G87" s="19">
        <v>14045827.050000001</v>
      </c>
      <c r="H87" s="19">
        <v>25593830.607849807</v>
      </c>
      <c r="I87" s="19">
        <v>828565.0625</v>
      </c>
      <c r="J87" s="19">
        <v>14045827.050000001</v>
      </c>
      <c r="K87" s="19">
        <v>26041196.855493277</v>
      </c>
      <c r="L87" s="19">
        <v>828565.0625</v>
      </c>
      <c r="M87" s="19">
        <v>14045827.050000001</v>
      </c>
      <c r="N87" s="19">
        <v>26088053.133143038</v>
      </c>
      <c r="O87" s="19">
        <v>828565.0625</v>
      </c>
      <c r="P87" s="19">
        <v>14045827.050000001</v>
      </c>
      <c r="Q87" s="19">
        <v>26088053.133143038</v>
      </c>
      <c r="R87" s="19">
        <v>828565.0625</v>
      </c>
      <c r="S87" s="19">
        <v>14045827.050000001</v>
      </c>
      <c r="T87" s="19">
        <v>26088053.133143038</v>
      </c>
      <c r="U87" s="19">
        <v>828565.0625</v>
      </c>
      <c r="V87" s="19">
        <v>14045827.050000001</v>
      </c>
      <c r="W87" s="19">
        <v>26088053.133143038</v>
      </c>
      <c r="X87" s="19">
        <v>828565.0625</v>
      </c>
      <c r="Y87" s="19">
        <v>14045827.050000001</v>
      </c>
      <c r="Z87" s="19">
        <v>26088053.133143038</v>
      </c>
      <c r="AA87" s="19">
        <v>828565.0625</v>
      </c>
      <c r="AB87" s="19">
        <v>14045827.050000001</v>
      </c>
      <c r="AC87">
        <v>14600000</v>
      </c>
      <c r="AD87">
        <v>31800000</v>
      </c>
      <c r="AE87">
        <v>52800000</v>
      </c>
    </row>
    <row r="88" spans="1:31" x14ac:dyDescent="0.2">
      <c r="A88" s="18">
        <v>44264</v>
      </c>
      <c r="B88" s="19">
        <v>0</v>
      </c>
      <c r="C88" s="19">
        <v>0</v>
      </c>
      <c r="D88" s="19" t="e">
        <v>#N/A</v>
      </c>
      <c r="E88" s="19">
        <v>25154828.25</v>
      </c>
      <c r="F88" s="19">
        <v>841977.75</v>
      </c>
      <c r="G88" s="19">
        <v>14374803.65</v>
      </c>
      <c r="H88" s="19">
        <v>26080417.920349807</v>
      </c>
      <c r="I88" s="19">
        <v>841977.75</v>
      </c>
      <c r="J88" s="19">
        <v>14374803.65</v>
      </c>
      <c r="K88" s="19">
        <v>26577784.167993277</v>
      </c>
      <c r="L88" s="19">
        <v>841977.75</v>
      </c>
      <c r="M88" s="19">
        <v>14374803.65</v>
      </c>
      <c r="N88" s="19">
        <v>26649560.745286942</v>
      </c>
      <c r="O88" s="19">
        <v>841977.75</v>
      </c>
      <c r="P88" s="19">
        <v>14374803.65</v>
      </c>
      <c r="Q88" s="19">
        <v>26649560.745286942</v>
      </c>
      <c r="R88" s="19">
        <v>841977.75</v>
      </c>
      <c r="S88" s="19">
        <v>14374803.65</v>
      </c>
      <c r="T88" s="19">
        <v>26649560.745286942</v>
      </c>
      <c r="U88" s="19">
        <v>841977.75</v>
      </c>
      <c r="V88" s="19">
        <v>14374803.65</v>
      </c>
      <c r="W88" s="19">
        <v>26649560.745286942</v>
      </c>
      <c r="X88" s="19">
        <v>841977.75</v>
      </c>
      <c r="Y88" s="19">
        <v>14374803.65</v>
      </c>
      <c r="Z88" s="19">
        <v>26649560.745286942</v>
      </c>
      <c r="AA88" s="19">
        <v>841977.75</v>
      </c>
      <c r="AB88" s="19">
        <v>14374803.65</v>
      </c>
      <c r="AC88">
        <v>14600000</v>
      </c>
      <c r="AD88">
        <v>31800000</v>
      </c>
      <c r="AE88">
        <v>52800000</v>
      </c>
    </row>
    <row r="89" spans="1:31" x14ac:dyDescent="0.2">
      <c r="A89" s="18">
        <v>44265</v>
      </c>
      <c r="B89" s="19">
        <v>0</v>
      </c>
      <c r="C89" s="19">
        <v>0</v>
      </c>
      <c r="D89" s="19" t="e">
        <v>#N/A</v>
      </c>
      <c r="E89" s="19">
        <v>25591415.5625</v>
      </c>
      <c r="F89" s="19">
        <v>855390.4375</v>
      </c>
      <c r="G89" s="19">
        <v>14809460</v>
      </c>
      <c r="H89" s="19">
        <v>26567005.232849807</v>
      </c>
      <c r="I89" s="19">
        <v>855390.4375</v>
      </c>
      <c r="J89" s="19">
        <v>14809460</v>
      </c>
      <c r="K89" s="19">
        <v>27114371.480493277</v>
      </c>
      <c r="L89" s="19">
        <v>855390.4375</v>
      </c>
      <c r="M89" s="19">
        <v>14809460</v>
      </c>
      <c r="N89" s="19">
        <v>27216350.849523425</v>
      </c>
      <c r="O89" s="19">
        <v>855390.4375</v>
      </c>
      <c r="P89" s="19">
        <v>14809460</v>
      </c>
      <c r="Q89" s="19">
        <v>27216350.849523425</v>
      </c>
      <c r="R89" s="19">
        <v>855390.4375</v>
      </c>
      <c r="S89" s="19">
        <v>14809460</v>
      </c>
      <c r="T89" s="19">
        <v>27216350.849523425</v>
      </c>
      <c r="U89" s="19">
        <v>855390.4375</v>
      </c>
      <c r="V89" s="19">
        <v>14809460</v>
      </c>
      <c r="W89" s="19">
        <v>27216350.849523425</v>
      </c>
      <c r="X89" s="19">
        <v>855390.4375</v>
      </c>
      <c r="Y89" s="19">
        <v>14809460</v>
      </c>
      <c r="Z89" s="19">
        <v>27216350.849523425</v>
      </c>
      <c r="AA89" s="19">
        <v>855390.4375</v>
      </c>
      <c r="AB89" s="19">
        <v>14809460</v>
      </c>
      <c r="AC89">
        <v>14600000</v>
      </c>
      <c r="AD89">
        <v>31800000</v>
      </c>
      <c r="AE89">
        <v>52800000</v>
      </c>
    </row>
    <row r="90" spans="1:31" x14ac:dyDescent="0.2">
      <c r="A90" s="18">
        <v>44266</v>
      </c>
      <c r="B90" s="19">
        <v>0</v>
      </c>
      <c r="C90" s="19">
        <v>0</v>
      </c>
      <c r="D90" s="19" t="e">
        <v>#N/A</v>
      </c>
      <c r="E90" s="19">
        <v>26028002.875</v>
      </c>
      <c r="F90" s="19">
        <v>868803.125</v>
      </c>
      <c r="G90" s="19">
        <v>15203059.215624999</v>
      </c>
      <c r="H90" s="19">
        <v>27053592.545349807</v>
      </c>
      <c r="I90" s="19">
        <v>868803.125</v>
      </c>
      <c r="J90" s="19">
        <v>15225156.870521322</v>
      </c>
      <c r="K90" s="19">
        <v>27650958.792993277</v>
      </c>
      <c r="L90" s="19">
        <v>868803.125</v>
      </c>
      <c r="M90" s="19">
        <v>15225156.870521322</v>
      </c>
      <c r="N90" s="19">
        <v>27788423.445852488</v>
      </c>
      <c r="O90" s="19">
        <v>868803.125</v>
      </c>
      <c r="P90" s="19">
        <v>15225156.870521322</v>
      </c>
      <c r="Q90" s="19">
        <v>27788423.445852488</v>
      </c>
      <c r="R90" s="19">
        <v>868803.125</v>
      </c>
      <c r="S90" s="19">
        <v>15225156.870521322</v>
      </c>
      <c r="T90" s="19">
        <v>27788423.445852488</v>
      </c>
      <c r="U90" s="19">
        <v>868803.125</v>
      </c>
      <c r="V90" s="19">
        <v>15225156.870521322</v>
      </c>
      <c r="W90" s="19">
        <v>27788423.445852488</v>
      </c>
      <c r="X90" s="19">
        <v>868803.125</v>
      </c>
      <c r="Y90" s="19">
        <v>15225156.870521322</v>
      </c>
      <c r="Z90" s="19">
        <v>27788423.445852488</v>
      </c>
      <c r="AA90" s="19">
        <v>868803.125</v>
      </c>
      <c r="AB90" s="19">
        <v>15225156.870521322</v>
      </c>
      <c r="AC90">
        <v>14600000</v>
      </c>
      <c r="AD90">
        <v>31800000</v>
      </c>
      <c r="AE90">
        <v>52800000</v>
      </c>
    </row>
    <row r="91" spans="1:31" x14ac:dyDescent="0.2">
      <c r="A91" s="18">
        <v>44267</v>
      </c>
      <c r="B91" s="19">
        <v>0</v>
      </c>
      <c r="C91" s="19">
        <v>0</v>
      </c>
      <c r="D91" s="19" t="e">
        <v>#N/A</v>
      </c>
      <c r="E91" s="19">
        <v>26464590.1875</v>
      </c>
      <c r="F91" s="19">
        <v>882215.8125</v>
      </c>
      <c r="G91" s="19">
        <v>15596658.43125</v>
      </c>
      <c r="H91" s="19">
        <v>27540179.857849807</v>
      </c>
      <c r="I91" s="19">
        <v>882215.8125</v>
      </c>
      <c r="J91" s="19">
        <v>15645607.983925967</v>
      </c>
      <c r="K91" s="19">
        <v>28187546.105493277</v>
      </c>
      <c r="L91" s="19">
        <v>882215.8125</v>
      </c>
      <c r="M91" s="19">
        <v>15645607.983925967</v>
      </c>
      <c r="N91" s="19">
        <v>28365778.534274131</v>
      </c>
      <c r="O91" s="19">
        <v>882215.8125</v>
      </c>
      <c r="P91" s="19">
        <v>15645607.983925967</v>
      </c>
      <c r="Q91" s="19">
        <v>28365778.534274131</v>
      </c>
      <c r="R91" s="19">
        <v>882215.8125</v>
      </c>
      <c r="S91" s="19">
        <v>15645607.983925967</v>
      </c>
      <c r="T91" s="19">
        <v>28365778.534274131</v>
      </c>
      <c r="U91" s="19">
        <v>882215.8125</v>
      </c>
      <c r="V91" s="19">
        <v>15645607.983925967</v>
      </c>
      <c r="W91" s="19">
        <v>28365778.534274131</v>
      </c>
      <c r="X91" s="19">
        <v>882215.8125</v>
      </c>
      <c r="Y91" s="19">
        <v>15645607.983925967</v>
      </c>
      <c r="Z91" s="19">
        <v>28365778.534274131</v>
      </c>
      <c r="AA91" s="19">
        <v>882215.8125</v>
      </c>
      <c r="AB91" s="19">
        <v>15645607.983925967</v>
      </c>
      <c r="AC91">
        <v>14600000</v>
      </c>
      <c r="AD91">
        <v>31800000</v>
      </c>
      <c r="AE91">
        <v>52800000</v>
      </c>
    </row>
    <row r="92" spans="1:31" x14ac:dyDescent="0.2">
      <c r="A92" s="18">
        <v>44268</v>
      </c>
      <c r="B92" s="19">
        <v>0</v>
      </c>
      <c r="C92" s="19">
        <v>0</v>
      </c>
      <c r="D92" s="19" t="e">
        <v>#N/A</v>
      </c>
      <c r="E92" s="19">
        <v>26901177.5</v>
      </c>
      <c r="F92" s="19">
        <v>895628.5</v>
      </c>
      <c r="G92" s="19">
        <v>15990257.646875001</v>
      </c>
      <c r="H92" s="19">
        <v>28026767.170349807</v>
      </c>
      <c r="I92" s="19">
        <v>895628.5</v>
      </c>
      <c r="J92" s="19">
        <v>16070813.340213932</v>
      </c>
      <c r="K92" s="19">
        <v>28724133.417993277</v>
      </c>
      <c r="L92" s="19">
        <v>895628.5</v>
      </c>
      <c r="M92" s="19">
        <v>16070813.340213932</v>
      </c>
      <c r="N92" s="19">
        <v>28948416.114788383</v>
      </c>
      <c r="O92" s="19">
        <v>895628.5</v>
      </c>
      <c r="P92" s="19">
        <v>16070813.340213932</v>
      </c>
      <c r="Q92" s="19">
        <v>28948416.114788383</v>
      </c>
      <c r="R92" s="19">
        <v>895628.5</v>
      </c>
      <c r="S92" s="19">
        <v>16070813.340213932</v>
      </c>
      <c r="T92" s="19">
        <v>28948416.114788383</v>
      </c>
      <c r="U92" s="19">
        <v>895628.5</v>
      </c>
      <c r="V92" s="19">
        <v>16070813.340213932</v>
      </c>
      <c r="W92" s="19">
        <v>28948416.114788383</v>
      </c>
      <c r="X92" s="19">
        <v>895628.5</v>
      </c>
      <c r="Y92" s="19">
        <v>16070813.340213932</v>
      </c>
      <c r="Z92" s="19">
        <v>28948416.114788383</v>
      </c>
      <c r="AA92" s="19">
        <v>895628.5</v>
      </c>
      <c r="AB92" s="19">
        <v>16070813.340213932</v>
      </c>
      <c r="AC92">
        <v>14600000</v>
      </c>
      <c r="AD92">
        <v>31800000</v>
      </c>
      <c r="AE92">
        <v>52800000</v>
      </c>
    </row>
    <row r="93" spans="1:31" x14ac:dyDescent="0.2">
      <c r="A93" s="18">
        <v>44269</v>
      </c>
      <c r="B93" s="19">
        <v>0</v>
      </c>
      <c r="C93" s="19">
        <v>0</v>
      </c>
      <c r="D93" s="19" t="e">
        <v>#N/A</v>
      </c>
      <c r="E93" s="19">
        <v>27337764.8125</v>
      </c>
      <c r="F93" s="19">
        <v>909041.1875</v>
      </c>
      <c r="G93" s="19">
        <v>16383856.862500001</v>
      </c>
      <c r="H93" s="19">
        <v>28513354.482849807</v>
      </c>
      <c r="I93" s="19">
        <v>909041.1875</v>
      </c>
      <c r="J93" s="19">
        <v>16500772.939385219</v>
      </c>
      <c r="K93" s="19">
        <v>29260720.730493277</v>
      </c>
      <c r="L93" s="19">
        <v>909041.1875</v>
      </c>
      <c r="M93" s="19">
        <v>16500772.939385219</v>
      </c>
      <c r="N93" s="19">
        <v>29535003.427288383</v>
      </c>
      <c r="O93" s="19">
        <v>909041.1875</v>
      </c>
      <c r="P93" s="19">
        <v>16500772.939385219</v>
      </c>
      <c r="Q93" s="19">
        <v>29536336.187395215</v>
      </c>
      <c r="R93" s="19">
        <v>909041.1875</v>
      </c>
      <c r="S93" s="19">
        <v>16500772.939385219</v>
      </c>
      <c r="T93" s="19">
        <v>29536336.187395215</v>
      </c>
      <c r="U93" s="19">
        <v>909041.1875</v>
      </c>
      <c r="V93" s="19">
        <v>16500772.939385219</v>
      </c>
      <c r="W93" s="19">
        <v>29536336.187395215</v>
      </c>
      <c r="X93" s="19">
        <v>909041.1875</v>
      </c>
      <c r="Y93" s="19">
        <v>16500772.939385219</v>
      </c>
      <c r="Z93" s="19">
        <v>29536336.187395215</v>
      </c>
      <c r="AA93" s="19">
        <v>909041.1875</v>
      </c>
      <c r="AB93" s="19">
        <v>16500772.939385219</v>
      </c>
      <c r="AC93">
        <v>14600000</v>
      </c>
      <c r="AD93">
        <v>31800000</v>
      </c>
      <c r="AE93">
        <v>52800000</v>
      </c>
    </row>
    <row r="94" spans="1:31" x14ac:dyDescent="0.2">
      <c r="A94" s="18">
        <v>44270</v>
      </c>
      <c r="B94" s="19">
        <v>0</v>
      </c>
      <c r="C94" s="19">
        <v>0</v>
      </c>
      <c r="D94" s="19" t="e">
        <v>#N/A</v>
      </c>
      <c r="E94" s="19">
        <v>27774352.125</v>
      </c>
      <c r="F94" s="19">
        <v>922453.875</v>
      </c>
      <c r="G94" s="19">
        <v>16777456.078125</v>
      </c>
      <c r="H94" s="19">
        <v>28999941.795349807</v>
      </c>
      <c r="I94" s="19">
        <v>922453.875</v>
      </c>
      <c r="J94" s="19">
        <v>16935486.781439826</v>
      </c>
      <c r="K94" s="19">
        <v>29797308.042993277</v>
      </c>
      <c r="L94" s="19">
        <v>922453.875</v>
      </c>
      <c r="M94" s="19">
        <v>16935486.781439826</v>
      </c>
      <c r="N94" s="19">
        <v>30121590.739788383</v>
      </c>
      <c r="O94" s="19">
        <v>922453.875</v>
      </c>
      <c r="P94" s="19">
        <v>16935486.781439826</v>
      </c>
      <c r="Q94" s="19">
        <v>30129538.752094626</v>
      </c>
      <c r="R94" s="19">
        <v>922453.875</v>
      </c>
      <c r="S94" s="19">
        <v>16935486.781439826</v>
      </c>
      <c r="T94" s="19">
        <v>30129538.752094626</v>
      </c>
      <c r="U94" s="19">
        <v>922453.875</v>
      </c>
      <c r="V94" s="19">
        <v>16935486.781439826</v>
      </c>
      <c r="W94" s="19">
        <v>30129538.752094626</v>
      </c>
      <c r="X94" s="19">
        <v>922453.875</v>
      </c>
      <c r="Y94" s="19">
        <v>16935486.781439826</v>
      </c>
      <c r="Z94" s="19">
        <v>30129538.752094626</v>
      </c>
      <c r="AA94" s="19">
        <v>922453.875</v>
      </c>
      <c r="AB94" s="19">
        <v>16935486.781439826</v>
      </c>
      <c r="AC94">
        <v>14600000</v>
      </c>
      <c r="AD94">
        <v>31800000</v>
      </c>
      <c r="AE94">
        <v>52800000</v>
      </c>
    </row>
    <row r="95" spans="1:31" x14ac:dyDescent="0.2">
      <c r="A95" s="18">
        <v>44271</v>
      </c>
      <c r="B95" s="19">
        <v>0</v>
      </c>
      <c r="C95" s="19">
        <v>0</v>
      </c>
      <c r="D95" s="19" t="e">
        <v>#N/A</v>
      </c>
      <c r="E95" s="19">
        <v>28210939.4375</v>
      </c>
      <c r="F95" s="19">
        <v>935866.5625</v>
      </c>
      <c r="G95" s="19">
        <v>17171055.293750003</v>
      </c>
      <c r="H95" s="19">
        <v>29486529.107849807</v>
      </c>
      <c r="I95" s="19">
        <v>935866.5625</v>
      </c>
      <c r="J95" s="19">
        <v>17374085.997064829</v>
      </c>
      <c r="K95" s="19">
        <v>30333895.355493277</v>
      </c>
      <c r="L95" s="19">
        <v>935866.5625</v>
      </c>
      <c r="M95" s="19">
        <v>17374954.86637776</v>
      </c>
      <c r="N95" s="19">
        <v>30708178.052288383</v>
      </c>
      <c r="O95" s="19">
        <v>935866.5625</v>
      </c>
      <c r="P95" s="19">
        <v>17374954.86637776</v>
      </c>
      <c r="Q95" s="19">
        <v>30728023.808886617</v>
      </c>
      <c r="R95" s="19">
        <v>935866.5625</v>
      </c>
      <c r="S95" s="19">
        <v>17374954.86637776</v>
      </c>
      <c r="T95" s="19">
        <v>30728023.808886617</v>
      </c>
      <c r="U95" s="19">
        <v>935866.5625</v>
      </c>
      <c r="V95" s="19">
        <v>17374954.86637776</v>
      </c>
      <c r="W95" s="19">
        <v>30728023.808886617</v>
      </c>
      <c r="X95" s="19">
        <v>935866.5625</v>
      </c>
      <c r="Y95" s="19">
        <v>17374954.86637776</v>
      </c>
      <c r="Z95" s="19">
        <v>30728023.808886617</v>
      </c>
      <c r="AA95" s="19">
        <v>935866.5625</v>
      </c>
      <c r="AB95" s="19">
        <v>17374954.86637776</v>
      </c>
      <c r="AC95">
        <v>14600000</v>
      </c>
      <c r="AD95">
        <v>31800000</v>
      </c>
      <c r="AE95">
        <v>52800000</v>
      </c>
    </row>
    <row r="96" spans="1:31" x14ac:dyDescent="0.2">
      <c r="A96" s="18">
        <v>44272</v>
      </c>
      <c r="B96" s="19">
        <v>0</v>
      </c>
      <c r="C96" s="19">
        <v>0</v>
      </c>
      <c r="D96" s="19" t="e">
        <v>#N/A</v>
      </c>
      <c r="E96" s="19">
        <v>28647526.75</v>
      </c>
      <c r="F96" s="19">
        <v>949279.25</v>
      </c>
      <c r="G96" s="19">
        <v>17564654.509375002</v>
      </c>
      <c r="H96" s="19">
        <v>29973116.420349807</v>
      </c>
      <c r="I96" s="19">
        <v>949279.25</v>
      </c>
      <c r="J96" s="19">
        <v>17812685.212689828</v>
      </c>
      <c r="K96" s="19">
        <v>30870482.667993277</v>
      </c>
      <c r="L96" s="19">
        <v>949279.25</v>
      </c>
      <c r="M96" s="19">
        <v>17819177.194199037</v>
      </c>
      <c r="N96" s="19">
        <v>31294765.364788383</v>
      </c>
      <c r="O96" s="19">
        <v>949279.25</v>
      </c>
      <c r="P96" s="19">
        <v>17819177.194199037</v>
      </c>
      <c r="Q96" s="19">
        <v>31331791.357771188</v>
      </c>
      <c r="R96" s="19">
        <v>949279.25</v>
      </c>
      <c r="S96" s="19">
        <v>17819177.194199037</v>
      </c>
      <c r="T96" s="19">
        <v>31331791.357771188</v>
      </c>
      <c r="U96" s="19">
        <v>949279.25</v>
      </c>
      <c r="V96" s="19">
        <v>17819177.194199037</v>
      </c>
      <c r="W96" s="19">
        <v>31331791.357771188</v>
      </c>
      <c r="X96" s="19">
        <v>949279.25</v>
      </c>
      <c r="Y96" s="19">
        <v>17819177.194199037</v>
      </c>
      <c r="Z96" s="19">
        <v>31331791.357771188</v>
      </c>
      <c r="AA96" s="19">
        <v>949279.25</v>
      </c>
      <c r="AB96" s="19">
        <v>17819177.194199037</v>
      </c>
      <c r="AC96">
        <v>14600000</v>
      </c>
      <c r="AD96">
        <v>31800000</v>
      </c>
      <c r="AE96">
        <v>52800000</v>
      </c>
    </row>
    <row r="97" spans="1:31" x14ac:dyDescent="0.2">
      <c r="A97" s="18">
        <v>44273</v>
      </c>
      <c r="B97" s="19">
        <v>0</v>
      </c>
      <c r="C97" s="19">
        <v>0</v>
      </c>
      <c r="D97" s="19" t="e">
        <v>#N/A</v>
      </c>
      <c r="E97" s="19">
        <v>29084114.0625</v>
      </c>
      <c r="F97" s="19">
        <v>962691.9375</v>
      </c>
      <c r="G97" s="19">
        <v>17958253.724999998</v>
      </c>
      <c r="H97" s="19">
        <v>30459703.732849807</v>
      </c>
      <c r="I97" s="19">
        <v>962691.9375</v>
      </c>
      <c r="J97" s="19">
        <v>18251284.428314824</v>
      </c>
      <c r="K97" s="19">
        <v>31407069.980493277</v>
      </c>
      <c r="L97" s="19">
        <v>962691.9375</v>
      </c>
      <c r="M97" s="19">
        <v>18268153.764903635</v>
      </c>
      <c r="N97" s="19">
        <v>31881352.677288383</v>
      </c>
      <c r="O97" s="19">
        <v>962691.9375</v>
      </c>
      <c r="P97" s="19">
        <v>18268153.764903635</v>
      </c>
      <c r="Q97" s="19">
        <v>31940841.398748368</v>
      </c>
      <c r="R97" s="19">
        <v>962691.9375</v>
      </c>
      <c r="S97" s="19">
        <v>18268153.764903635</v>
      </c>
      <c r="T97" s="19">
        <v>31940841.398748368</v>
      </c>
      <c r="U97" s="19">
        <v>962691.9375</v>
      </c>
      <c r="V97" s="19">
        <v>18268153.764903635</v>
      </c>
      <c r="W97" s="19">
        <v>31940841.398748368</v>
      </c>
      <c r="X97" s="19">
        <v>962691.9375</v>
      </c>
      <c r="Y97" s="19">
        <v>18268153.764903635</v>
      </c>
      <c r="Z97" s="19">
        <v>31940841.398748368</v>
      </c>
      <c r="AA97" s="19">
        <v>962691.9375</v>
      </c>
      <c r="AB97" s="19">
        <v>18268153.764903635</v>
      </c>
      <c r="AC97">
        <v>14600000</v>
      </c>
      <c r="AD97">
        <v>31800000</v>
      </c>
      <c r="AE97">
        <v>52800000</v>
      </c>
    </row>
    <row r="98" spans="1:31" x14ac:dyDescent="0.2">
      <c r="A98" s="18">
        <v>44274</v>
      </c>
      <c r="B98" s="19">
        <v>0</v>
      </c>
      <c r="C98" s="19">
        <v>0</v>
      </c>
      <c r="D98" s="19" t="e">
        <v>#N/A</v>
      </c>
      <c r="E98" s="19">
        <v>29520701.375</v>
      </c>
      <c r="F98" s="19">
        <v>976104.625</v>
      </c>
      <c r="G98" s="19">
        <v>18351852.940625001</v>
      </c>
      <c r="H98" s="19">
        <v>30946291.045349807</v>
      </c>
      <c r="I98" s="19">
        <v>976104.625</v>
      </c>
      <c r="J98" s="19">
        <v>18689883.643939827</v>
      </c>
      <c r="K98" s="19">
        <v>31943657.292993277</v>
      </c>
      <c r="L98" s="19">
        <v>976104.625</v>
      </c>
      <c r="M98" s="19">
        <v>18721884.578491557</v>
      </c>
      <c r="N98" s="19">
        <v>32467939.989788383</v>
      </c>
      <c r="O98" s="19">
        <v>976104.625</v>
      </c>
      <c r="P98" s="19">
        <v>18721884.578491557</v>
      </c>
      <c r="Q98" s="19">
        <v>32555173.931818128</v>
      </c>
      <c r="R98" s="19">
        <v>976104.625</v>
      </c>
      <c r="S98" s="19">
        <v>18721884.578491557</v>
      </c>
      <c r="T98" s="19">
        <v>32555173.931818128</v>
      </c>
      <c r="U98" s="19">
        <v>976104.625</v>
      </c>
      <c r="V98" s="19">
        <v>18721884.578491557</v>
      </c>
      <c r="W98" s="19">
        <v>32555173.931818128</v>
      </c>
      <c r="X98" s="19">
        <v>976104.625</v>
      </c>
      <c r="Y98" s="19">
        <v>18721884.578491557</v>
      </c>
      <c r="Z98" s="19">
        <v>32555173.931818128</v>
      </c>
      <c r="AA98" s="19">
        <v>976104.625</v>
      </c>
      <c r="AB98" s="19">
        <v>18721884.578491557</v>
      </c>
      <c r="AC98">
        <v>14600000</v>
      </c>
      <c r="AD98">
        <v>31800000</v>
      </c>
      <c r="AE98">
        <v>52800000</v>
      </c>
    </row>
    <row r="99" spans="1:31" x14ac:dyDescent="0.2">
      <c r="A99" s="18">
        <v>44275</v>
      </c>
      <c r="B99" s="19">
        <v>0</v>
      </c>
      <c r="C99" s="19">
        <v>0</v>
      </c>
      <c r="D99" s="19" t="e">
        <v>#N/A</v>
      </c>
      <c r="E99" s="19">
        <v>29957288.6875</v>
      </c>
      <c r="F99" s="19">
        <v>989517.3125</v>
      </c>
      <c r="G99" s="19">
        <v>18745452.15625</v>
      </c>
      <c r="H99" s="19">
        <v>31432878.357849807</v>
      </c>
      <c r="I99" s="19">
        <v>989517.3125</v>
      </c>
      <c r="J99" s="19">
        <v>19128482.859564826</v>
      </c>
      <c r="K99" s="19">
        <v>32480244.605493277</v>
      </c>
      <c r="L99" s="19">
        <v>989517.3125</v>
      </c>
      <c r="M99" s="19">
        <v>19180369.634962801</v>
      </c>
      <c r="N99" s="19">
        <v>33054527.302288383</v>
      </c>
      <c r="O99" s="19">
        <v>989517.3125</v>
      </c>
      <c r="P99" s="19">
        <v>19180369.634962801</v>
      </c>
      <c r="Q99" s="19">
        <v>33174788.956980467</v>
      </c>
      <c r="R99" s="19">
        <v>989517.3125</v>
      </c>
      <c r="S99" s="19">
        <v>19180369.634962801</v>
      </c>
      <c r="T99" s="19">
        <v>33174788.956980467</v>
      </c>
      <c r="U99" s="19">
        <v>989517.3125</v>
      </c>
      <c r="V99" s="19">
        <v>19180369.634962801</v>
      </c>
      <c r="W99" s="19">
        <v>33174788.956980467</v>
      </c>
      <c r="X99" s="19">
        <v>989517.3125</v>
      </c>
      <c r="Y99" s="19">
        <v>19180369.634962801</v>
      </c>
      <c r="Z99" s="19">
        <v>33174788.956980467</v>
      </c>
      <c r="AA99" s="19">
        <v>989517.3125</v>
      </c>
      <c r="AB99" s="19">
        <v>19180369.634962801</v>
      </c>
      <c r="AC99">
        <v>14600000</v>
      </c>
      <c r="AD99">
        <v>31800000</v>
      </c>
      <c r="AE99">
        <v>52800000</v>
      </c>
    </row>
    <row r="100" spans="1:31" x14ac:dyDescent="0.2">
      <c r="A100" s="18">
        <v>44276</v>
      </c>
      <c r="B100" s="19">
        <v>0</v>
      </c>
      <c r="C100" s="19">
        <v>0</v>
      </c>
      <c r="D100" s="19" t="e">
        <v>#N/A</v>
      </c>
      <c r="E100" s="19">
        <v>30393876</v>
      </c>
      <c r="F100" s="19">
        <v>1002930</v>
      </c>
      <c r="G100" s="19">
        <v>19139051.371875003</v>
      </c>
      <c r="H100" s="19">
        <v>31919465.670349807</v>
      </c>
      <c r="I100" s="19">
        <v>1002930</v>
      </c>
      <c r="J100" s="19">
        <v>19567082.075189829</v>
      </c>
      <c r="K100" s="19">
        <v>33016831.917993277</v>
      </c>
      <c r="L100" s="19">
        <v>1002930</v>
      </c>
      <c r="M100" s="19">
        <v>19643608.934317369</v>
      </c>
      <c r="N100" s="19">
        <v>33641114.614788383</v>
      </c>
      <c r="O100" s="19">
        <v>1002930</v>
      </c>
      <c r="P100" s="19">
        <v>19643608.934317369</v>
      </c>
      <c r="Q100" s="19">
        <v>33799686.474235386</v>
      </c>
      <c r="R100" s="19">
        <v>1002930</v>
      </c>
      <c r="S100" s="19">
        <v>19643608.934317369</v>
      </c>
      <c r="T100" s="19">
        <v>33799686.474235386</v>
      </c>
      <c r="U100" s="19">
        <v>1002930</v>
      </c>
      <c r="V100" s="19">
        <v>19643608.934317369</v>
      </c>
      <c r="W100" s="19">
        <v>33799686.474235386</v>
      </c>
      <c r="X100" s="19">
        <v>1002930</v>
      </c>
      <c r="Y100" s="19">
        <v>19643608.934317369</v>
      </c>
      <c r="Z100" s="19">
        <v>33799686.474235386</v>
      </c>
      <c r="AA100" s="19">
        <v>1002930</v>
      </c>
      <c r="AB100" s="19">
        <v>19643608.934317369</v>
      </c>
      <c r="AC100">
        <v>14600000</v>
      </c>
      <c r="AD100">
        <v>31800000</v>
      </c>
      <c r="AE100">
        <v>52800000</v>
      </c>
    </row>
    <row r="101" spans="1:31" x14ac:dyDescent="0.2">
      <c r="A101" s="18">
        <v>44277</v>
      </c>
      <c r="B101" s="19">
        <v>0</v>
      </c>
      <c r="C101" s="19">
        <v>0</v>
      </c>
      <c r="D101" s="19" t="e">
        <v>#N/A</v>
      </c>
      <c r="E101" s="19">
        <v>30790438.285714287</v>
      </c>
      <c r="F101" s="19">
        <v>1056367.7142857143</v>
      </c>
      <c r="G101" s="19">
        <v>19532650.587500002</v>
      </c>
      <c r="H101" s="19">
        <v>32366027.956064094</v>
      </c>
      <c r="I101" s="19">
        <v>1056367.7142857143</v>
      </c>
      <c r="J101" s="19">
        <v>20005681.290814828</v>
      </c>
      <c r="K101" s="19">
        <v>33513394.203707565</v>
      </c>
      <c r="L101" s="19">
        <v>1056367.7142857143</v>
      </c>
      <c r="M101" s="19">
        <v>20111602.47655528</v>
      </c>
      <c r="N101" s="19">
        <v>34187676.900502667</v>
      </c>
      <c r="O101" s="19">
        <v>1056367.7142857143</v>
      </c>
      <c r="P101" s="19">
        <v>20111602.47655528</v>
      </c>
      <c r="Q101" s="19">
        <v>34389841.456797168</v>
      </c>
      <c r="R101" s="19">
        <v>1056367.7142857143</v>
      </c>
      <c r="S101" s="19">
        <v>20111602.47655528</v>
      </c>
      <c r="T101" s="19">
        <v>34389841.456797168</v>
      </c>
      <c r="U101" s="19">
        <v>1056367.7142857143</v>
      </c>
      <c r="V101" s="19">
        <v>20111602.47655528</v>
      </c>
      <c r="W101" s="19">
        <v>34389841.456797168</v>
      </c>
      <c r="X101" s="19">
        <v>1056367.7142857143</v>
      </c>
      <c r="Y101" s="19">
        <v>20111602.47655528</v>
      </c>
      <c r="Z101" s="19">
        <v>34389841.456797168</v>
      </c>
      <c r="AA101" s="19">
        <v>1056367.7142857143</v>
      </c>
      <c r="AB101" s="19">
        <v>20111602.47655528</v>
      </c>
      <c r="AC101">
        <v>14600000</v>
      </c>
      <c r="AD101">
        <v>31800000</v>
      </c>
      <c r="AE101">
        <v>52800000</v>
      </c>
    </row>
    <row r="102" spans="1:31" x14ac:dyDescent="0.2">
      <c r="A102" s="18">
        <v>44278</v>
      </c>
      <c r="B102" s="19">
        <v>0</v>
      </c>
      <c r="C102" s="19">
        <v>0</v>
      </c>
      <c r="D102" s="19" t="e">
        <v>#N/A</v>
      </c>
      <c r="E102" s="19">
        <v>31187000.571428575</v>
      </c>
      <c r="F102" s="19">
        <v>1109805.4285714286</v>
      </c>
      <c r="G102" s="19">
        <v>19926249.803124998</v>
      </c>
      <c r="H102" s="19">
        <v>32812590.241778381</v>
      </c>
      <c r="I102" s="19">
        <v>1109805.4285714286</v>
      </c>
      <c r="J102" s="19">
        <v>20444280.506439824</v>
      </c>
      <c r="K102" s="19">
        <v>34009956.489421852</v>
      </c>
      <c r="L102" s="19">
        <v>1109805.4285714286</v>
      </c>
      <c r="M102" s="19">
        <v>20584350.261676513</v>
      </c>
      <c r="N102" s="19">
        <v>34734239.18621695</v>
      </c>
      <c r="O102" s="19">
        <v>1109805.4285714286</v>
      </c>
      <c r="P102" s="19">
        <v>20584350.261676513</v>
      </c>
      <c r="Q102" s="19">
        <v>34985278.931451529</v>
      </c>
      <c r="R102" s="19">
        <v>1109805.4285714286</v>
      </c>
      <c r="S102" s="19">
        <v>20584350.261676513</v>
      </c>
      <c r="T102" s="19">
        <v>34985278.931451529</v>
      </c>
      <c r="U102" s="19">
        <v>1109805.4285714286</v>
      </c>
      <c r="V102" s="19">
        <v>20584350.261676513</v>
      </c>
      <c r="W102" s="19">
        <v>34985278.931451529</v>
      </c>
      <c r="X102" s="19">
        <v>1109805.4285714286</v>
      </c>
      <c r="Y102" s="19">
        <v>20584350.261676513</v>
      </c>
      <c r="Z102" s="19">
        <v>34985278.931451529</v>
      </c>
      <c r="AA102" s="19">
        <v>1109805.4285714286</v>
      </c>
      <c r="AB102" s="19">
        <v>20584350.261676513</v>
      </c>
      <c r="AC102">
        <v>14600000</v>
      </c>
      <c r="AD102">
        <v>31800000</v>
      </c>
      <c r="AE102">
        <v>52800000</v>
      </c>
    </row>
    <row r="103" spans="1:31" x14ac:dyDescent="0.2">
      <c r="A103" s="18">
        <v>44279</v>
      </c>
      <c r="B103" s="19">
        <v>0</v>
      </c>
      <c r="C103" s="19">
        <v>0</v>
      </c>
      <c r="D103" s="19" t="e">
        <v>#N/A</v>
      </c>
      <c r="E103" s="19">
        <v>31583562.857142862</v>
      </c>
      <c r="F103" s="19">
        <v>1163243.1428571427</v>
      </c>
      <c r="G103" s="19">
        <v>20319849.018750001</v>
      </c>
      <c r="H103" s="19">
        <v>33259152.527492668</v>
      </c>
      <c r="I103" s="19">
        <v>1163243.1428571427</v>
      </c>
      <c r="J103" s="19">
        <v>20882879.722064827</v>
      </c>
      <c r="K103" s="19">
        <v>34506518.775136136</v>
      </c>
      <c r="L103" s="19">
        <v>1163243.1428571427</v>
      </c>
      <c r="M103" s="19">
        <v>21061852.289681073</v>
      </c>
      <c r="N103" s="19">
        <v>35280801.471931234</v>
      </c>
      <c r="O103" s="19">
        <v>1163243.1428571427</v>
      </c>
      <c r="P103" s="19">
        <v>21061852.289681073</v>
      </c>
      <c r="Q103" s="19">
        <v>35581841.217165813</v>
      </c>
      <c r="R103" s="19">
        <v>1163243.1428571427</v>
      </c>
      <c r="S103" s="19">
        <v>21061852.289681073</v>
      </c>
      <c r="T103" s="19">
        <v>35585998.8981985</v>
      </c>
      <c r="U103" s="19">
        <v>1163243.1428571427</v>
      </c>
      <c r="V103" s="19">
        <v>21061852.289681073</v>
      </c>
      <c r="W103" s="19">
        <v>35585998.8981985</v>
      </c>
      <c r="X103" s="19">
        <v>1163243.1428571427</v>
      </c>
      <c r="Y103" s="19">
        <v>21061852.289681073</v>
      </c>
      <c r="Z103" s="19">
        <v>35585998.8981985</v>
      </c>
      <c r="AA103" s="19">
        <v>1163243.1428571427</v>
      </c>
      <c r="AB103" s="19">
        <v>21061852.289681073</v>
      </c>
      <c r="AC103">
        <v>14600000</v>
      </c>
      <c r="AD103">
        <v>31800000</v>
      </c>
      <c r="AE103">
        <v>52800000</v>
      </c>
    </row>
    <row r="104" spans="1:31" x14ac:dyDescent="0.2">
      <c r="A104" s="18">
        <v>44280</v>
      </c>
      <c r="B104" s="19">
        <v>0</v>
      </c>
      <c r="C104" s="19">
        <v>0</v>
      </c>
      <c r="D104" s="19" t="e">
        <v>#N/A</v>
      </c>
      <c r="E104" s="19">
        <v>31980125.142857149</v>
      </c>
      <c r="F104" s="19">
        <v>1216680.857142857</v>
      </c>
      <c r="G104" s="19">
        <v>20713448.234375</v>
      </c>
      <c r="H104" s="19">
        <v>33705714.813206956</v>
      </c>
      <c r="I104" s="19">
        <v>1216680.857142857</v>
      </c>
      <c r="J104" s="19">
        <v>21321478.937689826</v>
      </c>
      <c r="K104" s="19">
        <v>35003081.060850419</v>
      </c>
      <c r="L104" s="19">
        <v>1216680.857142857</v>
      </c>
      <c r="M104" s="19">
        <v>21544108.560568951</v>
      </c>
      <c r="N104" s="19">
        <v>35827363.757645518</v>
      </c>
      <c r="O104" s="19">
        <v>1216680.857142857</v>
      </c>
      <c r="P104" s="19">
        <v>21544108.560568951</v>
      </c>
      <c r="Q104" s="19">
        <v>36178403.502880096</v>
      </c>
      <c r="R104" s="19">
        <v>1216680.857142857</v>
      </c>
      <c r="S104" s="19">
        <v>21544108.560568951</v>
      </c>
      <c r="T104" s="19">
        <v>36192001.357038051</v>
      </c>
      <c r="U104" s="19">
        <v>1216680.857142857</v>
      </c>
      <c r="V104" s="19">
        <v>21544108.560568951</v>
      </c>
      <c r="W104" s="19">
        <v>36192001.357038051</v>
      </c>
      <c r="X104" s="19">
        <v>1216680.857142857</v>
      </c>
      <c r="Y104" s="19">
        <v>21544108.560568951</v>
      </c>
      <c r="Z104" s="19">
        <v>36192001.357038051</v>
      </c>
      <c r="AA104" s="19">
        <v>1216680.857142857</v>
      </c>
      <c r="AB104" s="19">
        <v>21544108.560568951</v>
      </c>
      <c r="AC104">
        <v>14600000</v>
      </c>
      <c r="AD104">
        <v>31800000</v>
      </c>
      <c r="AE104">
        <v>52800000</v>
      </c>
    </row>
    <row r="105" spans="1:31" x14ac:dyDescent="0.2">
      <c r="A105" s="18">
        <v>44281</v>
      </c>
      <c r="B105" s="19">
        <v>0</v>
      </c>
      <c r="C105" s="19">
        <v>0</v>
      </c>
      <c r="D105" s="19" t="e">
        <v>#N/A</v>
      </c>
      <c r="E105" s="19">
        <v>32376687.428571437</v>
      </c>
      <c r="F105" s="19">
        <v>1270118.5714285714</v>
      </c>
      <c r="G105" s="19">
        <v>21107047.450000003</v>
      </c>
      <c r="H105" s="19">
        <v>34152277.098921239</v>
      </c>
      <c r="I105" s="19">
        <v>1270118.5714285714</v>
      </c>
      <c r="J105" s="19">
        <v>21760078.153314829</v>
      </c>
      <c r="K105" s="19">
        <v>35499643.346564703</v>
      </c>
      <c r="L105" s="19">
        <v>1270118.5714285714</v>
      </c>
      <c r="M105" s="19">
        <v>22027707.77619395</v>
      </c>
      <c r="N105" s="19">
        <v>36373926.043359801</v>
      </c>
      <c r="O105" s="19">
        <v>1270118.5714285714</v>
      </c>
      <c r="P105" s="19">
        <v>22031119.074340153</v>
      </c>
      <c r="Q105" s="19">
        <v>36774965.78859438</v>
      </c>
      <c r="R105" s="19">
        <v>1270118.5714285714</v>
      </c>
      <c r="S105" s="19">
        <v>22031119.074340153</v>
      </c>
      <c r="T105" s="19">
        <v>36803286.307970181</v>
      </c>
      <c r="U105" s="19">
        <v>1270118.5714285714</v>
      </c>
      <c r="V105" s="19">
        <v>22031119.074340153</v>
      </c>
      <c r="W105" s="19">
        <v>36803286.307970181</v>
      </c>
      <c r="X105" s="19">
        <v>1270118.5714285714</v>
      </c>
      <c r="Y105" s="19">
        <v>22031119.074340153</v>
      </c>
      <c r="Z105" s="19">
        <v>36803286.307970181</v>
      </c>
      <c r="AA105" s="19">
        <v>1270118.5714285714</v>
      </c>
      <c r="AB105" s="19">
        <v>22031119.074340153</v>
      </c>
      <c r="AC105">
        <v>14600000</v>
      </c>
      <c r="AD105">
        <v>31800000</v>
      </c>
      <c r="AE105">
        <v>52800000</v>
      </c>
    </row>
    <row r="106" spans="1:31" x14ac:dyDescent="0.2">
      <c r="A106" s="18">
        <v>44282</v>
      </c>
      <c r="B106" s="19">
        <v>0</v>
      </c>
      <c r="C106" s="19">
        <v>0</v>
      </c>
      <c r="D106" s="19" t="e">
        <v>#N/A</v>
      </c>
      <c r="E106" s="19">
        <v>32773249.714285724</v>
      </c>
      <c r="F106" s="19">
        <v>1323556.2857142857</v>
      </c>
      <c r="G106" s="19">
        <v>21500646.665625002</v>
      </c>
      <c r="H106" s="19">
        <v>34598839.384635523</v>
      </c>
      <c r="I106" s="19">
        <v>1323556.2857142857</v>
      </c>
      <c r="J106" s="19">
        <v>22198677.368939828</v>
      </c>
      <c r="K106" s="19">
        <v>35996205.632278986</v>
      </c>
      <c r="L106" s="19">
        <v>1323556.2857142857</v>
      </c>
      <c r="M106" s="19">
        <v>22511306.99181895</v>
      </c>
      <c r="N106" s="19">
        <v>36920488.329074085</v>
      </c>
      <c r="O106" s="19">
        <v>1323556.2857142857</v>
      </c>
      <c r="P106" s="19">
        <v>22522883.830994673</v>
      </c>
      <c r="Q106" s="19">
        <v>37371528.074308664</v>
      </c>
      <c r="R106" s="19">
        <v>1323556.2857142857</v>
      </c>
      <c r="S106" s="19">
        <v>22522883.830994673</v>
      </c>
      <c r="T106" s="19">
        <v>37419853.750994891</v>
      </c>
      <c r="U106" s="19">
        <v>1323556.2857142857</v>
      </c>
      <c r="V106" s="19">
        <v>22522883.830994673</v>
      </c>
      <c r="W106" s="19">
        <v>37419853.750994891</v>
      </c>
      <c r="X106" s="19">
        <v>1323556.2857142857</v>
      </c>
      <c r="Y106" s="19">
        <v>22522883.830994673</v>
      </c>
      <c r="Z106" s="19">
        <v>37419853.750994891</v>
      </c>
      <c r="AA106" s="19">
        <v>1323556.2857142857</v>
      </c>
      <c r="AB106" s="19">
        <v>22522883.830994673</v>
      </c>
      <c r="AC106">
        <v>14600000</v>
      </c>
      <c r="AD106">
        <v>31800000</v>
      </c>
      <c r="AE106">
        <v>52800000</v>
      </c>
    </row>
    <row r="107" spans="1:31" x14ac:dyDescent="0.2">
      <c r="A107" s="18">
        <v>44283</v>
      </c>
      <c r="B107" s="19">
        <v>0</v>
      </c>
      <c r="C107" s="19">
        <v>0</v>
      </c>
      <c r="D107" s="19" t="e">
        <v>#N/A</v>
      </c>
      <c r="E107" s="19">
        <v>33169812.000000011</v>
      </c>
      <c r="F107" s="19">
        <v>1376994</v>
      </c>
      <c r="G107" s="19">
        <v>21894245.881249998</v>
      </c>
      <c r="H107" s="19">
        <v>35045401.670349807</v>
      </c>
      <c r="I107" s="19">
        <v>1376994</v>
      </c>
      <c r="J107" s="19">
        <v>22637276.584564824</v>
      </c>
      <c r="K107" s="19">
        <v>36492767.91799327</v>
      </c>
      <c r="L107" s="19">
        <v>1376994</v>
      </c>
      <c r="M107" s="19">
        <v>22994906.207443949</v>
      </c>
      <c r="N107" s="19">
        <v>37467050.614788368</v>
      </c>
      <c r="O107" s="19">
        <v>1376994</v>
      </c>
      <c r="P107" s="19">
        <v>23019402.83053254</v>
      </c>
      <c r="Q107" s="19">
        <v>37968090.360022947</v>
      </c>
      <c r="R107" s="19">
        <v>1376994</v>
      </c>
      <c r="S107" s="19">
        <v>23019402.83053254</v>
      </c>
      <c r="T107" s="19">
        <v>38041703.68611218</v>
      </c>
      <c r="U107" s="19">
        <v>1376994</v>
      </c>
      <c r="V107" s="19">
        <v>23019402.83053254</v>
      </c>
      <c r="W107" s="19">
        <v>38041703.68611218</v>
      </c>
      <c r="X107" s="19">
        <v>1376994</v>
      </c>
      <c r="Y107" s="19">
        <v>23019402.83053254</v>
      </c>
      <c r="Z107" s="19">
        <v>38041703.68611218</v>
      </c>
      <c r="AA107" s="19">
        <v>1376994</v>
      </c>
      <c r="AB107" s="19">
        <v>23019402.83053254</v>
      </c>
      <c r="AC107">
        <v>14600000</v>
      </c>
      <c r="AD107">
        <v>31800000</v>
      </c>
      <c r="AE107">
        <v>52800000</v>
      </c>
    </row>
    <row r="108" spans="1:31" x14ac:dyDescent="0.2">
      <c r="A108" s="18">
        <v>44284</v>
      </c>
      <c r="B108" s="19">
        <v>0</v>
      </c>
      <c r="C108" s="19">
        <v>0</v>
      </c>
      <c r="D108" s="19" t="e">
        <v>#N/A</v>
      </c>
      <c r="E108" s="19">
        <v>33487980.250000011</v>
      </c>
      <c r="F108" s="19">
        <v>1508825.75</v>
      </c>
      <c r="G108" s="19">
        <v>22287845.096875001</v>
      </c>
      <c r="H108" s="19">
        <v>35413569.920349807</v>
      </c>
      <c r="I108" s="19">
        <v>1508825.75</v>
      </c>
      <c r="J108" s="19">
        <v>23075875.800189827</v>
      </c>
      <c r="K108" s="19">
        <v>36910936.16799327</v>
      </c>
      <c r="L108" s="19">
        <v>1508825.75</v>
      </c>
      <c r="M108" s="19">
        <v>23478505.423068952</v>
      </c>
      <c r="N108" s="19">
        <v>37935218.864788368</v>
      </c>
      <c r="O108" s="19">
        <v>1508825.75</v>
      </c>
      <c r="P108" s="19">
        <v>23520676.072953735</v>
      </c>
      <c r="Q108" s="19">
        <v>38486258.610022947</v>
      </c>
      <c r="R108" s="19">
        <v>1508825.75</v>
      </c>
      <c r="S108" s="19">
        <v>23520676.072953735</v>
      </c>
      <c r="T108" s="19">
        <v>38590442.077607766</v>
      </c>
      <c r="U108" s="19">
        <v>1508825.75</v>
      </c>
      <c r="V108" s="19">
        <v>23520676.072953735</v>
      </c>
      <c r="W108" s="19">
        <v>38590442.077607766</v>
      </c>
      <c r="X108" s="19">
        <v>1508825.75</v>
      </c>
      <c r="Y108" s="19">
        <v>23520676.072953735</v>
      </c>
      <c r="Z108" s="19">
        <v>38590442.077607766</v>
      </c>
      <c r="AA108" s="19">
        <v>1508825.75</v>
      </c>
      <c r="AB108" s="19">
        <v>23520676.072953735</v>
      </c>
      <c r="AC108">
        <v>14600000</v>
      </c>
      <c r="AD108">
        <v>31800000</v>
      </c>
      <c r="AE108">
        <v>52800000</v>
      </c>
    </row>
    <row r="109" spans="1:31" x14ac:dyDescent="0.2">
      <c r="A109" s="18">
        <v>44285</v>
      </c>
      <c r="B109" s="19">
        <v>0</v>
      </c>
      <c r="C109" s="19">
        <v>0</v>
      </c>
      <c r="D109" s="19" t="e">
        <v>#N/A</v>
      </c>
      <c r="E109" s="19">
        <v>33806148.500000015</v>
      </c>
      <c r="F109" s="19">
        <v>1640657.5</v>
      </c>
      <c r="G109" s="19">
        <v>22681444.3125</v>
      </c>
      <c r="H109" s="19">
        <v>35781738.170349807</v>
      </c>
      <c r="I109" s="19">
        <v>1640657.5</v>
      </c>
      <c r="J109" s="19">
        <v>23514475.015814826</v>
      </c>
      <c r="K109" s="19">
        <v>37329104.41799327</v>
      </c>
      <c r="L109" s="19">
        <v>1640657.5</v>
      </c>
      <c r="M109" s="19">
        <v>23962104.638693951</v>
      </c>
      <c r="N109" s="19">
        <v>38403387.114788368</v>
      </c>
      <c r="O109" s="19">
        <v>1640657.5</v>
      </c>
      <c r="P109" s="19">
        <v>24026703.558258247</v>
      </c>
      <c r="Q109" s="19">
        <v>39004426.860022947</v>
      </c>
      <c r="R109" s="19">
        <v>1640657.5</v>
      </c>
      <c r="S109" s="19">
        <v>24026703.558258247</v>
      </c>
      <c r="T109" s="19">
        <v>39144462.961195961</v>
      </c>
      <c r="U109" s="19">
        <v>1640657.5</v>
      </c>
      <c r="V109" s="19">
        <v>24026703.558258247</v>
      </c>
      <c r="W109" s="19">
        <v>39144462.961195961</v>
      </c>
      <c r="X109" s="19">
        <v>1640657.5</v>
      </c>
      <c r="Y109" s="19">
        <v>24026703.558258247</v>
      </c>
      <c r="Z109" s="19">
        <v>39144462.961195961</v>
      </c>
      <c r="AA109" s="19">
        <v>1640657.5</v>
      </c>
      <c r="AB109" s="19">
        <v>24026703.558258247</v>
      </c>
      <c r="AC109">
        <v>14600000</v>
      </c>
      <c r="AD109">
        <v>31800000</v>
      </c>
      <c r="AE109">
        <v>52800000</v>
      </c>
    </row>
    <row r="110" spans="1:31" x14ac:dyDescent="0.2">
      <c r="A110" s="18">
        <v>44286</v>
      </c>
      <c r="B110" s="19">
        <v>0</v>
      </c>
      <c r="C110" s="19">
        <v>0</v>
      </c>
      <c r="D110" s="19" t="e">
        <v>#N/A</v>
      </c>
      <c r="E110" s="19">
        <v>34124316.750000015</v>
      </c>
      <c r="F110" s="19">
        <v>1772489.25</v>
      </c>
      <c r="G110" s="19">
        <v>23075043.528125003</v>
      </c>
      <c r="H110" s="19">
        <v>36149906.420349807</v>
      </c>
      <c r="I110" s="19">
        <v>1772489.25</v>
      </c>
      <c r="J110" s="19">
        <v>23953074.231439829</v>
      </c>
      <c r="K110" s="19">
        <v>37747272.66799327</v>
      </c>
      <c r="L110" s="19">
        <v>1772489.25</v>
      </c>
      <c r="M110" s="19">
        <v>24445703.85431895</v>
      </c>
      <c r="N110" s="19">
        <v>38871555.364788368</v>
      </c>
      <c r="O110" s="19">
        <v>1772489.25</v>
      </c>
      <c r="P110" s="19">
        <v>24537485.286446083</v>
      </c>
      <c r="Q110" s="19">
        <v>39522595.110022947</v>
      </c>
      <c r="R110" s="19">
        <v>1772489.25</v>
      </c>
      <c r="S110" s="19">
        <v>24537485.286446083</v>
      </c>
      <c r="T110" s="19">
        <v>39703766.336876735</v>
      </c>
      <c r="U110" s="19">
        <v>1772489.25</v>
      </c>
      <c r="V110" s="19">
        <v>24537485.286446083</v>
      </c>
      <c r="W110" s="19">
        <v>39703766.336876735</v>
      </c>
      <c r="X110" s="19">
        <v>1772489.25</v>
      </c>
      <c r="Y110" s="19">
        <v>24537485.286446083</v>
      </c>
      <c r="Z110" s="19">
        <v>39703766.336876735</v>
      </c>
      <c r="AA110" s="19">
        <v>1772489.25</v>
      </c>
      <c r="AB110" s="19">
        <v>24537485.286446083</v>
      </c>
      <c r="AC110">
        <v>14600000</v>
      </c>
      <c r="AD110">
        <v>31800000</v>
      </c>
      <c r="AE110">
        <v>52800000</v>
      </c>
    </row>
    <row r="111" spans="1:31" x14ac:dyDescent="0.2">
      <c r="A111" s="18">
        <v>44287</v>
      </c>
      <c r="B111" s="19">
        <v>0</v>
      </c>
      <c r="C111" s="19">
        <v>0</v>
      </c>
      <c r="D111" s="19" t="e">
        <v>#N/A</v>
      </c>
      <c r="E111" s="19">
        <v>34442485.000000015</v>
      </c>
      <c r="F111" s="19">
        <v>1904321</v>
      </c>
      <c r="G111" s="19">
        <v>23468642.743750002</v>
      </c>
      <c r="H111" s="19">
        <v>36518074.670349807</v>
      </c>
      <c r="I111" s="19">
        <v>1904321</v>
      </c>
      <c r="J111" s="19">
        <v>24391673.447064828</v>
      </c>
      <c r="K111" s="19">
        <v>38165440.91799327</v>
      </c>
      <c r="L111" s="19">
        <v>1904321</v>
      </c>
      <c r="M111" s="19">
        <v>24929303.06994395</v>
      </c>
      <c r="N111" s="19">
        <v>39339723.614788368</v>
      </c>
      <c r="O111" s="19">
        <v>1904321</v>
      </c>
      <c r="P111" s="19">
        <v>25053021.257517241</v>
      </c>
      <c r="Q111" s="19">
        <v>40040763.360022947</v>
      </c>
      <c r="R111" s="19">
        <v>1904321</v>
      </c>
      <c r="S111" s="19">
        <v>25053021.257517241</v>
      </c>
      <c r="T111" s="19">
        <v>40268352.204650089</v>
      </c>
      <c r="U111" s="19">
        <v>1904321</v>
      </c>
      <c r="V111" s="19">
        <v>25053021.257517241</v>
      </c>
      <c r="W111" s="19">
        <v>40268352.204650089</v>
      </c>
      <c r="X111" s="19">
        <v>1904321</v>
      </c>
      <c r="Y111" s="19">
        <v>25053021.257517241</v>
      </c>
      <c r="Z111" s="19">
        <v>40268352.204650089</v>
      </c>
      <c r="AA111" s="19">
        <v>1904321</v>
      </c>
      <c r="AB111" s="19">
        <v>25053021.257517241</v>
      </c>
      <c r="AC111">
        <v>14600000</v>
      </c>
      <c r="AD111">
        <v>31800000</v>
      </c>
      <c r="AE111">
        <v>52800000</v>
      </c>
    </row>
    <row r="112" spans="1:31" x14ac:dyDescent="0.2">
      <c r="A112" s="18">
        <v>44288</v>
      </c>
      <c r="B112" s="19">
        <v>0</v>
      </c>
      <c r="C112" s="19">
        <v>0</v>
      </c>
      <c r="D112" s="19" t="e">
        <v>#N/A</v>
      </c>
      <c r="E112" s="19">
        <v>34760653.250000015</v>
      </c>
      <c r="F112" s="19">
        <v>2036152.75</v>
      </c>
      <c r="G112" s="19">
        <v>23862241.959374998</v>
      </c>
      <c r="H112" s="19">
        <v>36886242.920349807</v>
      </c>
      <c r="I112" s="19">
        <v>2036152.75</v>
      </c>
      <c r="J112" s="19">
        <v>24830272.662689824</v>
      </c>
      <c r="K112" s="19">
        <v>38583609.16799327</v>
      </c>
      <c r="L112" s="19">
        <v>2036152.75</v>
      </c>
      <c r="M112" s="19">
        <v>25412902.285568949</v>
      </c>
      <c r="N112" s="19">
        <v>39807891.864788368</v>
      </c>
      <c r="O112" s="19">
        <v>2036152.75</v>
      </c>
      <c r="P112" s="19">
        <v>25573311.471471716</v>
      </c>
      <c r="Q112" s="19">
        <v>40558931.610022947</v>
      </c>
      <c r="R112" s="19">
        <v>2036152.75</v>
      </c>
      <c r="S112" s="19">
        <v>25573311.471471716</v>
      </c>
      <c r="T112" s="19">
        <v>40836520.454650089</v>
      </c>
      <c r="U112" s="19">
        <v>2036152.75</v>
      </c>
      <c r="V112" s="19">
        <v>25573311.471471716</v>
      </c>
      <c r="W112" s="19">
        <v>40838220.564516023</v>
      </c>
      <c r="X112" s="19">
        <v>2036152.75</v>
      </c>
      <c r="Y112" s="19">
        <v>25573311.471471716</v>
      </c>
      <c r="Z112" s="19">
        <v>40838220.564516023</v>
      </c>
      <c r="AA112" s="19">
        <v>2036152.75</v>
      </c>
      <c r="AB112" s="19">
        <v>25573311.471471716</v>
      </c>
      <c r="AC112">
        <v>14600000</v>
      </c>
      <c r="AD112">
        <v>31800000</v>
      </c>
      <c r="AE112">
        <v>52800000</v>
      </c>
    </row>
    <row r="113" spans="1:31" x14ac:dyDescent="0.2">
      <c r="A113" s="18">
        <v>44289</v>
      </c>
      <c r="B113" s="19">
        <v>0</v>
      </c>
      <c r="C113" s="19">
        <v>0</v>
      </c>
      <c r="D113" s="19" t="e">
        <v>#N/A</v>
      </c>
      <c r="E113" s="19">
        <v>35078821.500000015</v>
      </c>
      <c r="F113" s="19">
        <v>2167984.5</v>
      </c>
      <c r="G113" s="19">
        <v>24255841.175000001</v>
      </c>
      <c r="H113" s="19">
        <v>37254411.170349807</v>
      </c>
      <c r="I113" s="19">
        <v>2167984.5</v>
      </c>
      <c r="J113" s="19">
        <v>25268871.878314827</v>
      </c>
      <c r="K113" s="19">
        <v>39001777.41799327</v>
      </c>
      <c r="L113" s="19">
        <v>2167984.5</v>
      </c>
      <c r="M113" s="19">
        <v>25896501.501193952</v>
      </c>
      <c r="N113" s="19">
        <v>40276060.114788368</v>
      </c>
      <c r="O113" s="19">
        <v>2167984.5</v>
      </c>
      <c r="P113" s="19">
        <v>26098355.928309545</v>
      </c>
      <c r="Q113" s="19">
        <v>41077099.860022947</v>
      </c>
      <c r="R113" s="19">
        <v>2167984.5</v>
      </c>
      <c r="S113" s="19">
        <v>26098355.928309545</v>
      </c>
      <c r="T113" s="19">
        <v>41404688.704650089</v>
      </c>
      <c r="U113" s="19">
        <v>2167984.5</v>
      </c>
      <c r="V113" s="19">
        <v>26098355.928309545</v>
      </c>
      <c r="W113" s="19">
        <v>41413371.416474536</v>
      </c>
      <c r="X113" s="19">
        <v>2167984.5</v>
      </c>
      <c r="Y113" s="19">
        <v>26098355.928309545</v>
      </c>
      <c r="Z113" s="19">
        <v>41413371.416474536</v>
      </c>
      <c r="AA113" s="19">
        <v>2167984.5</v>
      </c>
      <c r="AB113" s="19">
        <v>26098355.928309545</v>
      </c>
      <c r="AC113">
        <v>14600000</v>
      </c>
      <c r="AD113">
        <v>31800000</v>
      </c>
      <c r="AE113">
        <v>52800000</v>
      </c>
    </row>
    <row r="114" spans="1:31" x14ac:dyDescent="0.2">
      <c r="A114" s="18">
        <v>44290</v>
      </c>
      <c r="B114" s="19">
        <v>0</v>
      </c>
      <c r="C114" s="19">
        <v>0</v>
      </c>
      <c r="D114" s="19" t="e">
        <v>#N/A</v>
      </c>
      <c r="E114" s="19">
        <v>35396989.750000015</v>
      </c>
      <c r="F114" s="19">
        <v>2299816.25</v>
      </c>
      <c r="G114" s="19">
        <v>24649440.390625</v>
      </c>
      <c r="H114" s="19">
        <v>37622579.420349807</v>
      </c>
      <c r="I114" s="19">
        <v>2299816.25</v>
      </c>
      <c r="J114" s="19">
        <v>25707471.093939826</v>
      </c>
      <c r="K114" s="19">
        <v>39419945.66799327</v>
      </c>
      <c r="L114" s="19">
        <v>2299816.25</v>
      </c>
      <c r="M114" s="19">
        <v>26380100.716818951</v>
      </c>
      <c r="N114" s="19">
        <v>40744228.364788368</v>
      </c>
      <c r="O114" s="19">
        <v>2299816.25</v>
      </c>
      <c r="P114" s="19">
        <v>26626955.143934544</v>
      </c>
      <c r="Q114" s="19">
        <v>41595268.110022947</v>
      </c>
      <c r="R114" s="19">
        <v>2299816.25</v>
      </c>
      <c r="S114" s="19">
        <v>26628154.628030695</v>
      </c>
      <c r="T114" s="19">
        <v>41972856.954650089</v>
      </c>
      <c r="U114" s="19">
        <v>2299816.25</v>
      </c>
      <c r="V114" s="19">
        <v>26628154.628030695</v>
      </c>
      <c r="W114" s="19">
        <v>41993804.760525629</v>
      </c>
      <c r="X114" s="19">
        <v>2299816.25</v>
      </c>
      <c r="Y114" s="19">
        <v>26628154.628030695</v>
      </c>
      <c r="Z114" s="19">
        <v>41993804.760525629</v>
      </c>
      <c r="AA114" s="19">
        <v>2299816.25</v>
      </c>
      <c r="AB114" s="19">
        <v>26628154.628030695</v>
      </c>
      <c r="AC114">
        <v>14600000</v>
      </c>
      <c r="AD114">
        <v>31800000</v>
      </c>
      <c r="AE114">
        <v>52800000</v>
      </c>
    </row>
    <row r="115" spans="1:31" x14ac:dyDescent="0.2">
      <c r="A115" s="18">
        <v>44291</v>
      </c>
      <c r="B115" s="19">
        <v>0</v>
      </c>
      <c r="C115" s="19">
        <v>0</v>
      </c>
      <c r="D115" s="19" t="e">
        <v>#N/A</v>
      </c>
      <c r="E115" s="19">
        <v>35715158.000000015</v>
      </c>
      <c r="F115" s="19">
        <v>2431648</v>
      </c>
      <c r="G115" s="19">
        <v>25043039.606250003</v>
      </c>
      <c r="H115" s="19">
        <v>37990747.670349807</v>
      </c>
      <c r="I115" s="19">
        <v>2431648</v>
      </c>
      <c r="J115" s="19">
        <v>26146070.309564829</v>
      </c>
      <c r="K115" s="19">
        <v>39838113.91799327</v>
      </c>
      <c r="L115" s="19">
        <v>2431648</v>
      </c>
      <c r="M115" s="19">
        <v>26863699.93244395</v>
      </c>
      <c r="N115" s="19">
        <v>41212396.614788368</v>
      </c>
      <c r="O115" s="19">
        <v>2431648</v>
      </c>
      <c r="P115" s="19">
        <v>27155554.359559547</v>
      </c>
      <c r="Q115" s="19">
        <v>42113436.360022947</v>
      </c>
      <c r="R115" s="19">
        <v>2431648</v>
      </c>
      <c r="S115" s="19">
        <v>27162707.570635166</v>
      </c>
      <c r="T115" s="19">
        <v>42541025.204650089</v>
      </c>
      <c r="U115" s="19">
        <v>2431648</v>
      </c>
      <c r="V115" s="19">
        <v>27162707.570635166</v>
      </c>
      <c r="W115" s="19">
        <v>42579520.596669331</v>
      </c>
      <c r="X115" s="19">
        <v>2431648</v>
      </c>
      <c r="Y115" s="19">
        <v>27162707.570635166</v>
      </c>
      <c r="Z115" s="19">
        <v>42579520.596669331</v>
      </c>
      <c r="AA115" s="19">
        <v>2431648</v>
      </c>
      <c r="AB115" s="19">
        <v>27162707.570635166</v>
      </c>
      <c r="AC115">
        <v>14600000</v>
      </c>
      <c r="AD115">
        <v>31800000</v>
      </c>
      <c r="AE115">
        <v>52800000</v>
      </c>
    </row>
    <row r="116" spans="1:31" x14ac:dyDescent="0.2">
      <c r="A116" s="18">
        <v>44292</v>
      </c>
      <c r="B116" s="19">
        <v>0</v>
      </c>
      <c r="C116" s="19">
        <v>0</v>
      </c>
      <c r="D116" s="19" t="e">
        <v>#N/A</v>
      </c>
      <c r="E116" s="19">
        <v>35957497.000000015</v>
      </c>
      <c r="F116" s="19">
        <v>2639309</v>
      </c>
      <c r="G116" s="19">
        <v>25436638.821875002</v>
      </c>
      <c r="H116" s="19">
        <v>38283086.670349807</v>
      </c>
      <c r="I116" s="19">
        <v>2639309</v>
      </c>
      <c r="J116" s="19">
        <v>26584669.525189828</v>
      </c>
      <c r="K116" s="19">
        <v>40180452.91799327</v>
      </c>
      <c r="L116" s="19">
        <v>2639309</v>
      </c>
      <c r="M116" s="19">
        <v>27347299.14806895</v>
      </c>
      <c r="N116" s="19">
        <v>41604735.614788368</v>
      </c>
      <c r="O116" s="19">
        <v>2639309</v>
      </c>
      <c r="P116" s="19">
        <v>27684153.575184546</v>
      </c>
      <c r="Q116" s="19">
        <v>42555775.360022947</v>
      </c>
      <c r="R116" s="19">
        <v>2639309</v>
      </c>
      <c r="S116" s="19">
        <v>27702014.756122958</v>
      </c>
      <c r="T116" s="19">
        <v>43033364.204650089</v>
      </c>
      <c r="U116" s="19">
        <v>2639309</v>
      </c>
      <c r="V116" s="19">
        <v>27702014.756122958</v>
      </c>
      <c r="W116" s="19">
        <v>43094689.674905613</v>
      </c>
      <c r="X116" s="19">
        <v>2639309</v>
      </c>
      <c r="Y116" s="19">
        <v>27702014.756122958</v>
      </c>
      <c r="Z116" s="19">
        <v>43094689.674905613</v>
      </c>
      <c r="AA116" s="19">
        <v>2639309</v>
      </c>
      <c r="AB116" s="19">
        <v>27702014.756122958</v>
      </c>
      <c r="AC116">
        <v>14600000</v>
      </c>
      <c r="AD116">
        <v>31800000</v>
      </c>
      <c r="AE116">
        <v>52800000</v>
      </c>
    </row>
    <row r="117" spans="1:31" x14ac:dyDescent="0.2">
      <c r="A117" s="18">
        <v>44293</v>
      </c>
      <c r="B117" s="19">
        <v>0</v>
      </c>
      <c r="C117" s="19">
        <v>0</v>
      </c>
      <c r="D117" s="19" t="e">
        <v>#N/A</v>
      </c>
      <c r="E117" s="19">
        <v>36128554.000000015</v>
      </c>
      <c r="F117" s="19">
        <v>2918252</v>
      </c>
      <c r="G117" s="19">
        <v>25830238.037499998</v>
      </c>
      <c r="H117" s="19">
        <v>38504143.670349807</v>
      </c>
      <c r="I117" s="19">
        <v>2918252</v>
      </c>
      <c r="J117" s="19">
        <v>27023268.740814824</v>
      </c>
      <c r="K117" s="19">
        <v>40451509.91799327</v>
      </c>
      <c r="L117" s="19">
        <v>2918252</v>
      </c>
      <c r="M117" s="19">
        <v>27830898.363693949</v>
      </c>
      <c r="N117" s="19">
        <v>41925792.614788368</v>
      </c>
      <c r="O117" s="19">
        <v>2918252</v>
      </c>
      <c r="P117" s="19">
        <v>28212752.790809546</v>
      </c>
      <c r="Q117" s="19">
        <v>42926832.360022947</v>
      </c>
      <c r="R117" s="19">
        <v>2918252</v>
      </c>
      <c r="S117" s="19">
        <v>28246076.184494067</v>
      </c>
      <c r="T117" s="19">
        <v>43454421.204650089</v>
      </c>
      <c r="U117" s="19">
        <v>2918252</v>
      </c>
      <c r="V117" s="19">
        <v>28246076.184494067</v>
      </c>
      <c r="W117" s="19">
        <v>43543859.245234475</v>
      </c>
      <c r="X117" s="19">
        <v>2918252</v>
      </c>
      <c r="Y117" s="19">
        <v>28246076.184494067</v>
      </c>
      <c r="Z117" s="19">
        <v>43543859.245234475</v>
      </c>
      <c r="AA117" s="19">
        <v>2918252</v>
      </c>
      <c r="AB117" s="19">
        <v>28246076.184494067</v>
      </c>
      <c r="AC117">
        <v>14600000</v>
      </c>
      <c r="AD117">
        <v>31800000</v>
      </c>
      <c r="AE117">
        <v>52800000</v>
      </c>
    </row>
    <row r="118" spans="1:31" x14ac:dyDescent="0.2">
      <c r="A118" s="18">
        <v>44294</v>
      </c>
      <c r="B118" s="19">
        <v>0</v>
      </c>
      <c r="C118" s="19">
        <v>0</v>
      </c>
      <c r="D118" s="19" t="e">
        <v>#N/A</v>
      </c>
      <c r="E118" s="19">
        <v>36261860.000000015</v>
      </c>
      <c r="F118" s="19">
        <v>3234946</v>
      </c>
      <c r="G118" s="19">
        <v>26223837.253125001</v>
      </c>
      <c r="H118" s="19">
        <v>38687449.670349807</v>
      </c>
      <c r="I118" s="19">
        <v>3234946</v>
      </c>
      <c r="J118" s="19">
        <v>27461867.956439827</v>
      </c>
      <c r="K118" s="19">
        <v>40684815.91799327</v>
      </c>
      <c r="L118" s="19">
        <v>3234946</v>
      </c>
      <c r="M118" s="19">
        <v>28314497.579318952</v>
      </c>
      <c r="N118" s="19">
        <v>42209098.614788368</v>
      </c>
      <c r="O118" s="19">
        <v>3234946</v>
      </c>
      <c r="P118" s="19">
        <v>28741352.006434545</v>
      </c>
      <c r="Q118" s="19">
        <v>43260138.360022947</v>
      </c>
      <c r="R118" s="19">
        <v>3234946</v>
      </c>
      <c r="S118" s="19">
        <v>28794891.855748534</v>
      </c>
      <c r="T118" s="19">
        <v>43837727.204650089</v>
      </c>
      <c r="U118" s="19">
        <v>3234946</v>
      </c>
      <c r="V118" s="19">
        <v>28794891.855748534</v>
      </c>
      <c r="W118" s="19">
        <v>43960560.307655916</v>
      </c>
      <c r="X118" s="19">
        <v>3234946</v>
      </c>
      <c r="Y118" s="19">
        <v>28794891.855748534</v>
      </c>
      <c r="Z118" s="19">
        <v>43960560.307655916</v>
      </c>
      <c r="AA118" s="19">
        <v>3234946</v>
      </c>
      <c r="AB118" s="19">
        <v>28794891.855748534</v>
      </c>
      <c r="AC118">
        <v>14600000</v>
      </c>
      <c r="AD118">
        <v>31800000</v>
      </c>
      <c r="AE118">
        <v>52800000</v>
      </c>
    </row>
    <row r="119" spans="1:31" x14ac:dyDescent="0.2">
      <c r="A119" s="18">
        <v>44295</v>
      </c>
      <c r="B119" s="19">
        <v>0</v>
      </c>
      <c r="C119" s="19">
        <v>0</v>
      </c>
      <c r="D119" s="19" t="e">
        <v>#N/A</v>
      </c>
      <c r="E119" s="19">
        <v>36387627.000000015</v>
      </c>
      <c r="F119" s="19">
        <v>3559179</v>
      </c>
      <c r="G119" s="19">
        <v>26617436.46875</v>
      </c>
      <c r="H119" s="19">
        <v>38863216.670349807</v>
      </c>
      <c r="I119" s="19">
        <v>3559179</v>
      </c>
      <c r="J119" s="19">
        <v>27900467.172064826</v>
      </c>
      <c r="K119" s="19">
        <v>40910582.91799327</v>
      </c>
      <c r="L119" s="19">
        <v>3559179</v>
      </c>
      <c r="M119" s="19">
        <v>28798096.794943951</v>
      </c>
      <c r="N119" s="19">
        <v>42484865.614788368</v>
      </c>
      <c r="O119" s="19">
        <v>3559179</v>
      </c>
      <c r="P119" s="19">
        <v>29269951.222059544</v>
      </c>
      <c r="Q119" s="19">
        <v>43585905.360022947</v>
      </c>
      <c r="R119" s="19">
        <v>3559179</v>
      </c>
      <c r="S119" s="19">
        <v>29348461.769886315</v>
      </c>
      <c r="T119" s="19">
        <v>44213494.204650089</v>
      </c>
      <c r="U119" s="19">
        <v>3559179</v>
      </c>
      <c r="V119" s="19">
        <v>29348461.769886315</v>
      </c>
      <c r="W119" s="19">
        <v>44375004.862169936</v>
      </c>
      <c r="X119" s="19">
        <v>3559179</v>
      </c>
      <c r="Y119" s="19">
        <v>29348461.769886315</v>
      </c>
      <c r="Z119" s="19">
        <v>44375004.862169936</v>
      </c>
      <c r="AA119" s="19">
        <v>3559179</v>
      </c>
      <c r="AB119" s="19">
        <v>29348461.769886315</v>
      </c>
      <c r="AC119">
        <v>14600000</v>
      </c>
      <c r="AD119">
        <v>31800000</v>
      </c>
      <c r="AE119">
        <v>52800000</v>
      </c>
    </row>
    <row r="120" spans="1:31" x14ac:dyDescent="0.2">
      <c r="A120" s="18">
        <v>44296</v>
      </c>
      <c r="B120" s="19">
        <v>0</v>
      </c>
      <c r="C120" s="19">
        <v>0</v>
      </c>
      <c r="D120" s="19" t="e">
        <v>#N/A</v>
      </c>
      <c r="E120" s="19">
        <v>36559712.000000015</v>
      </c>
      <c r="F120" s="19">
        <v>3837094</v>
      </c>
      <c r="G120" s="19">
        <v>27011035.684375003</v>
      </c>
      <c r="H120" s="19">
        <v>39085301.670349807</v>
      </c>
      <c r="I120" s="19">
        <v>3837094</v>
      </c>
      <c r="J120" s="19">
        <v>28339066.387689829</v>
      </c>
      <c r="K120" s="19">
        <v>41182667.91799327</v>
      </c>
      <c r="L120" s="19">
        <v>3837094</v>
      </c>
      <c r="M120" s="19">
        <v>29281696.01056895</v>
      </c>
      <c r="N120" s="19">
        <v>42806950.614788368</v>
      </c>
      <c r="O120" s="19">
        <v>3837094</v>
      </c>
      <c r="P120" s="19">
        <v>29798550.437684547</v>
      </c>
      <c r="Q120" s="19">
        <v>43957990.360022947</v>
      </c>
      <c r="R120" s="19">
        <v>3837094</v>
      </c>
      <c r="S120" s="19">
        <v>29906785.926907424</v>
      </c>
      <c r="T120" s="19">
        <v>44635579.204650089</v>
      </c>
      <c r="U120" s="19">
        <v>3837094</v>
      </c>
      <c r="V120" s="19">
        <v>29906785.926907424</v>
      </c>
      <c r="W120" s="19">
        <v>44841049.908776566</v>
      </c>
      <c r="X120" s="19">
        <v>3837094</v>
      </c>
      <c r="Y120" s="19">
        <v>29906785.926907424</v>
      </c>
      <c r="Z120" s="19">
        <v>44841049.908776566</v>
      </c>
      <c r="AA120" s="19">
        <v>3837094</v>
      </c>
      <c r="AB120" s="19">
        <v>29906785.926907424</v>
      </c>
      <c r="AC120">
        <v>14600000</v>
      </c>
      <c r="AD120">
        <v>31800000</v>
      </c>
      <c r="AE120">
        <v>52800000</v>
      </c>
    </row>
    <row r="121" spans="1:31" x14ac:dyDescent="0.2">
      <c r="A121" s="18">
        <v>44297</v>
      </c>
      <c r="B121" s="19">
        <v>0</v>
      </c>
      <c r="C121" s="19">
        <v>0</v>
      </c>
      <c r="D121" s="19" t="e">
        <v>#N/A</v>
      </c>
      <c r="E121" s="19">
        <v>36784305.000000015</v>
      </c>
      <c r="F121" s="19">
        <v>4062501</v>
      </c>
      <c r="G121" s="19">
        <v>27404634.900000002</v>
      </c>
      <c r="H121" s="19">
        <v>39359894.670349807</v>
      </c>
      <c r="I121" s="19">
        <v>4062501</v>
      </c>
      <c r="J121" s="19">
        <v>28777665.603314828</v>
      </c>
      <c r="K121" s="19">
        <v>41507260.91799327</v>
      </c>
      <c r="L121" s="19">
        <v>4062501</v>
      </c>
      <c r="M121" s="19">
        <v>29765295.22619395</v>
      </c>
      <c r="N121" s="19">
        <v>43181543.614788368</v>
      </c>
      <c r="O121" s="19">
        <v>4062501</v>
      </c>
      <c r="P121" s="19">
        <v>30327149.653309546</v>
      </c>
      <c r="Q121" s="19">
        <v>44382583.360022947</v>
      </c>
      <c r="R121" s="19">
        <v>4062501</v>
      </c>
      <c r="S121" s="19">
        <v>30469864.326811846</v>
      </c>
      <c r="T121" s="19">
        <v>45110172.204650089</v>
      </c>
      <c r="U121" s="19">
        <v>4062501</v>
      </c>
      <c r="V121" s="19">
        <v>30469864.326811846</v>
      </c>
      <c r="W121" s="19">
        <v>45364885.447475776</v>
      </c>
      <c r="X121" s="19">
        <v>4062501</v>
      </c>
      <c r="Y121" s="19">
        <v>30469864.326811846</v>
      </c>
      <c r="Z121" s="19">
        <v>45364885.447475776</v>
      </c>
      <c r="AA121" s="19">
        <v>4062501</v>
      </c>
      <c r="AB121" s="19">
        <v>30469864.326811846</v>
      </c>
      <c r="AC121">
        <v>14600000</v>
      </c>
      <c r="AD121">
        <v>31800000</v>
      </c>
      <c r="AE121">
        <v>52800000</v>
      </c>
    </row>
    <row r="122" spans="1:31" x14ac:dyDescent="0.2">
      <c r="A122" s="18">
        <v>44298</v>
      </c>
      <c r="B122" s="19">
        <v>0</v>
      </c>
      <c r="C122" s="19">
        <v>0</v>
      </c>
      <c r="D122" s="19" t="e">
        <v>#N/A</v>
      </c>
      <c r="E122" s="19">
        <v>37030229.000000015</v>
      </c>
      <c r="F122" s="19">
        <v>4266577</v>
      </c>
      <c r="G122" s="19">
        <v>27764212.842857145</v>
      </c>
      <c r="H122" s="19">
        <v>39655818.670349807</v>
      </c>
      <c r="I122" s="19">
        <v>4266577</v>
      </c>
      <c r="J122" s="19">
        <v>29182243.546171971</v>
      </c>
      <c r="K122" s="19">
        <v>41853184.91799327</v>
      </c>
      <c r="L122" s="19">
        <v>4266577</v>
      </c>
      <c r="M122" s="19">
        <v>30214873.169051092</v>
      </c>
      <c r="N122" s="19">
        <v>43577467.614788368</v>
      </c>
      <c r="O122" s="19">
        <v>4266577</v>
      </c>
      <c r="P122" s="19">
        <v>30821727.596166685</v>
      </c>
      <c r="Q122" s="19">
        <v>44828507.360022947</v>
      </c>
      <c r="R122" s="19">
        <v>4266577</v>
      </c>
      <c r="S122" s="19">
        <v>31003675.696831737</v>
      </c>
      <c r="T122" s="19">
        <v>45606096.204650089</v>
      </c>
      <c r="U122" s="19">
        <v>4266577</v>
      </c>
      <c r="V122" s="19">
        <v>31003675.696831737</v>
      </c>
      <c r="W122" s="19">
        <v>45910809.447475776</v>
      </c>
      <c r="X122" s="19">
        <v>4266577</v>
      </c>
      <c r="Y122" s="19">
        <v>31003675.696831737</v>
      </c>
      <c r="Z122" s="19">
        <v>45915334.478267565</v>
      </c>
      <c r="AA122" s="19">
        <v>4266577</v>
      </c>
      <c r="AB122" s="19">
        <v>31003675.696831737</v>
      </c>
      <c r="AC122">
        <v>14600000</v>
      </c>
      <c r="AD122">
        <v>31800000</v>
      </c>
      <c r="AE122">
        <v>52800000</v>
      </c>
    </row>
    <row r="123" spans="1:31" x14ac:dyDescent="0.2">
      <c r="A123" s="18">
        <v>44299</v>
      </c>
      <c r="B123" s="19">
        <v>0</v>
      </c>
      <c r="C123" s="19">
        <v>0</v>
      </c>
      <c r="D123" s="19" t="e">
        <v>#N/A</v>
      </c>
      <c r="E123" s="19">
        <v>37137066.000000015</v>
      </c>
      <c r="F123" s="19">
        <v>4609740</v>
      </c>
      <c r="G123" s="19">
        <v>28123790.785714287</v>
      </c>
      <c r="H123" s="19">
        <v>39812655.670349807</v>
      </c>
      <c r="I123" s="19">
        <v>4609740</v>
      </c>
      <c r="J123" s="19">
        <v>29586821.489029113</v>
      </c>
      <c r="K123" s="19">
        <v>42060021.91799327</v>
      </c>
      <c r="L123" s="19">
        <v>4609740</v>
      </c>
      <c r="M123" s="19">
        <v>30664451.111908238</v>
      </c>
      <c r="N123" s="19">
        <v>43834304.614788368</v>
      </c>
      <c r="O123" s="19">
        <v>4609740</v>
      </c>
      <c r="P123" s="19">
        <v>31316305.539023828</v>
      </c>
      <c r="Q123" s="19">
        <v>45135344.360022947</v>
      </c>
      <c r="R123" s="19">
        <v>4609740</v>
      </c>
      <c r="S123" s="19">
        <v>31542241.309734948</v>
      </c>
      <c r="T123" s="19">
        <v>45962933.204650089</v>
      </c>
      <c r="U123" s="19">
        <v>4609740</v>
      </c>
      <c r="V123" s="19">
        <v>31542241.309734948</v>
      </c>
      <c r="W123" s="19">
        <v>46317646.447475776</v>
      </c>
      <c r="X123" s="19">
        <v>4609740</v>
      </c>
      <c r="Y123" s="19">
        <v>31542241.309734948</v>
      </c>
      <c r="Z123" s="19">
        <v>46331979.001151934</v>
      </c>
      <c r="AA123" s="19">
        <v>4609740</v>
      </c>
      <c r="AB123" s="19">
        <v>31542241.309734948</v>
      </c>
      <c r="AC123">
        <v>14600000</v>
      </c>
      <c r="AD123">
        <v>31800000</v>
      </c>
      <c r="AE123">
        <v>52800000</v>
      </c>
    </row>
    <row r="124" spans="1:31" x14ac:dyDescent="0.2">
      <c r="A124" s="18">
        <v>44300</v>
      </c>
      <c r="B124" s="19">
        <v>0</v>
      </c>
      <c r="C124" s="19">
        <v>0</v>
      </c>
      <c r="D124" s="19" t="e">
        <v>#N/A</v>
      </c>
      <c r="E124" s="19">
        <v>37223558.000000015</v>
      </c>
      <c r="F124" s="19">
        <v>4973248</v>
      </c>
      <c r="G124" s="19">
        <v>28483368.728571434</v>
      </c>
      <c r="H124" s="19">
        <v>39949147.670349807</v>
      </c>
      <c r="I124" s="19">
        <v>4973248</v>
      </c>
      <c r="J124" s="19">
        <v>29991399.431886259</v>
      </c>
      <c r="K124" s="19">
        <v>42246513.91799327</v>
      </c>
      <c r="L124" s="19">
        <v>4973248</v>
      </c>
      <c r="M124" s="19">
        <v>31114029.054765381</v>
      </c>
      <c r="N124" s="19">
        <v>44070796.614788368</v>
      </c>
      <c r="O124" s="19">
        <v>4973248</v>
      </c>
      <c r="P124" s="19">
        <v>31810883.48188097</v>
      </c>
      <c r="Q124" s="19">
        <v>45421836.360022947</v>
      </c>
      <c r="R124" s="19">
        <v>4973248</v>
      </c>
      <c r="S124" s="19">
        <v>32081819.252592091</v>
      </c>
      <c r="T124" s="19">
        <v>46299425.204650089</v>
      </c>
      <c r="U124" s="19">
        <v>4973248</v>
      </c>
      <c r="V124" s="19">
        <v>32085561.16552151</v>
      </c>
      <c r="W124" s="19">
        <v>46704138.447475776</v>
      </c>
      <c r="X124" s="19">
        <v>4973248</v>
      </c>
      <c r="Y124" s="19">
        <v>32085561.16552151</v>
      </c>
      <c r="Z124" s="19">
        <v>46733561.016128883</v>
      </c>
      <c r="AA124" s="19">
        <v>4973248</v>
      </c>
      <c r="AB124" s="19">
        <v>32085561.16552151</v>
      </c>
      <c r="AC124">
        <v>14600000</v>
      </c>
      <c r="AD124">
        <v>31800000</v>
      </c>
      <c r="AE124">
        <v>52800000</v>
      </c>
    </row>
    <row r="125" spans="1:31" x14ac:dyDescent="0.2">
      <c r="A125" s="18">
        <v>44301</v>
      </c>
      <c r="B125" s="19">
        <v>0</v>
      </c>
      <c r="C125" s="19">
        <v>0</v>
      </c>
      <c r="D125" s="19" t="e">
        <v>#N/A</v>
      </c>
      <c r="E125" s="19">
        <v>37263703.000000015</v>
      </c>
      <c r="F125" s="19">
        <v>5383103</v>
      </c>
      <c r="G125" s="19">
        <v>28842946.67142858</v>
      </c>
      <c r="H125" s="19">
        <v>40039292.670349807</v>
      </c>
      <c r="I125" s="19">
        <v>5383103</v>
      </c>
      <c r="J125" s="19">
        <v>30395977.374743406</v>
      </c>
      <c r="K125" s="19">
        <v>42386658.91799327</v>
      </c>
      <c r="L125" s="19">
        <v>5383103</v>
      </c>
      <c r="M125" s="19">
        <v>31563606.997622523</v>
      </c>
      <c r="N125" s="19">
        <v>44260941.614788368</v>
      </c>
      <c r="O125" s="19">
        <v>5383103</v>
      </c>
      <c r="P125" s="19">
        <v>32305461.424738109</v>
      </c>
      <c r="Q125" s="19">
        <v>45661981.360022947</v>
      </c>
      <c r="R125" s="19">
        <v>5383103</v>
      </c>
      <c r="S125" s="19">
        <v>32621397.195449233</v>
      </c>
      <c r="T125" s="19">
        <v>46589570.204650089</v>
      </c>
      <c r="U125" s="19">
        <v>5383103</v>
      </c>
      <c r="V125" s="19">
        <v>32633635.264191389</v>
      </c>
      <c r="W125" s="19">
        <v>47044283.447475776</v>
      </c>
      <c r="X125" s="19">
        <v>5383103</v>
      </c>
      <c r="Y125" s="19">
        <v>32633635.264191389</v>
      </c>
      <c r="Z125" s="19">
        <v>47094078.523198411</v>
      </c>
      <c r="AA125" s="19">
        <v>5383103</v>
      </c>
      <c r="AB125" s="19">
        <v>32633635.264191389</v>
      </c>
      <c r="AC125">
        <v>14600000</v>
      </c>
      <c r="AD125">
        <v>31800000</v>
      </c>
      <c r="AE125">
        <v>52800000</v>
      </c>
    </row>
    <row r="126" spans="1:31" x14ac:dyDescent="0.2">
      <c r="A126" s="18">
        <v>44302</v>
      </c>
      <c r="B126" s="19">
        <v>0</v>
      </c>
      <c r="C126" s="19">
        <v>0</v>
      </c>
      <c r="D126" s="19" t="e">
        <v>#N/A</v>
      </c>
      <c r="E126" s="19">
        <v>37235455.000000015</v>
      </c>
      <c r="F126" s="19">
        <v>5861351</v>
      </c>
      <c r="G126" s="19">
        <v>29202524.614285722</v>
      </c>
      <c r="H126" s="19">
        <v>40061044.670349807</v>
      </c>
      <c r="I126" s="19">
        <v>5861351</v>
      </c>
      <c r="J126" s="19">
        <v>30800555.317600545</v>
      </c>
      <c r="K126" s="19">
        <v>42458410.91799327</v>
      </c>
      <c r="L126" s="19">
        <v>5861351</v>
      </c>
      <c r="M126" s="19">
        <v>32013184.940479662</v>
      </c>
      <c r="N126" s="19">
        <v>44382693.614788368</v>
      </c>
      <c r="O126" s="19">
        <v>5861351</v>
      </c>
      <c r="P126" s="19">
        <v>32800039.367595252</v>
      </c>
      <c r="Q126" s="19">
        <v>45833733.360022947</v>
      </c>
      <c r="R126" s="19">
        <v>5861351</v>
      </c>
      <c r="S126" s="19">
        <v>33160975.138306372</v>
      </c>
      <c r="T126" s="19">
        <v>46811322.204650089</v>
      </c>
      <c r="U126" s="19">
        <v>5861351</v>
      </c>
      <c r="V126" s="19">
        <v>33186463.605744593</v>
      </c>
      <c r="W126" s="19">
        <v>47316035.447475776</v>
      </c>
      <c r="X126" s="19">
        <v>5861351</v>
      </c>
      <c r="Y126" s="19">
        <v>33186463.605744593</v>
      </c>
      <c r="Z126" s="19">
        <v>47391485.522360548</v>
      </c>
      <c r="AA126" s="19">
        <v>5861351</v>
      </c>
      <c r="AB126" s="19">
        <v>33186463.605744593</v>
      </c>
      <c r="AC126">
        <v>14600000</v>
      </c>
      <c r="AD126">
        <v>31800000</v>
      </c>
      <c r="AE126">
        <v>52800000</v>
      </c>
    </row>
    <row r="127" spans="1:31" x14ac:dyDescent="0.2">
      <c r="A127" s="18">
        <v>44303</v>
      </c>
      <c r="B127" s="19">
        <v>0</v>
      </c>
      <c r="C127" s="19">
        <v>0</v>
      </c>
      <c r="D127" s="19" t="e">
        <v>#N/A</v>
      </c>
      <c r="E127" s="19">
        <v>37193485.000000015</v>
      </c>
      <c r="F127" s="19">
        <v>6353321</v>
      </c>
      <c r="G127" s="19">
        <v>29562102.557142865</v>
      </c>
      <c r="H127" s="19">
        <v>40069074.670349807</v>
      </c>
      <c r="I127" s="19">
        <v>6353321</v>
      </c>
      <c r="J127" s="19">
        <v>31205133.260457687</v>
      </c>
      <c r="K127" s="19">
        <v>42516440.91799327</v>
      </c>
      <c r="L127" s="19">
        <v>6353321</v>
      </c>
      <c r="M127" s="19">
        <v>32462762.883336801</v>
      </c>
      <c r="N127" s="19">
        <v>44490723.614788368</v>
      </c>
      <c r="O127" s="19">
        <v>6353321</v>
      </c>
      <c r="P127" s="19">
        <v>33294617.31045239</v>
      </c>
      <c r="Q127" s="19">
        <v>45991763.360022947</v>
      </c>
      <c r="R127" s="19">
        <v>6353321</v>
      </c>
      <c r="S127" s="19">
        <v>33700553.081163518</v>
      </c>
      <c r="T127" s="19">
        <v>47019352.204650089</v>
      </c>
      <c r="U127" s="19">
        <v>6353321</v>
      </c>
      <c r="V127" s="19">
        <v>33744046.190181121</v>
      </c>
      <c r="W127" s="19">
        <v>47574065.447475776</v>
      </c>
      <c r="X127" s="19">
        <v>6353321</v>
      </c>
      <c r="Y127" s="19">
        <v>33744046.190181121</v>
      </c>
      <c r="Z127" s="19">
        <v>47680453.013615265</v>
      </c>
      <c r="AA127" s="19">
        <v>6353321</v>
      </c>
      <c r="AB127" s="19">
        <v>33744046.190181121</v>
      </c>
      <c r="AC127">
        <v>14600000</v>
      </c>
      <c r="AD127">
        <v>31800000</v>
      </c>
      <c r="AE127">
        <v>52800000</v>
      </c>
    </row>
    <row r="128" spans="1:31" x14ac:dyDescent="0.2">
      <c r="A128" s="18">
        <v>44304</v>
      </c>
      <c r="B128" s="19">
        <v>0</v>
      </c>
      <c r="C128" s="19">
        <v>0</v>
      </c>
      <c r="D128" s="19" t="e">
        <v>#N/A</v>
      </c>
      <c r="E128" s="19">
        <v>37423236.000000015</v>
      </c>
      <c r="F128" s="19">
        <v>6573570</v>
      </c>
      <c r="G128" s="19">
        <v>29921680.500000011</v>
      </c>
      <c r="H128" s="19">
        <v>40348825.670349807</v>
      </c>
      <c r="I128" s="19">
        <v>6573570</v>
      </c>
      <c r="J128" s="19">
        <v>31609711.203314826</v>
      </c>
      <c r="K128" s="19">
        <v>42846191.91799327</v>
      </c>
      <c r="L128" s="19">
        <v>6573570</v>
      </c>
      <c r="M128" s="19">
        <v>32912340.826193944</v>
      </c>
      <c r="N128" s="19">
        <v>44870474.614788368</v>
      </c>
      <c r="O128" s="19">
        <v>6573570</v>
      </c>
      <c r="P128" s="19">
        <v>33789195.253309533</v>
      </c>
      <c r="Q128" s="19">
        <v>46421514.360022947</v>
      </c>
      <c r="R128" s="19">
        <v>6573570</v>
      </c>
      <c r="S128" s="19">
        <v>34240131.024020657</v>
      </c>
      <c r="T128" s="19">
        <v>47499103.204650089</v>
      </c>
      <c r="U128" s="19">
        <v>6573570</v>
      </c>
      <c r="V128" s="19">
        <v>34306383.017500967</v>
      </c>
      <c r="W128" s="19">
        <v>48103816.447475776</v>
      </c>
      <c r="X128" s="19">
        <v>6573570</v>
      </c>
      <c r="Y128" s="19">
        <v>34306383.017500967</v>
      </c>
      <c r="Z128" s="19">
        <v>48246423.996962562</v>
      </c>
      <c r="AA128" s="19">
        <v>6573570</v>
      </c>
      <c r="AB128" s="19">
        <v>34306383.017500967</v>
      </c>
      <c r="AC128">
        <v>14600000</v>
      </c>
      <c r="AD128">
        <v>31800000</v>
      </c>
      <c r="AE128">
        <v>52800000</v>
      </c>
    </row>
    <row r="129" spans="1:31" x14ac:dyDescent="0.2">
      <c r="A129" s="18">
        <v>44305</v>
      </c>
      <c r="B129" s="19">
        <v>0</v>
      </c>
      <c r="C129" s="19">
        <v>0</v>
      </c>
      <c r="D129" s="19" t="e">
        <v>#N/A</v>
      </c>
      <c r="E129" s="19">
        <v>37593434.000000015</v>
      </c>
      <c r="F129" s="19">
        <v>6853372</v>
      </c>
      <c r="G129" s="19">
        <v>30214623.51250001</v>
      </c>
      <c r="H129" s="19">
        <v>40569023.670349807</v>
      </c>
      <c r="I129" s="19">
        <v>6853372</v>
      </c>
      <c r="J129" s="19">
        <v>31947654.215814829</v>
      </c>
      <c r="K129" s="19">
        <v>43116389.91799327</v>
      </c>
      <c r="L129" s="19">
        <v>6853372</v>
      </c>
      <c r="M129" s="19">
        <v>33295283.838693947</v>
      </c>
      <c r="N129" s="19">
        <v>45190672.614788368</v>
      </c>
      <c r="O129" s="19">
        <v>6853372</v>
      </c>
      <c r="P129" s="19">
        <v>34217138.265809536</v>
      </c>
      <c r="Q129" s="19">
        <v>46791712.360022947</v>
      </c>
      <c r="R129" s="19">
        <v>6853372</v>
      </c>
      <c r="S129" s="19">
        <v>34713074.036520652</v>
      </c>
      <c r="T129" s="19">
        <v>47919301.204650089</v>
      </c>
      <c r="U129" s="19">
        <v>6853372</v>
      </c>
      <c r="V129" s="19">
        <v>34806839.157346994</v>
      </c>
      <c r="W129" s="19">
        <v>48574014.447475776</v>
      </c>
      <c r="X129" s="19">
        <v>6853372</v>
      </c>
      <c r="Y129" s="19">
        <v>34806839.157346994</v>
      </c>
      <c r="Z129" s="19">
        <v>48758124.472402439</v>
      </c>
      <c r="AA129" s="19">
        <v>6853372</v>
      </c>
      <c r="AB129" s="19">
        <v>34806839.157346994</v>
      </c>
      <c r="AC129">
        <v>14600000</v>
      </c>
      <c r="AD129">
        <v>31800000</v>
      </c>
      <c r="AE129">
        <v>52800000</v>
      </c>
    </row>
    <row r="130" spans="1:31" x14ac:dyDescent="0.2">
      <c r="A130" s="18">
        <v>44306</v>
      </c>
      <c r="B130" s="19">
        <v>0</v>
      </c>
      <c r="C130" s="19">
        <v>0</v>
      </c>
      <c r="D130" s="19" t="e">
        <v>#N/A</v>
      </c>
      <c r="E130" s="19">
        <v>37732419.000000015</v>
      </c>
      <c r="F130" s="19">
        <v>7164387</v>
      </c>
      <c r="G130" s="19">
        <v>30507566.525000013</v>
      </c>
      <c r="H130" s="19">
        <v>40758008.670349807</v>
      </c>
      <c r="I130" s="19">
        <v>7164387</v>
      </c>
      <c r="J130" s="19">
        <v>32285597.228314828</v>
      </c>
      <c r="K130" s="19">
        <v>43355374.91799327</v>
      </c>
      <c r="L130" s="19">
        <v>7164387</v>
      </c>
      <c r="M130" s="19">
        <v>33678226.851193942</v>
      </c>
      <c r="N130" s="19">
        <v>45479657.614788368</v>
      </c>
      <c r="O130" s="19">
        <v>7164387</v>
      </c>
      <c r="P130" s="19">
        <v>34645081.278309532</v>
      </c>
      <c r="Q130" s="19">
        <v>47130697.360022947</v>
      </c>
      <c r="R130" s="19">
        <v>7164387</v>
      </c>
      <c r="S130" s="19">
        <v>35186017.049020655</v>
      </c>
      <c r="T130" s="19">
        <v>48308286.204650089</v>
      </c>
      <c r="U130" s="19">
        <v>7164387</v>
      </c>
      <c r="V130" s="19">
        <v>35312049.540076368</v>
      </c>
      <c r="W130" s="19">
        <v>49012999.447475776</v>
      </c>
      <c r="X130" s="19">
        <v>7164387</v>
      </c>
      <c r="Y130" s="19">
        <v>35312049.540076368</v>
      </c>
      <c r="Z130" s="19">
        <v>49243894.439934894</v>
      </c>
      <c r="AA130" s="19">
        <v>7164387</v>
      </c>
      <c r="AB130" s="19">
        <v>35312049.540076368</v>
      </c>
      <c r="AC130">
        <v>14600000</v>
      </c>
      <c r="AD130">
        <v>31800000</v>
      </c>
      <c r="AE130">
        <v>52800000</v>
      </c>
    </row>
    <row r="131" spans="1:31" x14ac:dyDescent="0.2">
      <c r="A131" s="18">
        <v>44307</v>
      </c>
      <c r="B131" s="19">
        <v>0</v>
      </c>
      <c r="C131" s="19">
        <v>0</v>
      </c>
      <c r="D131" s="19" t="e">
        <v>#N/A</v>
      </c>
      <c r="E131" s="19">
        <v>37899607.000000015</v>
      </c>
      <c r="F131" s="19">
        <v>7447199</v>
      </c>
      <c r="G131" s="19">
        <v>30800509.537500013</v>
      </c>
      <c r="H131" s="19">
        <v>40975196.670349807</v>
      </c>
      <c r="I131" s="19">
        <v>7447199</v>
      </c>
      <c r="J131" s="19">
        <v>32623540.240814824</v>
      </c>
      <c r="K131" s="19">
        <v>43622562.91799327</v>
      </c>
      <c r="L131" s="19">
        <v>7447199</v>
      </c>
      <c r="M131" s="19">
        <v>34061169.863693945</v>
      </c>
      <c r="N131" s="19">
        <v>45796845.614788368</v>
      </c>
      <c r="O131" s="19">
        <v>7447199</v>
      </c>
      <c r="P131" s="19">
        <v>35073024.290809534</v>
      </c>
      <c r="Q131" s="19">
        <v>47497885.360022947</v>
      </c>
      <c r="R131" s="19">
        <v>7447199</v>
      </c>
      <c r="S131" s="19">
        <v>35658960.061520651</v>
      </c>
      <c r="T131" s="19">
        <v>48725474.204650089</v>
      </c>
      <c r="U131" s="19">
        <v>7447199</v>
      </c>
      <c r="V131" s="19">
        <v>35822014.165689059</v>
      </c>
      <c r="W131" s="19">
        <v>49480187.447475776</v>
      </c>
      <c r="X131" s="19">
        <v>7447199</v>
      </c>
      <c r="Y131" s="19">
        <v>35822014.165689059</v>
      </c>
      <c r="Z131" s="19">
        <v>49761082.439934894</v>
      </c>
      <c r="AA131" s="19">
        <v>7447199</v>
      </c>
      <c r="AB131" s="19">
        <v>35822014.165689059</v>
      </c>
      <c r="AC131">
        <v>14600000</v>
      </c>
      <c r="AD131">
        <v>31800000</v>
      </c>
      <c r="AE131">
        <v>52800000</v>
      </c>
    </row>
    <row r="132" spans="1:31" x14ac:dyDescent="0.2">
      <c r="A132" s="18">
        <v>44308</v>
      </c>
      <c r="B132" s="19">
        <v>0</v>
      </c>
      <c r="C132" s="19">
        <v>0</v>
      </c>
      <c r="D132" s="19" t="e">
        <v>#N/A</v>
      </c>
      <c r="E132" s="19">
        <v>37905622.000000015</v>
      </c>
      <c r="F132" s="19">
        <v>7891184</v>
      </c>
      <c r="G132" s="19">
        <v>31093452.550000016</v>
      </c>
      <c r="H132" s="19">
        <v>41031211.670349807</v>
      </c>
      <c r="I132" s="19">
        <v>7891184</v>
      </c>
      <c r="J132" s="19">
        <v>32961483.253314827</v>
      </c>
      <c r="K132" s="19">
        <v>43728577.91799327</v>
      </c>
      <c r="L132" s="19">
        <v>7891184</v>
      </c>
      <c r="M132" s="19">
        <v>34444112.876193941</v>
      </c>
      <c r="N132" s="19">
        <v>45952860.614788368</v>
      </c>
      <c r="O132" s="19">
        <v>7891184</v>
      </c>
      <c r="P132" s="19">
        <v>35500967.30330953</v>
      </c>
      <c r="Q132" s="19">
        <v>47703900.360022947</v>
      </c>
      <c r="R132" s="19">
        <v>7891184</v>
      </c>
      <c r="S132" s="19">
        <v>36131903.074020654</v>
      </c>
      <c r="T132" s="19">
        <v>48981489.204650089</v>
      </c>
      <c r="U132" s="19">
        <v>7891184</v>
      </c>
      <c r="V132" s="19">
        <v>36336733.034185082</v>
      </c>
      <c r="W132" s="19">
        <v>49786202.447475776</v>
      </c>
      <c r="X132" s="19">
        <v>7891184</v>
      </c>
      <c r="Y132" s="19">
        <v>36336733.034185082</v>
      </c>
      <c r="Z132" s="19">
        <v>50117097.439934894</v>
      </c>
      <c r="AA132" s="19">
        <v>7891184</v>
      </c>
      <c r="AB132" s="19">
        <v>36336733.034185082</v>
      </c>
      <c r="AC132">
        <v>14600000</v>
      </c>
      <c r="AD132">
        <v>31800000</v>
      </c>
      <c r="AE132">
        <v>52800000</v>
      </c>
    </row>
    <row r="133" spans="1:31" x14ac:dyDescent="0.2">
      <c r="A133" s="18">
        <v>44309</v>
      </c>
      <c r="B133" s="19">
        <v>0</v>
      </c>
      <c r="C133" s="19">
        <v>0</v>
      </c>
      <c r="D133" s="19" t="e">
        <v>#N/A</v>
      </c>
      <c r="E133" s="19">
        <v>37867866.000000015</v>
      </c>
      <c r="F133" s="19">
        <v>8378940</v>
      </c>
      <c r="G133" s="19">
        <v>31386395.562500015</v>
      </c>
      <c r="H133" s="19">
        <v>41043455.670349807</v>
      </c>
      <c r="I133" s="19">
        <v>8378940</v>
      </c>
      <c r="J133" s="19">
        <v>33299426.265814826</v>
      </c>
      <c r="K133" s="19">
        <v>43790821.91799327</v>
      </c>
      <c r="L133" s="19">
        <v>8378940</v>
      </c>
      <c r="M133" s="19">
        <v>34827055.888693944</v>
      </c>
      <c r="N133" s="19">
        <v>46065104.614788368</v>
      </c>
      <c r="O133" s="19">
        <v>8378940</v>
      </c>
      <c r="P133" s="19">
        <v>35928910.315809533</v>
      </c>
      <c r="Q133" s="19">
        <v>47866144.360022947</v>
      </c>
      <c r="R133" s="19">
        <v>8378940</v>
      </c>
      <c r="S133" s="19">
        <v>36604846.086520657</v>
      </c>
      <c r="T133" s="19">
        <v>49193733.204650089</v>
      </c>
      <c r="U133" s="19">
        <v>8378940</v>
      </c>
      <c r="V133" s="19">
        <v>36854676.046685085</v>
      </c>
      <c r="W133" s="19">
        <v>50048446.447475776</v>
      </c>
      <c r="X133" s="19">
        <v>8378940</v>
      </c>
      <c r="Y133" s="19">
        <v>36856206.145564422</v>
      </c>
      <c r="Z133" s="19">
        <v>50429341.439934894</v>
      </c>
      <c r="AA133" s="19">
        <v>8378940</v>
      </c>
      <c r="AB133" s="19">
        <v>36856206.145564422</v>
      </c>
      <c r="AC133">
        <v>14600000</v>
      </c>
      <c r="AD133">
        <v>31800000</v>
      </c>
      <c r="AE133">
        <v>52800000</v>
      </c>
    </row>
    <row r="134" spans="1:31" x14ac:dyDescent="0.2">
      <c r="A134" s="18">
        <v>44310</v>
      </c>
      <c r="B134" s="19">
        <v>0</v>
      </c>
      <c r="C134" s="19">
        <v>0</v>
      </c>
      <c r="D134" s="19" t="e">
        <v>#N/A</v>
      </c>
      <c r="E134" s="19">
        <v>37719477.000000015</v>
      </c>
      <c r="F134" s="19">
        <v>8977329</v>
      </c>
      <c r="G134" s="19">
        <v>31679338.575000014</v>
      </c>
      <c r="H134" s="19">
        <v>40945066.670349807</v>
      </c>
      <c r="I134" s="19">
        <v>8977329</v>
      </c>
      <c r="J134" s="19">
        <v>33637369.278314829</v>
      </c>
      <c r="K134" s="19">
        <v>43742432.91799327</v>
      </c>
      <c r="L134" s="19">
        <v>8977329</v>
      </c>
      <c r="M134" s="19">
        <v>35209998.901193947</v>
      </c>
      <c r="N134" s="19">
        <v>46066715.614788368</v>
      </c>
      <c r="O134" s="19">
        <v>8977329</v>
      </c>
      <c r="P134" s="19">
        <v>36356853.328309536</v>
      </c>
      <c r="Q134" s="19">
        <v>47917755.360022947</v>
      </c>
      <c r="R134" s="19">
        <v>8977329</v>
      </c>
      <c r="S134" s="19">
        <v>37077789.099020652</v>
      </c>
      <c r="T134" s="19">
        <v>49295344.204650089</v>
      </c>
      <c r="U134" s="19">
        <v>8977329</v>
      </c>
      <c r="V134" s="19">
        <v>37372619.05918508</v>
      </c>
      <c r="W134" s="19">
        <v>50200057.447475776</v>
      </c>
      <c r="X134" s="19">
        <v>8977329</v>
      </c>
      <c r="Y134" s="19">
        <v>37380433.499827087</v>
      </c>
      <c r="Z134" s="19">
        <v>50630952.439934894</v>
      </c>
      <c r="AA134" s="19">
        <v>8977329</v>
      </c>
      <c r="AB134" s="19">
        <v>37380433.499827087</v>
      </c>
      <c r="AC134">
        <v>14600000</v>
      </c>
      <c r="AD134">
        <v>31800000</v>
      </c>
      <c r="AE134">
        <v>52800000</v>
      </c>
    </row>
    <row r="135" spans="1:31" x14ac:dyDescent="0.2">
      <c r="A135" s="18">
        <v>44311</v>
      </c>
      <c r="B135" s="19">
        <v>0</v>
      </c>
      <c r="C135" s="19">
        <v>0</v>
      </c>
      <c r="D135" s="19" t="e">
        <v>#N/A</v>
      </c>
      <c r="E135" s="19">
        <v>37850439.000000015</v>
      </c>
      <c r="F135" s="19">
        <v>9296367</v>
      </c>
      <c r="G135" s="19">
        <v>31972281.587500013</v>
      </c>
      <c r="H135" s="19">
        <v>41126028.670349807</v>
      </c>
      <c r="I135" s="19">
        <v>9296367</v>
      </c>
      <c r="J135" s="19">
        <v>33975312.290814824</v>
      </c>
      <c r="K135" s="19">
        <v>43973394.91799327</v>
      </c>
      <c r="L135" s="19">
        <v>9296367</v>
      </c>
      <c r="M135" s="19">
        <v>35592941.913693942</v>
      </c>
      <c r="N135" s="19">
        <v>46347677.614788368</v>
      </c>
      <c r="O135" s="19">
        <v>9296367</v>
      </c>
      <c r="P135" s="19">
        <v>36784796.340809532</v>
      </c>
      <c r="Q135" s="19">
        <v>48248717.360022947</v>
      </c>
      <c r="R135" s="19">
        <v>9296367</v>
      </c>
      <c r="S135" s="19">
        <v>37550732.111520655</v>
      </c>
      <c r="T135" s="19">
        <v>49676306.204650089</v>
      </c>
      <c r="U135" s="19">
        <v>9296367</v>
      </c>
      <c r="V135" s="19">
        <v>37890562.071685083</v>
      </c>
      <c r="W135" s="19">
        <v>50631019.447475776</v>
      </c>
      <c r="X135" s="19">
        <v>9296367</v>
      </c>
      <c r="Y135" s="19">
        <v>37909415.096973069</v>
      </c>
      <c r="Z135" s="19">
        <v>51111914.439934894</v>
      </c>
      <c r="AA135" s="19">
        <v>9296367</v>
      </c>
      <c r="AB135" s="19">
        <v>37909415.096973069</v>
      </c>
      <c r="AC135">
        <v>14600000</v>
      </c>
      <c r="AD135">
        <v>31800000</v>
      </c>
      <c r="AE135">
        <v>52800000</v>
      </c>
    </row>
    <row r="136" spans="1:31" x14ac:dyDescent="0.2">
      <c r="A136" s="18">
        <v>44312</v>
      </c>
      <c r="B136" s="19">
        <v>0</v>
      </c>
      <c r="C136" s="19">
        <v>0</v>
      </c>
      <c r="D136" s="19" t="e">
        <v>#N/A</v>
      </c>
      <c r="E136" s="19">
        <v>37950091.000000015</v>
      </c>
      <c r="F136" s="19">
        <v>9646715</v>
      </c>
      <c r="G136" s="19">
        <v>32265224.600000013</v>
      </c>
      <c r="H136" s="19">
        <v>41275680.670349807</v>
      </c>
      <c r="I136" s="19">
        <v>9646715</v>
      </c>
      <c r="J136" s="19">
        <v>34313255.303314827</v>
      </c>
      <c r="K136" s="19">
        <v>44173046.91799327</v>
      </c>
      <c r="L136" s="19">
        <v>9646715</v>
      </c>
      <c r="M136" s="19">
        <v>35975884.926193945</v>
      </c>
      <c r="N136" s="19">
        <v>46597329.614788368</v>
      </c>
      <c r="O136" s="19">
        <v>9646715</v>
      </c>
      <c r="P136" s="19">
        <v>37212739.353309534</v>
      </c>
      <c r="Q136" s="19">
        <v>48548369.360022947</v>
      </c>
      <c r="R136" s="19">
        <v>9646715</v>
      </c>
      <c r="S136" s="19">
        <v>38023675.124020651</v>
      </c>
      <c r="T136" s="19">
        <v>50025958.204650089</v>
      </c>
      <c r="U136" s="19">
        <v>9646715</v>
      </c>
      <c r="V136" s="19">
        <v>38408505.084185079</v>
      </c>
      <c r="W136" s="19">
        <v>51030671.447475776</v>
      </c>
      <c r="X136" s="19">
        <v>9646715</v>
      </c>
      <c r="Y136" s="19">
        <v>38443150.937002398</v>
      </c>
      <c r="Z136" s="19">
        <v>51561566.439934894</v>
      </c>
      <c r="AA136" s="19">
        <v>9646715</v>
      </c>
      <c r="AB136" s="19">
        <v>38443150.937002398</v>
      </c>
      <c r="AC136">
        <v>14600000</v>
      </c>
      <c r="AD136">
        <v>31800000</v>
      </c>
      <c r="AE136">
        <v>52800000</v>
      </c>
    </row>
    <row r="137" spans="1:31" x14ac:dyDescent="0.2">
      <c r="A137" s="18">
        <v>44313</v>
      </c>
      <c r="B137" s="19">
        <v>0</v>
      </c>
      <c r="C137" s="19">
        <v>0</v>
      </c>
      <c r="D137" s="19" t="e">
        <v>#N/A</v>
      </c>
      <c r="E137" s="19">
        <v>38025335.000000015</v>
      </c>
      <c r="F137" s="19">
        <v>10021471</v>
      </c>
      <c r="G137" s="19">
        <v>32493712.750000015</v>
      </c>
      <c r="H137" s="19">
        <v>41400924.670349807</v>
      </c>
      <c r="I137" s="19">
        <v>10021471</v>
      </c>
      <c r="J137" s="19">
        <v>34586743.453314833</v>
      </c>
      <c r="K137" s="19">
        <v>44348290.91799327</v>
      </c>
      <c r="L137" s="19">
        <v>10021471</v>
      </c>
      <c r="M137" s="19">
        <v>36294373.076193944</v>
      </c>
      <c r="N137" s="19">
        <v>46822573.614788368</v>
      </c>
      <c r="O137" s="19">
        <v>10021471</v>
      </c>
      <c r="P137" s="19">
        <v>37576227.503309533</v>
      </c>
      <c r="Q137" s="19">
        <v>48823613.360022947</v>
      </c>
      <c r="R137" s="19">
        <v>10021471</v>
      </c>
      <c r="S137" s="19">
        <v>38432163.274020657</v>
      </c>
      <c r="T137" s="19">
        <v>50351202.204650089</v>
      </c>
      <c r="U137" s="19">
        <v>10021471</v>
      </c>
      <c r="V137" s="19">
        <v>38861993.234185085</v>
      </c>
      <c r="W137" s="19">
        <v>51405915.447475776</v>
      </c>
      <c r="X137" s="19">
        <v>10021471</v>
      </c>
      <c r="Y137" s="19">
        <v>38917186.157415055</v>
      </c>
      <c r="Z137" s="19">
        <v>51986810.439934894</v>
      </c>
      <c r="AA137" s="19">
        <v>10021471</v>
      </c>
      <c r="AB137" s="19">
        <v>38917186.157415055</v>
      </c>
      <c r="AC137">
        <v>14600000</v>
      </c>
      <c r="AD137">
        <v>31800000</v>
      </c>
      <c r="AE137">
        <v>52800000</v>
      </c>
    </row>
    <row r="138" spans="1:31" x14ac:dyDescent="0.2">
      <c r="A138" s="18">
        <v>44314</v>
      </c>
      <c r="B138" s="19">
        <v>0</v>
      </c>
      <c r="C138" s="19">
        <v>0</v>
      </c>
      <c r="D138" s="19" t="e">
        <v>#N/A</v>
      </c>
      <c r="E138" s="19">
        <v>38006319.000000015</v>
      </c>
      <c r="F138" s="19">
        <v>10490487</v>
      </c>
      <c r="G138" s="19">
        <v>32661611.200000014</v>
      </c>
      <c r="H138" s="19">
        <v>41431908.670349807</v>
      </c>
      <c r="I138" s="19">
        <v>10490487</v>
      </c>
      <c r="J138" s="19">
        <v>34799641.903314829</v>
      </c>
      <c r="K138" s="19">
        <v>44429274.91799327</v>
      </c>
      <c r="L138" s="19">
        <v>10490487</v>
      </c>
      <c r="M138" s="19">
        <v>36552271.526193947</v>
      </c>
      <c r="N138" s="19">
        <v>46953557.614788368</v>
      </c>
      <c r="O138" s="19">
        <v>10490487</v>
      </c>
      <c r="P138" s="19">
        <v>37879125.953309536</v>
      </c>
      <c r="Q138" s="19">
        <v>49004597.360022947</v>
      </c>
      <c r="R138" s="19">
        <v>10490487</v>
      </c>
      <c r="S138" s="19">
        <v>38780061.724020652</v>
      </c>
      <c r="T138" s="19">
        <v>50582186.204650089</v>
      </c>
      <c r="U138" s="19">
        <v>10490487</v>
      </c>
      <c r="V138" s="19">
        <v>39254891.68418508</v>
      </c>
      <c r="W138" s="19">
        <v>51686899.447475776</v>
      </c>
      <c r="X138" s="19">
        <v>10490487</v>
      </c>
      <c r="Y138" s="19">
        <v>39335385.920711033</v>
      </c>
      <c r="Z138" s="19">
        <v>52317794.439934894</v>
      </c>
      <c r="AA138" s="19">
        <v>10490487</v>
      </c>
      <c r="AB138" s="19">
        <v>39335385.920711033</v>
      </c>
      <c r="AC138">
        <v>14600000</v>
      </c>
      <c r="AD138">
        <v>31800000</v>
      </c>
      <c r="AE138">
        <v>52800000</v>
      </c>
    </row>
    <row r="139" spans="1:31" x14ac:dyDescent="0.2">
      <c r="A139" s="18">
        <v>44315</v>
      </c>
      <c r="B139" s="19">
        <v>0</v>
      </c>
      <c r="C139" s="19">
        <v>0</v>
      </c>
      <c r="D139" s="19" t="e">
        <v>#N/A</v>
      </c>
      <c r="E139" s="19">
        <v>37975759.000000015</v>
      </c>
      <c r="F139" s="19">
        <v>10971047</v>
      </c>
      <c r="G139" s="19">
        <v>32797421.300000016</v>
      </c>
      <c r="H139" s="19">
        <v>41451348.670349807</v>
      </c>
      <c r="I139" s="19">
        <v>10971047</v>
      </c>
      <c r="J139" s="19">
        <v>34980452.003314823</v>
      </c>
      <c r="K139" s="19">
        <v>44498714.91799327</v>
      </c>
      <c r="L139" s="19">
        <v>10971047</v>
      </c>
      <c r="M139" s="19">
        <v>36778081.626193941</v>
      </c>
      <c r="N139" s="19">
        <v>47072997.614788368</v>
      </c>
      <c r="O139" s="19">
        <v>10971047</v>
      </c>
      <c r="P139" s="19">
        <v>38149936.05330953</v>
      </c>
      <c r="Q139" s="19">
        <v>49174037.360022947</v>
      </c>
      <c r="R139" s="19">
        <v>10971047</v>
      </c>
      <c r="S139" s="19">
        <v>39095871.824020654</v>
      </c>
      <c r="T139" s="19">
        <v>50801626.204650089</v>
      </c>
      <c r="U139" s="19">
        <v>10971047</v>
      </c>
      <c r="V139" s="19">
        <v>39615701.784185082</v>
      </c>
      <c r="W139" s="19">
        <v>51956339.447475776</v>
      </c>
      <c r="X139" s="19">
        <v>10971047</v>
      </c>
      <c r="Y139" s="19">
        <v>39726251.57689032</v>
      </c>
      <c r="Z139" s="19">
        <v>52637234.439934894</v>
      </c>
      <c r="AA139" s="19">
        <v>10971047</v>
      </c>
      <c r="AB139" s="19">
        <v>39726251.57689032</v>
      </c>
      <c r="AC139">
        <v>14600000</v>
      </c>
      <c r="AD139">
        <v>31800000</v>
      </c>
      <c r="AE139">
        <v>52800000</v>
      </c>
    </row>
    <row r="140" spans="1:31" x14ac:dyDescent="0.2">
      <c r="A140" s="18">
        <v>44316</v>
      </c>
      <c r="B140" s="19">
        <v>0</v>
      </c>
      <c r="C140" s="19">
        <v>0</v>
      </c>
      <c r="D140" s="19" t="e">
        <v>#N/A</v>
      </c>
      <c r="E140" s="19">
        <v>37931596.000000015</v>
      </c>
      <c r="F140" s="19">
        <v>11465210</v>
      </c>
      <c r="G140" s="19">
        <v>32926823.250000015</v>
      </c>
      <c r="H140" s="19">
        <v>41457185.670349807</v>
      </c>
      <c r="I140" s="19">
        <v>11465210</v>
      </c>
      <c r="J140" s="19">
        <v>35154853.953314833</v>
      </c>
      <c r="K140" s="19">
        <v>44554551.91799327</v>
      </c>
      <c r="L140" s="19">
        <v>11465210</v>
      </c>
      <c r="M140" s="19">
        <v>36997483.576193944</v>
      </c>
      <c r="N140" s="19">
        <v>47178834.614788368</v>
      </c>
      <c r="O140" s="19">
        <v>11465210</v>
      </c>
      <c r="P140" s="19">
        <v>38414338.003309533</v>
      </c>
      <c r="Q140" s="19">
        <v>49329874.360022947</v>
      </c>
      <c r="R140" s="19">
        <v>11465210</v>
      </c>
      <c r="S140" s="19">
        <v>39405273.774020657</v>
      </c>
      <c r="T140" s="19">
        <v>51007463.204650089</v>
      </c>
      <c r="U140" s="19">
        <v>11465210</v>
      </c>
      <c r="V140" s="19">
        <v>39970103.734185085</v>
      </c>
      <c r="W140" s="19">
        <v>52212176.447475776</v>
      </c>
      <c r="X140" s="19">
        <v>11465210</v>
      </c>
      <c r="Y140" s="19">
        <v>40115463.325952947</v>
      </c>
      <c r="Z140" s="19">
        <v>52800000</v>
      </c>
      <c r="AA140" s="19">
        <v>11465210</v>
      </c>
      <c r="AB140" s="19">
        <v>40115463.325952947</v>
      </c>
      <c r="AC140">
        <v>14600000</v>
      </c>
      <c r="AD140">
        <v>31800000</v>
      </c>
      <c r="AE140">
        <v>52800000</v>
      </c>
    </row>
    <row r="141" spans="1:31" x14ac:dyDescent="0.2">
      <c r="A141" s="18">
        <v>44317</v>
      </c>
      <c r="B141" s="19">
        <v>0</v>
      </c>
      <c r="C141" s="19">
        <v>0</v>
      </c>
      <c r="D141" s="19" t="e">
        <v>#N/A</v>
      </c>
      <c r="E141" s="19">
        <v>37832518.000000015</v>
      </c>
      <c r="F141" s="19">
        <v>12014288</v>
      </c>
      <c r="G141" s="19">
        <v>33095595.500000015</v>
      </c>
      <c r="H141" s="19">
        <v>41408107.670349807</v>
      </c>
      <c r="I141" s="19">
        <v>12014288</v>
      </c>
      <c r="J141" s="19">
        <v>35368626.203314833</v>
      </c>
      <c r="K141" s="19">
        <v>44555473.91799327</v>
      </c>
      <c r="L141" s="19">
        <v>12014288</v>
      </c>
      <c r="M141" s="19">
        <v>37256255.826193944</v>
      </c>
      <c r="N141" s="19">
        <v>47229756.614788368</v>
      </c>
      <c r="O141" s="19">
        <v>12014288</v>
      </c>
      <c r="P141" s="19">
        <v>38718110.253309533</v>
      </c>
      <c r="Q141" s="19">
        <v>49430796.360022947</v>
      </c>
      <c r="R141" s="19">
        <v>12014288</v>
      </c>
      <c r="S141" s="19">
        <v>39754046.024020657</v>
      </c>
      <c r="T141" s="19">
        <v>51158385.204650089</v>
      </c>
      <c r="U141" s="19">
        <v>12014288</v>
      </c>
      <c r="V141" s="19">
        <v>40363875.984185085</v>
      </c>
      <c r="W141" s="19">
        <v>52413098.447475776</v>
      </c>
      <c r="X141" s="19">
        <v>12014288</v>
      </c>
      <c r="Y141" s="19">
        <v>40548799.617898911</v>
      </c>
      <c r="Z141" s="19">
        <v>52800000</v>
      </c>
      <c r="AA141" s="19">
        <v>12014288</v>
      </c>
      <c r="AB141" s="19">
        <v>40548799.617898911</v>
      </c>
      <c r="AC141">
        <v>14600000</v>
      </c>
      <c r="AD141">
        <v>31800000</v>
      </c>
      <c r="AE141">
        <v>52800000</v>
      </c>
    </row>
    <row r="142" spans="1:31" x14ac:dyDescent="0.2">
      <c r="A142" s="18">
        <v>44318</v>
      </c>
      <c r="B142" s="19">
        <v>0</v>
      </c>
      <c r="C142" s="19">
        <v>0</v>
      </c>
      <c r="D142" s="19" t="e">
        <v>#N/A</v>
      </c>
      <c r="E142" s="19">
        <v>38002800.000000015</v>
      </c>
      <c r="F142" s="19">
        <v>12294006</v>
      </c>
      <c r="G142" s="19">
        <v>33308999.550000016</v>
      </c>
      <c r="H142" s="19">
        <v>41628389.670349807</v>
      </c>
      <c r="I142" s="19">
        <v>12294006</v>
      </c>
      <c r="J142" s="19">
        <v>35627030.253314823</v>
      </c>
      <c r="K142" s="19">
        <v>44825755.91799327</v>
      </c>
      <c r="L142" s="19">
        <v>12294006</v>
      </c>
      <c r="M142" s="19">
        <v>37559659.876193941</v>
      </c>
      <c r="N142" s="19">
        <v>47550038.614788368</v>
      </c>
      <c r="O142" s="19">
        <v>12294006</v>
      </c>
      <c r="P142" s="19">
        <v>39066514.30330953</v>
      </c>
      <c r="Q142" s="19">
        <v>49801078.360022947</v>
      </c>
      <c r="R142" s="19">
        <v>12294006</v>
      </c>
      <c r="S142" s="19">
        <v>40147450.074020654</v>
      </c>
      <c r="T142" s="19">
        <v>51578667.204650089</v>
      </c>
      <c r="U142" s="19">
        <v>12294006</v>
      </c>
      <c r="V142" s="19">
        <v>40802280.034185082</v>
      </c>
      <c r="W142" s="19">
        <v>52800000</v>
      </c>
      <c r="X142" s="19">
        <v>12294006</v>
      </c>
      <c r="Y142" s="19">
        <v>41031521.952728197</v>
      </c>
      <c r="Z142" s="19">
        <v>52800000</v>
      </c>
      <c r="AA142" s="19">
        <v>12294006</v>
      </c>
      <c r="AB142" s="19">
        <v>41031521.952728197</v>
      </c>
      <c r="AC142">
        <v>14600000</v>
      </c>
      <c r="AD142">
        <v>31800000</v>
      </c>
      <c r="AE142">
        <v>52800000</v>
      </c>
    </row>
    <row r="143" spans="1:31" x14ac:dyDescent="0.2">
      <c r="A143" s="18">
        <v>44319</v>
      </c>
      <c r="B143" s="19">
        <v>0</v>
      </c>
      <c r="C143" s="19">
        <v>0</v>
      </c>
      <c r="D143" s="19" t="e">
        <v>#N/A</v>
      </c>
      <c r="E143" s="19">
        <v>38100320.000000015</v>
      </c>
      <c r="F143" s="19">
        <v>12646486</v>
      </c>
      <c r="G143" s="19">
        <v>33540534.950000014</v>
      </c>
      <c r="H143" s="19">
        <v>41775909.670349807</v>
      </c>
      <c r="I143" s="19">
        <v>12646486</v>
      </c>
      <c r="J143" s="19">
        <v>35903565.653314829</v>
      </c>
      <c r="K143" s="19">
        <v>45023275.91799327</v>
      </c>
      <c r="L143" s="19">
        <v>12646486</v>
      </c>
      <c r="M143" s="19">
        <v>37881195.276193947</v>
      </c>
      <c r="N143" s="19">
        <v>47797558.614788368</v>
      </c>
      <c r="O143" s="19">
        <v>12646486</v>
      </c>
      <c r="P143" s="19">
        <v>39433049.703309536</v>
      </c>
      <c r="Q143" s="19">
        <v>50098598.360022947</v>
      </c>
      <c r="R143" s="19">
        <v>12646486</v>
      </c>
      <c r="S143" s="19">
        <v>40558985.474020652</v>
      </c>
      <c r="T143" s="19">
        <v>51926187.204650089</v>
      </c>
      <c r="U143" s="19">
        <v>12646486</v>
      </c>
      <c r="V143" s="19">
        <v>41258815.43418508</v>
      </c>
      <c r="W143" s="19">
        <v>52800000</v>
      </c>
      <c r="X143" s="19">
        <v>12646486</v>
      </c>
      <c r="Y143" s="19">
        <v>41533057.352728203</v>
      </c>
      <c r="Z143" s="19">
        <v>52800000</v>
      </c>
      <c r="AA143" s="19">
        <v>12646486</v>
      </c>
      <c r="AB143" s="19">
        <v>41537129.880440809</v>
      </c>
      <c r="AC143">
        <v>14600000</v>
      </c>
      <c r="AD143">
        <v>31800000</v>
      </c>
      <c r="AE143">
        <v>52800000</v>
      </c>
    </row>
    <row r="144" spans="1:31" x14ac:dyDescent="0.2">
      <c r="A144" s="18">
        <v>44320</v>
      </c>
      <c r="B144" s="19">
        <v>0</v>
      </c>
      <c r="C144" s="19">
        <v>0</v>
      </c>
      <c r="D144" s="19" t="e">
        <v>#N/A</v>
      </c>
      <c r="E144" s="19">
        <v>38138508.000000015</v>
      </c>
      <c r="F144" s="19">
        <v>13058298</v>
      </c>
      <c r="G144" s="19">
        <v>33653846.400000013</v>
      </c>
      <c r="H144" s="19">
        <v>41864097.670349807</v>
      </c>
      <c r="I144" s="19">
        <v>13058298</v>
      </c>
      <c r="J144" s="19">
        <v>36061877.103314824</v>
      </c>
      <c r="K144" s="19">
        <v>45161463.91799327</v>
      </c>
      <c r="L144" s="19">
        <v>13058298</v>
      </c>
      <c r="M144" s="19">
        <v>38084506.726193942</v>
      </c>
      <c r="N144" s="19">
        <v>47985746.614788368</v>
      </c>
      <c r="O144" s="19">
        <v>13058298</v>
      </c>
      <c r="P144" s="19">
        <v>39681361.153309532</v>
      </c>
      <c r="Q144" s="19">
        <v>50336786.360022947</v>
      </c>
      <c r="R144" s="19">
        <v>13058298</v>
      </c>
      <c r="S144" s="19">
        <v>40852296.924020655</v>
      </c>
      <c r="T144" s="19">
        <v>52214375.204650089</v>
      </c>
      <c r="U144" s="19">
        <v>13058298</v>
      </c>
      <c r="V144" s="19">
        <v>41597126.884185083</v>
      </c>
      <c r="W144" s="19">
        <v>52800000</v>
      </c>
      <c r="X144" s="19">
        <v>13058298</v>
      </c>
      <c r="Y144" s="19">
        <v>41916368.802728198</v>
      </c>
      <c r="Z144" s="19">
        <v>52800000</v>
      </c>
      <c r="AA144" s="19">
        <v>13058298</v>
      </c>
      <c r="AB144" s="19">
        <v>41929268.101036742</v>
      </c>
      <c r="AC144">
        <v>14600000</v>
      </c>
      <c r="AD144">
        <v>31800000</v>
      </c>
      <c r="AE144">
        <v>52800000</v>
      </c>
    </row>
    <row r="145" spans="1:31" x14ac:dyDescent="0.2">
      <c r="A145" s="18">
        <v>44321</v>
      </c>
      <c r="B145" s="19">
        <v>0</v>
      </c>
      <c r="C145" s="19">
        <v>0</v>
      </c>
      <c r="D145" s="19" t="e">
        <v>#N/A</v>
      </c>
      <c r="E145" s="19">
        <v>38137698.000000015</v>
      </c>
      <c r="F145" s="19">
        <v>13509108</v>
      </c>
      <c r="G145" s="19">
        <v>33749864.600000016</v>
      </c>
      <c r="H145" s="19">
        <v>41913287.670349807</v>
      </c>
      <c r="I145" s="19">
        <v>13509108</v>
      </c>
      <c r="J145" s="19">
        <v>36202895.303314827</v>
      </c>
      <c r="K145" s="19">
        <v>45260653.91799327</v>
      </c>
      <c r="L145" s="19">
        <v>13509108</v>
      </c>
      <c r="M145" s="19">
        <v>38270524.926193945</v>
      </c>
      <c r="N145" s="19">
        <v>48134936.614788368</v>
      </c>
      <c r="O145" s="19">
        <v>13509108</v>
      </c>
      <c r="P145" s="19">
        <v>39912379.353309534</v>
      </c>
      <c r="Q145" s="19">
        <v>50535976.360022947</v>
      </c>
      <c r="R145" s="19">
        <v>13509108</v>
      </c>
      <c r="S145" s="19">
        <v>41128315.124020651</v>
      </c>
      <c r="T145" s="19">
        <v>52463565.204650089</v>
      </c>
      <c r="U145" s="19">
        <v>13509108</v>
      </c>
      <c r="V145" s="19">
        <v>41918145.084185079</v>
      </c>
      <c r="W145" s="19">
        <v>52800000</v>
      </c>
      <c r="X145" s="19">
        <v>13509108</v>
      </c>
      <c r="Y145" s="19">
        <v>42282387.002728201</v>
      </c>
      <c r="Z145" s="19">
        <v>52800000</v>
      </c>
      <c r="AA145" s="19">
        <v>13509108</v>
      </c>
      <c r="AB145" s="19">
        <v>42308867.314515993</v>
      </c>
      <c r="AC145">
        <v>14600000</v>
      </c>
      <c r="AD145">
        <v>31800000</v>
      </c>
      <c r="AE145">
        <v>52800000</v>
      </c>
    </row>
    <row r="146" spans="1:31" x14ac:dyDescent="0.2">
      <c r="A146" s="18">
        <v>44322</v>
      </c>
      <c r="B146" s="19">
        <v>0</v>
      </c>
      <c r="C146" s="19">
        <v>0</v>
      </c>
      <c r="D146" s="19" t="e">
        <v>#N/A</v>
      </c>
      <c r="E146" s="19">
        <v>38084582.000000015</v>
      </c>
      <c r="F146" s="19">
        <v>14012224</v>
      </c>
      <c r="G146" s="19">
        <v>33806487.850000016</v>
      </c>
      <c r="H146" s="19">
        <v>41910171.670349807</v>
      </c>
      <c r="I146" s="19">
        <v>14012224</v>
      </c>
      <c r="J146" s="19">
        <v>36304518.553314827</v>
      </c>
      <c r="K146" s="19">
        <v>45307537.91799327</v>
      </c>
      <c r="L146" s="19">
        <v>14012224</v>
      </c>
      <c r="M146" s="19">
        <v>38417148.176193945</v>
      </c>
      <c r="N146" s="19">
        <v>48231820.614788368</v>
      </c>
      <c r="O146" s="19">
        <v>14012224</v>
      </c>
      <c r="P146" s="19">
        <v>40104002.603309534</v>
      </c>
      <c r="Q146" s="19">
        <v>50682860.360022947</v>
      </c>
      <c r="R146" s="19">
        <v>14012224</v>
      </c>
      <c r="S146" s="19">
        <v>41364938.374020651</v>
      </c>
      <c r="T146" s="19">
        <v>52660449.204650089</v>
      </c>
      <c r="U146" s="19">
        <v>14012224</v>
      </c>
      <c r="V146" s="19">
        <v>42199768.334185079</v>
      </c>
      <c r="W146" s="19">
        <v>52800000</v>
      </c>
      <c r="X146" s="19">
        <v>14012224</v>
      </c>
      <c r="Y146" s="19">
        <v>42609010.252728201</v>
      </c>
      <c r="Z146" s="19">
        <v>52800000</v>
      </c>
      <c r="AA146" s="19">
        <v>14012224</v>
      </c>
      <c r="AB146" s="19">
        <v>42653825.820878573</v>
      </c>
      <c r="AC146">
        <v>14600000</v>
      </c>
      <c r="AD146">
        <v>31800000</v>
      </c>
      <c r="AE146">
        <v>52800000</v>
      </c>
    </row>
    <row r="147" spans="1:31" x14ac:dyDescent="0.2">
      <c r="A147" s="18">
        <v>44323</v>
      </c>
      <c r="B147" s="19">
        <v>0</v>
      </c>
      <c r="C147" s="19">
        <v>0</v>
      </c>
      <c r="D147" s="19" t="e">
        <v>#N/A</v>
      </c>
      <c r="E147" s="19">
        <v>37989979.000000015</v>
      </c>
      <c r="F147" s="19">
        <v>14556827</v>
      </c>
      <c r="G147" s="19">
        <v>33804977.050000012</v>
      </c>
      <c r="H147" s="19">
        <v>41865568.670349807</v>
      </c>
      <c r="I147" s="19">
        <v>14556827</v>
      </c>
      <c r="J147" s="19">
        <v>36348007.753314823</v>
      </c>
      <c r="K147" s="19">
        <v>45312934.91799327</v>
      </c>
      <c r="L147" s="19">
        <v>14556827</v>
      </c>
      <c r="M147" s="19">
        <v>38505637.376193941</v>
      </c>
      <c r="N147" s="19">
        <v>48287217.614788368</v>
      </c>
      <c r="O147" s="19">
        <v>14556827</v>
      </c>
      <c r="P147" s="19">
        <v>40237491.80330953</v>
      </c>
      <c r="Q147" s="19">
        <v>50788257.360022947</v>
      </c>
      <c r="R147" s="19">
        <v>14556827</v>
      </c>
      <c r="S147" s="19">
        <v>41543427.574020654</v>
      </c>
      <c r="T147" s="19">
        <v>52800000</v>
      </c>
      <c r="U147" s="19">
        <v>14556827</v>
      </c>
      <c r="V147" s="19">
        <v>42423257.534185082</v>
      </c>
      <c r="W147" s="19">
        <v>52800000</v>
      </c>
      <c r="X147" s="19">
        <v>14556827</v>
      </c>
      <c r="Y147" s="19">
        <v>42877499.452728197</v>
      </c>
      <c r="Z147" s="19">
        <v>52800000</v>
      </c>
      <c r="AA147" s="19">
        <v>14556827</v>
      </c>
      <c r="AB147" s="19">
        <v>42945404.520124495</v>
      </c>
      <c r="AC147">
        <v>14600000</v>
      </c>
      <c r="AD147">
        <v>31800000</v>
      </c>
      <c r="AE147">
        <v>52800000</v>
      </c>
    </row>
    <row r="148" spans="1:31" x14ac:dyDescent="0.2">
      <c r="A148" s="18">
        <v>44324</v>
      </c>
      <c r="B148" s="19">
        <v>0</v>
      </c>
      <c r="C148" s="19">
        <v>0</v>
      </c>
      <c r="D148" s="19" t="e">
        <v>#N/A</v>
      </c>
      <c r="E148" s="19">
        <v>37934617.000000015</v>
      </c>
      <c r="F148" s="19">
        <v>15062189</v>
      </c>
      <c r="G148" s="19">
        <v>33791802.550000012</v>
      </c>
      <c r="H148" s="19">
        <v>41860206.670349807</v>
      </c>
      <c r="I148" s="19">
        <v>15062189</v>
      </c>
      <c r="J148" s="19">
        <v>36379833.253314823</v>
      </c>
      <c r="K148" s="19">
        <v>45357572.91799327</v>
      </c>
      <c r="L148" s="19">
        <v>15062189</v>
      </c>
      <c r="M148" s="19">
        <v>38582462.876193941</v>
      </c>
      <c r="N148" s="19">
        <v>48381855.614788368</v>
      </c>
      <c r="O148" s="19">
        <v>15062189</v>
      </c>
      <c r="P148" s="19">
        <v>40359317.30330953</v>
      </c>
      <c r="Q148" s="19">
        <v>50932895.360022947</v>
      </c>
      <c r="R148" s="19">
        <v>15062189</v>
      </c>
      <c r="S148" s="19">
        <v>41710253.074020654</v>
      </c>
      <c r="T148" s="19">
        <v>52800000</v>
      </c>
      <c r="U148" s="19">
        <v>15062189</v>
      </c>
      <c r="V148" s="19">
        <v>42635083.034185082</v>
      </c>
      <c r="W148" s="19">
        <v>52800000</v>
      </c>
      <c r="X148" s="19">
        <v>15062189</v>
      </c>
      <c r="Y148" s="19">
        <v>43134324.952728197</v>
      </c>
      <c r="Z148" s="19">
        <v>52800000</v>
      </c>
      <c r="AA148" s="19">
        <v>15062189</v>
      </c>
      <c r="AB148" s="19">
        <v>43230073.762253739</v>
      </c>
      <c r="AC148">
        <v>14600000</v>
      </c>
      <c r="AD148">
        <v>31800000</v>
      </c>
      <c r="AE148">
        <v>52800000</v>
      </c>
    </row>
    <row r="149" spans="1:31" x14ac:dyDescent="0.2">
      <c r="A149" s="18">
        <v>44325</v>
      </c>
      <c r="B149" s="19">
        <v>0</v>
      </c>
      <c r="C149" s="19">
        <v>0</v>
      </c>
      <c r="D149" s="19" t="e">
        <v>#N/A</v>
      </c>
      <c r="E149" s="19">
        <v>38146655.000000015</v>
      </c>
      <c r="F149" s="19">
        <v>15300151</v>
      </c>
      <c r="G149" s="19">
        <v>34009590.900000013</v>
      </c>
      <c r="H149" s="19">
        <v>42122244.670349807</v>
      </c>
      <c r="I149" s="19">
        <v>15300151</v>
      </c>
      <c r="J149" s="19">
        <v>36642621.603314824</v>
      </c>
      <c r="K149" s="19">
        <v>45669610.91799327</v>
      </c>
      <c r="L149" s="19">
        <v>15300151</v>
      </c>
      <c r="M149" s="19">
        <v>38890251.226193942</v>
      </c>
      <c r="N149" s="19">
        <v>48743893.614788368</v>
      </c>
      <c r="O149" s="19">
        <v>15300151</v>
      </c>
      <c r="P149" s="19">
        <v>40712105.653309532</v>
      </c>
      <c r="Q149" s="19">
        <v>51344933.360022947</v>
      </c>
      <c r="R149" s="19">
        <v>15300151</v>
      </c>
      <c r="S149" s="19">
        <v>42108041.424020655</v>
      </c>
      <c r="T149" s="19">
        <v>52800000</v>
      </c>
      <c r="U149" s="19">
        <v>15300151</v>
      </c>
      <c r="V149" s="19">
        <v>43077871.384185083</v>
      </c>
      <c r="W149" s="19">
        <v>52800000</v>
      </c>
      <c r="X149" s="19">
        <v>15300151</v>
      </c>
      <c r="Y149" s="19">
        <v>43622113.302728198</v>
      </c>
      <c r="Z149" s="19">
        <v>52800000</v>
      </c>
      <c r="AA149" s="19">
        <v>15300151</v>
      </c>
      <c r="AB149" s="19">
        <v>43750460.097266309</v>
      </c>
      <c r="AC149">
        <v>14600000</v>
      </c>
      <c r="AD149">
        <v>31800000</v>
      </c>
      <c r="AE149">
        <v>52800000</v>
      </c>
    </row>
    <row r="150" spans="1:31" x14ac:dyDescent="0.2">
      <c r="A150" s="18">
        <v>44326</v>
      </c>
      <c r="B150" s="19">
        <v>0</v>
      </c>
      <c r="C150" s="19">
        <v>0</v>
      </c>
      <c r="D150" s="19" t="e">
        <v>#N/A</v>
      </c>
      <c r="E150" s="19">
        <v>38320699.000000015</v>
      </c>
      <c r="F150" s="19">
        <v>15576107</v>
      </c>
      <c r="G150" s="19">
        <v>34176759.200000018</v>
      </c>
      <c r="H150" s="19">
        <v>42346288.670349807</v>
      </c>
      <c r="I150" s="19">
        <v>15576107</v>
      </c>
      <c r="J150" s="19">
        <v>36854789.903314829</v>
      </c>
      <c r="K150" s="19">
        <v>45943654.91799327</v>
      </c>
      <c r="L150" s="19">
        <v>15576107</v>
      </c>
      <c r="M150" s="19">
        <v>39147419.526193947</v>
      </c>
      <c r="N150" s="19">
        <v>49067937.614788368</v>
      </c>
      <c r="O150" s="19">
        <v>15576107</v>
      </c>
      <c r="P150" s="19">
        <v>41014273.953309536</v>
      </c>
      <c r="Q150" s="19">
        <v>51718977.360022947</v>
      </c>
      <c r="R150" s="19">
        <v>15576107</v>
      </c>
      <c r="S150" s="19">
        <v>42455209.724020652</v>
      </c>
      <c r="T150" s="19">
        <v>52800000</v>
      </c>
      <c r="U150" s="19">
        <v>15576107</v>
      </c>
      <c r="V150" s="19">
        <v>43470039.68418508</v>
      </c>
      <c r="W150" s="19">
        <v>52800000</v>
      </c>
      <c r="X150" s="19">
        <v>15576107</v>
      </c>
      <c r="Y150" s="19">
        <v>44059281.602728203</v>
      </c>
      <c r="Z150" s="19">
        <v>52800000</v>
      </c>
      <c r="AA150" s="19">
        <v>15576107</v>
      </c>
      <c r="AB150" s="19">
        <v>44224980.625162199</v>
      </c>
      <c r="AC150">
        <v>14600000</v>
      </c>
      <c r="AD150">
        <v>31800000</v>
      </c>
      <c r="AE150">
        <v>52800000</v>
      </c>
    </row>
    <row r="151" spans="1:31" x14ac:dyDescent="0.2">
      <c r="A151" s="18">
        <v>44327</v>
      </c>
      <c r="B151" s="19">
        <v>0</v>
      </c>
      <c r="C151" s="19">
        <v>0</v>
      </c>
      <c r="D151" s="19" t="e">
        <v>#N/A</v>
      </c>
      <c r="E151" s="19">
        <v>38405834.000000015</v>
      </c>
      <c r="F151" s="19">
        <v>15940972</v>
      </c>
      <c r="G151" s="19">
        <v>34317396.450000018</v>
      </c>
      <c r="H151" s="19">
        <v>42481423.670349807</v>
      </c>
      <c r="I151" s="19">
        <v>15940972</v>
      </c>
      <c r="J151" s="19">
        <v>37040427.153314829</v>
      </c>
      <c r="K151" s="19">
        <v>46128789.91799327</v>
      </c>
      <c r="L151" s="19">
        <v>15940972</v>
      </c>
      <c r="M151" s="19">
        <v>39378056.776193947</v>
      </c>
      <c r="N151" s="19">
        <v>49303072.614788368</v>
      </c>
      <c r="O151" s="19">
        <v>15940972</v>
      </c>
      <c r="P151" s="19">
        <v>41289911.203309536</v>
      </c>
      <c r="Q151" s="19">
        <v>52004112.360022947</v>
      </c>
      <c r="R151" s="19">
        <v>15940972</v>
      </c>
      <c r="S151" s="19">
        <v>42775846.974020652</v>
      </c>
      <c r="T151" s="19">
        <v>52800000</v>
      </c>
      <c r="U151" s="19">
        <v>15940972</v>
      </c>
      <c r="V151" s="19">
        <v>43835676.93418508</v>
      </c>
      <c r="W151" s="19">
        <v>52800000</v>
      </c>
      <c r="X151" s="19">
        <v>15940972</v>
      </c>
      <c r="Y151" s="19">
        <v>44469918.852728203</v>
      </c>
      <c r="Z151" s="19">
        <v>52800000</v>
      </c>
      <c r="AA151" s="19">
        <v>15940972</v>
      </c>
      <c r="AB151" s="19">
        <v>44677724.345941409</v>
      </c>
      <c r="AC151">
        <v>14600000</v>
      </c>
      <c r="AD151">
        <v>31800000</v>
      </c>
      <c r="AE151">
        <v>52800000</v>
      </c>
    </row>
    <row r="152" spans="1:31" x14ac:dyDescent="0.2">
      <c r="A152" s="18">
        <v>44328</v>
      </c>
      <c r="B152" s="19">
        <v>0</v>
      </c>
      <c r="C152" s="19">
        <v>0</v>
      </c>
      <c r="D152" s="19" t="e">
        <v>#N/A</v>
      </c>
      <c r="E152" s="19">
        <v>38373724.000000015</v>
      </c>
      <c r="F152" s="19">
        <v>16423082</v>
      </c>
      <c r="G152" s="19">
        <v>34482006.250000015</v>
      </c>
      <c r="H152" s="19">
        <v>42499313.670349807</v>
      </c>
      <c r="I152" s="19">
        <v>16423082</v>
      </c>
      <c r="J152" s="19">
        <v>37250036.953314833</v>
      </c>
      <c r="K152" s="19">
        <v>46196679.91799327</v>
      </c>
      <c r="L152" s="19">
        <v>16423082</v>
      </c>
      <c r="M152" s="19">
        <v>39632666.576193944</v>
      </c>
      <c r="N152" s="19">
        <v>49420962.614788368</v>
      </c>
      <c r="O152" s="19">
        <v>16423082</v>
      </c>
      <c r="P152" s="19">
        <v>41589521.003309533</v>
      </c>
      <c r="Q152" s="19">
        <v>52172002.360022947</v>
      </c>
      <c r="R152" s="19">
        <v>16423082</v>
      </c>
      <c r="S152" s="19">
        <v>43120456.774020657</v>
      </c>
      <c r="T152" s="19">
        <v>52800000</v>
      </c>
      <c r="U152" s="19">
        <v>16423082</v>
      </c>
      <c r="V152" s="19">
        <v>44225286.734185085</v>
      </c>
      <c r="W152" s="19">
        <v>52800000</v>
      </c>
      <c r="X152" s="19">
        <v>16423082</v>
      </c>
      <c r="Y152" s="19">
        <v>44904528.6527282</v>
      </c>
      <c r="Z152" s="19">
        <v>52800000</v>
      </c>
      <c r="AA152" s="19">
        <v>16423082</v>
      </c>
      <c r="AB152" s="19">
        <v>45157334.145941406</v>
      </c>
      <c r="AC152">
        <v>14600000</v>
      </c>
      <c r="AD152">
        <v>31800000</v>
      </c>
      <c r="AE152">
        <v>52800000</v>
      </c>
    </row>
    <row r="153" spans="1:31" x14ac:dyDescent="0.2">
      <c r="A153" s="18">
        <v>44329</v>
      </c>
      <c r="B153" s="19">
        <v>0</v>
      </c>
      <c r="C153" s="19">
        <v>0</v>
      </c>
      <c r="D153" s="19" t="e">
        <v>#N/A</v>
      </c>
      <c r="E153" s="19">
        <v>38380763.571428582</v>
      </c>
      <c r="F153" s="19">
        <v>16866042.428571429</v>
      </c>
      <c r="G153" s="19">
        <v>34509619.000000015</v>
      </c>
      <c r="H153" s="19">
        <v>42528649.904796809</v>
      </c>
      <c r="I153" s="19">
        <v>16893745.765552998</v>
      </c>
      <c r="J153" s="19">
        <v>37322649.703314833</v>
      </c>
      <c r="K153" s="19">
        <v>46276016.152440272</v>
      </c>
      <c r="L153" s="19">
        <v>16893745.765552998</v>
      </c>
      <c r="M153" s="19">
        <v>39750279.326193944</v>
      </c>
      <c r="N153" s="19">
        <v>49550298.849235371</v>
      </c>
      <c r="O153" s="19">
        <v>16893745.765552998</v>
      </c>
      <c r="P153" s="19">
        <v>41752133.753309533</v>
      </c>
      <c r="Q153" s="19">
        <v>52351338.59446995</v>
      </c>
      <c r="R153" s="19">
        <v>16893745.765552998</v>
      </c>
      <c r="S153" s="19">
        <v>43328069.524020657</v>
      </c>
      <c r="T153" s="19">
        <v>52800000</v>
      </c>
      <c r="U153" s="19">
        <v>16893745.765552998</v>
      </c>
      <c r="V153" s="19">
        <v>44477899.484185085</v>
      </c>
      <c r="W153" s="19">
        <v>52800000</v>
      </c>
      <c r="X153" s="19">
        <v>16893745.765552998</v>
      </c>
      <c r="Y153" s="19">
        <v>45202141.4027282</v>
      </c>
      <c r="Z153" s="19">
        <v>52800000</v>
      </c>
      <c r="AA153" s="19">
        <v>16893745.765552998</v>
      </c>
      <c r="AB153" s="19">
        <v>45499946.895941406</v>
      </c>
      <c r="AC153">
        <v>14600000</v>
      </c>
      <c r="AD153">
        <v>31800000</v>
      </c>
      <c r="AE153">
        <v>52800000</v>
      </c>
    </row>
    <row r="154" spans="1:31" x14ac:dyDescent="0.2">
      <c r="A154" s="18">
        <v>44330</v>
      </c>
      <c r="B154" s="19">
        <v>0</v>
      </c>
      <c r="C154" s="19">
        <v>0</v>
      </c>
      <c r="D154" s="19" t="e">
        <v>#N/A</v>
      </c>
      <c r="E154" s="19">
        <v>38387803.142857149</v>
      </c>
      <c r="F154" s="19">
        <v>17309002.857142858</v>
      </c>
      <c r="G154" s="19">
        <v>34500026.400000013</v>
      </c>
      <c r="H154" s="19">
        <v>42552725.488950551</v>
      </c>
      <c r="I154" s="19">
        <v>17369670.181399256</v>
      </c>
      <c r="J154" s="19">
        <v>37358057.103314824</v>
      </c>
      <c r="K154" s="19">
        <v>46350091.736594014</v>
      </c>
      <c r="L154" s="19">
        <v>17369670.181399256</v>
      </c>
      <c r="M154" s="19">
        <v>39830686.726193942</v>
      </c>
      <c r="N154" s="19">
        <v>49674374.433389112</v>
      </c>
      <c r="O154" s="19">
        <v>17369670.181399256</v>
      </c>
      <c r="P154" s="19">
        <v>41877541.153309532</v>
      </c>
      <c r="Q154" s="19">
        <v>52525414.178623691</v>
      </c>
      <c r="R154" s="19">
        <v>17369670.181399256</v>
      </c>
      <c r="S154" s="19">
        <v>43498476.924020655</v>
      </c>
      <c r="T154" s="19">
        <v>52800000</v>
      </c>
      <c r="U154" s="19">
        <v>17369670.181399256</v>
      </c>
      <c r="V154" s="19">
        <v>44693306.884185083</v>
      </c>
      <c r="W154" s="19">
        <v>52800000</v>
      </c>
      <c r="X154" s="19">
        <v>17369670.181399256</v>
      </c>
      <c r="Y154" s="19">
        <v>45462548.802728198</v>
      </c>
      <c r="Z154" s="19">
        <v>52800000</v>
      </c>
      <c r="AA154" s="19">
        <v>17369670.181399256</v>
      </c>
      <c r="AB154" s="19">
        <v>45805354.295941405</v>
      </c>
      <c r="AC154">
        <v>14600000</v>
      </c>
      <c r="AD154">
        <v>31800000</v>
      </c>
      <c r="AE154">
        <v>52800000</v>
      </c>
    </row>
    <row r="155" spans="1:31" x14ac:dyDescent="0.2">
      <c r="A155" s="18">
        <v>44331</v>
      </c>
      <c r="B155" s="19">
        <v>0</v>
      </c>
      <c r="C155" s="19">
        <v>0</v>
      </c>
      <c r="D155" s="19" t="e">
        <v>#N/A</v>
      </c>
      <c r="E155" s="19">
        <v>38394842.714285716</v>
      </c>
      <c r="F155" s="19">
        <v>17751963.285714287</v>
      </c>
      <c r="G155" s="19">
        <v>34396395.750000015</v>
      </c>
      <c r="H155" s="19">
        <v>42571540.422811031</v>
      </c>
      <c r="I155" s="19">
        <v>17850855.247538775</v>
      </c>
      <c r="J155" s="19">
        <v>37299426.453314833</v>
      </c>
      <c r="K155" s="19">
        <v>46418906.670454495</v>
      </c>
      <c r="L155" s="19">
        <v>17850855.247538775</v>
      </c>
      <c r="M155" s="19">
        <v>39817056.076193944</v>
      </c>
      <c r="N155" s="19">
        <v>49793189.367249593</v>
      </c>
      <c r="O155" s="19">
        <v>17850855.247538775</v>
      </c>
      <c r="P155" s="19">
        <v>41908910.503309533</v>
      </c>
      <c r="Q155" s="19">
        <v>52694229.112484172</v>
      </c>
      <c r="R155" s="19">
        <v>17850855.247538775</v>
      </c>
      <c r="S155" s="19">
        <v>43574846.274020657</v>
      </c>
      <c r="T155" s="19">
        <v>52800000</v>
      </c>
      <c r="U155" s="19">
        <v>17850855.247538775</v>
      </c>
      <c r="V155" s="19">
        <v>44814676.234185085</v>
      </c>
      <c r="W155" s="19">
        <v>52800000</v>
      </c>
      <c r="X155" s="19">
        <v>17850855.247538775</v>
      </c>
      <c r="Y155" s="19">
        <v>45628918.1527282</v>
      </c>
      <c r="Z155" s="19">
        <v>52800000</v>
      </c>
      <c r="AA155" s="19">
        <v>17850855.247538775</v>
      </c>
      <c r="AB155" s="19">
        <v>46016723.645941406</v>
      </c>
      <c r="AC155">
        <v>14600000</v>
      </c>
      <c r="AD155">
        <v>31800000</v>
      </c>
      <c r="AE155">
        <v>52800000</v>
      </c>
    </row>
    <row r="156" spans="1:31" x14ac:dyDescent="0.2">
      <c r="A156" s="18">
        <v>44332</v>
      </c>
      <c r="B156" s="19">
        <v>0</v>
      </c>
      <c r="C156" s="19">
        <v>0</v>
      </c>
      <c r="D156" s="19" t="e">
        <v>#N/A</v>
      </c>
      <c r="E156" s="19">
        <v>38401882.285714284</v>
      </c>
      <c r="F156" s="19">
        <v>18194923.714285716</v>
      </c>
      <c r="G156" s="19">
        <v>34530213.450000018</v>
      </c>
      <c r="H156" s="19">
        <v>42585094.706378251</v>
      </c>
      <c r="I156" s="19">
        <v>18337300.963971555</v>
      </c>
      <c r="J156" s="19">
        <v>37478244.153314829</v>
      </c>
      <c r="K156" s="19">
        <v>46482460.954021715</v>
      </c>
      <c r="L156" s="19">
        <v>18337300.963971555</v>
      </c>
      <c r="M156" s="19">
        <v>40040873.776193947</v>
      </c>
      <c r="N156" s="19">
        <v>49906743.650816813</v>
      </c>
      <c r="O156" s="19">
        <v>18337300.963971555</v>
      </c>
      <c r="P156" s="19">
        <v>42177728.203309536</v>
      </c>
      <c r="Q156" s="19">
        <v>52800000</v>
      </c>
      <c r="R156" s="19">
        <v>18337300.963971555</v>
      </c>
      <c r="S156" s="19">
        <v>43888663.974020652</v>
      </c>
      <c r="T156" s="19">
        <v>52800000</v>
      </c>
      <c r="U156" s="19">
        <v>18337300.963971555</v>
      </c>
      <c r="V156" s="19">
        <v>45173493.93418508</v>
      </c>
      <c r="W156" s="19">
        <v>52800000</v>
      </c>
      <c r="X156" s="19">
        <v>18337300.963971555</v>
      </c>
      <c r="Y156" s="19">
        <v>46032735.852728203</v>
      </c>
      <c r="Z156" s="19">
        <v>52800000</v>
      </c>
      <c r="AA156" s="19">
        <v>18337300.963971555</v>
      </c>
      <c r="AB156" s="19">
        <v>46465541.345941409</v>
      </c>
      <c r="AC156">
        <v>14600000</v>
      </c>
      <c r="AD156">
        <v>31800000</v>
      </c>
      <c r="AE156">
        <v>52800000</v>
      </c>
    </row>
    <row r="157" spans="1:31" x14ac:dyDescent="0.2">
      <c r="A157" s="18">
        <v>44333</v>
      </c>
      <c r="B157" s="19">
        <v>0</v>
      </c>
      <c r="C157" s="19">
        <v>0</v>
      </c>
      <c r="D157" s="19" t="e">
        <v>#N/A</v>
      </c>
      <c r="E157" s="19">
        <v>38408921.857142851</v>
      </c>
      <c r="F157" s="19">
        <v>18637884.142857146</v>
      </c>
      <c r="G157" s="19">
        <v>34637417.650000013</v>
      </c>
      <c r="H157" s="19">
        <v>42593388.33965221</v>
      </c>
      <c r="I157" s="19">
        <v>18829007.330697596</v>
      </c>
      <c r="J157" s="19">
        <v>37630448.353314824</v>
      </c>
      <c r="K157" s="19">
        <v>46540754.587295674</v>
      </c>
      <c r="L157" s="19">
        <v>18829007.330697596</v>
      </c>
      <c r="M157" s="19">
        <v>40238077.976193942</v>
      </c>
      <c r="N157" s="19">
        <v>50015037.284090772</v>
      </c>
      <c r="O157" s="19">
        <v>18829007.330697596</v>
      </c>
      <c r="P157" s="19">
        <v>42419932.403309532</v>
      </c>
      <c r="Q157" s="19">
        <v>52800000</v>
      </c>
      <c r="R157" s="19">
        <v>18829007.330697596</v>
      </c>
      <c r="S157" s="19">
        <v>44175868.174020655</v>
      </c>
      <c r="T157" s="19">
        <v>52800000</v>
      </c>
      <c r="U157" s="19">
        <v>18829007.330697596</v>
      </c>
      <c r="V157" s="19">
        <v>45505698.134185083</v>
      </c>
      <c r="W157" s="19">
        <v>52800000</v>
      </c>
      <c r="X157" s="19">
        <v>18829007.330697596</v>
      </c>
      <c r="Y157" s="19">
        <v>46409940.052728198</v>
      </c>
      <c r="Z157" s="19">
        <v>52800000</v>
      </c>
      <c r="AA157" s="19">
        <v>18829007.330697596</v>
      </c>
      <c r="AB157" s="19">
        <v>46887745.545941405</v>
      </c>
      <c r="AC157">
        <v>14600000</v>
      </c>
      <c r="AD157">
        <v>31800000</v>
      </c>
      <c r="AE157">
        <v>52800000</v>
      </c>
    </row>
    <row r="158" spans="1:31" x14ac:dyDescent="0.2">
      <c r="A158" s="18">
        <v>44334</v>
      </c>
      <c r="B158" s="19">
        <v>0</v>
      </c>
      <c r="C158" s="19">
        <v>0</v>
      </c>
      <c r="D158" s="19" t="e">
        <v>#N/A</v>
      </c>
      <c r="E158" s="19">
        <v>38415961.428571418</v>
      </c>
      <c r="F158" s="19">
        <v>19080844.571428575</v>
      </c>
      <c r="G158" s="19">
        <v>34723875.050000012</v>
      </c>
      <c r="H158" s="19">
        <v>42600427.911080778</v>
      </c>
      <c r="I158" s="19">
        <v>19321967.759269025</v>
      </c>
      <c r="J158" s="19">
        <v>37761905.753314823</v>
      </c>
      <c r="K158" s="19">
        <v>46593787.570276402</v>
      </c>
      <c r="L158" s="19">
        <v>19325974.347716868</v>
      </c>
      <c r="M158" s="19">
        <v>40414535.376193941</v>
      </c>
      <c r="N158" s="19">
        <v>50118070.2670715</v>
      </c>
      <c r="O158" s="19">
        <v>19325974.347716868</v>
      </c>
      <c r="P158" s="19">
        <v>42641389.80330953</v>
      </c>
      <c r="Q158" s="19">
        <v>52800000</v>
      </c>
      <c r="R158" s="19">
        <v>19325974.347716868</v>
      </c>
      <c r="S158" s="19">
        <v>44442325.574020654</v>
      </c>
      <c r="T158" s="19">
        <v>52800000</v>
      </c>
      <c r="U158" s="19">
        <v>19325974.347716868</v>
      </c>
      <c r="V158" s="19">
        <v>45817155.534185082</v>
      </c>
      <c r="W158" s="19">
        <v>52800000</v>
      </c>
      <c r="X158" s="19">
        <v>19325974.347716868</v>
      </c>
      <c r="Y158" s="19">
        <v>46766397.452728197</v>
      </c>
      <c r="Z158" s="19">
        <v>52800000</v>
      </c>
      <c r="AA158" s="19">
        <v>19325974.347716868</v>
      </c>
      <c r="AB158" s="19">
        <v>47289202.945941404</v>
      </c>
      <c r="AC158">
        <v>14600000</v>
      </c>
      <c r="AD158">
        <v>31800000</v>
      </c>
      <c r="AE158">
        <v>52800000</v>
      </c>
    </row>
    <row r="159" spans="1:31" x14ac:dyDescent="0.2">
      <c r="A159" s="18">
        <v>44335</v>
      </c>
      <c r="B159" s="19">
        <v>0</v>
      </c>
      <c r="C159" s="19">
        <v>0</v>
      </c>
      <c r="D159" s="19" t="e">
        <v>#N/A</v>
      </c>
      <c r="E159" s="19">
        <v>38423000.999999985</v>
      </c>
      <c r="F159" s="19">
        <v>19523805.000000004</v>
      </c>
      <c r="G159" s="19">
        <v>34730211.450000018</v>
      </c>
      <c r="H159" s="19">
        <v>42607467.482509345</v>
      </c>
      <c r="I159" s="19">
        <v>19814928.187840454</v>
      </c>
      <c r="J159" s="19">
        <v>37813242.153314829</v>
      </c>
      <c r="K159" s="19">
        <v>46641559.902963869</v>
      </c>
      <c r="L159" s="19">
        <v>19828202.015029401</v>
      </c>
      <c r="M159" s="19">
        <v>40510871.776193947</v>
      </c>
      <c r="N159" s="19">
        <v>50215842.599758968</v>
      </c>
      <c r="O159" s="19">
        <v>19828202.015029401</v>
      </c>
      <c r="P159" s="19">
        <v>42782726.203309536</v>
      </c>
      <c r="Q159" s="19">
        <v>52800000</v>
      </c>
      <c r="R159" s="19">
        <v>19828202.015029401</v>
      </c>
      <c r="S159" s="19">
        <v>44628661.974020652</v>
      </c>
      <c r="T159" s="19">
        <v>52800000</v>
      </c>
      <c r="U159" s="19">
        <v>19828202.015029401</v>
      </c>
      <c r="V159" s="19">
        <v>46048491.93418508</v>
      </c>
      <c r="W159" s="19">
        <v>52800000</v>
      </c>
      <c r="X159" s="19">
        <v>19828202.015029401</v>
      </c>
      <c r="Y159" s="19">
        <v>47042733.852728203</v>
      </c>
      <c r="Z159" s="19">
        <v>52800000</v>
      </c>
      <c r="AA159" s="19">
        <v>19828202.015029401</v>
      </c>
      <c r="AB159" s="19">
        <v>47610539.345941409</v>
      </c>
      <c r="AC159">
        <v>14600000</v>
      </c>
      <c r="AD159">
        <v>31800000</v>
      </c>
      <c r="AE159">
        <v>52800000</v>
      </c>
    </row>
    <row r="160" spans="1:31" x14ac:dyDescent="0.2">
      <c r="A160" s="18">
        <v>44336</v>
      </c>
      <c r="B160" s="19">
        <v>0</v>
      </c>
      <c r="C160" s="19">
        <v>0</v>
      </c>
      <c r="D160" s="19" t="e">
        <v>#N/A</v>
      </c>
      <c r="E160" s="19">
        <v>38430040.571428552</v>
      </c>
      <c r="F160" s="19">
        <v>19966765.428571433</v>
      </c>
      <c r="G160" s="19">
        <v>34726735.450000018</v>
      </c>
      <c r="H160" s="19">
        <v>42614507.053937912</v>
      </c>
      <c r="I160" s="19">
        <v>20307888.616411883</v>
      </c>
      <c r="J160" s="19">
        <v>37854766.153314829</v>
      </c>
      <c r="K160" s="19">
        <v>46684071.585358076</v>
      </c>
      <c r="L160" s="19">
        <v>20335690.332635194</v>
      </c>
      <c r="M160" s="19">
        <v>40597395.776193947</v>
      </c>
      <c r="N160" s="19">
        <v>50308354.282153174</v>
      </c>
      <c r="O160" s="19">
        <v>20335690.332635194</v>
      </c>
      <c r="P160" s="19">
        <v>42914250.203309536</v>
      </c>
      <c r="Q160" s="19">
        <v>52800000</v>
      </c>
      <c r="R160" s="19">
        <v>20335690.332635194</v>
      </c>
      <c r="S160" s="19">
        <v>44805185.974020652</v>
      </c>
      <c r="T160" s="19">
        <v>52800000</v>
      </c>
      <c r="U160" s="19">
        <v>20335690.332635194</v>
      </c>
      <c r="V160" s="19">
        <v>46270015.93418508</v>
      </c>
      <c r="W160" s="19">
        <v>52800000</v>
      </c>
      <c r="X160" s="19">
        <v>20335690.332635194</v>
      </c>
      <c r="Y160" s="19">
        <v>47309257.852728203</v>
      </c>
      <c r="Z160" s="19">
        <v>52800000</v>
      </c>
      <c r="AA160" s="19">
        <v>20335690.332635194</v>
      </c>
      <c r="AB160" s="19">
        <v>47922063.345941409</v>
      </c>
      <c r="AC160">
        <v>14600000</v>
      </c>
      <c r="AD160">
        <v>31800000</v>
      </c>
      <c r="AE160">
        <v>52800000</v>
      </c>
    </row>
    <row r="161" spans="1:31" x14ac:dyDescent="0.2">
      <c r="A161" s="18">
        <v>44337</v>
      </c>
      <c r="B161" s="19">
        <v>0</v>
      </c>
      <c r="C161" s="19">
        <v>0</v>
      </c>
      <c r="D161" s="19" t="e">
        <v>#N/A</v>
      </c>
      <c r="E161" s="19">
        <v>38437080.142857119</v>
      </c>
      <c r="F161" s="19">
        <v>20409725.857142862</v>
      </c>
      <c r="G161" s="19">
        <v>34711696.900000013</v>
      </c>
      <c r="H161" s="19">
        <v>42621546.625366479</v>
      </c>
      <c r="I161" s="19">
        <v>20800849.044983312</v>
      </c>
      <c r="J161" s="19">
        <v>37884727.603314824</v>
      </c>
      <c r="K161" s="19">
        <v>46721322.617459022</v>
      </c>
      <c r="L161" s="19">
        <v>20848439.300534248</v>
      </c>
      <c r="M161" s="19">
        <v>40672357.226193942</v>
      </c>
      <c r="N161" s="19">
        <v>50395605.31425412</v>
      </c>
      <c r="O161" s="19">
        <v>20848439.300534248</v>
      </c>
      <c r="P161" s="19">
        <v>43034211.653309532</v>
      </c>
      <c r="Q161" s="19">
        <v>52800000</v>
      </c>
      <c r="R161" s="19">
        <v>20848439.300534248</v>
      </c>
      <c r="S161" s="19">
        <v>44970147.424020655</v>
      </c>
      <c r="T161" s="19">
        <v>52800000</v>
      </c>
      <c r="U161" s="19">
        <v>20848439.300534248</v>
      </c>
      <c r="V161" s="19">
        <v>46479977.384185083</v>
      </c>
      <c r="W161" s="19">
        <v>52800000</v>
      </c>
      <c r="X161" s="19">
        <v>20848439.300534248</v>
      </c>
      <c r="Y161" s="19">
        <v>47564219.302728198</v>
      </c>
      <c r="Z161" s="19">
        <v>52800000</v>
      </c>
      <c r="AA161" s="19">
        <v>20848439.300534248</v>
      </c>
      <c r="AB161" s="19">
        <v>48093260.5</v>
      </c>
      <c r="AC161">
        <v>14600000</v>
      </c>
      <c r="AD161">
        <v>31800000</v>
      </c>
      <c r="AE161">
        <v>52800000</v>
      </c>
    </row>
    <row r="162" spans="1:31" x14ac:dyDescent="0.2">
      <c r="A162" s="18">
        <v>44338</v>
      </c>
      <c r="B162" s="19">
        <v>0</v>
      </c>
      <c r="C162" s="19">
        <v>0</v>
      </c>
      <c r="D162" s="19" t="e">
        <v>#N/A</v>
      </c>
      <c r="E162" s="19">
        <v>38444119.714285687</v>
      </c>
      <c r="F162" s="19">
        <v>20852686.285714291</v>
      </c>
      <c r="G162" s="19">
        <v>34649980.600000016</v>
      </c>
      <c r="H162" s="19">
        <v>42628586.196795046</v>
      </c>
      <c r="I162" s="19">
        <v>21293809.473554742</v>
      </c>
      <c r="J162" s="19">
        <v>37868011.303314827</v>
      </c>
      <c r="K162" s="19">
        <v>46753312.999266706</v>
      </c>
      <c r="L162" s="19">
        <v>21366448.918726563</v>
      </c>
      <c r="M162" s="19">
        <v>40700640.926193945</v>
      </c>
      <c r="N162" s="19">
        <v>50477595.696061805</v>
      </c>
      <c r="O162" s="19">
        <v>21366448.918726563</v>
      </c>
      <c r="P162" s="19">
        <v>43107495.353309534</v>
      </c>
      <c r="Q162" s="19">
        <v>52800000</v>
      </c>
      <c r="R162" s="19">
        <v>21366448.918726563</v>
      </c>
      <c r="S162" s="19">
        <v>45088431.124020651</v>
      </c>
      <c r="T162" s="19">
        <v>52800000</v>
      </c>
      <c r="U162" s="19">
        <v>21366448.918726563</v>
      </c>
      <c r="V162" s="19">
        <v>46643261.084185079</v>
      </c>
      <c r="W162" s="19">
        <v>52800000</v>
      </c>
      <c r="X162" s="19">
        <v>21366448.918726563</v>
      </c>
      <c r="Y162" s="19">
        <v>47772503.002728201</v>
      </c>
      <c r="Z162" s="19">
        <v>52800000</v>
      </c>
      <c r="AA162" s="19">
        <v>21366448.918726563</v>
      </c>
      <c r="AB162" s="19">
        <v>48120714.399999999</v>
      </c>
      <c r="AC162">
        <v>14600000</v>
      </c>
      <c r="AD162">
        <v>31800000</v>
      </c>
      <c r="AE162">
        <v>52800000</v>
      </c>
    </row>
    <row r="163" spans="1:31" x14ac:dyDescent="0.2">
      <c r="A163" s="18">
        <v>44339</v>
      </c>
      <c r="B163" s="19">
        <v>0</v>
      </c>
      <c r="C163" s="19">
        <v>0</v>
      </c>
      <c r="D163" s="19" t="e">
        <v>#N/A</v>
      </c>
      <c r="E163" s="19">
        <v>38451159.285714254</v>
      </c>
      <c r="F163" s="19">
        <v>21295646.71428572</v>
      </c>
      <c r="G163" s="19">
        <v>34817220.300000012</v>
      </c>
      <c r="H163" s="19">
        <v>42635625.768223614</v>
      </c>
      <c r="I163" s="19">
        <v>21786769.902126171</v>
      </c>
      <c r="J163" s="19">
        <v>38080251.003314823</v>
      </c>
      <c r="K163" s="19">
        <v>46780042.73078116</v>
      </c>
      <c r="L163" s="19">
        <v>21889719.18721211</v>
      </c>
      <c r="M163" s="19">
        <v>40957880.626193941</v>
      </c>
      <c r="N163" s="19">
        <v>50554325.427576259</v>
      </c>
      <c r="O163" s="19">
        <v>21889719.18721211</v>
      </c>
      <c r="P163" s="19">
        <v>43409735.05330953</v>
      </c>
      <c r="Q163" s="19">
        <v>52800000</v>
      </c>
      <c r="R163" s="19">
        <v>21889719.18721211</v>
      </c>
      <c r="S163" s="19">
        <v>45435670.824020654</v>
      </c>
      <c r="T163" s="19">
        <v>52800000</v>
      </c>
      <c r="U163" s="19">
        <v>21889719.18721211</v>
      </c>
      <c r="V163" s="19">
        <v>47035500.784185082</v>
      </c>
      <c r="W163" s="19">
        <v>52800000</v>
      </c>
      <c r="X163" s="19">
        <v>21889719.18721211</v>
      </c>
      <c r="Y163" s="19">
        <v>48134700.299999997</v>
      </c>
      <c r="Z163" s="19">
        <v>52800000</v>
      </c>
      <c r="AA163" s="19">
        <v>21889719.18721211</v>
      </c>
      <c r="AB163" s="19">
        <v>48134700.299999997</v>
      </c>
      <c r="AC163">
        <v>14600000</v>
      </c>
      <c r="AD163">
        <v>31800000</v>
      </c>
      <c r="AE163">
        <v>52800000</v>
      </c>
    </row>
    <row r="164" spans="1:31" x14ac:dyDescent="0.2">
      <c r="A164" s="18">
        <v>44340</v>
      </c>
      <c r="B164" s="19">
        <v>0</v>
      </c>
      <c r="C164" s="19">
        <v>0</v>
      </c>
      <c r="D164" s="19" t="e">
        <v>#N/A</v>
      </c>
      <c r="E164" s="19">
        <v>38458198.857142821</v>
      </c>
      <c r="F164" s="19">
        <v>21738607.142857149</v>
      </c>
      <c r="G164" s="19">
        <v>34922612.300000012</v>
      </c>
      <c r="H164" s="19">
        <v>42642665.339652181</v>
      </c>
      <c r="I164" s="19">
        <v>22279730.3306976</v>
      </c>
      <c r="J164" s="19">
        <v>38230643.003314823</v>
      </c>
      <c r="K164" s="19">
        <v>46801511.812002353</v>
      </c>
      <c r="L164" s="19">
        <v>22418250.105990916</v>
      </c>
      <c r="M164" s="19">
        <v>41153272.626193941</v>
      </c>
      <c r="N164" s="19">
        <v>50625794.508797452</v>
      </c>
      <c r="O164" s="19">
        <v>22418250.105990916</v>
      </c>
      <c r="P164" s="19">
        <v>43650127.05330953</v>
      </c>
      <c r="Q164" s="19">
        <v>52800000</v>
      </c>
      <c r="R164" s="19">
        <v>22418250.105990916</v>
      </c>
      <c r="S164" s="19">
        <v>45721062.824020654</v>
      </c>
      <c r="T164" s="19">
        <v>52800000</v>
      </c>
      <c r="U164" s="19">
        <v>22418250.105990916</v>
      </c>
      <c r="V164" s="19">
        <v>47365892.784185082</v>
      </c>
      <c r="W164" s="19">
        <v>52800000</v>
      </c>
      <c r="X164" s="19">
        <v>22418250.105990916</v>
      </c>
      <c r="Y164" s="19">
        <v>48152324.299999997</v>
      </c>
      <c r="Z164" s="19">
        <v>52800000</v>
      </c>
      <c r="AA164" s="19">
        <v>22418250.105990916</v>
      </c>
      <c r="AB164" s="19">
        <v>48152324.299999997</v>
      </c>
      <c r="AC164">
        <v>14600000</v>
      </c>
      <c r="AD164">
        <v>31800000</v>
      </c>
      <c r="AE164">
        <v>52800000</v>
      </c>
    </row>
    <row r="165" spans="1:31" x14ac:dyDescent="0.2">
      <c r="A165" s="18">
        <v>44341</v>
      </c>
      <c r="B165" s="19">
        <v>0</v>
      </c>
      <c r="C165" s="19">
        <v>0</v>
      </c>
      <c r="D165" s="19" t="e">
        <v>#N/A</v>
      </c>
      <c r="E165" s="19">
        <v>38465238.428571388</v>
      </c>
      <c r="F165" s="19">
        <v>22181567.571428578</v>
      </c>
      <c r="G165" s="19">
        <v>34977572.100000016</v>
      </c>
      <c r="H165" s="19">
        <v>42649704.911080748</v>
      </c>
      <c r="I165" s="19">
        <v>22772690.759269029</v>
      </c>
      <c r="J165" s="19">
        <v>38330602.803314827</v>
      </c>
      <c r="K165" s="19">
        <v>46817720.242930286</v>
      </c>
      <c r="L165" s="19">
        <v>22952041.675062984</v>
      </c>
      <c r="M165" s="19">
        <v>41298232.426193945</v>
      </c>
      <c r="N165" s="19">
        <v>50692002.939725384</v>
      </c>
      <c r="O165" s="19">
        <v>22952041.675062984</v>
      </c>
      <c r="P165" s="19">
        <v>43840086.853309534</v>
      </c>
      <c r="Q165" s="19">
        <v>52800000</v>
      </c>
      <c r="R165" s="19">
        <v>22952041.675062984</v>
      </c>
      <c r="S165" s="19">
        <v>45956022.624020651</v>
      </c>
      <c r="T165" s="19">
        <v>52800000</v>
      </c>
      <c r="U165" s="19">
        <v>22952041.675062984</v>
      </c>
      <c r="V165" s="19">
        <v>47645852.584185079</v>
      </c>
      <c r="W165" s="19">
        <v>52800000</v>
      </c>
      <c r="X165" s="19">
        <v>22952041.675062984</v>
      </c>
      <c r="Y165" s="19">
        <v>48172914.899999999</v>
      </c>
      <c r="Z165" s="19">
        <v>52800000</v>
      </c>
      <c r="AA165" s="19">
        <v>22952041.675062984</v>
      </c>
      <c r="AB165" s="19">
        <v>48172914.899999999</v>
      </c>
      <c r="AC165">
        <v>14600000</v>
      </c>
      <c r="AD165">
        <v>31800000</v>
      </c>
      <c r="AE165">
        <v>52800000</v>
      </c>
    </row>
    <row r="166" spans="1:31" x14ac:dyDescent="0.2">
      <c r="A166" s="18">
        <v>44342</v>
      </c>
      <c r="B166" s="19">
        <v>0</v>
      </c>
      <c r="C166" s="19">
        <v>0</v>
      </c>
      <c r="D166" s="19" t="e">
        <v>#N/A</v>
      </c>
      <c r="E166" s="19">
        <v>38472277.999999955</v>
      </c>
      <c r="F166" s="19">
        <v>22624528.000000007</v>
      </c>
      <c r="G166" s="19">
        <v>34999383.600000016</v>
      </c>
      <c r="H166" s="19">
        <v>42656744.482509315</v>
      </c>
      <c r="I166" s="19">
        <v>23265651.187840458</v>
      </c>
      <c r="J166" s="19">
        <v>38397414.303314827</v>
      </c>
      <c r="K166" s="19">
        <v>46828668.023564957</v>
      </c>
      <c r="L166" s="19">
        <v>23491093.894428313</v>
      </c>
      <c r="M166" s="19">
        <v>41410043.926193945</v>
      </c>
      <c r="N166" s="19">
        <v>50752950.720360056</v>
      </c>
      <c r="O166" s="19">
        <v>23491093.894428313</v>
      </c>
      <c r="P166" s="19">
        <v>43996898.353309534</v>
      </c>
      <c r="Q166" s="19">
        <v>52800000</v>
      </c>
      <c r="R166" s="19">
        <v>23491093.894428313</v>
      </c>
      <c r="S166" s="19">
        <v>46157834.124020651</v>
      </c>
      <c r="T166" s="19">
        <v>52800000</v>
      </c>
      <c r="U166" s="19">
        <v>23491093.894428313</v>
      </c>
      <c r="V166" s="19">
        <v>47892664.084185079</v>
      </c>
      <c r="W166" s="19">
        <v>52800000</v>
      </c>
      <c r="X166" s="19">
        <v>23491093.894428313</v>
      </c>
      <c r="Y166" s="19">
        <v>48195455.399999999</v>
      </c>
      <c r="Z166" s="19">
        <v>52800000</v>
      </c>
      <c r="AA166" s="19">
        <v>23491093.894428313</v>
      </c>
      <c r="AB166" s="19">
        <v>48195455.399999999</v>
      </c>
      <c r="AC166">
        <v>14600000</v>
      </c>
      <c r="AD166">
        <v>31800000</v>
      </c>
      <c r="AE166">
        <v>52800000</v>
      </c>
    </row>
    <row r="167" spans="1:31" x14ac:dyDescent="0.2">
      <c r="A167" s="18">
        <v>44343</v>
      </c>
      <c r="B167" s="19">
        <v>0</v>
      </c>
      <c r="C167" s="19">
        <v>0</v>
      </c>
      <c r="D167" s="19" t="e">
        <v>#N/A</v>
      </c>
      <c r="E167" s="19">
        <v>38479317.571428522</v>
      </c>
      <c r="F167" s="19">
        <v>23067488.428571437</v>
      </c>
      <c r="G167" s="19">
        <v>34976735.000000015</v>
      </c>
      <c r="H167" s="19">
        <v>42663784.053937882</v>
      </c>
      <c r="I167" s="19">
        <v>23758611.616411887</v>
      </c>
      <c r="J167" s="19">
        <v>38419765.703314833</v>
      </c>
      <c r="K167" s="19">
        <v>46834355.153906368</v>
      </c>
      <c r="L167" s="19">
        <v>24035406.764086902</v>
      </c>
      <c r="M167" s="19">
        <v>41477395.326193944</v>
      </c>
      <c r="N167" s="19">
        <v>50808637.850701466</v>
      </c>
      <c r="O167" s="19">
        <v>24035406.764086902</v>
      </c>
      <c r="P167" s="19">
        <v>44109249.753309533</v>
      </c>
      <c r="Q167" s="19">
        <v>52800000</v>
      </c>
      <c r="R167" s="19">
        <v>24035406.764086902</v>
      </c>
      <c r="S167" s="19">
        <v>46315185.524020657</v>
      </c>
      <c r="T167" s="19">
        <v>52800000</v>
      </c>
      <c r="U167" s="19">
        <v>24035406.764086902</v>
      </c>
      <c r="V167" s="19">
        <v>48095015.484185085</v>
      </c>
      <c r="W167" s="19">
        <v>52800000</v>
      </c>
      <c r="X167" s="19">
        <v>24035406.764086902</v>
      </c>
      <c r="Y167" s="19">
        <v>48220611.200000003</v>
      </c>
      <c r="Z167" s="19">
        <v>52800000</v>
      </c>
      <c r="AA167" s="19">
        <v>24035406.764086902</v>
      </c>
      <c r="AB167" s="19">
        <v>48220611.200000003</v>
      </c>
      <c r="AC167">
        <v>14600000</v>
      </c>
      <c r="AD167">
        <v>31800000</v>
      </c>
      <c r="AE167">
        <v>52800000</v>
      </c>
    </row>
    <row r="168" spans="1:31" x14ac:dyDescent="0.2">
      <c r="A168" s="18">
        <v>44344</v>
      </c>
      <c r="B168" s="19">
        <v>0</v>
      </c>
      <c r="C168" s="19">
        <v>0</v>
      </c>
      <c r="D168" s="19" t="e">
        <v>#N/A</v>
      </c>
      <c r="E168" s="19">
        <v>38486357.14285709</v>
      </c>
      <c r="F168" s="19">
        <v>23510448.857142866</v>
      </c>
      <c r="G168" s="19">
        <v>34918822.450000018</v>
      </c>
      <c r="H168" s="19">
        <v>42670823.625366449</v>
      </c>
      <c r="I168" s="19">
        <v>24251572.044983316</v>
      </c>
      <c r="J168" s="19">
        <v>38406853.153314829</v>
      </c>
      <c r="K168" s="19">
        <v>46834781.633954547</v>
      </c>
      <c r="L168" s="19">
        <v>24584980.284038723</v>
      </c>
      <c r="M168" s="19">
        <v>41509482.776193947</v>
      </c>
      <c r="N168" s="19">
        <v>50859064.330749646</v>
      </c>
      <c r="O168" s="19">
        <v>24584980.284038723</v>
      </c>
      <c r="P168" s="19">
        <v>44186337.203309536</v>
      </c>
      <c r="Q168" s="19">
        <v>52800000</v>
      </c>
      <c r="R168" s="19">
        <v>24584980.284038723</v>
      </c>
      <c r="S168" s="19">
        <v>46437272.974020652</v>
      </c>
      <c r="T168" s="19">
        <v>52800000</v>
      </c>
      <c r="U168" s="19">
        <v>24584980.284038723</v>
      </c>
      <c r="V168" s="19">
        <v>48247841.350000001</v>
      </c>
      <c r="W168" s="19">
        <v>52800000</v>
      </c>
      <c r="X168" s="19">
        <v>24584980.284038723</v>
      </c>
      <c r="Y168" s="19">
        <v>48247841.350000001</v>
      </c>
      <c r="Z168" s="19">
        <v>52800000</v>
      </c>
      <c r="AA168" s="19">
        <v>24584980.284038723</v>
      </c>
      <c r="AB168" s="19">
        <v>48247841.350000001</v>
      </c>
      <c r="AC168">
        <v>14600000</v>
      </c>
      <c r="AD168">
        <v>31800000</v>
      </c>
      <c r="AE168">
        <v>52800000</v>
      </c>
    </row>
    <row r="169" spans="1:31" x14ac:dyDescent="0.2">
      <c r="A169" s="18">
        <v>44345</v>
      </c>
      <c r="B169" s="19">
        <v>0</v>
      </c>
      <c r="C169" s="19">
        <v>0</v>
      </c>
      <c r="D169" s="19" t="e">
        <v>#N/A</v>
      </c>
      <c r="E169" s="19">
        <v>38493396.714285657</v>
      </c>
      <c r="F169" s="19">
        <v>23953409.285714295</v>
      </c>
      <c r="G169" s="19">
        <v>34894264.750000015</v>
      </c>
      <c r="H169" s="19">
        <v>42677863.196795017</v>
      </c>
      <c r="I169" s="19">
        <v>24744532.473554745</v>
      </c>
      <c r="J169" s="19">
        <v>38427295.453314833</v>
      </c>
      <c r="K169" s="19">
        <v>46841821.205383122</v>
      </c>
      <c r="L169" s="19">
        <v>25127940.712610152</v>
      </c>
      <c r="M169" s="19">
        <v>41574925.076193944</v>
      </c>
      <c r="N169" s="19">
        <v>50904230.160504565</v>
      </c>
      <c r="O169" s="19">
        <v>25139814.454283804</v>
      </c>
      <c r="P169" s="19">
        <v>44296779.503309533</v>
      </c>
      <c r="Q169" s="19">
        <v>52800000</v>
      </c>
      <c r="R169" s="19">
        <v>25139814.454283804</v>
      </c>
      <c r="S169" s="19">
        <v>46592715.274020657</v>
      </c>
      <c r="T169" s="19">
        <v>52800000</v>
      </c>
      <c r="U169" s="19">
        <v>25139814.454283804</v>
      </c>
      <c r="V169" s="19">
        <v>48273109.450000003</v>
      </c>
      <c r="W169" s="19">
        <v>52800000</v>
      </c>
      <c r="X169" s="19">
        <v>25139814.454283804</v>
      </c>
      <c r="Y169" s="19">
        <v>48273109.450000003</v>
      </c>
      <c r="Z169" s="19">
        <v>52800000</v>
      </c>
      <c r="AA169" s="19">
        <v>25139814.454283804</v>
      </c>
      <c r="AB169" s="19">
        <v>48273109.450000003</v>
      </c>
      <c r="AC169">
        <v>14600000</v>
      </c>
      <c r="AD169">
        <v>31800000</v>
      </c>
      <c r="AE169">
        <v>52800000</v>
      </c>
    </row>
    <row r="170" spans="1:31" x14ac:dyDescent="0.2">
      <c r="A170" s="18">
        <v>44346</v>
      </c>
      <c r="B170" s="19">
        <v>0</v>
      </c>
      <c r="C170" s="19">
        <v>0</v>
      </c>
      <c r="D170" s="19" t="e">
        <v>#N/A</v>
      </c>
      <c r="E170" s="19">
        <v>38500436.285714224</v>
      </c>
      <c r="F170" s="19">
        <v>24396369.714285724</v>
      </c>
      <c r="G170" s="19">
        <v>35096997.050000012</v>
      </c>
      <c r="H170" s="19">
        <v>42684902.768223584</v>
      </c>
      <c r="I170" s="19">
        <v>25237492.902126174</v>
      </c>
      <c r="J170" s="19">
        <v>38675027.753314823</v>
      </c>
      <c r="K170" s="19">
        <v>46848860.776811689</v>
      </c>
      <c r="L170" s="19">
        <v>25670901.141181581</v>
      </c>
      <c r="M170" s="19">
        <v>41867657.376193941</v>
      </c>
      <c r="N170" s="19">
        <v>50944135.339966223</v>
      </c>
      <c r="O170" s="19">
        <v>25699909.274822146</v>
      </c>
      <c r="P170" s="19">
        <v>44634511.80330953</v>
      </c>
      <c r="Q170" s="19">
        <v>52800000</v>
      </c>
      <c r="R170" s="19">
        <v>25699909.274822146</v>
      </c>
      <c r="S170" s="19">
        <v>46975447.574020654</v>
      </c>
      <c r="T170" s="19">
        <v>52800000</v>
      </c>
      <c r="U170" s="19">
        <v>25699909.274822146</v>
      </c>
      <c r="V170" s="19">
        <v>48285007.549999997</v>
      </c>
      <c r="W170" s="19">
        <v>52800000</v>
      </c>
      <c r="X170" s="19">
        <v>25699909.274822146</v>
      </c>
      <c r="Y170" s="19">
        <v>48285007.549999997</v>
      </c>
      <c r="Z170" s="19">
        <v>52800000</v>
      </c>
      <c r="AA170" s="19">
        <v>25699909.274822146</v>
      </c>
      <c r="AB170" s="19">
        <v>48285007.549999997</v>
      </c>
      <c r="AC170">
        <v>14600000</v>
      </c>
      <c r="AD170">
        <v>31800000</v>
      </c>
      <c r="AE170">
        <v>52800000</v>
      </c>
    </row>
    <row r="171" spans="1:31" x14ac:dyDescent="0.2">
      <c r="A171" s="18">
        <v>44347</v>
      </c>
      <c r="B171" s="19">
        <v>0</v>
      </c>
      <c r="C171" s="19">
        <v>0</v>
      </c>
      <c r="D171" s="19" t="e">
        <v>#N/A</v>
      </c>
      <c r="E171" s="19">
        <v>38507475.857142791</v>
      </c>
      <c r="F171" s="19">
        <v>24839330.142857153</v>
      </c>
      <c r="G171" s="19">
        <v>35267434.450000018</v>
      </c>
      <c r="H171" s="19">
        <v>42691942.339652151</v>
      </c>
      <c r="I171" s="19">
        <v>25730453.330697604</v>
      </c>
      <c r="J171" s="19">
        <v>38890465.153314829</v>
      </c>
      <c r="K171" s="19">
        <v>46855900.348240256</v>
      </c>
      <c r="L171" s="19">
        <v>26213861.56975301</v>
      </c>
      <c r="M171" s="19">
        <v>42128094.776193947</v>
      </c>
      <c r="N171" s="19">
        <v>50978779.86913462</v>
      </c>
      <c r="O171" s="19">
        <v>26265264.745653749</v>
      </c>
      <c r="P171" s="19">
        <v>44939949.203309536</v>
      </c>
      <c r="Q171" s="19">
        <v>52800000</v>
      </c>
      <c r="R171" s="19">
        <v>26265264.745653749</v>
      </c>
      <c r="S171" s="19">
        <v>47325884.974020652</v>
      </c>
      <c r="T171" s="19">
        <v>52800000</v>
      </c>
      <c r="U171" s="19">
        <v>26265264.745653749</v>
      </c>
      <c r="V171" s="19">
        <v>48298805.350000001</v>
      </c>
      <c r="W171" s="19">
        <v>52800000</v>
      </c>
      <c r="X171" s="19">
        <v>26265264.745653749</v>
      </c>
      <c r="Y171" s="19">
        <v>48298805.350000001</v>
      </c>
      <c r="Z171" s="19">
        <v>52800000</v>
      </c>
      <c r="AA171" s="19">
        <v>26265264.745653749</v>
      </c>
      <c r="AB171" s="19">
        <v>48298805.350000001</v>
      </c>
      <c r="AC171">
        <v>14600000</v>
      </c>
      <c r="AD171">
        <v>31800000</v>
      </c>
      <c r="AE171">
        <v>52800000</v>
      </c>
    </row>
    <row r="172" spans="1:31" x14ac:dyDescent="0.2">
      <c r="A172" s="18">
        <v>44348</v>
      </c>
      <c r="B172" s="19">
        <v>0</v>
      </c>
      <c r="C172" s="19">
        <v>0</v>
      </c>
      <c r="D172" s="19" t="e">
        <v>#N/A</v>
      </c>
      <c r="E172" s="19">
        <v>38514515.428571358</v>
      </c>
      <c r="F172" s="19">
        <v>25282290.571428582</v>
      </c>
      <c r="G172" s="19">
        <v>35362299.200000018</v>
      </c>
      <c r="H172" s="19">
        <v>42698981.911080718</v>
      </c>
      <c r="I172" s="19">
        <v>26223413.759269033</v>
      </c>
      <c r="J172" s="19">
        <v>39030329.903314829</v>
      </c>
      <c r="K172" s="19">
        <v>46862939.919668823</v>
      </c>
      <c r="L172" s="19">
        <v>26756821.998324439</v>
      </c>
      <c r="M172" s="19">
        <v>42312959.526193947</v>
      </c>
      <c r="N172" s="19">
        <v>51008163.748009756</v>
      </c>
      <c r="O172" s="19">
        <v>26835880.866778612</v>
      </c>
      <c r="P172" s="19">
        <v>45169813.953309536</v>
      </c>
      <c r="Q172" s="19">
        <v>52800000</v>
      </c>
      <c r="R172" s="19">
        <v>26835880.866778612</v>
      </c>
      <c r="S172" s="19">
        <v>47600749.724020652</v>
      </c>
      <c r="T172" s="19">
        <v>52800000</v>
      </c>
      <c r="U172" s="19">
        <v>26835880.866778612</v>
      </c>
      <c r="V172" s="19">
        <v>48317048.600000001</v>
      </c>
      <c r="W172" s="19">
        <v>52800000</v>
      </c>
      <c r="X172" s="19">
        <v>26835880.866778612</v>
      </c>
      <c r="Y172" s="19">
        <v>48317048.600000001</v>
      </c>
      <c r="Z172" s="19">
        <v>52800000</v>
      </c>
      <c r="AA172" s="19">
        <v>26835880.866778612</v>
      </c>
      <c r="AB172" s="19">
        <v>48317048.600000001</v>
      </c>
      <c r="AC172">
        <v>14600000</v>
      </c>
      <c r="AD172">
        <v>31800000</v>
      </c>
      <c r="AE172">
        <v>52800000</v>
      </c>
    </row>
    <row r="173" spans="1:31" x14ac:dyDescent="0.2">
      <c r="A173" s="18">
        <v>44349</v>
      </c>
      <c r="B173" s="19">
        <v>0</v>
      </c>
      <c r="C173" s="19">
        <v>0</v>
      </c>
      <c r="D173" s="19" t="e">
        <v>#N/A</v>
      </c>
      <c r="E173" s="19">
        <v>38521554.999999925</v>
      </c>
      <c r="F173" s="19">
        <v>25725251.000000011</v>
      </c>
      <c r="G173" s="19">
        <v>35357505.700000018</v>
      </c>
      <c r="H173" s="19">
        <v>42706021.482509285</v>
      </c>
      <c r="I173" s="19">
        <v>26716374.187840462</v>
      </c>
      <c r="J173" s="19">
        <v>39070536.403314829</v>
      </c>
      <c r="K173" s="19">
        <v>46869979.491097391</v>
      </c>
      <c r="L173" s="19">
        <v>27299782.426895868</v>
      </c>
      <c r="M173" s="19">
        <v>42398166.026193947</v>
      </c>
      <c r="N173" s="19">
        <v>51032286.976591662</v>
      </c>
      <c r="O173" s="19">
        <v>27411757.638196707</v>
      </c>
      <c r="P173" s="19">
        <v>45300020.453309536</v>
      </c>
      <c r="Q173" s="19">
        <v>52800000</v>
      </c>
      <c r="R173" s="19">
        <v>27411757.638196707</v>
      </c>
      <c r="S173" s="19">
        <v>47775956.224020652</v>
      </c>
      <c r="T173" s="19">
        <v>52800000</v>
      </c>
      <c r="U173" s="19">
        <v>27411757.638196707</v>
      </c>
      <c r="V173" s="19">
        <v>48341154.100000001</v>
      </c>
      <c r="W173" s="19">
        <v>52800000</v>
      </c>
      <c r="X173" s="19">
        <v>27411757.638196707</v>
      </c>
      <c r="Y173" s="19">
        <v>48341154.100000001</v>
      </c>
      <c r="Z173" s="19">
        <v>52800000</v>
      </c>
      <c r="AA173" s="19">
        <v>27411757.638196707</v>
      </c>
      <c r="AB173" s="19">
        <v>48341154.100000001</v>
      </c>
      <c r="AC173">
        <v>14600000</v>
      </c>
      <c r="AD173">
        <v>31800000</v>
      </c>
      <c r="AE173">
        <v>52800000</v>
      </c>
    </row>
    <row r="174" spans="1:31" x14ac:dyDescent="0.2">
      <c r="A174" s="18">
        <v>44350</v>
      </c>
      <c r="B174" s="19">
        <v>0</v>
      </c>
      <c r="C174" s="19">
        <v>0</v>
      </c>
      <c r="D174" s="19" t="e">
        <v>#N/A</v>
      </c>
      <c r="E174" s="19">
        <v>38528594.571428493</v>
      </c>
      <c r="F174" s="19">
        <v>26168211.42857144</v>
      </c>
      <c r="G174" s="19">
        <v>35385989.335714296</v>
      </c>
      <c r="H174" s="19">
        <v>42713061.053937852</v>
      </c>
      <c r="I174" s="19">
        <v>27209334.616411891</v>
      </c>
      <c r="J174" s="19">
        <v>39120472.202594779</v>
      </c>
      <c r="K174" s="19">
        <v>46877019.062525958</v>
      </c>
      <c r="L174" s="19">
        <v>27842742.855467297</v>
      </c>
      <c r="M174" s="19">
        <v>42493101.825473897</v>
      </c>
      <c r="N174" s="19">
        <v>51051149.554880306</v>
      </c>
      <c r="O174" s="19">
        <v>27992895.059908062</v>
      </c>
      <c r="P174" s="19">
        <v>45439956.252589487</v>
      </c>
      <c r="Q174" s="19">
        <v>52800000</v>
      </c>
      <c r="R174" s="19">
        <v>27992895.059908062</v>
      </c>
      <c r="S174" s="19">
        <v>47960892.023300603</v>
      </c>
      <c r="T174" s="19">
        <v>52800000</v>
      </c>
      <c r="U174" s="19">
        <v>27992895.059908062</v>
      </c>
      <c r="V174" s="19">
        <v>48364687.288277648</v>
      </c>
      <c r="W174" s="19">
        <v>52800000</v>
      </c>
      <c r="X174" s="19">
        <v>27992895.059908062</v>
      </c>
      <c r="Y174" s="19">
        <v>48364687.288277648</v>
      </c>
      <c r="Z174" s="19">
        <v>52800000</v>
      </c>
      <c r="AA174" s="19">
        <v>27992895.059908062</v>
      </c>
      <c r="AB174" s="19">
        <v>48364687.288277648</v>
      </c>
      <c r="AC174">
        <v>14600000</v>
      </c>
      <c r="AD174">
        <v>31800000</v>
      </c>
      <c r="AE174">
        <v>52800000</v>
      </c>
    </row>
    <row r="175" spans="1:31" x14ac:dyDescent="0.2">
      <c r="A175" s="18">
        <v>44351</v>
      </c>
      <c r="B175" s="19">
        <v>0</v>
      </c>
      <c r="C175" s="19">
        <v>0</v>
      </c>
      <c r="D175" s="19" t="e">
        <v>#N/A</v>
      </c>
      <c r="E175" s="19">
        <v>38535634.14285706</v>
      </c>
      <c r="F175" s="19">
        <v>26611171.857142869</v>
      </c>
      <c r="G175" s="19">
        <v>35414472.971428581</v>
      </c>
      <c r="H175" s="19">
        <v>42720100.62536642</v>
      </c>
      <c r="I175" s="19">
        <v>27702295.04498332</v>
      </c>
      <c r="J175" s="19">
        <v>39165936.449125461</v>
      </c>
      <c r="K175" s="19">
        <v>46884058.633954525</v>
      </c>
      <c r="L175" s="19">
        <v>28385703.284038726</v>
      </c>
      <c r="M175" s="19">
        <v>42583566.072004579</v>
      </c>
      <c r="N175" s="19">
        <v>51064751.48287569</v>
      </c>
      <c r="O175" s="19">
        <v>28579293.131912678</v>
      </c>
      <c r="P175" s="19">
        <v>45575420.499120168</v>
      </c>
      <c r="Q175" s="19">
        <v>52800000</v>
      </c>
      <c r="R175" s="19">
        <v>28579293.131912678</v>
      </c>
      <c r="S175" s="19">
        <v>48141356.269831285</v>
      </c>
      <c r="T175" s="19">
        <v>52800000</v>
      </c>
      <c r="U175" s="19">
        <v>28579293.131912678</v>
      </c>
      <c r="V175" s="19">
        <v>48388483.509069964</v>
      </c>
      <c r="W175" s="19">
        <v>52800000</v>
      </c>
      <c r="X175" s="19">
        <v>28579293.131912678</v>
      </c>
      <c r="Y175" s="19">
        <v>48388483.509069964</v>
      </c>
      <c r="Z175" s="19">
        <v>52800000</v>
      </c>
      <c r="AA175" s="19">
        <v>28579293.131912678</v>
      </c>
      <c r="AB175" s="19">
        <v>48388483.509069964</v>
      </c>
      <c r="AC175">
        <v>14600000</v>
      </c>
      <c r="AD175">
        <v>31800000</v>
      </c>
      <c r="AE175">
        <v>52800000</v>
      </c>
    </row>
    <row r="176" spans="1:31" x14ac:dyDescent="0.2">
      <c r="A176" s="18">
        <v>44352</v>
      </c>
      <c r="B176" s="19">
        <v>0</v>
      </c>
      <c r="C176" s="19">
        <v>0</v>
      </c>
      <c r="D176" s="19" t="e">
        <v>#N/A</v>
      </c>
      <c r="E176" s="19">
        <v>38542673.714285627</v>
      </c>
      <c r="F176" s="19">
        <v>27054132.285714298</v>
      </c>
      <c r="G176" s="19">
        <v>35442956.607142858</v>
      </c>
      <c r="H176" s="19">
        <v>42727140.196794987</v>
      </c>
      <c r="I176" s="19">
        <v>28195255.473554749</v>
      </c>
      <c r="J176" s="19">
        <v>39206929.142906874</v>
      </c>
      <c r="K176" s="19">
        <v>46891098.205383092</v>
      </c>
      <c r="L176" s="19">
        <v>28928663.712610155</v>
      </c>
      <c r="M176" s="19">
        <v>42669558.765785985</v>
      </c>
      <c r="N176" s="19">
        <v>51073092.760577813</v>
      </c>
      <c r="O176" s="19">
        <v>29170951.854210556</v>
      </c>
      <c r="P176" s="19">
        <v>45706413.192901574</v>
      </c>
      <c r="Q176" s="19">
        <v>52800000</v>
      </c>
      <c r="R176" s="19">
        <v>29170951.854210556</v>
      </c>
      <c r="S176" s="19">
        <v>48317348.963612698</v>
      </c>
      <c r="T176" s="19">
        <v>52800000</v>
      </c>
      <c r="U176" s="19">
        <v>29170951.854210556</v>
      </c>
      <c r="V176" s="19">
        <v>48412542.762376942</v>
      </c>
      <c r="W176" s="19">
        <v>52800000</v>
      </c>
      <c r="X176" s="19">
        <v>29170951.854210556</v>
      </c>
      <c r="Y176" s="19">
        <v>48412542.762376942</v>
      </c>
      <c r="Z176" s="19">
        <v>52800000</v>
      </c>
      <c r="AA176" s="19">
        <v>29170951.854210556</v>
      </c>
      <c r="AB176" s="19">
        <v>48412542.762376942</v>
      </c>
      <c r="AC176">
        <v>14600000</v>
      </c>
      <c r="AD176">
        <v>31800000</v>
      </c>
      <c r="AE176">
        <v>52800000</v>
      </c>
    </row>
    <row r="177" spans="1:31" x14ac:dyDescent="0.2">
      <c r="A177" s="18">
        <v>44353</v>
      </c>
      <c r="B177" s="19">
        <v>0</v>
      </c>
      <c r="C177" s="19">
        <v>0</v>
      </c>
      <c r="D177" s="19" t="e">
        <v>#N/A</v>
      </c>
      <c r="E177" s="19">
        <v>38549713.285714194</v>
      </c>
      <c r="F177" s="19">
        <v>27497092.714285728</v>
      </c>
      <c r="G177" s="19">
        <v>35471440.242857143</v>
      </c>
      <c r="H177" s="19">
        <v>42734179.768223554</v>
      </c>
      <c r="I177" s="19">
        <v>28688215.902126178</v>
      </c>
      <c r="J177" s="19">
        <v>39243450.283939011</v>
      </c>
      <c r="K177" s="19">
        <v>46898137.776811659</v>
      </c>
      <c r="L177" s="19">
        <v>29471624.141181584</v>
      </c>
      <c r="M177" s="19">
        <v>42751079.906818122</v>
      </c>
      <c r="N177" s="19">
        <v>51076173.387986675</v>
      </c>
      <c r="O177" s="19">
        <v>29767871.226801693</v>
      </c>
      <c r="P177" s="19">
        <v>45832934.333933711</v>
      </c>
      <c r="Q177" s="19">
        <v>52800000</v>
      </c>
      <c r="R177" s="19">
        <v>29767871.226801693</v>
      </c>
      <c r="S177" s="19">
        <v>48436865.048198581</v>
      </c>
      <c r="T177" s="19">
        <v>52800000</v>
      </c>
      <c r="U177" s="19">
        <v>29767871.226801693</v>
      </c>
      <c r="V177" s="19">
        <v>48436865.048198581</v>
      </c>
      <c r="W177" s="19">
        <v>52800000</v>
      </c>
      <c r="X177" s="19">
        <v>29767871.226801693</v>
      </c>
      <c r="Y177" s="19">
        <v>48436865.048198581</v>
      </c>
      <c r="Z177" s="19">
        <v>52800000</v>
      </c>
      <c r="AA177" s="19">
        <v>29767871.226801693</v>
      </c>
      <c r="AB177" s="19">
        <v>48436865.048198581</v>
      </c>
      <c r="AC177">
        <v>14600000</v>
      </c>
      <c r="AD177">
        <v>31800000</v>
      </c>
      <c r="AE177">
        <v>52800000</v>
      </c>
    </row>
    <row r="178" spans="1:31" x14ac:dyDescent="0.2">
      <c r="A178" s="18">
        <v>44354</v>
      </c>
      <c r="B178" s="19">
        <v>0</v>
      </c>
      <c r="C178" s="19">
        <v>0</v>
      </c>
      <c r="D178" s="19" t="e">
        <v>#N/A</v>
      </c>
      <c r="E178" s="19">
        <v>38556752.857142761</v>
      </c>
      <c r="F178" s="19">
        <v>27940053.142857157</v>
      </c>
      <c r="G178" s="19">
        <v>35499923.878571428</v>
      </c>
      <c r="H178" s="19">
        <v>42741219.339652121</v>
      </c>
      <c r="I178" s="19">
        <v>29181176.330697607</v>
      </c>
      <c r="J178" s="19">
        <v>39275499.872221872</v>
      </c>
      <c r="K178" s="19">
        <v>46905177.348240227</v>
      </c>
      <c r="L178" s="19">
        <v>30014584.569753014</v>
      </c>
      <c r="M178" s="19">
        <v>42828129.49510099</v>
      </c>
      <c r="N178" s="19">
        <v>51083212.959415242</v>
      </c>
      <c r="O178" s="19">
        <v>30360831.655373123</v>
      </c>
      <c r="P178" s="19">
        <v>45954983.922216579</v>
      </c>
      <c r="Q178" s="19">
        <v>52800000</v>
      </c>
      <c r="R178" s="19">
        <v>30370051.249686092</v>
      </c>
      <c r="S178" s="19">
        <v>48461450.366534881</v>
      </c>
      <c r="T178" s="19">
        <v>52800000</v>
      </c>
      <c r="U178" s="19">
        <v>30370051.249686092</v>
      </c>
      <c r="V178" s="19">
        <v>48461450.366534881</v>
      </c>
      <c r="W178" s="19">
        <v>52800000</v>
      </c>
      <c r="X178" s="19">
        <v>30370051.249686092</v>
      </c>
      <c r="Y178" s="19">
        <v>48461450.366534881</v>
      </c>
      <c r="Z178" s="19">
        <v>52800000</v>
      </c>
      <c r="AA178" s="19">
        <v>30370051.249686092</v>
      </c>
      <c r="AB178" s="19">
        <v>48461450.366534881</v>
      </c>
      <c r="AC178">
        <v>14600000</v>
      </c>
      <c r="AD178">
        <v>31800000</v>
      </c>
      <c r="AE178">
        <v>52800000</v>
      </c>
    </row>
    <row r="179" spans="1:31" x14ac:dyDescent="0.2">
      <c r="A179" s="18">
        <v>44355</v>
      </c>
      <c r="B179" s="19">
        <v>0</v>
      </c>
      <c r="C179" s="19">
        <v>0</v>
      </c>
      <c r="D179" s="19" t="e">
        <v>#N/A</v>
      </c>
      <c r="E179" s="19">
        <v>38563792.428571329</v>
      </c>
      <c r="F179" s="19">
        <v>28383013.571428586</v>
      </c>
      <c r="G179" s="19">
        <v>35528407.514285706</v>
      </c>
      <c r="H179" s="19">
        <v>42748258.911080688</v>
      </c>
      <c r="I179" s="19">
        <v>29674136.759269036</v>
      </c>
      <c r="J179" s="19">
        <v>39306483.50793615</v>
      </c>
      <c r="K179" s="19">
        <v>46912216.919668794</v>
      </c>
      <c r="L179" s="19">
        <v>30557544.998324443</v>
      </c>
      <c r="M179" s="19">
        <v>42900707.530634604</v>
      </c>
      <c r="N179" s="19">
        <v>51090252.530843809</v>
      </c>
      <c r="O179" s="19">
        <v>30953792.083944552</v>
      </c>
      <c r="P179" s="19">
        <v>46072561.957750194</v>
      </c>
      <c r="Q179" s="19">
        <v>52800000</v>
      </c>
      <c r="R179" s="19">
        <v>30977491.922863722</v>
      </c>
      <c r="S179" s="19">
        <v>48486298.717385843</v>
      </c>
      <c r="T179" s="19">
        <v>52800000</v>
      </c>
      <c r="U179" s="19">
        <v>30977491.922863722</v>
      </c>
      <c r="V179" s="19">
        <v>48486298.717385843</v>
      </c>
      <c r="W179" s="19">
        <v>52800000</v>
      </c>
      <c r="X179" s="19">
        <v>30977491.922863722</v>
      </c>
      <c r="Y179" s="19">
        <v>48486298.717385843</v>
      </c>
      <c r="Z179" s="19">
        <v>52800000</v>
      </c>
      <c r="AA179" s="19">
        <v>30977491.922863722</v>
      </c>
      <c r="AB179" s="19">
        <v>48486298.717385843</v>
      </c>
      <c r="AC179">
        <v>14600000</v>
      </c>
      <c r="AD179">
        <v>31800000</v>
      </c>
      <c r="AE179">
        <v>52800000</v>
      </c>
    </row>
    <row r="180" spans="1:31" x14ac:dyDescent="0.2">
      <c r="A180" s="18">
        <v>44356</v>
      </c>
      <c r="B180" s="19">
        <v>0</v>
      </c>
      <c r="C180" s="19">
        <v>0</v>
      </c>
      <c r="D180" s="19" t="e">
        <v>#N/A</v>
      </c>
      <c r="E180" s="19">
        <v>38570831.999999896</v>
      </c>
      <c r="F180" s="19">
        <v>28825974.000000015</v>
      </c>
      <c r="G180" s="19">
        <v>35556891.149999991</v>
      </c>
      <c r="H180" s="19">
        <v>42755298.482509255</v>
      </c>
      <c r="I180" s="19">
        <v>30167097.187840465</v>
      </c>
      <c r="J180" s="19">
        <v>39337467.143650435</v>
      </c>
      <c r="K180" s="19">
        <v>46919256.491097361</v>
      </c>
      <c r="L180" s="19">
        <v>31100505.426895872</v>
      </c>
      <c r="M180" s="19">
        <v>42968814.01341895</v>
      </c>
      <c r="N180" s="19">
        <v>51097292.102272376</v>
      </c>
      <c r="O180" s="19">
        <v>31546752.512515981</v>
      </c>
      <c r="P180" s="19">
        <v>46185668.44053454</v>
      </c>
      <c r="Q180" s="19">
        <v>52800000</v>
      </c>
      <c r="R180" s="19">
        <v>31590193.246334612</v>
      </c>
      <c r="S180" s="19">
        <v>48511410.100751467</v>
      </c>
      <c r="T180" s="19">
        <v>52800000</v>
      </c>
      <c r="U180" s="19">
        <v>31590193.246334612</v>
      </c>
      <c r="V180" s="19">
        <v>48511410.100751467</v>
      </c>
      <c r="W180" s="19">
        <v>52800000</v>
      </c>
      <c r="X180" s="19">
        <v>31590193.246334612</v>
      </c>
      <c r="Y180" s="19">
        <v>48511410.100751467</v>
      </c>
      <c r="Z180" s="19">
        <v>52800000</v>
      </c>
      <c r="AA180" s="19">
        <v>31590193.246334612</v>
      </c>
      <c r="AB180" s="19">
        <v>48511410.100751467</v>
      </c>
      <c r="AC180">
        <v>14600000</v>
      </c>
      <c r="AD180">
        <v>31800000</v>
      </c>
      <c r="AE180">
        <v>52800000</v>
      </c>
    </row>
    <row r="181" spans="1:31" x14ac:dyDescent="0.2">
      <c r="A181" s="18">
        <v>44357</v>
      </c>
      <c r="B181" s="19">
        <v>0</v>
      </c>
      <c r="C181" s="19">
        <v>0</v>
      </c>
      <c r="D181" s="19" t="e">
        <v>#N/A</v>
      </c>
      <c r="E181" s="19">
        <v>38577871.571428463</v>
      </c>
      <c r="F181" s="19">
        <v>29268934.428571444</v>
      </c>
      <c r="G181" s="19">
        <v>35585374.785714269</v>
      </c>
      <c r="H181" s="19">
        <v>42762338.053937823</v>
      </c>
      <c r="I181" s="19">
        <v>30660057.616411895</v>
      </c>
      <c r="J181" s="19">
        <v>39368450.779364713</v>
      </c>
      <c r="K181" s="19">
        <v>46926296.062525928</v>
      </c>
      <c r="L181" s="19">
        <v>31643465.855467301</v>
      </c>
      <c r="M181" s="19">
        <v>43032448.943454027</v>
      </c>
      <c r="N181" s="19">
        <v>51104331.673700944</v>
      </c>
      <c r="O181" s="19">
        <v>32139712.94108741</v>
      </c>
      <c r="P181" s="19">
        <v>46294303.370569617</v>
      </c>
      <c r="Q181" s="19">
        <v>52800000</v>
      </c>
      <c r="R181" s="19">
        <v>32208155.220098764</v>
      </c>
      <c r="S181" s="19">
        <v>48536784.51663176</v>
      </c>
      <c r="T181" s="19">
        <v>52800000</v>
      </c>
      <c r="U181" s="19">
        <v>32208155.220098764</v>
      </c>
      <c r="V181" s="19">
        <v>48536784.51663176</v>
      </c>
      <c r="W181" s="19">
        <v>52800000</v>
      </c>
      <c r="X181" s="19">
        <v>32208155.220098764</v>
      </c>
      <c r="Y181" s="19">
        <v>48536784.51663176</v>
      </c>
      <c r="Z181" s="19">
        <v>52800000</v>
      </c>
      <c r="AA181" s="19">
        <v>32208155.220098764</v>
      </c>
      <c r="AB181" s="19">
        <v>48536784.51663176</v>
      </c>
      <c r="AC181">
        <v>14600000</v>
      </c>
      <c r="AD181">
        <v>31800000</v>
      </c>
      <c r="AE181">
        <v>52800000</v>
      </c>
    </row>
    <row r="182" spans="1:31" x14ac:dyDescent="0.2">
      <c r="A182" s="18">
        <v>44358</v>
      </c>
      <c r="B182" s="19">
        <v>0</v>
      </c>
      <c r="C182" s="19">
        <v>0</v>
      </c>
      <c r="D182" s="19" t="e">
        <v>#N/A</v>
      </c>
      <c r="E182" s="19">
        <v>38584911.14285703</v>
      </c>
      <c r="F182" s="19">
        <v>29711894.857142873</v>
      </c>
      <c r="G182" s="19">
        <v>35613858.421428546</v>
      </c>
      <c r="H182" s="19">
        <v>42769377.62536639</v>
      </c>
      <c r="I182" s="19">
        <v>31153018.044983324</v>
      </c>
      <c r="J182" s="19">
        <v>39399434.415078998</v>
      </c>
      <c r="K182" s="19">
        <v>46933335.633954495</v>
      </c>
      <c r="L182" s="19">
        <v>32186426.28403873</v>
      </c>
      <c r="M182" s="19">
        <v>43091612.320739836</v>
      </c>
      <c r="N182" s="19">
        <v>51111371.245129511</v>
      </c>
      <c r="O182" s="19">
        <v>32732673.369658839</v>
      </c>
      <c r="P182" s="19">
        <v>46398466.747855425</v>
      </c>
      <c r="Q182" s="19">
        <v>52800000</v>
      </c>
      <c r="R182" s="19">
        <v>32831377.844156176</v>
      </c>
      <c r="S182" s="19">
        <v>48562421.965026714</v>
      </c>
      <c r="T182" s="19">
        <v>52800000</v>
      </c>
      <c r="U182" s="19">
        <v>32831377.844156176</v>
      </c>
      <c r="V182" s="19">
        <v>48562421.965026714</v>
      </c>
      <c r="W182" s="19">
        <v>52800000</v>
      </c>
      <c r="X182" s="19">
        <v>32831377.844156176</v>
      </c>
      <c r="Y182" s="19">
        <v>48562421.965026714</v>
      </c>
      <c r="Z182" s="19">
        <v>52800000</v>
      </c>
      <c r="AA182" s="19">
        <v>32831377.844156176</v>
      </c>
      <c r="AB182" s="19">
        <v>48562421.965026714</v>
      </c>
      <c r="AC182">
        <v>14600000</v>
      </c>
      <c r="AD182">
        <v>31800000</v>
      </c>
      <c r="AE182">
        <v>52800000</v>
      </c>
    </row>
    <row r="183" spans="1:31" x14ac:dyDescent="0.2">
      <c r="A183" s="18">
        <v>44359</v>
      </c>
      <c r="B183" s="19">
        <v>0</v>
      </c>
      <c r="C183" s="19">
        <v>0</v>
      </c>
      <c r="D183" s="19" t="e">
        <v>#N/A</v>
      </c>
      <c r="E183" s="19">
        <v>38591950.714285597</v>
      </c>
      <c r="F183" s="19">
        <v>30154855.285714302</v>
      </c>
      <c r="G183" s="19">
        <v>35642342.057142839</v>
      </c>
      <c r="H183" s="19">
        <v>42776417.196794957</v>
      </c>
      <c r="I183" s="19">
        <v>31645978.473554753</v>
      </c>
      <c r="J183" s="19">
        <v>39430418.050793283</v>
      </c>
      <c r="K183" s="19">
        <v>46940375.205383062</v>
      </c>
      <c r="L183" s="19">
        <v>32729386.712610159</v>
      </c>
      <c r="M183" s="19">
        <v>43146304.145276368</v>
      </c>
      <c r="N183" s="19">
        <v>51118410.816558078</v>
      </c>
      <c r="O183" s="19">
        <v>33325633.798230268</v>
      </c>
      <c r="P183" s="19">
        <v>46498158.572391957</v>
      </c>
      <c r="Q183" s="19">
        <v>52800000</v>
      </c>
      <c r="R183" s="19">
        <v>33459861.118506849</v>
      </c>
      <c r="S183" s="19">
        <v>48588322.44593633</v>
      </c>
      <c r="T183" s="19">
        <v>52800000</v>
      </c>
      <c r="U183" s="19">
        <v>33459861.118506849</v>
      </c>
      <c r="V183" s="19">
        <v>48588322.44593633</v>
      </c>
      <c r="W183" s="19">
        <v>52800000</v>
      </c>
      <c r="X183" s="19">
        <v>33459861.118506849</v>
      </c>
      <c r="Y183" s="19">
        <v>48588322.44593633</v>
      </c>
      <c r="Z183" s="19">
        <v>52800000</v>
      </c>
      <c r="AA183" s="19">
        <v>33459861.118506849</v>
      </c>
      <c r="AB183" s="19">
        <v>48588322.44593633</v>
      </c>
      <c r="AC183">
        <v>14600000</v>
      </c>
      <c r="AD183">
        <v>31800000</v>
      </c>
      <c r="AE183">
        <v>52800000</v>
      </c>
    </row>
    <row r="184" spans="1:31" x14ac:dyDescent="0.2">
      <c r="A184" s="18">
        <v>44360</v>
      </c>
      <c r="B184" s="19">
        <v>0</v>
      </c>
      <c r="C184" s="19">
        <v>0</v>
      </c>
      <c r="D184" s="19" t="e">
        <v>#N/A</v>
      </c>
      <c r="E184" s="19">
        <v>38598990.285714164</v>
      </c>
      <c r="F184" s="19">
        <v>30597815.714285731</v>
      </c>
      <c r="G184" s="19">
        <v>35670825.692857116</v>
      </c>
      <c r="H184" s="19">
        <v>42783456.768223524</v>
      </c>
      <c r="I184" s="19">
        <v>32138938.902126182</v>
      </c>
      <c r="J184" s="19">
        <v>39461401.68650756</v>
      </c>
      <c r="K184" s="19">
        <v>46947414.77681163</v>
      </c>
      <c r="L184" s="19">
        <v>33272347.141181588</v>
      </c>
      <c r="M184" s="19">
        <v>43196524.417063653</v>
      </c>
      <c r="N184" s="19">
        <v>51125450.387986653</v>
      </c>
      <c r="O184" s="19">
        <v>33918594.226801693</v>
      </c>
      <c r="P184" s="19">
        <v>46593378.844179243</v>
      </c>
      <c r="Q184" s="19">
        <v>52800000</v>
      </c>
      <c r="R184" s="19">
        <v>34093605.043150753</v>
      </c>
      <c r="S184" s="19">
        <v>48614485.959360607</v>
      </c>
      <c r="T184" s="19">
        <v>52800000</v>
      </c>
      <c r="U184" s="19">
        <v>34093605.043150753</v>
      </c>
      <c r="V184" s="19">
        <v>48614485.959360607</v>
      </c>
      <c r="W184" s="19">
        <v>52800000</v>
      </c>
      <c r="X184" s="19">
        <v>34093605.043150753</v>
      </c>
      <c r="Y184" s="19">
        <v>48614485.959360607</v>
      </c>
      <c r="Z184" s="19">
        <v>52800000</v>
      </c>
      <c r="AA184" s="19">
        <v>34093605.043150753</v>
      </c>
      <c r="AB184" s="19">
        <v>48614485.959360607</v>
      </c>
      <c r="AC184">
        <v>14600000</v>
      </c>
      <c r="AD184">
        <v>31800000</v>
      </c>
      <c r="AE184">
        <v>52800000</v>
      </c>
    </row>
    <row r="185" spans="1:31" x14ac:dyDescent="0.2">
      <c r="A185" s="18">
        <v>44361</v>
      </c>
      <c r="B185" s="19">
        <v>0</v>
      </c>
      <c r="C185" s="19">
        <v>0</v>
      </c>
      <c r="D185" s="19" t="e">
        <v>#N/A</v>
      </c>
      <c r="E185" s="19">
        <v>38606029.857142732</v>
      </c>
      <c r="F185" s="19">
        <v>31040776.14285716</v>
      </c>
      <c r="G185" s="19">
        <v>35699309.328571402</v>
      </c>
      <c r="H185" s="19">
        <v>42790496.339652091</v>
      </c>
      <c r="I185" s="19">
        <v>32631899.330697611</v>
      </c>
      <c r="J185" s="19">
        <v>39492385.322221845</v>
      </c>
      <c r="K185" s="19">
        <v>46954454.348240204</v>
      </c>
      <c r="L185" s="19">
        <v>33815307.569753014</v>
      </c>
      <c r="M185" s="19">
        <v>43242273.136101663</v>
      </c>
      <c r="N185" s="19">
        <v>51132489.959415227</v>
      </c>
      <c r="O185" s="19">
        <v>34511554.655373119</v>
      </c>
      <c r="P185" s="19">
        <v>46684127.563217252</v>
      </c>
      <c r="Q185" s="19">
        <v>52800000</v>
      </c>
      <c r="R185" s="19">
        <v>34732609.618087918</v>
      </c>
      <c r="S185" s="19">
        <v>48640912.505299546</v>
      </c>
      <c r="T185" s="19">
        <v>52800000</v>
      </c>
      <c r="U185" s="19">
        <v>34732609.618087918</v>
      </c>
      <c r="V185" s="19">
        <v>48640912.505299546</v>
      </c>
      <c r="W185" s="19">
        <v>52800000</v>
      </c>
      <c r="X185" s="19">
        <v>34732609.618087918</v>
      </c>
      <c r="Y185" s="19">
        <v>48640912.505299546</v>
      </c>
      <c r="Z185" s="19">
        <v>52800000</v>
      </c>
      <c r="AA185" s="19">
        <v>34732609.618087918</v>
      </c>
      <c r="AB185" s="19">
        <v>48640912.505299546</v>
      </c>
      <c r="AC185">
        <v>14600000</v>
      </c>
      <c r="AD185">
        <v>31800000</v>
      </c>
      <c r="AE185">
        <v>52800000</v>
      </c>
    </row>
    <row r="186" spans="1:31" x14ac:dyDescent="0.2">
      <c r="A186" s="18">
        <v>44362</v>
      </c>
      <c r="B186" s="19">
        <v>0</v>
      </c>
      <c r="C186" s="19">
        <v>0</v>
      </c>
      <c r="D186" s="19" t="e">
        <v>#N/A</v>
      </c>
      <c r="E186" s="19">
        <v>38613069.428571299</v>
      </c>
      <c r="F186" s="19">
        <v>31483736.57142859</v>
      </c>
      <c r="G186" s="19">
        <v>35727792.964285679</v>
      </c>
      <c r="H186" s="19">
        <v>42797535.911080658</v>
      </c>
      <c r="I186" s="19">
        <v>33124859.75926904</v>
      </c>
      <c r="J186" s="19">
        <v>39523368.957936123</v>
      </c>
      <c r="K186" s="19">
        <v>46961493.919668779</v>
      </c>
      <c r="L186" s="19">
        <v>34358267.998324439</v>
      </c>
      <c r="M186" s="19">
        <v>43283550.302390404</v>
      </c>
      <c r="N186" s="19">
        <v>51139529.530843802</v>
      </c>
      <c r="O186" s="19">
        <v>35104515.083944544</v>
      </c>
      <c r="P186" s="19">
        <v>46770404.729505993</v>
      </c>
      <c r="Q186" s="19">
        <v>52800000</v>
      </c>
      <c r="R186" s="19">
        <v>35376874.843318343</v>
      </c>
      <c r="S186" s="19">
        <v>48667602.083753146</v>
      </c>
      <c r="T186" s="19">
        <v>52800000</v>
      </c>
      <c r="U186" s="19">
        <v>35376874.843318343</v>
      </c>
      <c r="V186" s="19">
        <v>48667602.083753146</v>
      </c>
      <c r="W186" s="19">
        <v>52800000</v>
      </c>
      <c r="X186" s="19">
        <v>35376874.843318343</v>
      </c>
      <c r="Y186" s="19">
        <v>48667602.083753146</v>
      </c>
      <c r="Z186" s="19">
        <v>52800000</v>
      </c>
      <c r="AA186" s="19">
        <v>35376874.843318343</v>
      </c>
      <c r="AB186" s="19">
        <v>48667602.083753146</v>
      </c>
      <c r="AC186">
        <v>14600000</v>
      </c>
      <c r="AD186">
        <v>31800000</v>
      </c>
      <c r="AE186">
        <v>52800000</v>
      </c>
    </row>
    <row r="187" spans="1:31" x14ac:dyDescent="0.2">
      <c r="A187" s="18">
        <v>44363</v>
      </c>
      <c r="B187" s="19">
        <v>0</v>
      </c>
      <c r="C187" s="19">
        <v>0</v>
      </c>
      <c r="D187" s="19" t="e">
        <v>#N/A</v>
      </c>
      <c r="E187" s="19">
        <v>38620108.999999866</v>
      </c>
      <c r="F187" s="19">
        <v>31926697.000000019</v>
      </c>
      <c r="G187" s="19">
        <v>35756276.599999957</v>
      </c>
      <c r="H187" s="19">
        <v>42804575.482509226</v>
      </c>
      <c r="I187" s="19">
        <v>33617820.187840469</v>
      </c>
      <c r="J187" s="19">
        <v>39554352.593650408</v>
      </c>
      <c r="K187" s="19">
        <v>46968533.491097353</v>
      </c>
      <c r="L187" s="19">
        <v>34901228.426895864</v>
      </c>
      <c r="M187" s="19">
        <v>43320355.915929876</v>
      </c>
      <c r="N187" s="19">
        <v>51146569.102272376</v>
      </c>
      <c r="O187" s="19">
        <v>35697475.51251597</v>
      </c>
      <c r="P187" s="19">
        <v>46852210.343045466</v>
      </c>
      <c r="Q187" s="19">
        <v>52800000</v>
      </c>
      <c r="R187" s="19">
        <v>36026400.71884203</v>
      </c>
      <c r="S187" s="19">
        <v>48694554.694721416</v>
      </c>
      <c r="T187" s="19">
        <v>52800000</v>
      </c>
      <c r="U187" s="19">
        <v>36026400.71884203</v>
      </c>
      <c r="V187" s="19">
        <v>48694554.694721416</v>
      </c>
      <c r="W187" s="19">
        <v>52800000</v>
      </c>
      <c r="X187" s="19">
        <v>36026400.71884203</v>
      </c>
      <c r="Y187" s="19">
        <v>48694554.694721416</v>
      </c>
      <c r="Z187" s="19">
        <v>52800000</v>
      </c>
      <c r="AA187" s="19">
        <v>36026400.71884203</v>
      </c>
      <c r="AB187" s="19">
        <v>48694554.694721416</v>
      </c>
      <c r="AC187">
        <v>14600000</v>
      </c>
      <c r="AD187">
        <v>31800000</v>
      </c>
      <c r="AE187">
        <v>52800000</v>
      </c>
    </row>
    <row r="188" spans="1:31" x14ac:dyDescent="0.2">
      <c r="A188" s="18">
        <v>44364</v>
      </c>
      <c r="B188" s="19">
        <v>0</v>
      </c>
      <c r="C188" s="19">
        <v>0</v>
      </c>
      <c r="D188" s="19" t="e">
        <v>#N/A</v>
      </c>
      <c r="E188" s="19">
        <v>38627148.571428433</v>
      </c>
      <c r="F188" s="19">
        <v>32369657.428571448</v>
      </c>
      <c r="G188" s="19">
        <v>35784760.235714242</v>
      </c>
      <c r="H188" s="19">
        <v>42811615.0539378</v>
      </c>
      <c r="I188" s="19">
        <v>34110780.616411895</v>
      </c>
      <c r="J188" s="19">
        <v>39585336.229364693</v>
      </c>
      <c r="K188" s="19">
        <v>46975573.062525928</v>
      </c>
      <c r="L188" s="19">
        <v>35444188.85546729</v>
      </c>
      <c r="M188" s="19">
        <v>43352689.97672008</v>
      </c>
      <c r="N188" s="19">
        <v>51153608.673700951</v>
      </c>
      <c r="O188" s="19">
        <v>36290435.941087395</v>
      </c>
      <c r="P188" s="19">
        <v>46929544.403835669</v>
      </c>
      <c r="Q188" s="19">
        <v>52800000</v>
      </c>
      <c r="R188" s="19">
        <v>36669361.147413455</v>
      </c>
      <c r="S188" s="19">
        <v>48721770.338204347</v>
      </c>
      <c r="T188" s="19">
        <v>52800000</v>
      </c>
      <c r="U188" s="19">
        <v>36681187.244658977</v>
      </c>
      <c r="V188" s="19">
        <v>48721770.338204347</v>
      </c>
      <c r="W188" s="19">
        <v>52800000</v>
      </c>
      <c r="X188" s="19">
        <v>36681187.244658977</v>
      </c>
      <c r="Y188" s="19">
        <v>48721770.338204347</v>
      </c>
      <c r="Z188" s="19">
        <v>52800000</v>
      </c>
      <c r="AA188" s="19">
        <v>36681187.244658977</v>
      </c>
      <c r="AB188" s="19">
        <v>48721770.338204347</v>
      </c>
      <c r="AC188">
        <v>14600000</v>
      </c>
      <c r="AD188">
        <v>31800000</v>
      </c>
      <c r="AE188">
        <v>52800000</v>
      </c>
    </row>
    <row r="189" spans="1:31" x14ac:dyDescent="0.2">
      <c r="A189" s="18">
        <v>44365</v>
      </c>
      <c r="B189" s="19">
        <v>0</v>
      </c>
      <c r="C189" s="19">
        <v>0</v>
      </c>
      <c r="D189" s="19" t="e">
        <v>#N/A</v>
      </c>
      <c r="E189" s="19">
        <v>38634188.142857</v>
      </c>
      <c r="F189" s="19">
        <v>32812617.857142877</v>
      </c>
      <c r="G189" s="19">
        <v>35813243.871428527</v>
      </c>
      <c r="H189" s="19">
        <v>42818654.625366375</v>
      </c>
      <c r="I189" s="19">
        <v>34603741.04498332</v>
      </c>
      <c r="J189" s="19">
        <v>39616319.865078971</v>
      </c>
      <c r="K189" s="19">
        <v>46982612.633954503</v>
      </c>
      <c r="L189" s="19">
        <v>35987149.284038715</v>
      </c>
      <c r="M189" s="19">
        <v>43380552.484761029</v>
      </c>
      <c r="N189" s="19">
        <v>51160648.245129526</v>
      </c>
      <c r="O189" s="19">
        <v>36883396.36965882</v>
      </c>
      <c r="P189" s="19">
        <v>47002406.911876619</v>
      </c>
      <c r="Q189" s="19">
        <v>52800000</v>
      </c>
      <c r="R189" s="19">
        <v>37312321.57598488</v>
      </c>
      <c r="S189" s="19">
        <v>48749249.014201939</v>
      </c>
      <c r="T189" s="19">
        <v>52800000</v>
      </c>
      <c r="U189" s="19">
        <v>37341234.420769155</v>
      </c>
      <c r="V189" s="19">
        <v>48749249.014201939</v>
      </c>
      <c r="W189" s="19">
        <v>52800000</v>
      </c>
      <c r="X189" s="19">
        <v>37341234.420769155</v>
      </c>
      <c r="Y189" s="19">
        <v>48749249.014201939</v>
      </c>
      <c r="Z189" s="19">
        <v>52800000</v>
      </c>
      <c r="AA189" s="19">
        <v>37341234.420769155</v>
      </c>
      <c r="AB189" s="19">
        <v>48749249.014201939</v>
      </c>
      <c r="AC189">
        <v>14600000</v>
      </c>
      <c r="AD189">
        <v>31800000</v>
      </c>
      <c r="AE189">
        <v>52800000</v>
      </c>
    </row>
    <row r="190" spans="1:31" x14ac:dyDescent="0.2">
      <c r="A190" s="18">
        <v>44366</v>
      </c>
      <c r="B190" s="19">
        <v>0</v>
      </c>
      <c r="C190" s="19">
        <v>0</v>
      </c>
      <c r="D190" s="19" t="e">
        <v>#N/A</v>
      </c>
      <c r="E190" s="19">
        <v>38641227.714285567</v>
      </c>
      <c r="F190" s="19">
        <v>33255578.285714306</v>
      </c>
      <c r="G190" s="19">
        <v>35841727.507142812</v>
      </c>
      <c r="H190" s="19">
        <v>42825694.196794949</v>
      </c>
      <c r="I190" s="19">
        <v>35096701.473554745</v>
      </c>
      <c r="J190" s="19">
        <v>39647303.500793256</v>
      </c>
      <c r="K190" s="19">
        <v>46989652.205383077</v>
      </c>
      <c r="L190" s="19">
        <v>36530109.71261014</v>
      </c>
      <c r="M190" s="19">
        <v>43414036.120475322</v>
      </c>
      <c r="N190" s="19">
        <v>51167687.8165581</v>
      </c>
      <c r="O190" s="19">
        <v>37476356.798230246</v>
      </c>
      <c r="P190" s="19">
        <v>47070797.8671683</v>
      </c>
      <c r="Q190" s="19">
        <v>52800000</v>
      </c>
      <c r="R190" s="19">
        <v>37955282.004556306</v>
      </c>
      <c r="S190" s="19">
        <v>48776990.722714193</v>
      </c>
      <c r="T190" s="19">
        <v>52800000</v>
      </c>
      <c r="U190" s="19">
        <v>38006542.247172594</v>
      </c>
      <c r="V190" s="19">
        <v>48776990.722714193</v>
      </c>
      <c r="W190" s="19">
        <v>52800000</v>
      </c>
      <c r="X190" s="19">
        <v>38006542.247172594</v>
      </c>
      <c r="Y190" s="19">
        <v>48776990.722714193</v>
      </c>
      <c r="Z190" s="19">
        <v>52800000</v>
      </c>
      <c r="AA190" s="19">
        <v>38006542.247172594</v>
      </c>
      <c r="AB190" s="19">
        <v>48776990.722714193</v>
      </c>
      <c r="AC190">
        <v>14600000</v>
      </c>
      <c r="AD190">
        <v>31800000</v>
      </c>
      <c r="AE190">
        <v>52800000</v>
      </c>
    </row>
    <row r="191" spans="1:31" x14ac:dyDescent="0.2">
      <c r="A191" s="18">
        <v>44367</v>
      </c>
      <c r="B191" s="19">
        <v>0</v>
      </c>
      <c r="C191" s="19">
        <v>0</v>
      </c>
      <c r="D191" s="19" t="e">
        <v>#N/A</v>
      </c>
      <c r="E191" s="19">
        <v>38648267.285714142</v>
      </c>
      <c r="F191" s="19">
        <v>33698538.714285731</v>
      </c>
      <c r="G191" s="19">
        <v>35870211.14285709</v>
      </c>
      <c r="H191" s="19">
        <v>42832733.768223524</v>
      </c>
      <c r="I191" s="19">
        <v>35589661.902126171</v>
      </c>
      <c r="J191" s="19">
        <v>39678287.136507533</v>
      </c>
      <c r="K191" s="19">
        <v>46996691.776811652</v>
      </c>
      <c r="L191" s="19">
        <v>37073070.141181566</v>
      </c>
      <c r="M191" s="19">
        <v>43447519.7561896</v>
      </c>
      <c r="N191" s="19">
        <v>51174727.387986675</v>
      </c>
      <c r="O191" s="19">
        <v>38069317.226801671</v>
      </c>
      <c r="P191" s="19">
        <v>47134717.269710712</v>
      </c>
      <c r="Q191" s="19">
        <v>52800000</v>
      </c>
      <c r="R191" s="19">
        <v>38598242.433127731</v>
      </c>
      <c r="S191" s="19">
        <v>48804995.463741109</v>
      </c>
      <c r="T191" s="19">
        <v>52800000</v>
      </c>
      <c r="U191" s="19">
        <v>38677110.723869294</v>
      </c>
      <c r="V191" s="19">
        <v>48804995.463741109</v>
      </c>
      <c r="W191" s="19">
        <v>52800000</v>
      </c>
      <c r="X191" s="19">
        <v>38677110.723869294</v>
      </c>
      <c r="Y191" s="19">
        <v>48804995.463741109</v>
      </c>
      <c r="Z191" s="19">
        <v>52800000</v>
      </c>
      <c r="AA191" s="19">
        <v>38677110.723869294</v>
      </c>
      <c r="AB191" s="19">
        <v>48804995.463741109</v>
      </c>
      <c r="AC191">
        <v>14600000</v>
      </c>
      <c r="AD191">
        <v>31800000</v>
      </c>
      <c r="AE191">
        <v>52800000</v>
      </c>
    </row>
    <row r="192" spans="1:31" x14ac:dyDescent="0.2">
      <c r="A192" s="18">
        <v>44368</v>
      </c>
      <c r="B192" s="19">
        <v>0</v>
      </c>
      <c r="C192" s="19">
        <v>0</v>
      </c>
      <c r="D192" s="19" t="e">
        <v>#N/A</v>
      </c>
      <c r="E192" s="19">
        <v>38655306.857142717</v>
      </c>
      <c r="F192" s="19">
        <v>34141499.142857157</v>
      </c>
      <c r="G192" s="19">
        <v>35898694.778571367</v>
      </c>
      <c r="H192" s="19">
        <v>42839773.339652099</v>
      </c>
      <c r="I192" s="19">
        <v>36082622.330697596</v>
      </c>
      <c r="J192" s="19">
        <v>39709270.772221819</v>
      </c>
      <c r="K192" s="19">
        <v>47003731.348240227</v>
      </c>
      <c r="L192" s="19">
        <v>37616030.569752991</v>
      </c>
      <c r="M192" s="19">
        <v>43481003.391903885</v>
      </c>
      <c r="N192" s="19">
        <v>51181766.95941525</v>
      </c>
      <c r="O192" s="19">
        <v>38662277.655373096</v>
      </c>
      <c r="P192" s="19">
        <v>47194165.119503848</v>
      </c>
      <c r="Q192" s="19">
        <v>52800000</v>
      </c>
      <c r="R192" s="19">
        <v>39241202.861699156</v>
      </c>
      <c r="S192" s="19">
        <v>48833263.237282686</v>
      </c>
      <c r="T192" s="19">
        <v>52800000</v>
      </c>
      <c r="U192" s="19">
        <v>39352939.850859255</v>
      </c>
      <c r="V192" s="19">
        <v>48833263.237282686</v>
      </c>
      <c r="W192" s="19">
        <v>52800000</v>
      </c>
      <c r="X192" s="19">
        <v>39352939.850859255</v>
      </c>
      <c r="Y192" s="19">
        <v>48833263.237282686</v>
      </c>
      <c r="Z192" s="19">
        <v>52800000</v>
      </c>
      <c r="AA192" s="19">
        <v>39352939.850859255</v>
      </c>
      <c r="AB192" s="19">
        <v>48833263.237282686</v>
      </c>
      <c r="AC192">
        <v>14600000</v>
      </c>
      <c r="AD192">
        <v>31800000</v>
      </c>
      <c r="AE192">
        <v>52800000</v>
      </c>
    </row>
    <row r="193" spans="1:31" x14ac:dyDescent="0.2">
      <c r="A193" s="18">
        <v>44369</v>
      </c>
      <c r="B193" s="19">
        <v>0</v>
      </c>
      <c r="C193" s="19">
        <v>0</v>
      </c>
      <c r="D193" s="19" t="e">
        <v>#N/A</v>
      </c>
      <c r="E193" s="19">
        <v>38662346.428571291</v>
      </c>
      <c r="F193" s="19">
        <v>34584459.571428582</v>
      </c>
      <c r="G193" s="19">
        <v>35927178.414285652</v>
      </c>
      <c r="H193" s="19">
        <v>42846812.911080673</v>
      </c>
      <c r="I193" s="19">
        <v>36575582.759269021</v>
      </c>
      <c r="J193" s="19">
        <v>39740254.407936096</v>
      </c>
      <c r="K193" s="19">
        <v>47010770.919668801</v>
      </c>
      <c r="L193" s="19">
        <v>38158990.998324417</v>
      </c>
      <c r="M193" s="19">
        <v>43514487.027618162</v>
      </c>
      <c r="N193" s="19">
        <v>51188806.530843824</v>
      </c>
      <c r="O193" s="19">
        <v>39255238.083944522</v>
      </c>
      <c r="P193" s="19">
        <v>47249141.416547716</v>
      </c>
      <c r="Q193" s="19">
        <v>52800000</v>
      </c>
      <c r="R193" s="19">
        <v>39884163.290270582</v>
      </c>
      <c r="S193" s="19">
        <v>48861794.043338932</v>
      </c>
      <c r="T193" s="19">
        <v>52800000</v>
      </c>
      <c r="U193" s="19">
        <v>40034029.628142476</v>
      </c>
      <c r="V193" s="19">
        <v>48861794.043338932</v>
      </c>
      <c r="W193" s="19">
        <v>52800000</v>
      </c>
      <c r="X193" s="19">
        <v>40034029.628142476</v>
      </c>
      <c r="Y193" s="19">
        <v>48861794.043338932</v>
      </c>
      <c r="Z193" s="19">
        <v>52800000</v>
      </c>
      <c r="AA193" s="19">
        <v>40034029.628142476</v>
      </c>
      <c r="AB193" s="19">
        <v>48861794.043338932</v>
      </c>
      <c r="AC193">
        <v>14600000</v>
      </c>
      <c r="AD193">
        <v>31800000</v>
      </c>
      <c r="AE193">
        <v>52800000</v>
      </c>
    </row>
    <row r="194" spans="1:31" x14ac:dyDescent="0.2">
      <c r="A194" s="18">
        <v>44370</v>
      </c>
      <c r="B194" s="19">
        <v>0</v>
      </c>
      <c r="C194" s="19">
        <v>0</v>
      </c>
      <c r="D194" s="19" t="e">
        <v>#N/A</v>
      </c>
      <c r="E194" s="19">
        <v>38669385.999999866</v>
      </c>
      <c r="F194" s="19">
        <v>35027420.000000007</v>
      </c>
      <c r="G194" s="19">
        <v>35955662.049999937</v>
      </c>
      <c r="H194" s="19">
        <v>42853852.482509248</v>
      </c>
      <c r="I194" s="19">
        <v>37068543.187840447</v>
      </c>
      <c r="J194" s="19">
        <v>39771238.043650381</v>
      </c>
      <c r="K194" s="19">
        <v>47017810.491097376</v>
      </c>
      <c r="L194" s="19">
        <v>38701951.426895842</v>
      </c>
      <c r="M194" s="19">
        <v>43547970.663332447</v>
      </c>
      <c r="N194" s="19">
        <v>51195846.102272399</v>
      </c>
      <c r="O194" s="19">
        <v>39848198.512515947</v>
      </c>
      <c r="P194" s="19">
        <v>47299646.160842329</v>
      </c>
      <c r="Q194" s="19">
        <v>52800000</v>
      </c>
      <c r="R194" s="19">
        <v>40527123.718842007</v>
      </c>
      <c r="S194" s="19">
        <v>48890587.881909832</v>
      </c>
      <c r="T194" s="19">
        <v>52800000</v>
      </c>
      <c r="U194" s="19">
        <v>40720380.055718929</v>
      </c>
      <c r="V194" s="19">
        <v>48890587.881909832</v>
      </c>
      <c r="W194" s="19">
        <v>52800000</v>
      </c>
      <c r="X194" s="19">
        <v>40720380.055718929</v>
      </c>
      <c r="Y194" s="19">
        <v>48890587.881909832</v>
      </c>
      <c r="Z194" s="19">
        <v>52800000</v>
      </c>
      <c r="AA194" s="19">
        <v>40720380.055718929</v>
      </c>
      <c r="AB194" s="19">
        <v>48890587.881909832</v>
      </c>
      <c r="AC194">
        <v>14600000</v>
      </c>
      <c r="AD194">
        <v>31800000</v>
      </c>
      <c r="AE194">
        <v>52800000</v>
      </c>
    </row>
    <row r="195" spans="1:31" x14ac:dyDescent="0.2">
      <c r="A195" s="18">
        <v>44371</v>
      </c>
      <c r="B195" s="19">
        <v>0</v>
      </c>
      <c r="C195" s="19">
        <v>0</v>
      </c>
      <c r="D195" s="19" t="e">
        <v>#N/A</v>
      </c>
      <c r="E195" s="19">
        <v>38676425.571428441</v>
      </c>
      <c r="F195" s="19">
        <v>35470380.428571433</v>
      </c>
      <c r="G195" s="19">
        <v>35984145.685714222</v>
      </c>
      <c r="H195" s="19">
        <v>42860892.053937823</v>
      </c>
      <c r="I195" s="19">
        <v>37561503.616411872</v>
      </c>
      <c r="J195" s="19">
        <v>39802221.679364666</v>
      </c>
      <c r="K195" s="19">
        <v>47024850.06252595</v>
      </c>
      <c r="L195" s="19">
        <v>39244911.855467267</v>
      </c>
      <c r="M195" s="19">
        <v>43581454.299046732</v>
      </c>
      <c r="N195" s="19">
        <v>51202885.673700973</v>
      </c>
      <c r="O195" s="19">
        <v>40441158.941087373</v>
      </c>
      <c r="P195" s="19">
        <v>47345679.352387682</v>
      </c>
      <c r="Q195" s="19">
        <v>52800000</v>
      </c>
      <c r="R195" s="19">
        <v>41170084.147413433</v>
      </c>
      <c r="S195" s="19">
        <v>48919644.752995402</v>
      </c>
      <c r="T195" s="19">
        <v>52800000</v>
      </c>
      <c r="U195" s="19">
        <v>41411991.133588642</v>
      </c>
      <c r="V195" s="19">
        <v>48919644.752995402</v>
      </c>
      <c r="W195" s="19">
        <v>52800000</v>
      </c>
      <c r="X195" s="19">
        <v>41411991.133588642</v>
      </c>
      <c r="Y195" s="19">
        <v>48919644.752995402</v>
      </c>
      <c r="Z195" s="19">
        <v>52800000</v>
      </c>
      <c r="AA195" s="19">
        <v>41411991.133588642</v>
      </c>
      <c r="AB195" s="19">
        <v>48919644.752995402</v>
      </c>
      <c r="AC195">
        <v>14600000</v>
      </c>
      <c r="AD195">
        <v>31800000</v>
      </c>
      <c r="AE195">
        <v>52800000</v>
      </c>
    </row>
    <row r="196" spans="1:31" x14ac:dyDescent="0.2">
      <c r="A196" s="18">
        <v>44372</v>
      </c>
      <c r="B196" s="19">
        <v>0</v>
      </c>
      <c r="C196" s="19">
        <v>0</v>
      </c>
      <c r="D196" s="19" t="e">
        <v>#N/A</v>
      </c>
      <c r="E196" s="19">
        <v>38683465.142857015</v>
      </c>
      <c r="F196" s="19">
        <v>35913340.857142858</v>
      </c>
      <c r="G196" s="19">
        <v>36012629.3214285</v>
      </c>
      <c r="H196" s="19">
        <v>42867931.625366397</v>
      </c>
      <c r="I196" s="19">
        <v>38054464.044983298</v>
      </c>
      <c r="J196" s="19">
        <v>39833205.315078944</v>
      </c>
      <c r="K196" s="19">
        <v>47031889.633954525</v>
      </c>
      <c r="L196" s="19">
        <v>39787872.284038693</v>
      </c>
      <c r="M196" s="19">
        <v>43614937.93476101</v>
      </c>
      <c r="N196" s="19">
        <v>51209925.245129548</v>
      </c>
      <c r="O196" s="19">
        <v>41034119.369658798</v>
      </c>
      <c r="P196" s="19">
        <v>47387240.991183758</v>
      </c>
      <c r="Q196" s="19">
        <v>52800000</v>
      </c>
      <c r="R196" s="19">
        <v>41813044.575984858</v>
      </c>
      <c r="S196" s="19">
        <v>48948964.656595632</v>
      </c>
      <c r="T196" s="19">
        <v>52800000</v>
      </c>
      <c r="U196" s="19">
        <v>42108862.861751616</v>
      </c>
      <c r="V196" s="19">
        <v>48948964.656595632</v>
      </c>
      <c r="W196" s="19">
        <v>52800000</v>
      </c>
      <c r="X196" s="19">
        <v>42108862.861751616</v>
      </c>
      <c r="Y196" s="19">
        <v>48948964.656595632</v>
      </c>
      <c r="Z196" s="19">
        <v>52800000</v>
      </c>
      <c r="AA196" s="19">
        <v>42108862.861751616</v>
      </c>
      <c r="AB196" s="19">
        <v>48948964.656595632</v>
      </c>
      <c r="AC196">
        <v>14600000</v>
      </c>
      <c r="AD196">
        <v>31800000</v>
      </c>
      <c r="AE196">
        <v>52800000</v>
      </c>
    </row>
    <row r="197" spans="1:31" x14ac:dyDescent="0.2">
      <c r="A197" s="18">
        <v>44373</v>
      </c>
      <c r="B197" s="19">
        <v>0</v>
      </c>
      <c r="C197" s="19">
        <v>0</v>
      </c>
      <c r="D197" s="19" t="e">
        <v>#N/A</v>
      </c>
      <c r="E197" s="19">
        <v>38690504.71428559</v>
      </c>
      <c r="F197" s="19">
        <v>36356301.285714284</v>
      </c>
      <c r="G197" s="19">
        <v>36041112.957142778</v>
      </c>
      <c r="H197" s="19">
        <v>42874971.196794972</v>
      </c>
      <c r="I197" s="19">
        <v>38547424.473554723</v>
      </c>
      <c r="J197" s="19">
        <v>39864188.950793229</v>
      </c>
      <c r="K197" s="19">
        <v>47038929.2053831</v>
      </c>
      <c r="L197" s="19">
        <v>40330832.712610118</v>
      </c>
      <c r="M197" s="19">
        <v>43648421.570475295</v>
      </c>
      <c r="N197" s="19">
        <v>51216964.816558123</v>
      </c>
      <c r="O197" s="19">
        <v>41627079.798230223</v>
      </c>
      <c r="P197" s="19">
        <v>47424331.077230558</v>
      </c>
      <c r="Q197" s="19">
        <v>52800000</v>
      </c>
      <c r="R197" s="19">
        <v>42456005.004556283</v>
      </c>
      <c r="S197" s="19">
        <v>48978547.592710525</v>
      </c>
      <c r="T197" s="19">
        <v>52800000</v>
      </c>
      <c r="U197" s="19">
        <v>42801823.290323041</v>
      </c>
      <c r="V197" s="19">
        <v>48978547.592710525</v>
      </c>
      <c r="W197" s="19">
        <v>52800000</v>
      </c>
      <c r="X197" s="19">
        <v>42810995.240207851</v>
      </c>
      <c r="Y197" s="19">
        <v>48978547.592710525</v>
      </c>
      <c r="Z197" s="19">
        <v>52800000</v>
      </c>
      <c r="AA197" s="19">
        <v>42810995.240207851</v>
      </c>
      <c r="AB197" s="19">
        <v>48978547.592710525</v>
      </c>
      <c r="AC197">
        <v>14600000</v>
      </c>
      <c r="AD197">
        <v>31800000</v>
      </c>
      <c r="AE197">
        <v>52800000</v>
      </c>
    </row>
    <row r="198" spans="1:31" x14ac:dyDescent="0.2">
      <c r="A198" s="18">
        <v>44374</v>
      </c>
      <c r="B198" s="19">
        <v>0</v>
      </c>
      <c r="C198" s="19">
        <v>0</v>
      </c>
      <c r="D198" s="19" t="e">
        <v>#N/A</v>
      </c>
      <c r="E198" s="19">
        <v>38697544.285714164</v>
      </c>
      <c r="F198" s="19">
        <v>36799261.714285709</v>
      </c>
      <c r="G198" s="19">
        <v>36069596.592857063</v>
      </c>
      <c r="H198" s="19">
        <v>42882010.768223546</v>
      </c>
      <c r="I198" s="19">
        <v>39040384.902126148</v>
      </c>
      <c r="J198" s="19">
        <v>39895172.586507507</v>
      </c>
      <c r="K198" s="19">
        <v>47045968.776811674</v>
      </c>
      <c r="L198" s="19">
        <v>40873793.141181543</v>
      </c>
      <c r="M198" s="19">
        <v>43681905.206189573</v>
      </c>
      <c r="N198" s="19">
        <v>51224004.387986697</v>
      </c>
      <c r="O198" s="19">
        <v>42220040.226801649</v>
      </c>
      <c r="P198" s="19">
        <v>47456949.610528097</v>
      </c>
      <c r="Q198" s="19">
        <v>52800000</v>
      </c>
      <c r="R198" s="19">
        <v>43098965.433127709</v>
      </c>
      <c r="S198" s="19">
        <v>49008393.561340086</v>
      </c>
      <c r="T198" s="19">
        <v>52800000</v>
      </c>
      <c r="U198" s="19">
        <v>43494783.718894467</v>
      </c>
      <c r="V198" s="19">
        <v>49008393.561340086</v>
      </c>
      <c r="W198" s="19">
        <v>52800000</v>
      </c>
      <c r="X198" s="19">
        <v>43518388.268957347</v>
      </c>
      <c r="Y198" s="19">
        <v>49008393.561340086</v>
      </c>
      <c r="Z198" s="19">
        <v>52800000</v>
      </c>
      <c r="AA198" s="19">
        <v>43518388.268957347</v>
      </c>
      <c r="AB198" s="19">
        <v>49008393.561340086</v>
      </c>
      <c r="AC198">
        <v>14600000</v>
      </c>
      <c r="AD198">
        <v>31800000</v>
      </c>
      <c r="AE198">
        <v>52800000</v>
      </c>
    </row>
    <row r="199" spans="1:31" x14ac:dyDescent="0.2">
      <c r="A199" s="18">
        <v>44375</v>
      </c>
      <c r="B199" s="19">
        <v>0</v>
      </c>
      <c r="C199" s="19">
        <v>0</v>
      </c>
      <c r="D199" s="19" t="e">
        <v>#N/A</v>
      </c>
      <c r="E199" s="19">
        <v>38704583.857142739</v>
      </c>
      <c r="F199" s="19">
        <v>37242222.142857134</v>
      </c>
      <c r="G199" s="19">
        <v>36098080.22857134</v>
      </c>
      <c r="H199" s="19">
        <v>42889050.339652121</v>
      </c>
      <c r="I199" s="19">
        <v>39533345.330697574</v>
      </c>
      <c r="J199" s="19">
        <v>39926156.222221792</v>
      </c>
      <c r="K199" s="19">
        <v>47053008.348240249</v>
      </c>
      <c r="L199" s="19">
        <v>41416753.569752969</v>
      </c>
      <c r="M199" s="19">
        <v>43715388.84190385</v>
      </c>
      <c r="N199" s="19">
        <v>51231043.959415272</v>
      </c>
      <c r="O199" s="19">
        <v>42813000.655373074</v>
      </c>
      <c r="P199" s="19">
        <v>47492933.246242374</v>
      </c>
      <c r="Q199" s="19">
        <v>52800000</v>
      </c>
      <c r="R199" s="19">
        <v>43741925.861699134</v>
      </c>
      <c r="S199" s="19">
        <v>49038502.562484302</v>
      </c>
      <c r="T199" s="19">
        <v>52800000</v>
      </c>
      <c r="U199" s="19">
        <v>44187744.147465892</v>
      </c>
      <c r="V199" s="19">
        <v>49038502.562484302</v>
      </c>
      <c r="W199" s="19">
        <v>52800000</v>
      </c>
      <c r="X199" s="19">
        <v>44231041.948000103</v>
      </c>
      <c r="Y199" s="19">
        <v>49038502.562484302</v>
      </c>
      <c r="Z199" s="19">
        <v>52800000</v>
      </c>
      <c r="AA199" s="19">
        <v>44231041.948000103</v>
      </c>
      <c r="AB199" s="19">
        <v>49038502.562484302</v>
      </c>
      <c r="AC199">
        <v>14600000</v>
      </c>
      <c r="AD199">
        <v>31800000</v>
      </c>
      <c r="AE199">
        <v>52800000</v>
      </c>
    </row>
    <row r="200" spans="1:31" x14ac:dyDescent="0.2">
      <c r="A200" s="18">
        <v>44376</v>
      </c>
      <c r="B200" s="19">
        <v>0</v>
      </c>
      <c r="C200" s="19">
        <v>0</v>
      </c>
      <c r="D200" s="19" t="e">
        <v>#N/A</v>
      </c>
      <c r="E200" s="19">
        <v>38711623.428571314</v>
      </c>
      <c r="F200" s="19">
        <v>37685182.57142856</v>
      </c>
      <c r="G200" s="19">
        <v>36126563.864285633</v>
      </c>
      <c r="H200" s="19">
        <v>42896089.911080696</v>
      </c>
      <c r="I200" s="19">
        <v>40026305.759268999</v>
      </c>
      <c r="J200" s="19">
        <v>39957139.857936077</v>
      </c>
      <c r="K200" s="19">
        <v>47060047.919668823</v>
      </c>
      <c r="L200" s="19">
        <v>41959713.998324394</v>
      </c>
      <c r="M200" s="19">
        <v>43748872.477618143</v>
      </c>
      <c r="N200" s="19">
        <v>51238083.530843846</v>
      </c>
      <c r="O200" s="19">
        <v>43405961.083944499</v>
      </c>
      <c r="P200" s="19">
        <v>47528916.881956659</v>
      </c>
      <c r="Q200" s="19">
        <v>52800000</v>
      </c>
      <c r="R200" s="19">
        <v>44384886.290270559</v>
      </c>
      <c r="S200" s="19">
        <v>49068874.596143186</v>
      </c>
      <c r="T200" s="19">
        <v>52800000</v>
      </c>
      <c r="U200" s="19">
        <v>44880704.576037318</v>
      </c>
      <c r="V200" s="19">
        <v>49068874.596143186</v>
      </c>
      <c r="W200" s="19">
        <v>52800000</v>
      </c>
      <c r="X200" s="19">
        <v>44948956.277336091</v>
      </c>
      <c r="Y200" s="19">
        <v>49068874.596143186</v>
      </c>
      <c r="Z200" s="19">
        <v>52800000</v>
      </c>
      <c r="AA200" s="19">
        <v>44948956.277336091</v>
      </c>
      <c r="AB200" s="19">
        <v>49068874.596143186</v>
      </c>
      <c r="AC200">
        <v>14600000</v>
      </c>
      <c r="AD200">
        <v>31800000</v>
      </c>
      <c r="AE200">
        <v>52800000</v>
      </c>
    </row>
    <row r="201" spans="1:31" x14ac:dyDescent="0.2">
      <c r="A201" s="18">
        <v>44377</v>
      </c>
      <c r="B201" s="19">
        <v>0</v>
      </c>
      <c r="C201" s="19">
        <v>0</v>
      </c>
      <c r="D201" s="19" t="e">
        <v>#N/A</v>
      </c>
      <c r="E201" s="19">
        <v>38718662.999999888</v>
      </c>
      <c r="F201" s="19">
        <v>38128142.999999985</v>
      </c>
      <c r="G201" s="19">
        <v>36155047.499999911</v>
      </c>
      <c r="H201" s="19">
        <v>42903129.48250927</v>
      </c>
      <c r="I201" s="19">
        <v>40519266.187840424</v>
      </c>
      <c r="J201" s="19">
        <v>39988123.493650354</v>
      </c>
      <c r="K201" s="19">
        <v>47067087.491097398</v>
      </c>
      <c r="L201" s="19">
        <v>42502674.42689582</v>
      </c>
      <c r="M201" s="19">
        <v>43782356.113332421</v>
      </c>
      <c r="N201" s="19">
        <v>51245123.102272421</v>
      </c>
      <c r="O201" s="19">
        <v>43998921.512515925</v>
      </c>
      <c r="P201" s="19">
        <v>47564900.517670937</v>
      </c>
      <c r="Q201" s="19">
        <v>52800000</v>
      </c>
      <c r="R201" s="19">
        <v>45027846.718841985</v>
      </c>
      <c r="S201" s="19">
        <v>49099509.662316732</v>
      </c>
      <c r="T201" s="19">
        <v>52800000</v>
      </c>
      <c r="U201" s="19">
        <v>45573665.004608743</v>
      </c>
      <c r="V201" s="19">
        <v>49099509.662316732</v>
      </c>
      <c r="W201" s="19">
        <v>52800000</v>
      </c>
      <c r="X201" s="19">
        <v>45672131.256965339</v>
      </c>
      <c r="Y201" s="19">
        <v>49099509.662316732</v>
      </c>
      <c r="Z201" s="19">
        <v>52800000</v>
      </c>
      <c r="AA201" s="19">
        <v>45672131.256965339</v>
      </c>
      <c r="AB201" s="19">
        <v>49099509.662316732</v>
      </c>
      <c r="AC201">
        <v>14600000</v>
      </c>
      <c r="AD201">
        <v>31800000</v>
      </c>
      <c r="AE201">
        <v>52800000</v>
      </c>
    </row>
    <row r="202" spans="1:31" x14ac:dyDescent="0.2">
      <c r="A202" s="18">
        <v>44378</v>
      </c>
      <c r="B202" s="19">
        <v>0</v>
      </c>
      <c r="C202" s="19">
        <v>0</v>
      </c>
      <c r="D202" s="19" t="e">
        <v>#N/A</v>
      </c>
      <c r="E202" s="19">
        <v>38725702.571428463</v>
      </c>
      <c r="F202" s="19">
        <v>38128142.999999985</v>
      </c>
      <c r="G202" s="19">
        <v>36183531.135714188</v>
      </c>
      <c r="H202" s="19">
        <v>42910169.053937845</v>
      </c>
      <c r="I202" s="19">
        <v>41012226.61641185</v>
      </c>
      <c r="J202" s="19">
        <v>40019107.12936464</v>
      </c>
      <c r="K202" s="19">
        <v>47074127.062525973</v>
      </c>
      <c r="L202" s="19">
        <v>43045634.855467245</v>
      </c>
      <c r="M202" s="19">
        <v>43815839.749046706</v>
      </c>
      <c r="N202" s="19">
        <v>51252162.673700996</v>
      </c>
      <c r="O202" s="19">
        <v>44591881.94108735</v>
      </c>
      <c r="P202" s="19">
        <v>47600884.153385222</v>
      </c>
      <c r="Q202" s="19">
        <v>52800000</v>
      </c>
      <c r="R202" s="19">
        <v>45670807.14741341</v>
      </c>
      <c r="S202" s="19">
        <v>49130407.76100494</v>
      </c>
      <c r="T202" s="19">
        <v>52800000</v>
      </c>
      <c r="U202" s="19">
        <v>46266625.433180168</v>
      </c>
      <c r="V202" s="19">
        <v>49130407.76100494</v>
      </c>
      <c r="W202" s="19">
        <v>52800000</v>
      </c>
      <c r="X202" s="19">
        <v>46400566.886887848</v>
      </c>
      <c r="Y202" s="19">
        <v>49130407.76100494</v>
      </c>
      <c r="Z202" s="19">
        <v>52800000</v>
      </c>
      <c r="AA202" s="19">
        <v>46400566.886887848</v>
      </c>
      <c r="AB202" s="19">
        <v>49130407.76100494</v>
      </c>
      <c r="AC202">
        <v>14600000</v>
      </c>
      <c r="AD202">
        <v>31800000</v>
      </c>
      <c r="AE202">
        <v>52800000</v>
      </c>
    </row>
    <row r="203" spans="1:31" x14ac:dyDescent="0.2">
      <c r="A203" s="18">
        <v>44379</v>
      </c>
      <c r="B203" s="19">
        <v>0</v>
      </c>
      <c r="C203" s="19">
        <v>0</v>
      </c>
      <c r="D203" s="19" t="e">
        <v>#N/A</v>
      </c>
      <c r="E203" s="19">
        <v>39525702.571428463</v>
      </c>
      <c r="F203" s="19">
        <v>38128142.999999985</v>
      </c>
      <c r="G203" s="19">
        <v>36212014.771428473</v>
      </c>
      <c r="H203" s="19">
        <v>42917208.62536642</v>
      </c>
      <c r="I203" s="19">
        <v>41505187.044983275</v>
      </c>
      <c r="J203" s="19">
        <v>40050090.765078917</v>
      </c>
      <c r="K203" s="19">
        <v>47081166.633954547</v>
      </c>
      <c r="L203" s="19">
        <v>43588595.28403867</v>
      </c>
      <c r="M203" s="19">
        <v>43849323.384760983</v>
      </c>
      <c r="N203" s="19">
        <v>51259202.24512957</v>
      </c>
      <c r="O203" s="19">
        <v>45184842.369658776</v>
      </c>
      <c r="P203" s="19">
        <v>47636867.789099507</v>
      </c>
      <c r="Q203" s="19">
        <v>52800000</v>
      </c>
      <c r="R203" s="19">
        <v>46313767.575984836</v>
      </c>
      <c r="S203" s="19">
        <v>49161568.892207809</v>
      </c>
      <c r="T203" s="19">
        <v>52800000</v>
      </c>
      <c r="U203" s="19">
        <v>46959585.861751594</v>
      </c>
      <c r="V203" s="19">
        <v>49161568.892207809</v>
      </c>
      <c r="W203" s="19">
        <v>52800000</v>
      </c>
      <c r="X203" s="19">
        <v>47134263.167103618</v>
      </c>
      <c r="Y203" s="19">
        <v>49161568.892207809</v>
      </c>
      <c r="Z203" s="19">
        <v>52800000</v>
      </c>
      <c r="AA203" s="19">
        <v>47134263.167103618</v>
      </c>
      <c r="AB203" s="19">
        <v>49161568.892207809</v>
      </c>
      <c r="AC203">
        <v>14600000</v>
      </c>
      <c r="AD203">
        <v>31800000</v>
      </c>
      <c r="AE203">
        <v>52800000</v>
      </c>
    </row>
    <row r="204" spans="1:31" x14ac:dyDescent="0.2">
      <c r="A204" s="18">
        <v>44380</v>
      </c>
      <c r="B204" s="19">
        <v>0</v>
      </c>
      <c r="C204" s="19">
        <v>0</v>
      </c>
      <c r="D204" s="19" t="e">
        <v>#N/A</v>
      </c>
      <c r="E204" s="19">
        <v>40325702.571428463</v>
      </c>
      <c r="F204" s="19">
        <v>38128142.999999985</v>
      </c>
      <c r="G204" s="19">
        <v>36240498.407142751</v>
      </c>
      <c r="H204" s="19">
        <v>42924248.196794994</v>
      </c>
      <c r="I204" s="19">
        <v>41998147.473554701</v>
      </c>
      <c r="J204" s="19">
        <v>40081074.400793195</v>
      </c>
      <c r="K204" s="19">
        <v>47088206.205383122</v>
      </c>
      <c r="L204" s="19">
        <v>44131555.712610096</v>
      </c>
      <c r="M204" s="19">
        <v>43882807.020475261</v>
      </c>
      <c r="N204" s="19">
        <v>51266241.816558145</v>
      </c>
      <c r="O204" s="19">
        <v>45777802.798230201</v>
      </c>
      <c r="P204" s="19">
        <v>47672851.424813785</v>
      </c>
      <c r="Q204" s="19">
        <v>52800000</v>
      </c>
      <c r="R204" s="19">
        <v>46956728.004556261</v>
      </c>
      <c r="S204" s="19">
        <v>49192993.055925339</v>
      </c>
      <c r="T204" s="19">
        <v>52800000</v>
      </c>
      <c r="U204" s="19">
        <v>47652546.290323019</v>
      </c>
      <c r="V204" s="19">
        <v>49192993.055925339</v>
      </c>
      <c r="W204" s="19">
        <v>52800000</v>
      </c>
      <c r="X204" s="19">
        <v>47873220.097612649</v>
      </c>
      <c r="Y204" s="19">
        <v>49192993.055925339</v>
      </c>
      <c r="Z204" s="19">
        <v>52800000</v>
      </c>
      <c r="AA204" s="19">
        <v>47873220.097612649</v>
      </c>
      <c r="AB204" s="19">
        <v>49192993.055925339</v>
      </c>
      <c r="AC204">
        <v>14600000</v>
      </c>
      <c r="AD204">
        <v>31800000</v>
      </c>
      <c r="AE204">
        <v>52800000</v>
      </c>
    </row>
    <row r="205" spans="1:31" x14ac:dyDescent="0.2">
      <c r="A205" s="18">
        <v>44381</v>
      </c>
      <c r="B205" s="19">
        <v>0</v>
      </c>
      <c r="C205" s="19">
        <v>0</v>
      </c>
      <c r="D205" s="19" t="e">
        <v>#N/A</v>
      </c>
      <c r="E205" s="19">
        <v>41125702.571428463</v>
      </c>
      <c r="F205" s="19">
        <v>38128142.999999985</v>
      </c>
      <c r="G205" s="19">
        <v>36268982.042857036</v>
      </c>
      <c r="H205" s="19">
        <v>42931287.768223569</v>
      </c>
      <c r="I205" s="19">
        <v>41998147.473554701</v>
      </c>
      <c r="J205" s="19">
        <v>40112058.036507487</v>
      </c>
      <c r="K205" s="19">
        <v>47095245.776811697</v>
      </c>
      <c r="L205" s="19">
        <v>44674516.141181521</v>
      </c>
      <c r="M205" s="19">
        <v>43916290.656189546</v>
      </c>
      <c r="N205" s="19">
        <v>51273281.38798672</v>
      </c>
      <c r="O205" s="19">
        <v>46370763.226801626</v>
      </c>
      <c r="P205" s="19">
        <v>47708835.06052807</v>
      </c>
      <c r="Q205" s="19">
        <v>52800000</v>
      </c>
      <c r="R205" s="19">
        <v>47599688.433127686</v>
      </c>
      <c r="S205" s="19">
        <v>49224680.252157539</v>
      </c>
      <c r="T205" s="19">
        <v>52800000</v>
      </c>
      <c r="U205" s="19">
        <v>48345506.718894444</v>
      </c>
      <c r="V205" s="19">
        <v>49224680.252157539</v>
      </c>
      <c r="W205" s="19">
        <v>52800000</v>
      </c>
      <c r="X205" s="19">
        <v>48617437.678414911</v>
      </c>
      <c r="Y205" s="19">
        <v>49224680.252157539</v>
      </c>
      <c r="Z205" s="19">
        <v>52800000</v>
      </c>
      <c r="AA205" s="19">
        <v>48617437.678414911</v>
      </c>
      <c r="AB205" s="19">
        <v>49224680.252157539</v>
      </c>
      <c r="AC205">
        <v>14600000</v>
      </c>
      <c r="AD205">
        <v>31800000</v>
      </c>
      <c r="AE205">
        <v>52800000</v>
      </c>
    </row>
    <row r="206" spans="1:31" x14ac:dyDescent="0.2">
      <c r="A206" s="18">
        <v>44382</v>
      </c>
      <c r="B206" s="19">
        <v>0</v>
      </c>
      <c r="C206" s="19">
        <v>0</v>
      </c>
      <c r="D206" s="19" t="e">
        <v>#N/A</v>
      </c>
      <c r="E206" s="19">
        <v>41925702.571428463</v>
      </c>
      <c r="F206" s="19">
        <v>38128142.999999985</v>
      </c>
      <c r="G206" s="19">
        <v>36297465.678571321</v>
      </c>
      <c r="H206" s="19">
        <v>43731287.768223569</v>
      </c>
      <c r="I206" s="19">
        <v>41998147.473554701</v>
      </c>
      <c r="J206" s="19">
        <v>40143041.672221765</v>
      </c>
      <c r="K206" s="19">
        <v>47102285.348240271</v>
      </c>
      <c r="L206" s="19">
        <v>45217476.569752946</v>
      </c>
      <c r="M206" s="19">
        <v>43949774.291903839</v>
      </c>
      <c r="N206" s="19">
        <v>51280320.959415294</v>
      </c>
      <c r="O206" s="19">
        <v>46963723.655373052</v>
      </c>
      <c r="P206" s="19">
        <v>47744818.696242362</v>
      </c>
      <c r="Q206" s="19">
        <v>52800000</v>
      </c>
      <c r="R206" s="19">
        <v>48242648.861699112</v>
      </c>
      <c r="S206" s="19">
        <v>49256630.480904393</v>
      </c>
      <c r="T206" s="19">
        <v>52800000</v>
      </c>
      <c r="U206" s="19">
        <v>49038467.14746587</v>
      </c>
      <c r="V206" s="19">
        <v>49256630.480904393</v>
      </c>
      <c r="W206" s="19">
        <v>52800000</v>
      </c>
      <c r="X206" s="19">
        <v>49366915.909510434</v>
      </c>
      <c r="Y206" s="19">
        <v>49256630.480904393</v>
      </c>
      <c r="Z206" s="19">
        <v>52800000</v>
      </c>
      <c r="AA206" s="19">
        <v>49366915.909510434</v>
      </c>
      <c r="AB206" s="19">
        <v>49256630.480904393</v>
      </c>
      <c r="AC206">
        <v>14600000</v>
      </c>
      <c r="AD206">
        <v>31800000</v>
      </c>
      <c r="AE206">
        <v>52800000</v>
      </c>
    </row>
    <row r="207" spans="1:31" x14ac:dyDescent="0.2">
      <c r="A207" s="18">
        <v>44383</v>
      </c>
      <c r="B207" s="19">
        <v>0</v>
      </c>
      <c r="C207" s="19">
        <v>0</v>
      </c>
      <c r="D207" s="19" t="e">
        <v>#N/A</v>
      </c>
      <c r="E207" s="19">
        <v>42725702.571428463</v>
      </c>
      <c r="F207" s="19">
        <v>38128142.999999985</v>
      </c>
      <c r="G207" s="19">
        <v>36325949.314285599</v>
      </c>
      <c r="H207" s="19">
        <v>44531287.768223569</v>
      </c>
      <c r="I207" s="19">
        <v>41998147.473554701</v>
      </c>
      <c r="J207" s="19">
        <v>40174025.30793605</v>
      </c>
      <c r="K207" s="19">
        <v>47109324.919668846</v>
      </c>
      <c r="L207" s="19">
        <v>45760436.998324372</v>
      </c>
      <c r="M207" s="19">
        <v>43983257.927618124</v>
      </c>
      <c r="N207" s="19">
        <v>51287360.530843869</v>
      </c>
      <c r="O207" s="19">
        <v>47556684.083944477</v>
      </c>
      <c r="P207" s="19">
        <v>47780802.331956647</v>
      </c>
      <c r="Q207" s="19">
        <v>52800000</v>
      </c>
      <c r="R207" s="19">
        <v>48885609.290270537</v>
      </c>
      <c r="S207" s="19">
        <v>49288843.742165916</v>
      </c>
      <c r="T207" s="19">
        <v>52800000</v>
      </c>
      <c r="U207" s="19">
        <v>49731427.576037295</v>
      </c>
      <c r="V207" s="19">
        <v>49288843.742165916</v>
      </c>
      <c r="W207" s="19">
        <v>52800000</v>
      </c>
      <c r="X207" s="19">
        <v>50109876.338081859</v>
      </c>
      <c r="Y207" s="19">
        <v>49288843.742165916</v>
      </c>
      <c r="Z207" s="19">
        <v>52800000</v>
      </c>
      <c r="AA207" s="19">
        <v>50121654.790899217</v>
      </c>
      <c r="AB207" s="19">
        <v>49288843.742165916</v>
      </c>
      <c r="AC207">
        <v>14600000</v>
      </c>
      <c r="AD207">
        <v>31800000</v>
      </c>
      <c r="AE207">
        <v>52800000</v>
      </c>
    </row>
    <row r="208" spans="1:31" x14ac:dyDescent="0.2">
      <c r="A208" s="18">
        <v>44384</v>
      </c>
      <c r="B208" s="19">
        <v>0</v>
      </c>
      <c r="C208" s="19">
        <v>0</v>
      </c>
      <c r="D208" s="19" t="e">
        <v>#N/A</v>
      </c>
      <c r="E208" s="19">
        <v>43525702.571428463</v>
      </c>
      <c r="F208" s="19">
        <v>38128142.999999985</v>
      </c>
      <c r="G208" s="19">
        <v>36354432.949999884</v>
      </c>
      <c r="H208" s="19">
        <v>45331287.768223569</v>
      </c>
      <c r="I208" s="19">
        <v>41998147.473554701</v>
      </c>
      <c r="J208" s="19">
        <v>40205008.943650328</v>
      </c>
      <c r="K208" s="19">
        <v>47116364.49109742</v>
      </c>
      <c r="L208" s="19">
        <v>46303397.426895797</v>
      </c>
      <c r="M208" s="19">
        <v>44016741.563332416</v>
      </c>
      <c r="N208" s="19">
        <v>51294400.102272443</v>
      </c>
      <c r="O208" s="19">
        <v>48149644.512515903</v>
      </c>
      <c r="P208" s="19">
        <v>47816785.967670932</v>
      </c>
      <c r="Q208" s="19">
        <v>52800000</v>
      </c>
      <c r="R208" s="19">
        <v>49528569.718841963</v>
      </c>
      <c r="S208" s="19">
        <v>49321320.0359421</v>
      </c>
      <c r="T208" s="19">
        <v>52800000</v>
      </c>
      <c r="U208" s="19">
        <v>50424388.004608721</v>
      </c>
      <c r="V208" s="19">
        <v>49321320.0359421</v>
      </c>
      <c r="W208" s="19">
        <v>52800000</v>
      </c>
      <c r="X208" s="19">
        <v>50852836.766653284</v>
      </c>
      <c r="Y208" s="19">
        <v>49321320.0359421</v>
      </c>
      <c r="Z208" s="19">
        <v>52800000</v>
      </c>
      <c r="AA208" s="19">
        <v>50881654.322581261</v>
      </c>
      <c r="AB208" s="19">
        <v>49321320.0359421</v>
      </c>
      <c r="AC208">
        <v>14600000</v>
      </c>
      <c r="AD208">
        <v>31800000</v>
      </c>
      <c r="AE208">
        <v>52800000</v>
      </c>
    </row>
    <row r="209" spans="1:31" x14ac:dyDescent="0.2">
      <c r="A209" s="18">
        <v>44385</v>
      </c>
      <c r="B209" s="19">
        <v>0</v>
      </c>
      <c r="C209" s="19">
        <v>0</v>
      </c>
      <c r="D209" s="19" t="e">
        <v>#N/A</v>
      </c>
      <c r="E209" s="19">
        <v>44325702.571428463</v>
      </c>
      <c r="F209" s="19">
        <v>38128142.999999985</v>
      </c>
      <c r="G209" s="19">
        <v>36382916.585714161</v>
      </c>
      <c r="H209" s="19">
        <v>46131287.768223569</v>
      </c>
      <c r="I209" s="19">
        <v>41998147.473554701</v>
      </c>
      <c r="J209" s="19">
        <v>40235992.579364613</v>
      </c>
      <c r="K209" s="19">
        <v>47123404.062525995</v>
      </c>
      <c r="L209" s="19">
        <v>46303397.426895797</v>
      </c>
      <c r="M209" s="19">
        <v>44050225.199046701</v>
      </c>
      <c r="N209" s="19">
        <v>51301439.673701018</v>
      </c>
      <c r="O209" s="19">
        <v>48742604.941087328</v>
      </c>
      <c r="P209" s="19">
        <v>47852769.603385232</v>
      </c>
      <c r="Q209" s="19">
        <v>52800000</v>
      </c>
      <c r="R209" s="19">
        <v>50171530.147413388</v>
      </c>
      <c r="S209" s="19">
        <v>49353468.05737067</v>
      </c>
      <c r="T209" s="19">
        <v>52800000</v>
      </c>
      <c r="U209" s="19">
        <v>51117348.433180146</v>
      </c>
      <c r="V209" s="19">
        <v>49354059.362232946</v>
      </c>
      <c r="W209" s="19">
        <v>52800000</v>
      </c>
      <c r="X209" s="19">
        <v>51595797.19522471</v>
      </c>
      <c r="Y209" s="19">
        <v>49354059.362232946</v>
      </c>
      <c r="Z209" s="19">
        <v>52800000</v>
      </c>
      <c r="AA209" s="19">
        <v>51646914.504556566</v>
      </c>
      <c r="AB209" s="19">
        <v>49354059.362232946</v>
      </c>
      <c r="AC209">
        <v>14600000</v>
      </c>
      <c r="AD209">
        <v>31800000</v>
      </c>
      <c r="AE209">
        <v>52800000</v>
      </c>
    </row>
    <row r="210" spans="1:31" x14ac:dyDescent="0.2">
      <c r="A210" s="18">
        <v>44386</v>
      </c>
      <c r="B210" s="19">
        <v>0</v>
      </c>
      <c r="C210" s="19">
        <v>0</v>
      </c>
      <c r="D210" s="19" t="e">
        <v>#N/A</v>
      </c>
      <c r="E210" s="19">
        <v>45125702.571428463</v>
      </c>
      <c r="F210" s="19">
        <v>38128142.999999985</v>
      </c>
      <c r="G210" s="19">
        <v>36411400.221428446</v>
      </c>
      <c r="H210" s="19">
        <v>46931287.768223569</v>
      </c>
      <c r="I210" s="19">
        <v>41998147.473554701</v>
      </c>
      <c r="J210" s="19">
        <v>40266976.215078905</v>
      </c>
      <c r="K210" s="19">
        <v>47923404.062525995</v>
      </c>
      <c r="L210" s="19">
        <v>46303397.426895797</v>
      </c>
      <c r="M210" s="19">
        <v>44083708.834760986</v>
      </c>
      <c r="N210" s="19">
        <v>51308479.245129593</v>
      </c>
      <c r="O210" s="19">
        <v>49335565.369658753</v>
      </c>
      <c r="P210" s="19">
        <v>47888753.239099517</v>
      </c>
      <c r="Q210" s="19">
        <v>52800000</v>
      </c>
      <c r="R210" s="19">
        <v>50814490.575984813</v>
      </c>
      <c r="S210" s="19">
        <v>49385616.078799248</v>
      </c>
      <c r="T210" s="19">
        <v>52800000</v>
      </c>
      <c r="U210" s="19">
        <v>51810308.861751571</v>
      </c>
      <c r="V210" s="19">
        <v>49387061.721038461</v>
      </c>
      <c r="W210" s="19">
        <v>52800000</v>
      </c>
      <c r="X210" s="19">
        <v>52338757.623796135</v>
      </c>
      <c r="Y210" s="19">
        <v>49387061.721038461</v>
      </c>
      <c r="Z210" s="19">
        <v>52800000</v>
      </c>
      <c r="AA210" s="19">
        <v>52417435.336825103</v>
      </c>
      <c r="AB210" s="19">
        <v>49387061.721038461</v>
      </c>
      <c r="AC210">
        <v>14600000</v>
      </c>
      <c r="AD210">
        <v>31800000</v>
      </c>
      <c r="AE210">
        <v>52800000</v>
      </c>
    </row>
    <row r="211" spans="1:31" x14ac:dyDescent="0.2">
      <c r="A211" s="18">
        <v>44387</v>
      </c>
      <c r="B211" s="19">
        <v>0</v>
      </c>
      <c r="C211" s="19">
        <v>0</v>
      </c>
      <c r="D211" s="19" t="e">
        <v>#N/A</v>
      </c>
      <c r="E211" s="19">
        <v>45925702.571428463</v>
      </c>
      <c r="F211" s="19">
        <v>38128142.999999985</v>
      </c>
      <c r="G211" s="19">
        <v>36439883.857142724</v>
      </c>
      <c r="H211" s="19">
        <v>47731287.768223569</v>
      </c>
      <c r="I211" s="19">
        <v>41998147.473554701</v>
      </c>
      <c r="J211" s="19">
        <v>40297959.850793198</v>
      </c>
      <c r="K211" s="19">
        <v>48723404.062525995</v>
      </c>
      <c r="L211" s="19">
        <v>46303397.426895797</v>
      </c>
      <c r="M211" s="19">
        <v>44117192.470475279</v>
      </c>
      <c r="N211" s="19">
        <v>51315518.816558167</v>
      </c>
      <c r="O211" s="19">
        <v>49928525.798230179</v>
      </c>
      <c r="P211" s="19">
        <v>47924736.874813803</v>
      </c>
      <c r="Q211" s="19">
        <v>52800000</v>
      </c>
      <c r="R211" s="19">
        <v>51457451.004556239</v>
      </c>
      <c r="S211" s="19">
        <v>49417764.100227818</v>
      </c>
      <c r="T211" s="19">
        <v>52800000</v>
      </c>
      <c r="U211" s="19">
        <v>52503269.290322997</v>
      </c>
      <c r="V211" s="19">
        <v>49420327.11235863</v>
      </c>
      <c r="W211" s="19">
        <v>52800000</v>
      </c>
      <c r="X211" s="19">
        <v>52800000</v>
      </c>
      <c r="Y211" s="19">
        <v>49420327.11235863</v>
      </c>
      <c r="Z211" s="19">
        <v>52800000</v>
      </c>
      <c r="AA211" s="19">
        <v>52800000</v>
      </c>
      <c r="AB211" s="19">
        <v>49420327.11235863</v>
      </c>
      <c r="AC211">
        <v>14600000</v>
      </c>
      <c r="AD211">
        <v>31800000</v>
      </c>
      <c r="AE211">
        <v>52800000</v>
      </c>
    </row>
    <row r="212" spans="1:31" x14ac:dyDescent="0.2">
      <c r="A212" s="18">
        <v>44388</v>
      </c>
      <c r="B212" s="19">
        <v>0</v>
      </c>
      <c r="C212" s="19">
        <v>0</v>
      </c>
      <c r="D212" s="19" t="e">
        <v>#N/A</v>
      </c>
      <c r="E212" s="19">
        <v>46725702.571428463</v>
      </c>
      <c r="F212" s="19">
        <v>38128142.999999985</v>
      </c>
      <c r="G212" s="19">
        <v>36468367.492857017</v>
      </c>
      <c r="H212" s="19">
        <v>48531287.768223569</v>
      </c>
      <c r="I212" s="19">
        <v>41998147.473554701</v>
      </c>
      <c r="J212" s="19">
        <v>40328943.486507483</v>
      </c>
      <c r="K212" s="19">
        <v>49523404.062525995</v>
      </c>
      <c r="L212" s="19">
        <v>46303397.426895797</v>
      </c>
      <c r="M212" s="19">
        <v>44150676.106189564</v>
      </c>
      <c r="N212" s="19">
        <v>51322558.387986742</v>
      </c>
      <c r="O212" s="19">
        <v>50521486.226801604</v>
      </c>
      <c r="P212" s="19">
        <v>47960720.510528095</v>
      </c>
      <c r="Q212" s="19">
        <v>52800000</v>
      </c>
      <c r="R212" s="19">
        <v>52100411.433127664</v>
      </c>
      <c r="S212" s="19">
        <v>49449912.121656388</v>
      </c>
      <c r="T212" s="19">
        <v>52800000</v>
      </c>
      <c r="U212" s="19">
        <v>52800000</v>
      </c>
      <c r="V212" s="19">
        <v>49453855.536193468</v>
      </c>
      <c r="W212" s="19">
        <v>52800000</v>
      </c>
      <c r="X212" s="19">
        <v>52800000</v>
      </c>
      <c r="Y212" s="19">
        <v>49453855.536193468</v>
      </c>
      <c r="Z212" s="19">
        <v>52800000</v>
      </c>
      <c r="AA212" s="19">
        <v>52800000</v>
      </c>
      <c r="AB212" s="19">
        <v>49453855.536193468</v>
      </c>
      <c r="AC212">
        <v>14600000</v>
      </c>
      <c r="AD212">
        <v>31800000</v>
      </c>
      <c r="AE212">
        <v>52800000</v>
      </c>
    </row>
    <row r="213" spans="1:31" x14ac:dyDescent="0.2">
      <c r="A213" s="18">
        <v>44389</v>
      </c>
      <c r="B213" s="19">
        <v>0</v>
      </c>
      <c r="C213" s="19">
        <v>0</v>
      </c>
      <c r="D213" s="19" t="e">
        <v>#N/A</v>
      </c>
      <c r="E213" s="19">
        <v>47525702.571428463</v>
      </c>
      <c r="F213" s="19">
        <v>38128142.999999985</v>
      </c>
      <c r="G213" s="19">
        <v>36496851.128571309</v>
      </c>
      <c r="H213" s="19">
        <v>49331287.768223569</v>
      </c>
      <c r="I213" s="19">
        <v>41998147.473554701</v>
      </c>
      <c r="J213" s="19">
        <v>40359927.122221768</v>
      </c>
      <c r="K213" s="19">
        <v>50323404.062525995</v>
      </c>
      <c r="L213" s="19">
        <v>46303397.426895797</v>
      </c>
      <c r="M213" s="19">
        <v>44184159.741903856</v>
      </c>
      <c r="N213" s="19">
        <v>51329597.959415317</v>
      </c>
      <c r="O213" s="19">
        <v>50521486.226801604</v>
      </c>
      <c r="P213" s="19">
        <v>47996704.14624238</v>
      </c>
      <c r="Q213" s="19">
        <v>52800000</v>
      </c>
      <c r="R213" s="19">
        <v>52743371.861699089</v>
      </c>
      <c r="S213" s="19">
        <v>49482060.143084958</v>
      </c>
      <c r="T213" s="19">
        <v>52800000</v>
      </c>
      <c r="U213" s="19">
        <v>52800000</v>
      </c>
      <c r="V213" s="19">
        <v>49487646.99254296</v>
      </c>
      <c r="W213" s="19">
        <v>52800000</v>
      </c>
      <c r="X213" s="19">
        <v>52800000</v>
      </c>
      <c r="Y213" s="19">
        <v>49487646.99254296</v>
      </c>
      <c r="Z213" s="19">
        <v>52800000</v>
      </c>
      <c r="AA213" s="19">
        <v>52800000</v>
      </c>
      <c r="AB213" s="19">
        <v>49487646.99254296</v>
      </c>
      <c r="AC213">
        <v>14600000</v>
      </c>
      <c r="AD213">
        <v>31800000</v>
      </c>
      <c r="AE213">
        <v>52800000</v>
      </c>
    </row>
    <row r="214" spans="1:31" x14ac:dyDescent="0.2">
      <c r="A214" s="18">
        <v>44390</v>
      </c>
      <c r="B214" s="19">
        <v>0</v>
      </c>
      <c r="C214" s="19">
        <v>0</v>
      </c>
      <c r="D214" s="19" t="e">
        <v>#N/A</v>
      </c>
      <c r="E214" s="19">
        <v>48325702.571428463</v>
      </c>
      <c r="F214" s="19">
        <v>38128142.999999985</v>
      </c>
      <c r="G214" s="19">
        <v>36525334.764285594</v>
      </c>
      <c r="H214" s="19">
        <v>50131287.768223569</v>
      </c>
      <c r="I214" s="19">
        <v>41998147.473554701</v>
      </c>
      <c r="J214" s="19">
        <v>40390910.75793606</v>
      </c>
      <c r="K214" s="19">
        <v>51123404.062525995</v>
      </c>
      <c r="L214" s="19">
        <v>46303397.426895797</v>
      </c>
      <c r="M214" s="19">
        <v>44217643.377618141</v>
      </c>
      <c r="N214" s="19">
        <v>52129597.959415317</v>
      </c>
      <c r="O214" s="19">
        <v>50521486.226801604</v>
      </c>
      <c r="P214" s="19">
        <v>48032687.781956665</v>
      </c>
      <c r="Q214" s="19">
        <v>52800000</v>
      </c>
      <c r="R214" s="19">
        <v>52800000</v>
      </c>
      <c r="S214" s="19">
        <v>49514208.164513528</v>
      </c>
      <c r="T214" s="19">
        <v>52800000</v>
      </c>
      <c r="U214" s="19">
        <v>52800000</v>
      </c>
      <c r="V214" s="19">
        <v>49521701.481407121</v>
      </c>
      <c r="W214" s="19">
        <v>52800000</v>
      </c>
      <c r="X214" s="19">
        <v>52800000</v>
      </c>
      <c r="Y214" s="19">
        <v>49521701.481407121</v>
      </c>
      <c r="Z214" s="19">
        <v>52800000</v>
      </c>
      <c r="AA214" s="19">
        <v>52800000</v>
      </c>
      <c r="AB214" s="19">
        <v>49521701.481407121</v>
      </c>
      <c r="AC214">
        <v>14600000</v>
      </c>
      <c r="AD214">
        <v>31800000</v>
      </c>
      <c r="AE214">
        <v>52800000</v>
      </c>
    </row>
    <row r="215" spans="1:31" x14ac:dyDescent="0.2">
      <c r="A215" s="18">
        <v>44391</v>
      </c>
      <c r="B215" s="19">
        <v>0</v>
      </c>
      <c r="C215" s="19">
        <v>0</v>
      </c>
      <c r="D215" s="19" t="e">
        <v>#N/A</v>
      </c>
      <c r="E215" s="19">
        <v>49125702.571428463</v>
      </c>
      <c r="F215" s="19">
        <v>38128142.999999985</v>
      </c>
      <c r="G215" s="19">
        <v>36553818.399999879</v>
      </c>
      <c r="H215" s="19">
        <v>50931287.768223569</v>
      </c>
      <c r="I215" s="19">
        <v>41998147.473554701</v>
      </c>
      <c r="J215" s="19">
        <v>40421894.393650346</v>
      </c>
      <c r="K215" s="19">
        <v>51923404.062525995</v>
      </c>
      <c r="L215" s="19">
        <v>46303397.426895797</v>
      </c>
      <c r="M215" s="19">
        <v>44251127.013332434</v>
      </c>
      <c r="N215" s="19">
        <v>52800000</v>
      </c>
      <c r="O215" s="19">
        <v>50521486.226801604</v>
      </c>
      <c r="P215" s="19">
        <v>48068671.41767095</v>
      </c>
      <c r="Q215" s="19">
        <v>52800000</v>
      </c>
      <c r="R215" s="19">
        <v>52800000</v>
      </c>
      <c r="S215" s="19">
        <v>49546356.185942098</v>
      </c>
      <c r="T215" s="19">
        <v>52800000</v>
      </c>
      <c r="U215" s="19">
        <v>52800000</v>
      </c>
      <c r="V215" s="19">
        <v>49556019.002785943</v>
      </c>
      <c r="W215" s="19">
        <v>52800000</v>
      </c>
      <c r="X215" s="19">
        <v>52800000</v>
      </c>
      <c r="Y215" s="19">
        <v>49556019.002785943</v>
      </c>
      <c r="Z215" s="19">
        <v>52800000</v>
      </c>
      <c r="AA215" s="19">
        <v>52800000</v>
      </c>
      <c r="AB215" s="19">
        <v>49556019.002785943</v>
      </c>
      <c r="AC215">
        <v>14600000</v>
      </c>
      <c r="AD215">
        <v>31800000</v>
      </c>
      <c r="AE215">
        <v>52800000</v>
      </c>
    </row>
    <row r="216" spans="1:31" x14ac:dyDescent="0.2">
      <c r="A216" s="18">
        <v>44392</v>
      </c>
      <c r="B216" s="19">
        <v>0</v>
      </c>
      <c r="C216" s="19">
        <v>0</v>
      </c>
      <c r="D216" s="19" t="e">
        <v>#N/A</v>
      </c>
      <c r="E216" s="19">
        <v>49925702.571428463</v>
      </c>
      <c r="F216" s="19">
        <v>38128142.999999985</v>
      </c>
      <c r="G216" s="19">
        <v>36582302.035714164</v>
      </c>
      <c r="H216" s="19">
        <v>51731287.768223569</v>
      </c>
      <c r="I216" s="19">
        <v>41998147.473554701</v>
      </c>
      <c r="J216" s="19">
        <v>40452878.029364631</v>
      </c>
      <c r="K216" s="19">
        <v>52723404.062525995</v>
      </c>
      <c r="L216" s="19">
        <v>46303397.426895797</v>
      </c>
      <c r="M216" s="19">
        <v>44284610.649046719</v>
      </c>
      <c r="N216" s="19">
        <v>52800000</v>
      </c>
      <c r="O216" s="19">
        <v>50521486.226801604</v>
      </c>
      <c r="P216" s="19">
        <v>48104655.05338525</v>
      </c>
      <c r="Q216" s="19">
        <v>52800000</v>
      </c>
      <c r="R216" s="19">
        <v>52800000</v>
      </c>
      <c r="S216" s="19">
        <v>49578504.207370669</v>
      </c>
      <c r="T216" s="19">
        <v>52800000</v>
      </c>
      <c r="U216" s="19">
        <v>52800000</v>
      </c>
      <c r="V216" s="19">
        <v>49590599.556679435</v>
      </c>
      <c r="W216" s="19">
        <v>52800000</v>
      </c>
      <c r="X216" s="19">
        <v>52800000</v>
      </c>
      <c r="Y216" s="19">
        <v>49590599.556679435</v>
      </c>
      <c r="Z216" s="19">
        <v>52800000</v>
      </c>
      <c r="AA216" s="19">
        <v>52800000</v>
      </c>
      <c r="AB216" s="19">
        <v>49590599.556679435</v>
      </c>
      <c r="AC216">
        <v>14600000</v>
      </c>
      <c r="AD216">
        <v>31800000</v>
      </c>
      <c r="AE216">
        <v>52800000</v>
      </c>
    </row>
    <row r="217" spans="1:31" x14ac:dyDescent="0.2">
      <c r="A217" s="18">
        <v>44393</v>
      </c>
      <c r="B217" s="19">
        <v>0</v>
      </c>
      <c r="C217" s="19">
        <v>0</v>
      </c>
      <c r="D217" s="19" t="e">
        <v>#N/A</v>
      </c>
      <c r="E217" s="19">
        <v>50725702.571428463</v>
      </c>
      <c r="F217" s="19">
        <v>38128142.999999985</v>
      </c>
      <c r="G217" s="19">
        <v>36610785.671428457</v>
      </c>
      <c r="H217" s="19">
        <v>52531287.768223569</v>
      </c>
      <c r="I217" s="19">
        <v>41998147.473554701</v>
      </c>
      <c r="J217" s="19">
        <v>40483861.665078923</v>
      </c>
      <c r="K217" s="19">
        <v>52800000</v>
      </c>
      <c r="L217" s="19">
        <v>46303397.426895797</v>
      </c>
      <c r="M217" s="19">
        <v>44318094.284761004</v>
      </c>
      <c r="N217" s="19">
        <v>52800000</v>
      </c>
      <c r="O217" s="19">
        <v>50521486.226801604</v>
      </c>
      <c r="P217" s="19">
        <v>48140638.689099535</v>
      </c>
      <c r="Q217" s="19">
        <v>52800000</v>
      </c>
      <c r="R217" s="19">
        <v>52800000</v>
      </c>
      <c r="S217" s="19">
        <v>49610652.228799246</v>
      </c>
      <c r="T217" s="19">
        <v>52800000</v>
      </c>
      <c r="U217" s="19">
        <v>52800000</v>
      </c>
      <c r="V217" s="19">
        <v>49625443.143087581</v>
      </c>
      <c r="W217" s="19">
        <v>52800000</v>
      </c>
      <c r="X217" s="19">
        <v>52800000</v>
      </c>
      <c r="Y217" s="19">
        <v>49625443.143087581</v>
      </c>
      <c r="Z217" s="19">
        <v>52800000</v>
      </c>
      <c r="AA217" s="19">
        <v>52800000</v>
      </c>
      <c r="AB217" s="19">
        <v>49625443.143087581</v>
      </c>
      <c r="AC217">
        <v>14600000</v>
      </c>
      <c r="AD217">
        <v>31800000</v>
      </c>
      <c r="AE217">
        <v>52800000</v>
      </c>
    </row>
    <row r="218" spans="1:31" x14ac:dyDescent="0.2">
      <c r="A218" s="18">
        <v>44394</v>
      </c>
      <c r="B218" s="19">
        <v>0</v>
      </c>
      <c r="C218" s="19">
        <v>0</v>
      </c>
      <c r="D218" s="19" t="e">
        <v>#N/A</v>
      </c>
      <c r="E218" s="19">
        <v>51525702.571428463</v>
      </c>
      <c r="F218" s="19">
        <v>38128142.999999985</v>
      </c>
      <c r="G218" s="19">
        <v>36639269.307142749</v>
      </c>
      <c r="H218" s="19">
        <v>52800000</v>
      </c>
      <c r="I218" s="19">
        <v>41998147.473554701</v>
      </c>
      <c r="J218" s="19">
        <v>40514845.300793216</v>
      </c>
      <c r="K218" s="19">
        <v>52800000</v>
      </c>
      <c r="L218" s="19">
        <v>46303397.426895797</v>
      </c>
      <c r="M218" s="19">
        <v>44351577.920475297</v>
      </c>
      <c r="N218" s="19">
        <v>52800000</v>
      </c>
      <c r="O218" s="19">
        <v>50521486.226801604</v>
      </c>
      <c r="P218" s="19">
        <v>48176622.32481382</v>
      </c>
      <c r="Q218" s="19">
        <v>52800000</v>
      </c>
      <c r="R218" s="19">
        <v>52800000</v>
      </c>
      <c r="S218" s="19">
        <v>49642800.250227816</v>
      </c>
      <c r="T218" s="19">
        <v>52800000</v>
      </c>
      <c r="U218" s="19">
        <v>52800000</v>
      </c>
      <c r="V218" s="19">
        <v>49660091.164516151</v>
      </c>
      <c r="W218" s="19">
        <v>52800000</v>
      </c>
      <c r="X218" s="19">
        <v>52800000</v>
      </c>
      <c r="Y218" s="19">
        <v>49660549.762010396</v>
      </c>
      <c r="Z218" s="19">
        <v>52800000</v>
      </c>
      <c r="AA218" s="19">
        <v>52800000</v>
      </c>
      <c r="AB218" s="19">
        <v>49660549.762010396</v>
      </c>
      <c r="AC218">
        <v>14600000</v>
      </c>
      <c r="AD218">
        <v>31800000</v>
      </c>
      <c r="AE218">
        <v>52800000</v>
      </c>
    </row>
    <row r="219" spans="1:31" x14ac:dyDescent="0.2">
      <c r="A219" s="18">
        <v>44395</v>
      </c>
      <c r="B219" s="19">
        <v>0</v>
      </c>
      <c r="C219" s="19">
        <v>0</v>
      </c>
      <c r="D219" s="19" t="e">
        <v>#N/A</v>
      </c>
      <c r="E219" s="19">
        <v>52325702.571428463</v>
      </c>
      <c r="F219" s="19">
        <v>38128142.999999985</v>
      </c>
      <c r="G219" s="19">
        <v>36667752.942857035</v>
      </c>
      <c r="H219" s="19">
        <v>52800000</v>
      </c>
      <c r="I219" s="19">
        <v>41998147.473554701</v>
      </c>
      <c r="J219" s="19">
        <v>40545828.936507501</v>
      </c>
      <c r="K219" s="19">
        <v>52800000</v>
      </c>
      <c r="L219" s="19">
        <v>46303397.426895797</v>
      </c>
      <c r="M219" s="19">
        <v>44385061.556189582</v>
      </c>
      <c r="N219" s="19">
        <v>52800000</v>
      </c>
      <c r="O219" s="19">
        <v>50521486.226801604</v>
      </c>
      <c r="P219" s="19">
        <v>48212605.960528113</v>
      </c>
      <c r="Q219" s="19">
        <v>52800000</v>
      </c>
      <c r="R219" s="19">
        <v>52800000</v>
      </c>
      <c r="S219" s="19">
        <v>49674948.271656387</v>
      </c>
      <c r="T219" s="19">
        <v>52800000</v>
      </c>
      <c r="U219" s="19">
        <v>52800000</v>
      </c>
      <c r="V219" s="19">
        <v>49694739.185944721</v>
      </c>
      <c r="W219" s="19">
        <v>52800000</v>
      </c>
      <c r="X219" s="19">
        <v>52800000</v>
      </c>
      <c r="Y219" s="19">
        <v>49695919.413447864</v>
      </c>
      <c r="Z219" s="19">
        <v>52800000</v>
      </c>
      <c r="AA219" s="19">
        <v>52800000</v>
      </c>
      <c r="AB219" s="19">
        <v>49695919.413447864</v>
      </c>
      <c r="AC219">
        <v>14600000</v>
      </c>
      <c r="AD219">
        <v>31800000</v>
      </c>
      <c r="AE219">
        <v>52800000</v>
      </c>
    </row>
    <row r="220" spans="1:31" x14ac:dyDescent="0.2">
      <c r="A220" s="18">
        <v>44396</v>
      </c>
      <c r="B220" s="19">
        <v>0</v>
      </c>
      <c r="C220" s="19">
        <v>0</v>
      </c>
      <c r="D220" s="19" t="e">
        <v>#N/A</v>
      </c>
      <c r="E220" s="19">
        <v>52800000</v>
      </c>
      <c r="F220" s="19">
        <v>38128142.999999985</v>
      </c>
      <c r="G220" s="19">
        <v>36696236.578571327</v>
      </c>
      <c r="H220" s="19">
        <v>52800000</v>
      </c>
      <c r="I220" s="19">
        <v>41998147.473554701</v>
      </c>
      <c r="J220" s="19">
        <v>40576812.572221793</v>
      </c>
      <c r="K220" s="19">
        <v>52800000</v>
      </c>
      <c r="L220" s="19">
        <v>46303397.426895797</v>
      </c>
      <c r="M220" s="19">
        <v>44418545.191903874</v>
      </c>
      <c r="N220" s="19">
        <v>52800000</v>
      </c>
      <c r="O220" s="19">
        <v>50521486.226801604</v>
      </c>
      <c r="P220" s="19">
        <v>48248589.596242398</v>
      </c>
      <c r="Q220" s="19">
        <v>52800000</v>
      </c>
      <c r="R220" s="19">
        <v>52800000</v>
      </c>
      <c r="S220" s="19">
        <v>49707096.293084957</v>
      </c>
      <c r="T220" s="19">
        <v>52800000</v>
      </c>
      <c r="U220" s="19">
        <v>52800000</v>
      </c>
      <c r="V220" s="19">
        <v>49729387.207373291</v>
      </c>
      <c r="W220" s="19">
        <v>52800000</v>
      </c>
      <c r="X220" s="19">
        <v>52800000</v>
      </c>
      <c r="Y220" s="19">
        <v>49731552.097400002</v>
      </c>
      <c r="Z220" s="19">
        <v>52800000</v>
      </c>
      <c r="AA220" s="19">
        <v>52800000</v>
      </c>
      <c r="AB220" s="19">
        <v>49731552.097400002</v>
      </c>
      <c r="AC220">
        <v>14600000</v>
      </c>
      <c r="AD220">
        <v>31800000</v>
      </c>
      <c r="AE220">
        <v>52800000</v>
      </c>
    </row>
    <row r="221" spans="1:31" x14ac:dyDescent="0.2">
      <c r="A221" s="18">
        <v>44397</v>
      </c>
      <c r="B221" s="19">
        <v>0</v>
      </c>
      <c r="C221" s="19">
        <v>0</v>
      </c>
      <c r="D221" s="19" t="e">
        <v>#N/A</v>
      </c>
      <c r="E221" s="19">
        <v>52800000</v>
      </c>
      <c r="F221" s="19">
        <v>38128142.999999985</v>
      </c>
      <c r="G221" s="19">
        <v>36724720.214285612</v>
      </c>
      <c r="H221" s="19">
        <v>52800000</v>
      </c>
      <c r="I221" s="19">
        <v>41998147.473554701</v>
      </c>
      <c r="J221" s="19">
        <v>40607796.207936078</v>
      </c>
      <c r="K221" s="19">
        <v>52800000</v>
      </c>
      <c r="L221" s="19">
        <v>46303397.426895797</v>
      </c>
      <c r="M221" s="19">
        <v>44452028.827618167</v>
      </c>
      <c r="N221" s="19">
        <v>52800000</v>
      </c>
      <c r="O221" s="19">
        <v>50521486.226801604</v>
      </c>
      <c r="P221" s="19">
        <v>48284573.231956683</v>
      </c>
      <c r="Q221" s="19">
        <v>52800000</v>
      </c>
      <c r="R221" s="19">
        <v>52800000</v>
      </c>
      <c r="S221" s="19">
        <v>49739244.314513527</v>
      </c>
      <c r="T221" s="19">
        <v>52800000</v>
      </c>
      <c r="U221" s="19">
        <v>52800000</v>
      </c>
      <c r="V221" s="19">
        <v>49764035.228801869</v>
      </c>
      <c r="W221" s="19">
        <v>52800000</v>
      </c>
      <c r="X221" s="19">
        <v>52800000</v>
      </c>
      <c r="Y221" s="19">
        <v>49767447.813866802</v>
      </c>
      <c r="Z221" s="19">
        <v>52800000</v>
      </c>
      <c r="AA221" s="19">
        <v>52800000</v>
      </c>
      <c r="AB221" s="19">
        <v>49767447.813866802</v>
      </c>
      <c r="AC221">
        <v>14600000</v>
      </c>
      <c r="AD221">
        <v>31800000</v>
      </c>
      <c r="AE221">
        <v>52800000</v>
      </c>
    </row>
    <row r="222" spans="1:31" x14ac:dyDescent="0.2">
      <c r="A222" s="18">
        <v>44398</v>
      </c>
      <c r="B222" s="19">
        <v>0</v>
      </c>
      <c r="C222" s="19">
        <v>0</v>
      </c>
      <c r="D222" s="19" t="e">
        <v>#N/A</v>
      </c>
      <c r="E222" s="19">
        <v>52800000</v>
      </c>
      <c r="F222" s="19">
        <v>38128142.999999985</v>
      </c>
      <c r="G222" s="19">
        <v>36753203.849999897</v>
      </c>
      <c r="H222" s="19">
        <v>52800000</v>
      </c>
      <c r="I222" s="19">
        <v>41998147.473554701</v>
      </c>
      <c r="J222" s="19">
        <v>40638779.843650363</v>
      </c>
      <c r="K222" s="19">
        <v>52800000</v>
      </c>
      <c r="L222" s="19">
        <v>46303397.426895797</v>
      </c>
      <c r="M222" s="19">
        <v>44485512.463332452</v>
      </c>
      <c r="N222" s="19">
        <v>52800000</v>
      </c>
      <c r="O222" s="19">
        <v>50521486.226801604</v>
      </c>
      <c r="P222" s="19">
        <v>48320556.867670983</v>
      </c>
      <c r="Q222" s="19">
        <v>52800000</v>
      </c>
      <c r="R222" s="19">
        <v>52800000</v>
      </c>
      <c r="S222" s="19">
        <v>49771392.335942097</v>
      </c>
      <c r="T222" s="19">
        <v>52800000</v>
      </c>
      <c r="U222" s="19">
        <v>52800000</v>
      </c>
      <c r="V222" s="19">
        <v>49798683.250230439</v>
      </c>
      <c r="W222" s="19">
        <v>52800000</v>
      </c>
      <c r="X222" s="19">
        <v>52800000</v>
      </c>
      <c r="Y222" s="19">
        <v>49803606.56284827</v>
      </c>
      <c r="Z222" s="19">
        <v>52800000</v>
      </c>
      <c r="AA222" s="19">
        <v>52800000</v>
      </c>
      <c r="AB222" s="19">
        <v>49803606.56284827</v>
      </c>
      <c r="AC222">
        <v>14600000</v>
      </c>
      <c r="AD222">
        <v>31800000</v>
      </c>
      <c r="AE222">
        <v>52800000</v>
      </c>
    </row>
    <row r="223" spans="1:31" x14ac:dyDescent="0.2">
      <c r="A223" s="18">
        <v>44399</v>
      </c>
      <c r="B223" s="19">
        <v>0</v>
      </c>
      <c r="C223" s="19">
        <v>0</v>
      </c>
      <c r="D223" s="19" t="e">
        <v>#N/A</v>
      </c>
      <c r="E223" s="19">
        <v>52800000</v>
      </c>
      <c r="F223" s="19">
        <v>38128142.999999985</v>
      </c>
      <c r="G223" s="19">
        <v>36759539.46428562</v>
      </c>
      <c r="H223" s="19">
        <v>52800000</v>
      </c>
      <c r="I223" s="19">
        <v>41998147.473554701</v>
      </c>
      <c r="J223" s="19">
        <v>40669763.479364648</v>
      </c>
      <c r="K223" s="19">
        <v>52800000</v>
      </c>
      <c r="L223" s="19">
        <v>46303397.426895797</v>
      </c>
      <c r="M223" s="19">
        <v>44518996.099046737</v>
      </c>
      <c r="N223" s="19">
        <v>52800000</v>
      </c>
      <c r="O223" s="19">
        <v>50521486.226801604</v>
      </c>
      <c r="P223" s="19">
        <v>48356540.503385268</v>
      </c>
      <c r="Q223" s="19">
        <v>52800000</v>
      </c>
      <c r="R223" s="19">
        <v>52800000</v>
      </c>
      <c r="S223" s="19">
        <v>49803540.357370667</v>
      </c>
      <c r="T223" s="19">
        <v>52800000</v>
      </c>
      <c r="U223" s="19">
        <v>52800000</v>
      </c>
      <c r="V223" s="19">
        <v>49833331.271659009</v>
      </c>
      <c r="W223" s="19">
        <v>52800000</v>
      </c>
      <c r="X223" s="19">
        <v>52800000</v>
      </c>
      <c r="Y223" s="19">
        <v>49840028.344344392</v>
      </c>
      <c r="Z223" s="19">
        <v>52800000</v>
      </c>
      <c r="AA223" s="19">
        <v>52800000</v>
      </c>
      <c r="AB223" s="19">
        <v>49840028.344344392</v>
      </c>
      <c r="AC223">
        <v>14600000</v>
      </c>
      <c r="AD223">
        <v>31800000</v>
      </c>
      <c r="AE223">
        <v>52800000</v>
      </c>
    </row>
    <row r="224" spans="1:31" x14ac:dyDescent="0.2">
      <c r="A224" s="18">
        <v>44400</v>
      </c>
      <c r="B224" s="19">
        <v>0</v>
      </c>
      <c r="C224" s="19">
        <v>0</v>
      </c>
      <c r="D224" s="19" t="e">
        <v>#N/A</v>
      </c>
      <c r="E224" s="19">
        <v>52800000</v>
      </c>
      <c r="F224" s="19">
        <v>38928142.999999985</v>
      </c>
      <c r="G224" s="19">
        <v>37479539.46428562</v>
      </c>
      <c r="H224" s="19">
        <v>52800000</v>
      </c>
      <c r="I224" s="19">
        <v>41998147.473554701</v>
      </c>
      <c r="J224" s="19">
        <v>40700747.115078941</v>
      </c>
      <c r="K224" s="19">
        <v>52800000</v>
      </c>
      <c r="L224" s="19">
        <v>46303397.426895797</v>
      </c>
      <c r="M224" s="19">
        <v>44552479.734761022</v>
      </c>
      <c r="N224" s="19">
        <v>52800000</v>
      </c>
      <c r="O224" s="19">
        <v>50521486.226801604</v>
      </c>
      <c r="P224" s="19">
        <v>48392524.139099553</v>
      </c>
      <c r="Q224" s="19">
        <v>52800000</v>
      </c>
      <c r="R224" s="19">
        <v>52800000</v>
      </c>
      <c r="S224" s="19">
        <v>49835688.378799245</v>
      </c>
      <c r="T224" s="19">
        <v>52800000</v>
      </c>
      <c r="U224" s="19">
        <v>52800000</v>
      </c>
      <c r="V224" s="19">
        <v>49867979.293087579</v>
      </c>
      <c r="W224" s="19">
        <v>52800000</v>
      </c>
      <c r="X224" s="19">
        <v>52800000</v>
      </c>
      <c r="Y224" s="19">
        <v>49876713.158355184</v>
      </c>
      <c r="Z224" s="19">
        <v>52800000</v>
      </c>
      <c r="AA224" s="19">
        <v>52800000</v>
      </c>
      <c r="AB224" s="19">
        <v>49876713.158355184</v>
      </c>
      <c r="AC224">
        <v>14600000</v>
      </c>
      <c r="AD224">
        <v>31800000</v>
      </c>
      <c r="AE224">
        <v>52800000</v>
      </c>
    </row>
    <row r="225" spans="1:31" x14ac:dyDescent="0.2">
      <c r="A225" s="18">
        <v>44401</v>
      </c>
      <c r="B225" s="19">
        <v>0</v>
      </c>
      <c r="C225" s="19">
        <v>0</v>
      </c>
      <c r="D225" s="19" t="e">
        <v>#N/A</v>
      </c>
      <c r="E225" s="19">
        <v>52800000</v>
      </c>
      <c r="F225" s="19">
        <v>39728142.999999985</v>
      </c>
      <c r="G225" s="19">
        <v>38199539.46428562</v>
      </c>
      <c r="H225" s="19">
        <v>52800000</v>
      </c>
      <c r="I225" s="19">
        <v>41998147.473554701</v>
      </c>
      <c r="J225" s="19">
        <v>40731730.750793234</v>
      </c>
      <c r="K225" s="19">
        <v>52800000</v>
      </c>
      <c r="L225" s="19">
        <v>46303397.426895797</v>
      </c>
      <c r="M225" s="19">
        <v>44585963.370475315</v>
      </c>
      <c r="N225" s="19">
        <v>52800000</v>
      </c>
      <c r="O225" s="19">
        <v>50521486.226801604</v>
      </c>
      <c r="P225" s="19">
        <v>48428507.774813838</v>
      </c>
      <c r="Q225" s="19">
        <v>52800000</v>
      </c>
      <c r="R225" s="19">
        <v>52800000</v>
      </c>
      <c r="S225" s="19">
        <v>49867836.400227815</v>
      </c>
      <c r="T225" s="19">
        <v>52800000</v>
      </c>
      <c r="U225" s="19">
        <v>52800000</v>
      </c>
      <c r="V225" s="19">
        <v>49902627.314516149</v>
      </c>
      <c r="W225" s="19">
        <v>52800000</v>
      </c>
      <c r="X225" s="19">
        <v>52800000</v>
      </c>
      <c r="Y225" s="19">
        <v>49913661.004880629</v>
      </c>
      <c r="Z225" s="19">
        <v>52800000</v>
      </c>
      <c r="AA225" s="19">
        <v>52800000</v>
      </c>
      <c r="AB225" s="19">
        <v>49913661.004880629</v>
      </c>
      <c r="AC225">
        <v>14600000</v>
      </c>
      <c r="AD225">
        <v>31800000</v>
      </c>
      <c r="AE225">
        <v>52800000</v>
      </c>
    </row>
    <row r="226" spans="1:31" x14ac:dyDescent="0.2">
      <c r="A226" s="18">
        <v>44402</v>
      </c>
      <c r="B226" s="19">
        <v>0</v>
      </c>
      <c r="C226" s="19">
        <v>0</v>
      </c>
      <c r="D226" s="19" t="e">
        <v>#N/A</v>
      </c>
      <c r="E226" s="19">
        <v>52800000</v>
      </c>
      <c r="F226" s="19">
        <v>40528142.999999985</v>
      </c>
      <c r="G226" s="19">
        <v>38919539.46428562</v>
      </c>
      <c r="H226" s="19">
        <v>52800000</v>
      </c>
      <c r="I226" s="19">
        <v>41998147.473554701</v>
      </c>
      <c r="J226" s="19">
        <v>40738066.365078948</v>
      </c>
      <c r="K226" s="19">
        <v>52800000</v>
      </c>
      <c r="L226" s="19">
        <v>46303397.426895797</v>
      </c>
      <c r="M226" s="19">
        <v>44619447.006189607</v>
      </c>
      <c r="N226" s="19">
        <v>52800000</v>
      </c>
      <c r="O226" s="19">
        <v>50521486.226801604</v>
      </c>
      <c r="P226" s="19">
        <v>48464491.410528131</v>
      </c>
      <c r="Q226" s="19">
        <v>52800000</v>
      </c>
      <c r="R226" s="19">
        <v>52800000</v>
      </c>
      <c r="S226" s="19">
        <v>49899984.421656385</v>
      </c>
      <c r="T226" s="19">
        <v>52800000</v>
      </c>
      <c r="U226" s="19">
        <v>52800000</v>
      </c>
      <c r="V226" s="19">
        <v>49937275.33594472</v>
      </c>
      <c r="W226" s="19">
        <v>52800000</v>
      </c>
      <c r="X226" s="19">
        <v>52800000</v>
      </c>
      <c r="Y226" s="19">
        <v>49950871.883920744</v>
      </c>
      <c r="Z226" s="19">
        <v>52800000</v>
      </c>
      <c r="AA226" s="19">
        <v>52800000</v>
      </c>
      <c r="AB226" s="19">
        <v>49950871.883920744</v>
      </c>
      <c r="AC226">
        <v>14600000</v>
      </c>
      <c r="AD226">
        <v>31800000</v>
      </c>
      <c r="AE226">
        <v>52800000</v>
      </c>
    </row>
    <row r="227" spans="1:31" x14ac:dyDescent="0.2">
      <c r="A227" s="18">
        <v>44403</v>
      </c>
      <c r="B227" s="19">
        <v>0</v>
      </c>
      <c r="C227" s="19">
        <v>0</v>
      </c>
      <c r="D227" s="19" t="e">
        <v>#N/A</v>
      </c>
      <c r="E227" s="19">
        <v>52800000</v>
      </c>
      <c r="F227" s="19">
        <v>41328142.999999985</v>
      </c>
      <c r="G227" s="19">
        <v>39639539.46428562</v>
      </c>
      <c r="H227" s="19">
        <v>52800000</v>
      </c>
      <c r="I227" s="19">
        <v>42798147.473554701</v>
      </c>
      <c r="J227" s="19">
        <v>41458066.365078948</v>
      </c>
      <c r="K227" s="19">
        <v>52800000</v>
      </c>
      <c r="L227" s="19">
        <v>46303397.426895797</v>
      </c>
      <c r="M227" s="19">
        <v>44652930.641903892</v>
      </c>
      <c r="N227" s="19">
        <v>52800000</v>
      </c>
      <c r="O227" s="19">
        <v>50521486.226801604</v>
      </c>
      <c r="P227" s="19">
        <v>48500475.046242416</v>
      </c>
      <c r="Q227" s="19">
        <v>52800000</v>
      </c>
      <c r="R227" s="19">
        <v>52800000</v>
      </c>
      <c r="S227" s="19">
        <v>49932132.443084955</v>
      </c>
      <c r="T227" s="19">
        <v>52800000</v>
      </c>
      <c r="U227" s="19">
        <v>52800000</v>
      </c>
      <c r="V227" s="19">
        <v>49971923.357373297</v>
      </c>
      <c r="W227" s="19">
        <v>52800000</v>
      </c>
      <c r="X227" s="19">
        <v>52800000</v>
      </c>
      <c r="Y227" s="19">
        <v>49988345.79547552</v>
      </c>
      <c r="Z227" s="19">
        <v>52800000</v>
      </c>
      <c r="AA227" s="19">
        <v>52800000</v>
      </c>
      <c r="AB227" s="19">
        <v>49988345.79547552</v>
      </c>
      <c r="AC227">
        <v>14600000</v>
      </c>
      <c r="AD227">
        <v>31800000</v>
      </c>
      <c r="AE227">
        <v>52800000</v>
      </c>
    </row>
    <row r="228" spans="1:31" x14ac:dyDescent="0.2">
      <c r="A228" s="18">
        <v>44404</v>
      </c>
      <c r="B228" s="19">
        <v>0</v>
      </c>
      <c r="C228" s="19">
        <v>0</v>
      </c>
      <c r="D228" s="19" t="e">
        <v>#N/A</v>
      </c>
      <c r="E228" s="19">
        <v>52800000</v>
      </c>
      <c r="F228" s="19">
        <v>42128142.999999985</v>
      </c>
      <c r="G228" s="19">
        <v>40359539.46428562</v>
      </c>
      <c r="H228" s="19">
        <v>52800000</v>
      </c>
      <c r="I228" s="19">
        <v>43598147.473554701</v>
      </c>
      <c r="J228" s="19">
        <v>42178066.365078948</v>
      </c>
      <c r="K228" s="19">
        <v>52800000</v>
      </c>
      <c r="L228" s="19">
        <v>46303397.426895797</v>
      </c>
      <c r="M228" s="19">
        <v>44686414.277618185</v>
      </c>
      <c r="N228" s="19">
        <v>52800000</v>
      </c>
      <c r="O228" s="19">
        <v>50521486.226801604</v>
      </c>
      <c r="P228" s="19">
        <v>48536458.681956701</v>
      </c>
      <c r="Q228" s="19">
        <v>52800000</v>
      </c>
      <c r="R228" s="19">
        <v>52800000</v>
      </c>
      <c r="S228" s="19">
        <v>49964280.464513525</v>
      </c>
      <c r="T228" s="19">
        <v>52800000</v>
      </c>
      <c r="U228" s="19">
        <v>52800000</v>
      </c>
      <c r="V228" s="19">
        <v>50006571.378801867</v>
      </c>
      <c r="W228" s="19">
        <v>52800000</v>
      </c>
      <c r="X228" s="19">
        <v>52800000</v>
      </c>
      <c r="Y228" s="19">
        <v>50025493.81690409</v>
      </c>
      <c r="Z228" s="19">
        <v>52800000</v>
      </c>
      <c r="AA228" s="19">
        <v>52800000</v>
      </c>
      <c r="AB228" s="19">
        <v>50026082.739544958</v>
      </c>
      <c r="AC228">
        <v>14600000</v>
      </c>
      <c r="AD228">
        <v>31800000</v>
      </c>
      <c r="AE228">
        <v>52800000</v>
      </c>
    </row>
    <row r="229" spans="1:31" x14ac:dyDescent="0.2">
      <c r="A229" s="18">
        <v>44405</v>
      </c>
      <c r="B229" s="19">
        <v>0</v>
      </c>
      <c r="C229" s="19">
        <v>0</v>
      </c>
      <c r="D229" s="19" t="e">
        <v>#N/A</v>
      </c>
      <c r="E229" s="19">
        <v>52800000</v>
      </c>
      <c r="F229" s="19">
        <v>42928142.999999985</v>
      </c>
      <c r="G229" s="19">
        <v>41079539.46428562</v>
      </c>
      <c r="H229" s="19">
        <v>52800000</v>
      </c>
      <c r="I229" s="19">
        <v>44398147.473554701</v>
      </c>
      <c r="J229" s="19">
        <v>42898066.365078948</v>
      </c>
      <c r="K229" s="19">
        <v>52800000</v>
      </c>
      <c r="L229" s="19">
        <v>46303397.426895797</v>
      </c>
      <c r="M229" s="19">
        <v>44719897.91333247</v>
      </c>
      <c r="N229" s="19">
        <v>52800000</v>
      </c>
      <c r="O229" s="19">
        <v>50521486.226801604</v>
      </c>
      <c r="P229" s="19">
        <v>48572442.317671001</v>
      </c>
      <c r="Q229" s="19">
        <v>52800000</v>
      </c>
      <c r="R229" s="19">
        <v>52800000</v>
      </c>
      <c r="S229" s="19">
        <v>49996428.485942096</v>
      </c>
      <c r="T229" s="19">
        <v>52800000</v>
      </c>
      <c r="U229" s="19">
        <v>52800000</v>
      </c>
      <c r="V229" s="19">
        <v>50041219.400230438</v>
      </c>
      <c r="W229" s="19">
        <v>52800000</v>
      </c>
      <c r="X229" s="19">
        <v>52800000</v>
      </c>
      <c r="Y229" s="19">
        <v>50062641.838332668</v>
      </c>
      <c r="Z229" s="19">
        <v>52800000</v>
      </c>
      <c r="AA229" s="19">
        <v>52800000</v>
      </c>
      <c r="AB229" s="19">
        <v>50064082.716129065</v>
      </c>
      <c r="AC229">
        <v>14600000</v>
      </c>
      <c r="AD229">
        <v>31800000</v>
      </c>
      <c r="AE229">
        <v>52800000</v>
      </c>
    </row>
    <row r="230" spans="1:31" x14ac:dyDescent="0.2">
      <c r="A230" s="18">
        <v>44406</v>
      </c>
      <c r="B230" s="19">
        <v>0</v>
      </c>
      <c r="C230" s="19">
        <v>0</v>
      </c>
      <c r="D230" s="19" t="e">
        <v>#N/A</v>
      </c>
      <c r="E230" s="19">
        <v>52800000</v>
      </c>
      <c r="F230" s="19">
        <v>43728142.999999985</v>
      </c>
      <c r="G230" s="19">
        <v>41799539.46428562</v>
      </c>
      <c r="H230" s="19">
        <v>52800000</v>
      </c>
      <c r="I230" s="19">
        <v>45198147.473554701</v>
      </c>
      <c r="J230" s="19">
        <v>43618066.365078948</v>
      </c>
      <c r="K230" s="19">
        <v>52800000</v>
      </c>
      <c r="L230" s="19">
        <v>46303397.426895797</v>
      </c>
      <c r="M230" s="19">
        <v>44726233.527618185</v>
      </c>
      <c r="N230" s="19">
        <v>52800000</v>
      </c>
      <c r="O230" s="19">
        <v>50521486.226801604</v>
      </c>
      <c r="P230" s="19">
        <v>48608425.953385286</v>
      </c>
      <c r="Q230" s="19">
        <v>52800000</v>
      </c>
      <c r="R230" s="19">
        <v>52800000</v>
      </c>
      <c r="S230" s="19">
        <v>50028576.507370666</v>
      </c>
      <c r="T230" s="19">
        <v>52800000</v>
      </c>
      <c r="U230" s="19">
        <v>52800000</v>
      </c>
      <c r="V230" s="19">
        <v>50075867.421659008</v>
      </c>
      <c r="W230" s="19">
        <v>52800000</v>
      </c>
      <c r="X230" s="19">
        <v>52800000</v>
      </c>
      <c r="Y230" s="19">
        <v>50099789.859761238</v>
      </c>
      <c r="Z230" s="19">
        <v>52800000</v>
      </c>
      <c r="AA230" s="19">
        <v>52800000</v>
      </c>
      <c r="AB230" s="19">
        <v>50102345.725227825</v>
      </c>
      <c r="AC230">
        <v>14600000</v>
      </c>
      <c r="AD230">
        <v>31800000</v>
      </c>
      <c r="AE230">
        <v>52800000</v>
      </c>
    </row>
    <row r="231" spans="1:31" x14ac:dyDescent="0.2">
      <c r="A231" s="18">
        <v>44407</v>
      </c>
      <c r="B231" s="19">
        <v>0</v>
      </c>
      <c r="C231" s="19">
        <v>0</v>
      </c>
      <c r="D231" s="19" t="e">
        <v>#N/A</v>
      </c>
      <c r="E231" s="19">
        <v>52800000</v>
      </c>
      <c r="F231" s="19">
        <v>44528142.999999985</v>
      </c>
      <c r="G231" s="19">
        <v>42519539.46428562</v>
      </c>
      <c r="H231" s="19">
        <v>52800000</v>
      </c>
      <c r="I231" s="19">
        <v>45998147.473554701</v>
      </c>
      <c r="J231" s="19">
        <v>44338066.365078948</v>
      </c>
      <c r="K231" s="19">
        <v>52800000</v>
      </c>
      <c r="L231" s="19">
        <v>47103397.426895797</v>
      </c>
      <c r="M231" s="19">
        <v>45446233.527618185</v>
      </c>
      <c r="N231" s="19">
        <v>52800000</v>
      </c>
      <c r="O231" s="19">
        <v>50521486.226801604</v>
      </c>
      <c r="P231" s="19">
        <v>48644409.589099571</v>
      </c>
      <c r="Q231" s="19">
        <v>52800000</v>
      </c>
      <c r="R231" s="19">
        <v>52800000</v>
      </c>
      <c r="S231" s="19">
        <v>50060724.528799243</v>
      </c>
      <c r="T231" s="19">
        <v>52800000</v>
      </c>
      <c r="U231" s="19">
        <v>52800000</v>
      </c>
      <c r="V231" s="19">
        <v>50110515.443087578</v>
      </c>
      <c r="W231" s="19">
        <v>52800000</v>
      </c>
      <c r="X231" s="19">
        <v>52800000</v>
      </c>
      <c r="Y231" s="19">
        <v>50136937.881189808</v>
      </c>
      <c r="Z231" s="19">
        <v>52800000</v>
      </c>
      <c r="AA231" s="19">
        <v>52800000</v>
      </c>
      <c r="AB231" s="19">
        <v>50140871.766841255</v>
      </c>
      <c r="AC231">
        <v>14600000</v>
      </c>
      <c r="AD231">
        <v>31800000</v>
      </c>
      <c r="AE231">
        <v>52800000</v>
      </c>
    </row>
    <row r="232" spans="1:31" x14ac:dyDescent="0.2">
      <c r="A232" s="18">
        <v>44408</v>
      </c>
      <c r="B232" s="19">
        <v>0</v>
      </c>
      <c r="C232" s="19">
        <v>0</v>
      </c>
      <c r="D232" s="19" t="e">
        <v>#N/A</v>
      </c>
      <c r="E232" s="19">
        <v>52800000</v>
      </c>
      <c r="F232" s="19">
        <v>45328142.999999985</v>
      </c>
      <c r="G232" s="19">
        <v>43239539.46428562</v>
      </c>
      <c r="H232" s="19">
        <v>52800000</v>
      </c>
      <c r="I232" s="19">
        <v>46798147.473554701</v>
      </c>
      <c r="J232" s="19">
        <v>45058066.365078948</v>
      </c>
      <c r="K232" s="19">
        <v>52800000</v>
      </c>
      <c r="L232" s="19">
        <v>47903397.426895797</v>
      </c>
      <c r="M232" s="19">
        <v>46166233.527618185</v>
      </c>
      <c r="N232" s="19">
        <v>52800000</v>
      </c>
      <c r="O232" s="19">
        <v>50521486.226801604</v>
      </c>
      <c r="P232" s="19">
        <v>48680393.224813864</v>
      </c>
      <c r="Q232" s="19">
        <v>52800000</v>
      </c>
      <c r="R232" s="19">
        <v>52800000</v>
      </c>
      <c r="S232" s="19">
        <v>50092872.550227813</v>
      </c>
      <c r="T232" s="19">
        <v>52800000</v>
      </c>
      <c r="U232" s="19">
        <v>52800000</v>
      </c>
      <c r="V232" s="19">
        <v>50145163.464516148</v>
      </c>
      <c r="W232" s="19">
        <v>52800000</v>
      </c>
      <c r="X232" s="19">
        <v>52800000</v>
      </c>
      <c r="Y232" s="19">
        <v>50160000</v>
      </c>
      <c r="Z232" s="19">
        <v>52800000</v>
      </c>
      <c r="AA232" s="19">
        <v>52800000</v>
      </c>
      <c r="AB232" s="19">
        <v>50160000</v>
      </c>
      <c r="AC232">
        <v>14600000</v>
      </c>
      <c r="AD232">
        <v>31800000</v>
      </c>
      <c r="AE232">
        <v>52800000</v>
      </c>
    </row>
    <row r="233" spans="1:31" x14ac:dyDescent="0.2">
      <c r="A233" s="18">
        <v>44409</v>
      </c>
      <c r="B233" s="19">
        <v>0</v>
      </c>
      <c r="C233" s="19">
        <v>0</v>
      </c>
      <c r="D233" s="19" t="e">
        <v>#N/A</v>
      </c>
      <c r="E233" s="19">
        <v>52800000</v>
      </c>
      <c r="F233" s="19">
        <v>46128142.999999985</v>
      </c>
      <c r="G233" s="19">
        <v>43959539.46428562</v>
      </c>
      <c r="H233" s="19">
        <v>52800000</v>
      </c>
      <c r="I233" s="19">
        <v>47598147.473554701</v>
      </c>
      <c r="J233" s="19">
        <v>45778066.365078948</v>
      </c>
      <c r="K233" s="19">
        <v>52800000</v>
      </c>
      <c r="L233" s="19">
        <v>48703397.426895797</v>
      </c>
      <c r="M233" s="19">
        <v>46886233.527618185</v>
      </c>
      <c r="N233" s="19">
        <v>52800000</v>
      </c>
      <c r="O233" s="19">
        <v>50521486.226801604</v>
      </c>
      <c r="P233" s="19">
        <v>48716376.860528149</v>
      </c>
      <c r="Q233" s="19">
        <v>52800000</v>
      </c>
      <c r="R233" s="19">
        <v>52800000</v>
      </c>
      <c r="S233" s="19">
        <v>50125020.571656384</v>
      </c>
      <c r="T233" s="19">
        <v>52800000</v>
      </c>
      <c r="U233" s="19">
        <v>52800000</v>
      </c>
      <c r="V233" s="19">
        <v>50160000</v>
      </c>
      <c r="W233" s="19">
        <v>52800000</v>
      </c>
      <c r="X233" s="19">
        <v>52800000</v>
      </c>
      <c r="Y233" s="19">
        <v>50160000</v>
      </c>
      <c r="Z233" s="19">
        <v>52800000</v>
      </c>
      <c r="AA233" s="19">
        <v>52800000</v>
      </c>
      <c r="AB233" s="19">
        <v>50160000</v>
      </c>
      <c r="AC233">
        <v>14600000</v>
      </c>
      <c r="AD233">
        <v>31800000</v>
      </c>
      <c r="AE233">
        <v>52800000</v>
      </c>
    </row>
    <row r="234" spans="1:31" x14ac:dyDescent="0.2">
      <c r="A234" s="18">
        <v>44410</v>
      </c>
      <c r="B234" s="19">
        <v>0</v>
      </c>
      <c r="C234" s="19">
        <v>0</v>
      </c>
      <c r="D234" s="19" t="e">
        <v>#N/A</v>
      </c>
      <c r="E234" s="19">
        <v>52800000</v>
      </c>
      <c r="F234" s="19">
        <v>46928142.999999985</v>
      </c>
      <c r="G234" s="19">
        <v>44679539.46428562</v>
      </c>
      <c r="H234" s="19">
        <v>52800000</v>
      </c>
      <c r="I234" s="19">
        <v>48398147.473554701</v>
      </c>
      <c r="J234" s="19">
        <v>46498066.365078948</v>
      </c>
      <c r="K234" s="19">
        <v>52800000</v>
      </c>
      <c r="L234" s="19">
        <v>49503397.426895797</v>
      </c>
      <c r="M234" s="19">
        <v>47606233.527618185</v>
      </c>
      <c r="N234" s="19">
        <v>52800000</v>
      </c>
      <c r="O234" s="19">
        <v>50521486.226801604</v>
      </c>
      <c r="P234" s="19">
        <v>48722712.474813864</v>
      </c>
      <c r="Q234" s="19">
        <v>52800000</v>
      </c>
      <c r="R234" s="19">
        <v>52800000</v>
      </c>
      <c r="S234" s="19">
        <v>50157168.593084954</v>
      </c>
      <c r="T234" s="19">
        <v>52800000</v>
      </c>
      <c r="U234" s="19">
        <v>52800000</v>
      </c>
      <c r="V234" s="19">
        <v>50160000</v>
      </c>
      <c r="W234" s="19">
        <v>52800000</v>
      </c>
      <c r="X234" s="19">
        <v>52800000</v>
      </c>
      <c r="Y234" s="19">
        <v>50160000</v>
      </c>
      <c r="Z234" s="19">
        <v>52800000</v>
      </c>
      <c r="AA234" s="19">
        <v>52800000</v>
      </c>
      <c r="AB234" s="19">
        <v>50160000</v>
      </c>
      <c r="AC234">
        <v>14600000</v>
      </c>
      <c r="AD234">
        <v>31800000</v>
      </c>
      <c r="AE234">
        <v>52800000</v>
      </c>
    </row>
    <row r="235" spans="1:31" x14ac:dyDescent="0.2">
      <c r="A235" s="18">
        <v>44411</v>
      </c>
      <c r="B235" s="19">
        <v>0</v>
      </c>
      <c r="C235" s="19">
        <v>0</v>
      </c>
      <c r="D235" s="19" t="e">
        <v>#N/A</v>
      </c>
      <c r="E235" s="19">
        <v>52800000</v>
      </c>
      <c r="F235" s="19">
        <v>47728142.999999985</v>
      </c>
      <c r="G235" s="19">
        <v>45399539.46428562</v>
      </c>
      <c r="H235" s="19">
        <v>52800000</v>
      </c>
      <c r="I235" s="19">
        <v>49198147.473554701</v>
      </c>
      <c r="J235" s="19">
        <v>47218066.365078948</v>
      </c>
      <c r="K235" s="19">
        <v>52800000</v>
      </c>
      <c r="L235" s="19">
        <v>50303397.426895797</v>
      </c>
      <c r="M235" s="19">
        <v>48326233.527618185</v>
      </c>
      <c r="N235" s="19">
        <v>52800000</v>
      </c>
      <c r="O235" s="19">
        <v>51321486.226801604</v>
      </c>
      <c r="P235" s="19">
        <v>49442712.474813864</v>
      </c>
      <c r="Q235" s="19">
        <v>52800000</v>
      </c>
      <c r="R235" s="19">
        <v>52800000</v>
      </c>
      <c r="S235" s="19">
        <v>50160000</v>
      </c>
      <c r="T235" s="19">
        <v>52800000</v>
      </c>
      <c r="U235" s="19">
        <v>52800000</v>
      </c>
      <c r="V235" s="19">
        <v>50160000</v>
      </c>
      <c r="W235" s="19">
        <v>52800000</v>
      </c>
      <c r="X235" s="19">
        <v>52800000</v>
      </c>
      <c r="Y235" s="19">
        <v>50160000</v>
      </c>
      <c r="Z235" s="19">
        <v>52800000</v>
      </c>
      <c r="AA235" s="19">
        <v>52800000</v>
      </c>
      <c r="AB235" s="19">
        <v>50160000</v>
      </c>
      <c r="AC235">
        <v>14600000</v>
      </c>
      <c r="AD235">
        <v>31800000</v>
      </c>
      <c r="AE235">
        <v>52800000</v>
      </c>
    </row>
    <row r="236" spans="1:31" x14ac:dyDescent="0.2">
      <c r="A236" s="18">
        <v>44412</v>
      </c>
      <c r="B236" s="19">
        <v>0</v>
      </c>
      <c r="C236" s="19">
        <v>0</v>
      </c>
      <c r="D236" s="19" t="e">
        <v>#N/A</v>
      </c>
      <c r="E236" s="19">
        <v>52800000</v>
      </c>
      <c r="F236" s="19">
        <v>48528142.999999985</v>
      </c>
      <c r="G236" s="19">
        <v>46119539.46428562</v>
      </c>
      <c r="H236" s="19">
        <v>52800000</v>
      </c>
      <c r="I236" s="19">
        <v>49998147.473554701</v>
      </c>
      <c r="J236" s="19">
        <v>47938066.365078948</v>
      </c>
      <c r="K236" s="19">
        <v>52800000</v>
      </c>
      <c r="L236" s="19">
        <v>51103397.426895797</v>
      </c>
      <c r="M236" s="19">
        <v>49046233.527618185</v>
      </c>
      <c r="N236" s="19">
        <v>52800000</v>
      </c>
      <c r="O236" s="19">
        <v>52121486.226801604</v>
      </c>
      <c r="P236" s="19">
        <v>50046074.311340079</v>
      </c>
      <c r="Q236" s="19">
        <v>52800000</v>
      </c>
      <c r="R236" s="19">
        <v>52800000</v>
      </c>
      <c r="S236" s="19">
        <v>50160000</v>
      </c>
      <c r="T236" s="19">
        <v>52800000</v>
      </c>
      <c r="U236" s="19">
        <v>52800000</v>
      </c>
      <c r="V236" s="19">
        <v>50160000</v>
      </c>
      <c r="W236" s="19">
        <v>52800000</v>
      </c>
      <c r="X236" s="19">
        <v>52800000</v>
      </c>
      <c r="Y236" s="19">
        <v>50160000</v>
      </c>
      <c r="Z236" s="19">
        <v>52800000</v>
      </c>
      <c r="AA236" s="19">
        <v>52800000</v>
      </c>
      <c r="AB236" s="19">
        <v>50160000</v>
      </c>
      <c r="AC236">
        <v>14600000</v>
      </c>
      <c r="AD236">
        <v>31800000</v>
      </c>
      <c r="AE236">
        <v>52800000</v>
      </c>
    </row>
    <row r="237" spans="1:31" x14ac:dyDescent="0.2">
      <c r="A237" s="18">
        <v>44413</v>
      </c>
      <c r="B237" s="19">
        <v>0</v>
      </c>
      <c r="C237" s="19">
        <v>0</v>
      </c>
      <c r="D237" s="19" t="e">
        <v>#N/A</v>
      </c>
      <c r="E237" s="19">
        <v>52800000</v>
      </c>
      <c r="F237" s="19">
        <v>49328142.999999985</v>
      </c>
      <c r="G237" s="19">
        <v>46839539.46428562</v>
      </c>
      <c r="H237" s="19">
        <v>52800000</v>
      </c>
      <c r="I237" s="19">
        <v>50798147.473554701</v>
      </c>
      <c r="J237" s="19">
        <v>48658066.365078948</v>
      </c>
      <c r="K237" s="19">
        <v>52800000</v>
      </c>
      <c r="L237" s="19">
        <v>51903397.426895797</v>
      </c>
      <c r="M237" s="19">
        <v>49766233.527618185</v>
      </c>
      <c r="N237" s="19">
        <v>52800000</v>
      </c>
      <c r="O237" s="19">
        <v>52800000</v>
      </c>
      <c r="P237" s="19">
        <v>50046074.311340079</v>
      </c>
      <c r="Q237" s="19">
        <v>52800000</v>
      </c>
      <c r="R237" s="19">
        <v>52800000</v>
      </c>
      <c r="S237" s="19">
        <v>50160000</v>
      </c>
      <c r="T237" s="19">
        <v>52800000</v>
      </c>
      <c r="U237" s="19">
        <v>52800000</v>
      </c>
      <c r="V237" s="19">
        <v>50160000</v>
      </c>
      <c r="W237" s="19">
        <v>52800000</v>
      </c>
      <c r="X237" s="19">
        <v>52800000</v>
      </c>
      <c r="Y237" s="19">
        <v>50160000</v>
      </c>
      <c r="Z237" s="19">
        <v>52800000</v>
      </c>
      <c r="AA237" s="19">
        <v>52800000</v>
      </c>
      <c r="AB237" s="19">
        <v>50160000</v>
      </c>
      <c r="AC237">
        <v>14600000</v>
      </c>
      <c r="AD237">
        <v>31800000</v>
      </c>
      <c r="AE237">
        <v>52800000</v>
      </c>
    </row>
    <row r="238" spans="1:31" x14ac:dyDescent="0.2">
      <c r="A238" s="18">
        <v>44414</v>
      </c>
      <c r="B238" s="19">
        <v>0</v>
      </c>
      <c r="C238" s="19">
        <v>0</v>
      </c>
      <c r="D238" s="19" t="e">
        <v>#N/A</v>
      </c>
      <c r="E238" s="19">
        <v>52800000</v>
      </c>
      <c r="F238" s="19">
        <v>50128142.999999985</v>
      </c>
      <c r="G238" s="19">
        <v>47559539.46428562</v>
      </c>
      <c r="H238" s="19">
        <v>52800000</v>
      </c>
      <c r="I238" s="19">
        <v>51598147.473554701</v>
      </c>
      <c r="J238" s="19">
        <v>49378066.365078948</v>
      </c>
      <c r="K238" s="19">
        <v>52800000</v>
      </c>
      <c r="L238" s="19">
        <v>52703397.426895797</v>
      </c>
      <c r="M238" s="19">
        <v>49835169.87134479</v>
      </c>
      <c r="N238" s="19">
        <v>52800000</v>
      </c>
      <c r="O238" s="19">
        <v>52800000</v>
      </c>
      <c r="P238" s="19">
        <v>50046074.311340079</v>
      </c>
      <c r="Q238" s="19">
        <v>52800000</v>
      </c>
      <c r="R238" s="19">
        <v>52800000</v>
      </c>
      <c r="S238" s="19">
        <v>50160000</v>
      </c>
      <c r="T238" s="19">
        <v>52800000</v>
      </c>
      <c r="U238" s="19">
        <v>52800000</v>
      </c>
      <c r="V238" s="19">
        <v>50160000</v>
      </c>
      <c r="W238" s="19">
        <v>52800000</v>
      </c>
      <c r="X238" s="19">
        <v>52800000</v>
      </c>
      <c r="Y238" s="19">
        <v>50160000</v>
      </c>
      <c r="Z238" s="19">
        <v>52800000</v>
      </c>
      <c r="AA238" s="19">
        <v>52800000</v>
      </c>
      <c r="AB238" s="19">
        <v>50160000</v>
      </c>
      <c r="AC238">
        <v>14600000</v>
      </c>
      <c r="AD238">
        <v>31800000</v>
      </c>
      <c r="AE238">
        <v>52800000</v>
      </c>
    </row>
    <row r="239" spans="1:31" x14ac:dyDescent="0.2">
      <c r="A239" s="18">
        <v>44415</v>
      </c>
      <c r="B239" s="19">
        <v>0</v>
      </c>
      <c r="C239" s="19">
        <v>0</v>
      </c>
      <c r="D239" s="19" t="e">
        <v>#N/A</v>
      </c>
      <c r="E239" s="19">
        <v>52800000</v>
      </c>
      <c r="F239" s="19">
        <v>50928142.999999985</v>
      </c>
      <c r="G239" s="19">
        <v>48279539.46428562</v>
      </c>
      <c r="H239" s="19">
        <v>52800000</v>
      </c>
      <c r="I239" s="19">
        <v>52398147.473554701</v>
      </c>
      <c r="J239" s="19">
        <v>49619907.373677738</v>
      </c>
      <c r="K239" s="19">
        <v>52800000</v>
      </c>
      <c r="L239" s="19">
        <v>52800000</v>
      </c>
      <c r="M239" s="19">
        <v>49835169.87134479</v>
      </c>
      <c r="N239" s="19">
        <v>52800000</v>
      </c>
      <c r="O239" s="19">
        <v>52800000</v>
      </c>
      <c r="P239" s="19">
        <v>50046074.311340079</v>
      </c>
      <c r="Q239" s="19">
        <v>52800000</v>
      </c>
      <c r="R239" s="19">
        <v>52800000</v>
      </c>
      <c r="S239" s="19">
        <v>50160000</v>
      </c>
      <c r="T239" s="19">
        <v>52800000</v>
      </c>
      <c r="U239" s="19">
        <v>52800000</v>
      </c>
      <c r="V239" s="19">
        <v>50160000</v>
      </c>
      <c r="W239" s="19">
        <v>52800000</v>
      </c>
      <c r="X239" s="19">
        <v>52800000</v>
      </c>
      <c r="Y239" s="19">
        <v>50160000</v>
      </c>
      <c r="Z239" s="19">
        <v>52800000</v>
      </c>
      <c r="AA239" s="19">
        <v>52800000</v>
      </c>
      <c r="AB239" s="19">
        <v>50160000</v>
      </c>
      <c r="AC239">
        <v>14600000</v>
      </c>
      <c r="AD239">
        <v>31800000</v>
      </c>
      <c r="AE239">
        <v>52800000</v>
      </c>
    </row>
    <row r="240" spans="1:31" x14ac:dyDescent="0.2">
      <c r="A240" s="18">
        <v>44416</v>
      </c>
      <c r="B240" s="19">
        <v>0</v>
      </c>
      <c r="C240" s="19">
        <v>0</v>
      </c>
      <c r="D240" s="19" t="e">
        <v>#N/A</v>
      </c>
      <c r="E240" s="19">
        <v>52800000</v>
      </c>
      <c r="F240" s="19">
        <v>51728142.999999985</v>
      </c>
      <c r="G240" s="19">
        <v>48999539.46428562</v>
      </c>
      <c r="H240" s="19">
        <v>52800000</v>
      </c>
      <c r="I240" s="19">
        <v>52800000</v>
      </c>
      <c r="J240" s="19">
        <v>49619907.373677738</v>
      </c>
      <c r="K240" s="19">
        <v>52800000</v>
      </c>
      <c r="L240" s="19">
        <v>52800000</v>
      </c>
      <c r="M240" s="19">
        <v>49835169.87134479</v>
      </c>
      <c r="N240" s="19">
        <v>52800000</v>
      </c>
      <c r="O240" s="19">
        <v>52800000</v>
      </c>
      <c r="P240" s="19">
        <v>50046074.311340079</v>
      </c>
      <c r="Q240" s="19">
        <v>52800000</v>
      </c>
      <c r="R240" s="19">
        <v>52800000</v>
      </c>
      <c r="S240" s="19">
        <v>50160000</v>
      </c>
      <c r="T240" s="19">
        <v>52800000</v>
      </c>
      <c r="U240" s="19">
        <v>52800000</v>
      </c>
      <c r="V240" s="19">
        <v>50160000</v>
      </c>
      <c r="W240" s="19">
        <v>52800000</v>
      </c>
      <c r="X240" s="19">
        <v>52800000</v>
      </c>
      <c r="Y240" s="19">
        <v>50160000</v>
      </c>
      <c r="Z240" s="19">
        <v>52800000</v>
      </c>
      <c r="AA240" s="19">
        <v>52800000</v>
      </c>
      <c r="AB240" s="19">
        <v>50160000</v>
      </c>
      <c r="AC240">
        <v>14600000</v>
      </c>
      <c r="AD240">
        <v>31800000</v>
      </c>
      <c r="AE240">
        <v>52800000</v>
      </c>
    </row>
    <row r="241" spans="1:31" x14ac:dyDescent="0.2">
      <c r="A241" s="18">
        <v>44417</v>
      </c>
      <c r="B241" s="19">
        <v>0</v>
      </c>
      <c r="C241" s="19">
        <v>0</v>
      </c>
      <c r="D241" s="19" t="e">
        <v>#N/A</v>
      </c>
      <c r="E241" s="19">
        <v>52800000</v>
      </c>
      <c r="F241" s="19">
        <v>52528142.999999985</v>
      </c>
      <c r="G241" s="19">
        <v>49426407.149999999</v>
      </c>
      <c r="H241" s="19">
        <v>52800000</v>
      </c>
      <c r="I241" s="19">
        <v>52800000</v>
      </c>
      <c r="J241" s="19">
        <v>49619907.373677738</v>
      </c>
      <c r="K241" s="19">
        <v>52800000</v>
      </c>
      <c r="L241" s="19">
        <v>52800000</v>
      </c>
      <c r="M241" s="19">
        <v>49835169.87134479</v>
      </c>
      <c r="N241" s="19">
        <v>52800000</v>
      </c>
      <c r="O241" s="19">
        <v>52800000</v>
      </c>
      <c r="P241" s="19">
        <v>50046074.311340079</v>
      </c>
      <c r="Q241" s="19">
        <v>52800000</v>
      </c>
      <c r="R241" s="19">
        <v>52800000</v>
      </c>
      <c r="S241" s="19">
        <v>50160000</v>
      </c>
      <c r="T241" s="19">
        <v>52800000</v>
      </c>
      <c r="U241" s="19">
        <v>52800000</v>
      </c>
      <c r="V241" s="19">
        <v>50160000</v>
      </c>
      <c r="W241" s="19">
        <v>52800000</v>
      </c>
      <c r="X241" s="19">
        <v>52800000</v>
      </c>
      <c r="Y241" s="19">
        <v>50160000</v>
      </c>
      <c r="Z241" s="19">
        <v>52800000</v>
      </c>
      <c r="AA241" s="19">
        <v>52800000</v>
      </c>
      <c r="AB241" s="19">
        <v>50160000</v>
      </c>
      <c r="AC241">
        <v>14600000</v>
      </c>
      <c r="AD241">
        <v>31800000</v>
      </c>
      <c r="AE241">
        <v>52800000</v>
      </c>
    </row>
    <row r="242" spans="1:31" x14ac:dyDescent="0.2">
      <c r="A242" s="18">
        <v>44418</v>
      </c>
      <c r="B242" s="19">
        <v>0</v>
      </c>
      <c r="C242" s="19">
        <v>0</v>
      </c>
      <c r="D242" s="19" t="e">
        <v>#N/A</v>
      </c>
      <c r="E242" s="19">
        <v>52800000</v>
      </c>
      <c r="F242" s="19">
        <v>52800000</v>
      </c>
      <c r="G242" s="19">
        <v>49426407.149999999</v>
      </c>
      <c r="H242" s="19">
        <v>52800000</v>
      </c>
      <c r="I242" s="19">
        <v>52800000</v>
      </c>
      <c r="J242" s="19">
        <v>49619907.373677738</v>
      </c>
      <c r="K242" s="19">
        <v>52800000</v>
      </c>
      <c r="L242" s="19">
        <v>52800000</v>
      </c>
      <c r="M242" s="19">
        <v>49835169.87134479</v>
      </c>
      <c r="N242" s="19">
        <v>52800000</v>
      </c>
      <c r="O242" s="19">
        <v>52800000</v>
      </c>
      <c r="P242" s="19">
        <v>50046074.311340079</v>
      </c>
      <c r="Q242" s="19">
        <v>52800000</v>
      </c>
      <c r="R242" s="19">
        <v>52800000</v>
      </c>
      <c r="S242" s="19">
        <v>50160000</v>
      </c>
      <c r="T242" s="19">
        <v>52800000</v>
      </c>
      <c r="U242" s="19">
        <v>52800000</v>
      </c>
      <c r="V242" s="19">
        <v>50160000</v>
      </c>
      <c r="W242" s="19">
        <v>52800000</v>
      </c>
      <c r="X242" s="19">
        <v>52800000</v>
      </c>
      <c r="Y242" s="19">
        <v>50160000</v>
      </c>
      <c r="Z242" s="19">
        <v>52800000</v>
      </c>
      <c r="AA242" s="19">
        <v>52800000</v>
      </c>
      <c r="AB242" s="19">
        <v>50160000</v>
      </c>
      <c r="AC242">
        <v>14600000</v>
      </c>
      <c r="AD242">
        <v>31800000</v>
      </c>
      <c r="AE242">
        <v>52800000</v>
      </c>
    </row>
    <row r="243" spans="1:31" x14ac:dyDescent="0.2">
      <c r="A243" s="18">
        <v>44419</v>
      </c>
      <c r="B243" s="19">
        <v>0</v>
      </c>
      <c r="C243" s="19">
        <v>0</v>
      </c>
      <c r="D243" s="19" t="e">
        <v>#N/A</v>
      </c>
      <c r="E243" s="19">
        <v>52800000</v>
      </c>
      <c r="F243" s="19">
        <v>52800000</v>
      </c>
      <c r="G243" s="19">
        <v>49426407.149999999</v>
      </c>
      <c r="H243" s="19">
        <v>52800000</v>
      </c>
      <c r="I243" s="19">
        <v>52800000</v>
      </c>
      <c r="J243" s="19">
        <v>49619907.373677738</v>
      </c>
      <c r="K243" s="19">
        <v>52800000</v>
      </c>
      <c r="L243" s="19">
        <v>52800000</v>
      </c>
      <c r="M243" s="19">
        <v>49835169.87134479</v>
      </c>
      <c r="N243" s="19">
        <v>52800000</v>
      </c>
      <c r="O243" s="19">
        <v>52800000</v>
      </c>
      <c r="P243" s="19">
        <v>50046074.311340079</v>
      </c>
      <c r="Q243" s="19">
        <v>52800000</v>
      </c>
      <c r="R243" s="19">
        <v>52800000</v>
      </c>
      <c r="S243" s="19">
        <v>50160000</v>
      </c>
      <c r="T243" s="19">
        <v>52800000</v>
      </c>
      <c r="U243" s="19">
        <v>52800000</v>
      </c>
      <c r="V243" s="19">
        <v>50160000</v>
      </c>
      <c r="W243" s="19">
        <v>52800000</v>
      </c>
      <c r="X243" s="19">
        <v>52800000</v>
      </c>
      <c r="Y243" s="19">
        <v>50160000</v>
      </c>
      <c r="Z243" s="19">
        <v>52800000</v>
      </c>
      <c r="AA243" s="19">
        <v>52800000</v>
      </c>
      <c r="AB243" s="19">
        <v>50160000</v>
      </c>
      <c r="AC243">
        <v>14600000</v>
      </c>
      <c r="AD243">
        <v>31800000</v>
      </c>
      <c r="AE243">
        <v>52800000</v>
      </c>
    </row>
    <row r="244" spans="1:31" x14ac:dyDescent="0.2">
      <c r="A244" s="18">
        <v>44420</v>
      </c>
      <c r="B244" s="19">
        <v>0</v>
      </c>
      <c r="C244" s="19">
        <v>0</v>
      </c>
      <c r="D244" s="19" t="e">
        <v>#N/A</v>
      </c>
      <c r="E244" s="19">
        <v>52800000</v>
      </c>
      <c r="F244" s="19">
        <v>52800000</v>
      </c>
      <c r="G244" s="19">
        <v>49426407.149999999</v>
      </c>
      <c r="H244" s="19">
        <v>52800000</v>
      </c>
      <c r="I244" s="19">
        <v>52800000</v>
      </c>
      <c r="J244" s="19">
        <v>49619907.373677738</v>
      </c>
      <c r="K244" s="19">
        <v>52800000</v>
      </c>
      <c r="L244" s="19">
        <v>52800000</v>
      </c>
      <c r="M244" s="19">
        <v>49835169.87134479</v>
      </c>
      <c r="N244" s="19">
        <v>52800000</v>
      </c>
      <c r="O244" s="19">
        <v>52800000</v>
      </c>
      <c r="P244" s="19">
        <v>50046074.311340079</v>
      </c>
      <c r="Q244" s="19">
        <v>52800000</v>
      </c>
      <c r="R244" s="19">
        <v>52800000</v>
      </c>
      <c r="S244" s="19">
        <v>50160000</v>
      </c>
      <c r="T244" s="19">
        <v>52800000</v>
      </c>
      <c r="U244" s="19">
        <v>52800000</v>
      </c>
      <c r="V244" s="19">
        <v>50160000</v>
      </c>
      <c r="W244" s="19">
        <v>52800000</v>
      </c>
      <c r="X244" s="19">
        <v>52800000</v>
      </c>
      <c r="Y244" s="19">
        <v>50160000</v>
      </c>
      <c r="Z244" s="19">
        <v>52800000</v>
      </c>
      <c r="AA244" s="19">
        <v>52800000</v>
      </c>
      <c r="AB244" s="19">
        <v>50160000</v>
      </c>
      <c r="AC244">
        <v>14600000</v>
      </c>
      <c r="AD244">
        <v>31800000</v>
      </c>
      <c r="AE244">
        <v>52800000</v>
      </c>
    </row>
    <row r="245" spans="1:31" x14ac:dyDescent="0.2">
      <c r="A245" s="18">
        <v>44421</v>
      </c>
      <c r="B245" s="19">
        <v>0</v>
      </c>
      <c r="C245" s="19">
        <v>0</v>
      </c>
      <c r="D245" s="19" t="e">
        <v>#N/A</v>
      </c>
      <c r="E245" s="19">
        <v>52800000</v>
      </c>
      <c r="F245" s="19">
        <v>52800000</v>
      </c>
      <c r="G245" s="19">
        <v>49466407.149999999</v>
      </c>
      <c r="H245" s="19">
        <v>52800000</v>
      </c>
      <c r="I245" s="19">
        <v>52800000</v>
      </c>
      <c r="J245" s="19">
        <v>49619907.373677738</v>
      </c>
      <c r="K245" s="19">
        <v>52800000</v>
      </c>
      <c r="L245" s="19">
        <v>52800000</v>
      </c>
      <c r="M245" s="19">
        <v>49835169.87134479</v>
      </c>
      <c r="N245" s="19">
        <v>52800000</v>
      </c>
      <c r="O245" s="19">
        <v>52800000</v>
      </c>
      <c r="P245" s="19">
        <v>50046074.311340079</v>
      </c>
      <c r="Q245" s="19">
        <v>52800000</v>
      </c>
      <c r="R245" s="19">
        <v>52800000</v>
      </c>
      <c r="S245" s="19">
        <v>50160000</v>
      </c>
      <c r="T245" s="19">
        <v>52800000</v>
      </c>
      <c r="U245" s="19">
        <v>52800000</v>
      </c>
      <c r="V245" s="19">
        <v>50160000</v>
      </c>
      <c r="W245" s="19">
        <v>52800000</v>
      </c>
      <c r="X245" s="19">
        <v>52800000</v>
      </c>
      <c r="Y245" s="19">
        <v>50160000</v>
      </c>
      <c r="Z245" s="19">
        <v>52800000</v>
      </c>
      <c r="AA245" s="19">
        <v>52800000</v>
      </c>
      <c r="AB245" s="19">
        <v>50160000</v>
      </c>
      <c r="AC245">
        <v>14600000</v>
      </c>
      <c r="AD245">
        <v>31800000</v>
      </c>
      <c r="AE245">
        <v>52800000</v>
      </c>
    </row>
    <row r="246" spans="1:31" x14ac:dyDescent="0.2">
      <c r="A246" s="18">
        <v>44422</v>
      </c>
      <c r="B246" s="19">
        <v>0</v>
      </c>
      <c r="C246" s="19">
        <v>0</v>
      </c>
      <c r="D246" s="19" t="e">
        <v>#N/A</v>
      </c>
      <c r="E246" s="19">
        <v>52800000</v>
      </c>
      <c r="F246" s="19">
        <v>52800000</v>
      </c>
      <c r="G246" s="19">
        <v>49506407.149999999</v>
      </c>
      <c r="H246" s="19">
        <v>52800000</v>
      </c>
      <c r="I246" s="19">
        <v>52800000</v>
      </c>
      <c r="J246" s="19">
        <v>49619907.373677738</v>
      </c>
      <c r="K246" s="19">
        <v>52800000</v>
      </c>
      <c r="L246" s="19">
        <v>52800000</v>
      </c>
      <c r="M246" s="19">
        <v>49835169.87134479</v>
      </c>
      <c r="N246" s="19">
        <v>52800000</v>
      </c>
      <c r="O246" s="19">
        <v>52800000</v>
      </c>
      <c r="P246" s="19">
        <v>50046074.311340079</v>
      </c>
      <c r="Q246" s="19">
        <v>52800000</v>
      </c>
      <c r="R246" s="19">
        <v>52800000</v>
      </c>
      <c r="S246" s="19">
        <v>50160000</v>
      </c>
      <c r="T246" s="19">
        <v>52800000</v>
      </c>
      <c r="U246" s="19">
        <v>52800000</v>
      </c>
      <c r="V246" s="19">
        <v>50160000</v>
      </c>
      <c r="W246" s="19">
        <v>52800000</v>
      </c>
      <c r="X246" s="19">
        <v>52800000</v>
      </c>
      <c r="Y246" s="19">
        <v>50160000</v>
      </c>
      <c r="Z246" s="19">
        <v>52800000</v>
      </c>
      <c r="AA246" s="19">
        <v>52800000</v>
      </c>
      <c r="AB246" s="19">
        <v>50160000</v>
      </c>
      <c r="AC246">
        <v>14600000</v>
      </c>
      <c r="AD246">
        <v>31800000</v>
      </c>
      <c r="AE246">
        <v>52800000</v>
      </c>
    </row>
    <row r="247" spans="1:31" x14ac:dyDescent="0.2">
      <c r="A247" s="18">
        <v>44423</v>
      </c>
      <c r="B247" s="19">
        <v>0</v>
      </c>
      <c r="C247" s="19">
        <v>0</v>
      </c>
      <c r="D247" s="19" t="e">
        <v>#N/A</v>
      </c>
      <c r="E247" s="19">
        <v>52800000</v>
      </c>
      <c r="F247" s="19">
        <v>52800000</v>
      </c>
      <c r="G247" s="19">
        <v>49546407.149999999</v>
      </c>
      <c r="H247" s="19">
        <v>52800000</v>
      </c>
      <c r="I247" s="19">
        <v>52800000</v>
      </c>
      <c r="J247" s="19">
        <v>49619907.373677738</v>
      </c>
      <c r="K247" s="19">
        <v>52800000</v>
      </c>
      <c r="L247" s="19">
        <v>52800000</v>
      </c>
      <c r="M247" s="19">
        <v>49835169.87134479</v>
      </c>
      <c r="N247" s="19">
        <v>52800000</v>
      </c>
      <c r="O247" s="19">
        <v>52800000</v>
      </c>
      <c r="P247" s="19">
        <v>50046074.311340079</v>
      </c>
      <c r="Q247" s="19">
        <v>52800000</v>
      </c>
      <c r="R247" s="19">
        <v>52800000</v>
      </c>
      <c r="S247" s="19">
        <v>50160000</v>
      </c>
      <c r="T247" s="19">
        <v>52800000</v>
      </c>
      <c r="U247" s="19">
        <v>52800000</v>
      </c>
      <c r="V247" s="19">
        <v>50160000</v>
      </c>
      <c r="W247" s="19">
        <v>52800000</v>
      </c>
      <c r="X247" s="19">
        <v>52800000</v>
      </c>
      <c r="Y247" s="19">
        <v>50160000</v>
      </c>
      <c r="Z247" s="19">
        <v>52800000</v>
      </c>
      <c r="AA247" s="19">
        <v>52800000</v>
      </c>
      <c r="AB247" s="19">
        <v>50160000</v>
      </c>
      <c r="AC247">
        <v>14600000</v>
      </c>
      <c r="AD247">
        <v>31800000</v>
      </c>
      <c r="AE247">
        <v>52800000</v>
      </c>
    </row>
    <row r="248" spans="1:31" x14ac:dyDescent="0.2">
      <c r="A248" s="18">
        <v>44424</v>
      </c>
      <c r="B248" s="19">
        <v>0</v>
      </c>
      <c r="C248" s="19">
        <v>0</v>
      </c>
      <c r="D248" s="19" t="e">
        <v>#N/A</v>
      </c>
      <c r="E248" s="19">
        <v>52800000</v>
      </c>
      <c r="F248" s="19">
        <v>52800000</v>
      </c>
      <c r="G248" s="19">
        <v>49586407.149999999</v>
      </c>
      <c r="H248" s="19">
        <v>52800000</v>
      </c>
      <c r="I248" s="19">
        <v>52800000</v>
      </c>
      <c r="J248" s="19">
        <v>49659907.373677738</v>
      </c>
      <c r="K248" s="19">
        <v>52800000</v>
      </c>
      <c r="L248" s="19">
        <v>52800000</v>
      </c>
      <c r="M248" s="19">
        <v>49835169.87134479</v>
      </c>
      <c r="N248" s="19">
        <v>52800000</v>
      </c>
      <c r="O248" s="19">
        <v>52800000</v>
      </c>
      <c r="P248" s="19">
        <v>50046074.311340079</v>
      </c>
      <c r="Q248" s="19">
        <v>52800000</v>
      </c>
      <c r="R248" s="19">
        <v>52800000</v>
      </c>
      <c r="S248" s="19">
        <v>50160000</v>
      </c>
      <c r="T248" s="19">
        <v>52800000</v>
      </c>
      <c r="U248" s="19">
        <v>52800000</v>
      </c>
      <c r="V248" s="19">
        <v>50160000</v>
      </c>
      <c r="W248" s="19">
        <v>52800000</v>
      </c>
      <c r="X248" s="19">
        <v>52800000</v>
      </c>
      <c r="Y248" s="19">
        <v>50160000</v>
      </c>
      <c r="Z248" s="19">
        <v>52800000</v>
      </c>
      <c r="AA248" s="19">
        <v>52800000</v>
      </c>
      <c r="AB248" s="19">
        <v>50160000</v>
      </c>
      <c r="AC248">
        <v>14600000</v>
      </c>
      <c r="AD248">
        <v>31800000</v>
      </c>
      <c r="AE248">
        <v>52800000</v>
      </c>
    </row>
    <row r="249" spans="1:31" x14ac:dyDescent="0.2">
      <c r="A249" s="18">
        <v>44425</v>
      </c>
      <c r="B249" s="19">
        <v>0</v>
      </c>
      <c r="C249" s="19">
        <v>0</v>
      </c>
      <c r="D249" s="19" t="e">
        <v>#N/A</v>
      </c>
      <c r="E249" s="19">
        <v>52800000</v>
      </c>
      <c r="F249" s="19">
        <v>52800000</v>
      </c>
      <c r="G249" s="19">
        <v>49626407.149999999</v>
      </c>
      <c r="H249" s="19">
        <v>52800000</v>
      </c>
      <c r="I249" s="19">
        <v>52800000</v>
      </c>
      <c r="J249" s="19">
        <v>49699907.373677738</v>
      </c>
      <c r="K249" s="19">
        <v>52800000</v>
      </c>
      <c r="L249" s="19">
        <v>52800000</v>
      </c>
      <c r="M249" s="19">
        <v>49835169.87134479</v>
      </c>
      <c r="N249" s="19">
        <v>52800000</v>
      </c>
      <c r="O249" s="19">
        <v>52800000</v>
      </c>
      <c r="P249" s="19">
        <v>50046074.311340079</v>
      </c>
      <c r="Q249" s="19">
        <v>52800000</v>
      </c>
      <c r="R249" s="19">
        <v>52800000</v>
      </c>
      <c r="S249" s="19">
        <v>50160000</v>
      </c>
      <c r="T249" s="19">
        <v>52800000</v>
      </c>
      <c r="U249" s="19">
        <v>52800000</v>
      </c>
      <c r="V249" s="19">
        <v>50160000</v>
      </c>
      <c r="W249" s="19">
        <v>52800000</v>
      </c>
      <c r="X249" s="19">
        <v>52800000</v>
      </c>
      <c r="Y249" s="19">
        <v>50160000</v>
      </c>
      <c r="Z249" s="19">
        <v>52800000</v>
      </c>
      <c r="AA249" s="19">
        <v>52800000</v>
      </c>
      <c r="AB249" s="19">
        <v>50160000</v>
      </c>
      <c r="AC249">
        <v>14600000</v>
      </c>
      <c r="AD249">
        <v>31800000</v>
      </c>
      <c r="AE249">
        <v>52800000</v>
      </c>
    </row>
    <row r="250" spans="1:31" x14ac:dyDescent="0.2">
      <c r="A250" s="18">
        <v>44426</v>
      </c>
      <c r="B250" s="19">
        <v>0</v>
      </c>
      <c r="C250" s="19">
        <v>0</v>
      </c>
      <c r="D250" s="19" t="e">
        <v>#N/A</v>
      </c>
      <c r="E250" s="19">
        <v>52800000</v>
      </c>
      <c r="F250" s="19">
        <v>52800000</v>
      </c>
      <c r="G250" s="19">
        <v>49666407.149999999</v>
      </c>
      <c r="H250" s="19">
        <v>52800000</v>
      </c>
      <c r="I250" s="19">
        <v>52800000</v>
      </c>
      <c r="J250" s="19">
        <v>49739907.373677738</v>
      </c>
      <c r="K250" s="19">
        <v>52800000</v>
      </c>
      <c r="L250" s="19">
        <v>52800000</v>
      </c>
      <c r="M250" s="19">
        <v>49835169.87134479</v>
      </c>
      <c r="N250" s="19">
        <v>52800000</v>
      </c>
      <c r="O250" s="19">
        <v>52800000</v>
      </c>
      <c r="P250" s="19">
        <v>50046074.311340079</v>
      </c>
      <c r="Q250" s="19">
        <v>52800000</v>
      </c>
      <c r="R250" s="19">
        <v>52800000</v>
      </c>
      <c r="S250" s="19">
        <v>50160000</v>
      </c>
      <c r="T250" s="19">
        <v>52800000</v>
      </c>
      <c r="U250" s="19">
        <v>52800000</v>
      </c>
      <c r="V250" s="19">
        <v>50160000</v>
      </c>
      <c r="W250" s="19">
        <v>52800000</v>
      </c>
      <c r="X250" s="19">
        <v>52800000</v>
      </c>
      <c r="Y250" s="19">
        <v>50160000</v>
      </c>
      <c r="Z250" s="19">
        <v>52800000</v>
      </c>
      <c r="AA250" s="19">
        <v>52800000</v>
      </c>
      <c r="AB250" s="19">
        <v>50160000</v>
      </c>
      <c r="AC250">
        <v>14600000</v>
      </c>
      <c r="AD250">
        <v>31800000</v>
      </c>
      <c r="AE250">
        <v>52800000</v>
      </c>
    </row>
    <row r="251" spans="1:31" x14ac:dyDescent="0.2">
      <c r="A251" s="18">
        <v>44427</v>
      </c>
      <c r="B251" s="19">
        <v>0</v>
      </c>
      <c r="C251" s="19">
        <v>0</v>
      </c>
      <c r="D251" s="19" t="e">
        <v>#N/A</v>
      </c>
      <c r="E251" s="19">
        <v>52800000</v>
      </c>
      <c r="F251" s="19">
        <v>52800000</v>
      </c>
      <c r="G251" s="19">
        <v>49706407.149999999</v>
      </c>
      <c r="H251" s="19">
        <v>52800000</v>
      </c>
      <c r="I251" s="19">
        <v>52800000</v>
      </c>
      <c r="J251" s="19">
        <v>49779907.373677738</v>
      </c>
      <c r="K251" s="19">
        <v>52800000</v>
      </c>
      <c r="L251" s="19">
        <v>52800000</v>
      </c>
      <c r="M251" s="19">
        <v>49835169.87134479</v>
      </c>
      <c r="N251" s="19">
        <v>52800000</v>
      </c>
      <c r="O251" s="19">
        <v>52800000</v>
      </c>
      <c r="P251" s="19">
        <v>50046074.311340079</v>
      </c>
      <c r="Q251" s="19">
        <v>52800000</v>
      </c>
      <c r="R251" s="19">
        <v>52800000</v>
      </c>
      <c r="S251" s="19">
        <v>50160000</v>
      </c>
      <c r="T251" s="19">
        <v>52800000</v>
      </c>
      <c r="U251" s="19">
        <v>52800000</v>
      </c>
      <c r="V251" s="19">
        <v>50160000</v>
      </c>
      <c r="W251" s="19">
        <v>52800000</v>
      </c>
      <c r="X251" s="19">
        <v>52800000</v>
      </c>
      <c r="Y251" s="19">
        <v>50160000</v>
      </c>
      <c r="Z251" s="19">
        <v>52800000</v>
      </c>
      <c r="AA251" s="19">
        <v>52800000</v>
      </c>
      <c r="AB251" s="19">
        <v>50160000</v>
      </c>
      <c r="AC251">
        <v>14600000</v>
      </c>
      <c r="AD251">
        <v>31800000</v>
      </c>
      <c r="AE251">
        <v>52800000</v>
      </c>
    </row>
    <row r="252" spans="1:31" x14ac:dyDescent="0.2">
      <c r="A252" s="18">
        <v>44428</v>
      </c>
      <c r="B252" s="19">
        <v>0</v>
      </c>
      <c r="C252" s="19">
        <v>0</v>
      </c>
      <c r="D252" s="19" t="e">
        <v>#N/A</v>
      </c>
      <c r="E252" s="19">
        <v>52800000</v>
      </c>
      <c r="F252" s="19">
        <v>52800000</v>
      </c>
      <c r="G252" s="19">
        <v>49746407.149999999</v>
      </c>
      <c r="H252" s="19">
        <v>52800000</v>
      </c>
      <c r="I252" s="19">
        <v>52800000</v>
      </c>
      <c r="J252" s="19">
        <v>49819907.373677738</v>
      </c>
      <c r="K252" s="19">
        <v>52800000</v>
      </c>
      <c r="L252" s="19">
        <v>52800000</v>
      </c>
      <c r="M252" s="19">
        <v>49875169.87134479</v>
      </c>
      <c r="N252" s="19">
        <v>52800000</v>
      </c>
      <c r="O252" s="19">
        <v>52800000</v>
      </c>
      <c r="P252" s="19">
        <v>50046074.311340079</v>
      </c>
      <c r="Q252" s="19">
        <v>52800000</v>
      </c>
      <c r="R252" s="19">
        <v>52800000</v>
      </c>
      <c r="S252" s="19">
        <v>50160000</v>
      </c>
      <c r="T252" s="19">
        <v>52800000</v>
      </c>
      <c r="U252" s="19">
        <v>52800000</v>
      </c>
      <c r="V252" s="19">
        <v>50160000</v>
      </c>
      <c r="W252" s="19">
        <v>52800000</v>
      </c>
      <c r="X252" s="19">
        <v>52800000</v>
      </c>
      <c r="Y252" s="19">
        <v>50160000</v>
      </c>
      <c r="Z252" s="19">
        <v>52800000</v>
      </c>
      <c r="AA252" s="19">
        <v>52800000</v>
      </c>
      <c r="AB252" s="19">
        <v>50160000</v>
      </c>
      <c r="AC252">
        <v>14600000</v>
      </c>
      <c r="AD252">
        <v>31800000</v>
      </c>
      <c r="AE252">
        <v>52800000</v>
      </c>
    </row>
    <row r="253" spans="1:31" x14ac:dyDescent="0.2">
      <c r="A253" s="18">
        <v>44429</v>
      </c>
      <c r="B253" s="19">
        <v>0</v>
      </c>
      <c r="C253" s="19">
        <v>0</v>
      </c>
      <c r="D253" s="19" t="e">
        <v>#N/A</v>
      </c>
      <c r="E253" s="19">
        <v>52800000</v>
      </c>
      <c r="F253" s="19">
        <v>52800000</v>
      </c>
      <c r="G253" s="19">
        <v>49786407.149999999</v>
      </c>
      <c r="H253" s="19">
        <v>52800000</v>
      </c>
      <c r="I253" s="19">
        <v>52800000</v>
      </c>
      <c r="J253" s="19">
        <v>49859907.373677738</v>
      </c>
      <c r="K253" s="19">
        <v>52800000</v>
      </c>
      <c r="L253" s="19">
        <v>52800000</v>
      </c>
      <c r="M253" s="19">
        <v>49915169.87134479</v>
      </c>
      <c r="N253" s="19">
        <v>52800000</v>
      </c>
      <c r="O253" s="19">
        <v>52800000</v>
      </c>
      <c r="P253" s="19">
        <v>50046074.311340079</v>
      </c>
      <c r="Q253" s="19">
        <v>52800000</v>
      </c>
      <c r="R253" s="19">
        <v>52800000</v>
      </c>
      <c r="S253" s="19">
        <v>50160000</v>
      </c>
      <c r="T253" s="19">
        <v>52800000</v>
      </c>
      <c r="U253" s="19">
        <v>52800000</v>
      </c>
      <c r="V253" s="19">
        <v>50160000</v>
      </c>
      <c r="W253" s="19">
        <v>52800000</v>
      </c>
      <c r="X253" s="19">
        <v>52800000</v>
      </c>
      <c r="Y253" s="19">
        <v>50160000</v>
      </c>
      <c r="Z253" s="19">
        <v>52800000</v>
      </c>
      <c r="AA253" s="19">
        <v>52800000</v>
      </c>
      <c r="AB253" s="19">
        <v>50160000</v>
      </c>
      <c r="AC253">
        <v>14600000</v>
      </c>
      <c r="AD253">
        <v>31800000</v>
      </c>
      <c r="AE253">
        <v>52800000</v>
      </c>
    </row>
    <row r="254" spans="1:31" x14ac:dyDescent="0.2">
      <c r="A254" s="18">
        <v>44430</v>
      </c>
      <c r="B254" s="19">
        <v>0</v>
      </c>
      <c r="C254" s="19">
        <v>0</v>
      </c>
      <c r="D254" s="19" t="e">
        <v>#N/A</v>
      </c>
      <c r="E254" s="19">
        <v>52800000</v>
      </c>
      <c r="F254" s="19">
        <v>52800000</v>
      </c>
      <c r="G254" s="19">
        <v>49826407.149999999</v>
      </c>
      <c r="H254" s="19">
        <v>52800000</v>
      </c>
      <c r="I254" s="19">
        <v>52800000</v>
      </c>
      <c r="J254" s="19">
        <v>49899907.373677738</v>
      </c>
      <c r="K254" s="19">
        <v>52800000</v>
      </c>
      <c r="L254" s="19">
        <v>52800000</v>
      </c>
      <c r="M254" s="19">
        <v>49955169.87134479</v>
      </c>
      <c r="N254" s="19">
        <v>52800000</v>
      </c>
      <c r="O254" s="19">
        <v>52800000</v>
      </c>
      <c r="P254" s="19">
        <v>50046074.311340079</v>
      </c>
      <c r="Q254" s="19">
        <v>52800000</v>
      </c>
      <c r="R254" s="19">
        <v>52800000</v>
      </c>
      <c r="S254" s="19">
        <v>50160000</v>
      </c>
      <c r="T254" s="19">
        <v>52800000</v>
      </c>
      <c r="U254" s="19">
        <v>52800000</v>
      </c>
      <c r="V254" s="19">
        <v>50160000</v>
      </c>
      <c r="W254" s="19">
        <v>52800000</v>
      </c>
      <c r="X254" s="19">
        <v>52800000</v>
      </c>
      <c r="Y254" s="19">
        <v>50160000</v>
      </c>
      <c r="Z254" s="19">
        <v>52800000</v>
      </c>
      <c r="AA254" s="19">
        <v>52800000</v>
      </c>
      <c r="AB254" s="19">
        <v>50160000</v>
      </c>
      <c r="AC254">
        <v>14600000</v>
      </c>
      <c r="AD254">
        <v>31800000</v>
      </c>
      <c r="AE254">
        <v>52800000</v>
      </c>
    </row>
    <row r="255" spans="1:31" x14ac:dyDescent="0.2">
      <c r="A255" s="18">
        <v>44431</v>
      </c>
      <c r="B255" s="19">
        <v>0</v>
      </c>
      <c r="C255" s="19">
        <v>0</v>
      </c>
      <c r="D255" s="19" t="e">
        <v>#N/A</v>
      </c>
      <c r="E255" s="19">
        <v>52800000</v>
      </c>
      <c r="F255" s="19">
        <v>52800000</v>
      </c>
      <c r="G255" s="19">
        <v>49866407.149999999</v>
      </c>
      <c r="H255" s="19">
        <v>52800000</v>
      </c>
      <c r="I255" s="19">
        <v>52800000</v>
      </c>
      <c r="J255" s="19">
        <v>49939907.373677738</v>
      </c>
      <c r="K255" s="19">
        <v>52800000</v>
      </c>
      <c r="L255" s="19">
        <v>52800000</v>
      </c>
      <c r="M255" s="19">
        <v>49995169.87134479</v>
      </c>
      <c r="N255" s="19">
        <v>52800000</v>
      </c>
      <c r="O255" s="19">
        <v>52800000</v>
      </c>
      <c r="P255" s="19">
        <v>50046074.311340079</v>
      </c>
      <c r="Q255" s="19">
        <v>52800000</v>
      </c>
      <c r="R255" s="19">
        <v>52800000</v>
      </c>
      <c r="S255" s="19">
        <v>50160000</v>
      </c>
      <c r="T255" s="19">
        <v>52800000</v>
      </c>
      <c r="U255" s="19">
        <v>52800000</v>
      </c>
      <c r="V255" s="19">
        <v>50160000</v>
      </c>
      <c r="W255" s="19">
        <v>52800000</v>
      </c>
      <c r="X255" s="19">
        <v>52800000</v>
      </c>
      <c r="Y255" s="19">
        <v>50160000</v>
      </c>
      <c r="Z255" s="19">
        <v>52800000</v>
      </c>
      <c r="AA255" s="19">
        <v>52800000</v>
      </c>
      <c r="AB255" s="19">
        <v>50160000</v>
      </c>
      <c r="AC255">
        <v>14600000</v>
      </c>
      <c r="AD255">
        <v>31800000</v>
      </c>
      <c r="AE255">
        <v>52800000</v>
      </c>
    </row>
    <row r="256" spans="1:31" x14ac:dyDescent="0.2">
      <c r="A256" s="18">
        <v>44432</v>
      </c>
      <c r="B256" s="19">
        <v>0</v>
      </c>
      <c r="C256" s="19">
        <v>0</v>
      </c>
      <c r="D256" s="19" t="e">
        <v>#N/A</v>
      </c>
      <c r="E256" s="19">
        <v>52800000</v>
      </c>
      <c r="F256" s="19">
        <v>52800000</v>
      </c>
      <c r="G256" s="19">
        <v>49906407.149999999</v>
      </c>
      <c r="H256" s="19">
        <v>52800000</v>
      </c>
      <c r="I256" s="19">
        <v>52800000</v>
      </c>
      <c r="J256" s="19">
        <v>49979907.373677738</v>
      </c>
      <c r="K256" s="19">
        <v>52800000</v>
      </c>
      <c r="L256" s="19">
        <v>52800000</v>
      </c>
      <c r="M256" s="19">
        <v>50035169.87134479</v>
      </c>
      <c r="N256" s="19">
        <v>52800000</v>
      </c>
      <c r="O256" s="19">
        <v>52800000</v>
      </c>
      <c r="P256" s="19">
        <v>50086074.311340079</v>
      </c>
      <c r="Q256" s="19">
        <v>52800000</v>
      </c>
      <c r="R256" s="19">
        <v>52800000</v>
      </c>
      <c r="S256" s="19">
        <v>50160000</v>
      </c>
      <c r="T256" s="19">
        <v>52800000</v>
      </c>
      <c r="U256" s="19">
        <v>52800000</v>
      </c>
      <c r="V256" s="19">
        <v>50160000</v>
      </c>
      <c r="W256" s="19">
        <v>52800000</v>
      </c>
      <c r="X256" s="19">
        <v>52800000</v>
      </c>
      <c r="Y256" s="19">
        <v>50160000</v>
      </c>
      <c r="Z256" s="19">
        <v>52800000</v>
      </c>
      <c r="AA256" s="19">
        <v>52800000</v>
      </c>
      <c r="AB256" s="19">
        <v>50160000</v>
      </c>
      <c r="AC256">
        <v>14600000</v>
      </c>
      <c r="AD256">
        <v>31800000</v>
      </c>
      <c r="AE256">
        <v>52800000</v>
      </c>
    </row>
    <row r="257" spans="1:31" x14ac:dyDescent="0.2">
      <c r="A257" s="18">
        <v>44433</v>
      </c>
      <c r="B257" s="19">
        <v>0</v>
      </c>
      <c r="C257" s="19">
        <v>0</v>
      </c>
      <c r="D257" s="19" t="e">
        <v>#N/A</v>
      </c>
      <c r="E257" s="19">
        <v>52800000</v>
      </c>
      <c r="F257" s="19">
        <v>52800000</v>
      </c>
      <c r="G257" s="19">
        <v>49946407.149999999</v>
      </c>
      <c r="H257" s="19">
        <v>52800000</v>
      </c>
      <c r="I257" s="19">
        <v>52800000</v>
      </c>
      <c r="J257" s="19">
        <v>50019907.373677738</v>
      </c>
      <c r="K257" s="19">
        <v>52800000</v>
      </c>
      <c r="L257" s="19">
        <v>52800000</v>
      </c>
      <c r="M257" s="19">
        <v>50075169.87134479</v>
      </c>
      <c r="N257" s="19">
        <v>52800000</v>
      </c>
      <c r="O257" s="19">
        <v>52800000</v>
      </c>
      <c r="P257" s="19">
        <v>50126074.311340079</v>
      </c>
      <c r="Q257" s="19">
        <v>52800000</v>
      </c>
      <c r="R257" s="19">
        <v>52800000</v>
      </c>
      <c r="S257" s="19">
        <v>50160000</v>
      </c>
      <c r="T257" s="19">
        <v>52800000</v>
      </c>
      <c r="U257" s="19">
        <v>52800000</v>
      </c>
      <c r="V257" s="19">
        <v>50160000</v>
      </c>
      <c r="W257" s="19">
        <v>52800000</v>
      </c>
      <c r="X257" s="19">
        <v>52800000</v>
      </c>
      <c r="Y257" s="19">
        <v>50160000</v>
      </c>
      <c r="Z257" s="19">
        <v>52800000</v>
      </c>
      <c r="AA257" s="19">
        <v>52800000</v>
      </c>
      <c r="AB257" s="19">
        <v>50160000</v>
      </c>
      <c r="AC257">
        <v>14600000</v>
      </c>
      <c r="AD257">
        <v>31800000</v>
      </c>
      <c r="AE257">
        <v>52800000</v>
      </c>
    </row>
    <row r="258" spans="1:31" x14ac:dyDescent="0.2">
      <c r="A258" s="18">
        <v>44434</v>
      </c>
      <c r="B258" s="19">
        <v>0</v>
      </c>
      <c r="C258" s="19">
        <v>0</v>
      </c>
      <c r="D258" s="19" t="e">
        <v>#N/A</v>
      </c>
      <c r="E258" s="19">
        <v>52800000</v>
      </c>
      <c r="F258" s="19">
        <v>52800000</v>
      </c>
      <c r="G258" s="19">
        <v>49986407.149999999</v>
      </c>
      <c r="H258" s="19">
        <v>52800000</v>
      </c>
      <c r="I258" s="19">
        <v>52800000</v>
      </c>
      <c r="J258" s="19">
        <v>50059907.373677738</v>
      </c>
      <c r="K258" s="19">
        <v>52800000</v>
      </c>
      <c r="L258" s="19">
        <v>52800000</v>
      </c>
      <c r="M258" s="19">
        <v>50115169.87134479</v>
      </c>
      <c r="N258" s="19">
        <v>52800000</v>
      </c>
      <c r="O258" s="19">
        <v>52800000</v>
      </c>
      <c r="P258" s="19">
        <v>50160000</v>
      </c>
      <c r="Q258" s="19">
        <v>52800000</v>
      </c>
      <c r="R258" s="19">
        <v>52800000</v>
      </c>
      <c r="S258" s="19">
        <v>50160000</v>
      </c>
      <c r="T258" s="19">
        <v>52800000</v>
      </c>
      <c r="U258" s="19">
        <v>52800000</v>
      </c>
      <c r="V258" s="19">
        <v>50160000</v>
      </c>
      <c r="W258" s="19">
        <v>52800000</v>
      </c>
      <c r="X258" s="19">
        <v>52800000</v>
      </c>
      <c r="Y258" s="19">
        <v>50160000</v>
      </c>
      <c r="Z258" s="19">
        <v>52800000</v>
      </c>
      <c r="AA258" s="19">
        <v>52800000</v>
      </c>
      <c r="AB258" s="19">
        <v>50160000</v>
      </c>
      <c r="AC258">
        <v>14600000</v>
      </c>
      <c r="AD258">
        <v>31800000</v>
      </c>
      <c r="AE258">
        <v>52800000</v>
      </c>
    </row>
    <row r="259" spans="1:31" x14ac:dyDescent="0.2">
      <c r="A259" s="18">
        <v>44435</v>
      </c>
      <c r="B259" s="19">
        <v>0</v>
      </c>
      <c r="C259" s="19">
        <v>0</v>
      </c>
      <c r="D259" s="19" t="e">
        <v>#N/A</v>
      </c>
      <c r="E259" s="19">
        <v>52800000</v>
      </c>
      <c r="F259" s="19">
        <v>52800000</v>
      </c>
      <c r="G259" s="19">
        <v>50026407.149999999</v>
      </c>
      <c r="H259" s="19">
        <v>52800000</v>
      </c>
      <c r="I259" s="19">
        <v>52800000</v>
      </c>
      <c r="J259" s="19">
        <v>50099907.373677738</v>
      </c>
      <c r="K259" s="19">
        <v>52800000</v>
      </c>
      <c r="L259" s="19">
        <v>52800000</v>
      </c>
      <c r="M259" s="19">
        <v>50155169.87134479</v>
      </c>
      <c r="N259" s="19">
        <v>52800000</v>
      </c>
      <c r="O259" s="19">
        <v>52800000</v>
      </c>
      <c r="P259" s="19">
        <v>50160000</v>
      </c>
      <c r="Q259" s="19">
        <v>52800000</v>
      </c>
      <c r="R259" s="19">
        <v>52800000</v>
      </c>
      <c r="S259" s="19">
        <v>50160000</v>
      </c>
      <c r="T259" s="19">
        <v>52800000</v>
      </c>
      <c r="U259" s="19">
        <v>52800000</v>
      </c>
      <c r="V259" s="19">
        <v>50160000</v>
      </c>
      <c r="W259" s="19">
        <v>52800000</v>
      </c>
      <c r="X259" s="19">
        <v>52800000</v>
      </c>
      <c r="Y259" s="19">
        <v>50160000</v>
      </c>
      <c r="Z259" s="19">
        <v>52800000</v>
      </c>
      <c r="AA259" s="19">
        <v>52800000</v>
      </c>
      <c r="AB259" s="19">
        <v>50160000</v>
      </c>
      <c r="AC259">
        <v>14600000</v>
      </c>
      <c r="AD259">
        <v>31800000</v>
      </c>
      <c r="AE259">
        <v>52800000</v>
      </c>
    </row>
    <row r="260" spans="1:31" x14ac:dyDescent="0.2">
      <c r="A260" s="18">
        <v>44436</v>
      </c>
      <c r="B260" s="19">
        <v>0</v>
      </c>
      <c r="C260" s="19">
        <v>0</v>
      </c>
      <c r="D260" s="19" t="e">
        <v>#N/A</v>
      </c>
      <c r="E260" s="19">
        <v>52800000</v>
      </c>
      <c r="F260" s="19">
        <v>52800000</v>
      </c>
      <c r="G260" s="19">
        <v>50066407.149999999</v>
      </c>
      <c r="H260" s="19">
        <v>52800000</v>
      </c>
      <c r="I260" s="19">
        <v>52800000</v>
      </c>
      <c r="J260" s="19">
        <v>50139907.373677738</v>
      </c>
      <c r="K260" s="19">
        <v>52800000</v>
      </c>
      <c r="L260" s="19">
        <v>52800000</v>
      </c>
      <c r="M260" s="19">
        <v>50160000</v>
      </c>
      <c r="N260" s="19">
        <v>52800000</v>
      </c>
      <c r="O260" s="19">
        <v>52800000</v>
      </c>
      <c r="P260" s="19">
        <v>50160000</v>
      </c>
      <c r="Q260" s="19">
        <v>52800000</v>
      </c>
      <c r="R260" s="19">
        <v>52800000</v>
      </c>
      <c r="S260" s="19">
        <v>50160000</v>
      </c>
      <c r="T260" s="19">
        <v>52800000</v>
      </c>
      <c r="U260" s="19">
        <v>52800000</v>
      </c>
      <c r="V260" s="19">
        <v>50160000</v>
      </c>
      <c r="W260" s="19">
        <v>52800000</v>
      </c>
      <c r="X260" s="19">
        <v>52800000</v>
      </c>
      <c r="Y260" s="19">
        <v>50160000</v>
      </c>
      <c r="Z260" s="19">
        <v>52800000</v>
      </c>
      <c r="AA260" s="19">
        <v>52800000</v>
      </c>
      <c r="AB260" s="19">
        <v>50160000</v>
      </c>
      <c r="AC260">
        <v>14600000</v>
      </c>
      <c r="AD260">
        <v>31800000</v>
      </c>
      <c r="AE260">
        <v>52800000</v>
      </c>
    </row>
    <row r="261" spans="1:31" x14ac:dyDescent="0.2">
      <c r="A261" s="18">
        <v>44437</v>
      </c>
      <c r="B261" s="19">
        <v>0</v>
      </c>
      <c r="C261" s="19">
        <v>0</v>
      </c>
      <c r="D261" s="19" t="e">
        <v>#N/A</v>
      </c>
      <c r="E261" s="19">
        <v>52800000</v>
      </c>
      <c r="F261" s="19">
        <v>52800000</v>
      </c>
      <c r="G261" s="19">
        <v>50106407.149999999</v>
      </c>
      <c r="H261" s="19">
        <v>52800000</v>
      </c>
      <c r="I261" s="19">
        <v>52800000</v>
      </c>
      <c r="J261" s="19">
        <v>50160000</v>
      </c>
      <c r="K261" s="19">
        <v>52800000</v>
      </c>
      <c r="L261" s="19">
        <v>52800000</v>
      </c>
      <c r="M261" s="19">
        <v>50160000</v>
      </c>
      <c r="N261" s="19">
        <v>52800000</v>
      </c>
      <c r="O261" s="19">
        <v>52800000</v>
      </c>
      <c r="P261" s="19">
        <v>50160000</v>
      </c>
      <c r="Q261" s="19">
        <v>52800000</v>
      </c>
      <c r="R261" s="19">
        <v>52800000</v>
      </c>
      <c r="S261" s="19">
        <v>50160000</v>
      </c>
      <c r="T261" s="19">
        <v>52800000</v>
      </c>
      <c r="U261" s="19">
        <v>52800000</v>
      </c>
      <c r="V261" s="19">
        <v>50160000</v>
      </c>
      <c r="W261" s="19">
        <v>52800000</v>
      </c>
      <c r="X261" s="19">
        <v>52800000</v>
      </c>
      <c r="Y261" s="19">
        <v>50160000</v>
      </c>
      <c r="Z261" s="19">
        <v>52800000</v>
      </c>
      <c r="AA261" s="19">
        <v>52800000</v>
      </c>
      <c r="AB261" s="19">
        <v>50160000</v>
      </c>
      <c r="AC261">
        <v>14600000</v>
      </c>
      <c r="AD261">
        <v>31800000</v>
      </c>
      <c r="AE261">
        <v>52800000</v>
      </c>
    </row>
    <row r="262" spans="1:31" x14ac:dyDescent="0.2">
      <c r="A262" s="18">
        <v>44438</v>
      </c>
      <c r="B262" s="19">
        <v>0</v>
      </c>
      <c r="C262" s="19">
        <v>0</v>
      </c>
      <c r="D262" s="19" t="e">
        <v>#N/A</v>
      </c>
      <c r="E262" s="19">
        <v>52800000</v>
      </c>
      <c r="F262" s="19">
        <v>52800000</v>
      </c>
      <c r="G262" s="19">
        <v>50146407.149999999</v>
      </c>
      <c r="H262" s="19">
        <v>52800000</v>
      </c>
      <c r="I262" s="19">
        <v>52800000</v>
      </c>
      <c r="J262" s="19">
        <v>50160000</v>
      </c>
      <c r="K262" s="19">
        <v>52800000</v>
      </c>
      <c r="L262" s="19">
        <v>52800000</v>
      </c>
      <c r="M262" s="19">
        <v>50160000</v>
      </c>
      <c r="N262" s="19">
        <v>52800000</v>
      </c>
      <c r="O262" s="19">
        <v>52800000</v>
      </c>
      <c r="P262" s="19">
        <v>50160000</v>
      </c>
      <c r="Q262" s="19">
        <v>52800000</v>
      </c>
      <c r="R262" s="19">
        <v>52800000</v>
      </c>
      <c r="S262" s="19">
        <v>50160000</v>
      </c>
      <c r="T262" s="19">
        <v>52800000</v>
      </c>
      <c r="U262" s="19">
        <v>52800000</v>
      </c>
      <c r="V262" s="19">
        <v>50160000</v>
      </c>
      <c r="W262" s="19">
        <v>52800000</v>
      </c>
      <c r="X262" s="19">
        <v>52800000</v>
      </c>
      <c r="Y262" s="19">
        <v>50160000</v>
      </c>
      <c r="Z262" s="19">
        <v>52800000</v>
      </c>
      <c r="AA262" s="19">
        <v>52800000</v>
      </c>
      <c r="AB262" s="19">
        <v>50160000</v>
      </c>
      <c r="AC262">
        <v>14600000</v>
      </c>
      <c r="AD262">
        <v>31800000</v>
      </c>
      <c r="AE262">
        <v>52800000</v>
      </c>
    </row>
    <row r="263" spans="1:31" x14ac:dyDescent="0.2">
      <c r="A263" s="18">
        <v>44439</v>
      </c>
      <c r="B263" s="19">
        <v>0</v>
      </c>
      <c r="C263" s="19">
        <v>0</v>
      </c>
      <c r="D263" s="19" t="e">
        <v>#N/A</v>
      </c>
      <c r="E263" s="19">
        <v>52800000</v>
      </c>
      <c r="F263" s="19">
        <v>52800000</v>
      </c>
      <c r="G263" s="19">
        <v>50160000</v>
      </c>
      <c r="H263" s="19">
        <v>52800000</v>
      </c>
      <c r="I263" s="19">
        <v>52800000</v>
      </c>
      <c r="J263" s="19">
        <v>50160000</v>
      </c>
      <c r="K263" s="19">
        <v>52800000</v>
      </c>
      <c r="L263" s="19">
        <v>52800000</v>
      </c>
      <c r="M263" s="19">
        <v>50160000</v>
      </c>
      <c r="N263" s="19">
        <v>52800000</v>
      </c>
      <c r="O263" s="19">
        <v>52800000</v>
      </c>
      <c r="P263" s="19">
        <v>50160000</v>
      </c>
      <c r="Q263" s="19">
        <v>52800000</v>
      </c>
      <c r="R263" s="19">
        <v>52800000</v>
      </c>
      <c r="S263" s="19">
        <v>50160000</v>
      </c>
      <c r="T263" s="19">
        <v>52800000</v>
      </c>
      <c r="U263" s="19">
        <v>52800000</v>
      </c>
      <c r="V263" s="19">
        <v>50160000</v>
      </c>
      <c r="W263" s="19">
        <v>52800000</v>
      </c>
      <c r="X263" s="19">
        <v>52800000</v>
      </c>
      <c r="Y263" s="19">
        <v>50160000</v>
      </c>
      <c r="Z263" s="19">
        <v>52800000</v>
      </c>
      <c r="AA263" s="19">
        <v>52800000</v>
      </c>
      <c r="AB263" s="19">
        <v>50160000</v>
      </c>
      <c r="AC263">
        <v>14600000</v>
      </c>
      <c r="AD263">
        <v>31800000</v>
      </c>
      <c r="AE263">
        <v>52800000</v>
      </c>
    </row>
    <row r="264" spans="1:31" x14ac:dyDescent="0.2">
      <c r="A264" s="18">
        <v>44440</v>
      </c>
      <c r="B264" s="19">
        <v>0</v>
      </c>
      <c r="C264" s="19">
        <v>0</v>
      </c>
      <c r="D264" s="19" t="e">
        <v>#N/A</v>
      </c>
      <c r="E264" s="19">
        <v>52800000</v>
      </c>
      <c r="F264" s="19">
        <v>52800000</v>
      </c>
      <c r="G264" s="19">
        <v>50160000</v>
      </c>
      <c r="H264" s="19">
        <v>52800000</v>
      </c>
      <c r="I264" s="19">
        <v>52800000</v>
      </c>
      <c r="J264" s="19">
        <v>50160000</v>
      </c>
      <c r="K264" s="19">
        <v>52800000</v>
      </c>
      <c r="L264" s="19">
        <v>52800000</v>
      </c>
      <c r="M264" s="19">
        <v>50160000</v>
      </c>
      <c r="N264" s="19">
        <v>52800000</v>
      </c>
      <c r="O264" s="19">
        <v>52800000</v>
      </c>
      <c r="P264" s="19">
        <v>50160000</v>
      </c>
      <c r="Q264" s="19">
        <v>52800000</v>
      </c>
      <c r="R264" s="19">
        <v>52800000</v>
      </c>
      <c r="S264" s="19">
        <v>50160000</v>
      </c>
      <c r="T264" s="19">
        <v>52800000</v>
      </c>
      <c r="U264" s="19">
        <v>52800000</v>
      </c>
      <c r="V264" s="19">
        <v>50160000</v>
      </c>
      <c r="W264" s="19">
        <v>52800000</v>
      </c>
      <c r="X264" s="19">
        <v>52800000</v>
      </c>
      <c r="Y264" s="19">
        <v>50160000</v>
      </c>
      <c r="Z264" s="19">
        <v>52800000</v>
      </c>
      <c r="AA264" s="19">
        <v>52800000</v>
      </c>
      <c r="AB264" s="19">
        <v>50160000</v>
      </c>
      <c r="AC264">
        <v>14600000</v>
      </c>
      <c r="AD264">
        <v>31800000</v>
      </c>
      <c r="AE264">
        <v>52800000</v>
      </c>
    </row>
    <row r="265" spans="1:31" x14ac:dyDescent="0.2">
      <c r="A265" s="18">
        <v>44441</v>
      </c>
      <c r="B265" s="19">
        <v>0</v>
      </c>
      <c r="C265" s="19">
        <v>0</v>
      </c>
      <c r="D265" s="19" t="e">
        <v>#N/A</v>
      </c>
      <c r="E265" s="19">
        <v>52800000</v>
      </c>
      <c r="F265" s="19">
        <v>52800000</v>
      </c>
      <c r="G265" s="19">
        <v>50160000</v>
      </c>
      <c r="H265" s="19">
        <v>52800000</v>
      </c>
      <c r="I265" s="19">
        <v>52800000</v>
      </c>
      <c r="J265" s="19">
        <v>50160000</v>
      </c>
      <c r="K265" s="19">
        <v>52800000</v>
      </c>
      <c r="L265" s="19">
        <v>52800000</v>
      </c>
      <c r="M265" s="19">
        <v>50160000</v>
      </c>
      <c r="N265" s="19">
        <v>52800000</v>
      </c>
      <c r="O265" s="19">
        <v>52800000</v>
      </c>
      <c r="P265" s="19">
        <v>50160000</v>
      </c>
      <c r="Q265" s="19">
        <v>52800000</v>
      </c>
      <c r="R265" s="19">
        <v>52800000</v>
      </c>
      <c r="S265" s="19">
        <v>50160000</v>
      </c>
      <c r="T265" s="19">
        <v>52800000</v>
      </c>
      <c r="U265" s="19">
        <v>52800000</v>
      </c>
      <c r="V265" s="19">
        <v>50160000</v>
      </c>
      <c r="W265" s="19">
        <v>52800000</v>
      </c>
      <c r="X265" s="19">
        <v>52800000</v>
      </c>
      <c r="Y265" s="19">
        <v>50160000</v>
      </c>
      <c r="Z265" s="19">
        <v>52800000</v>
      </c>
      <c r="AA265" s="19">
        <v>52800000</v>
      </c>
      <c r="AB265" s="19">
        <v>50160000</v>
      </c>
      <c r="AC265">
        <v>14600000</v>
      </c>
      <c r="AD265">
        <v>31800000</v>
      </c>
      <c r="AE265">
        <v>52800000</v>
      </c>
    </row>
    <row r="266" spans="1:31" x14ac:dyDescent="0.2">
      <c r="A266" s="18">
        <v>44442</v>
      </c>
      <c r="B266" s="19">
        <v>0</v>
      </c>
      <c r="C266" s="19">
        <v>0</v>
      </c>
      <c r="D266" s="19" t="e">
        <v>#N/A</v>
      </c>
      <c r="E266" s="19">
        <v>52800000</v>
      </c>
      <c r="F266" s="19">
        <v>52800000</v>
      </c>
      <c r="G266" s="19">
        <v>50160000</v>
      </c>
      <c r="H266" s="19">
        <v>52800000</v>
      </c>
      <c r="I266" s="19">
        <v>52800000</v>
      </c>
      <c r="J266" s="19">
        <v>50160000</v>
      </c>
      <c r="K266" s="19">
        <v>52800000</v>
      </c>
      <c r="L266" s="19">
        <v>52800000</v>
      </c>
      <c r="M266" s="19">
        <v>50160000</v>
      </c>
      <c r="N266" s="19">
        <v>52800000</v>
      </c>
      <c r="O266" s="19">
        <v>52800000</v>
      </c>
      <c r="P266" s="19">
        <v>50160000</v>
      </c>
      <c r="Q266" s="19">
        <v>52800000</v>
      </c>
      <c r="R266" s="19">
        <v>52800000</v>
      </c>
      <c r="S266" s="19">
        <v>50160000</v>
      </c>
      <c r="T266" s="19">
        <v>52800000</v>
      </c>
      <c r="U266" s="19">
        <v>52800000</v>
      </c>
      <c r="V266" s="19">
        <v>50160000</v>
      </c>
      <c r="W266" s="19">
        <v>52800000</v>
      </c>
      <c r="X266" s="19">
        <v>52800000</v>
      </c>
      <c r="Y266" s="19">
        <v>50160000</v>
      </c>
      <c r="Z266" s="19">
        <v>52800000</v>
      </c>
      <c r="AA266" s="19">
        <v>52800000</v>
      </c>
      <c r="AB266" s="19">
        <v>50160000</v>
      </c>
      <c r="AC266">
        <v>14600000</v>
      </c>
      <c r="AD266">
        <v>31800000</v>
      </c>
      <c r="AE266">
        <v>52800000</v>
      </c>
    </row>
    <row r="267" spans="1:31" x14ac:dyDescent="0.2">
      <c r="A267" s="18">
        <v>44443</v>
      </c>
      <c r="B267" s="19">
        <v>0</v>
      </c>
      <c r="C267" s="19">
        <v>0</v>
      </c>
      <c r="D267" s="19" t="e">
        <v>#N/A</v>
      </c>
      <c r="E267" s="19">
        <v>52800000</v>
      </c>
      <c r="F267" s="19">
        <v>52800000</v>
      </c>
      <c r="G267" s="19">
        <v>50160000</v>
      </c>
      <c r="H267" s="19">
        <v>52800000</v>
      </c>
      <c r="I267" s="19">
        <v>52800000</v>
      </c>
      <c r="J267" s="19">
        <v>50160000</v>
      </c>
      <c r="K267" s="19">
        <v>52800000</v>
      </c>
      <c r="L267" s="19">
        <v>52800000</v>
      </c>
      <c r="M267" s="19">
        <v>50160000</v>
      </c>
      <c r="N267" s="19">
        <v>52800000</v>
      </c>
      <c r="O267" s="19">
        <v>52800000</v>
      </c>
      <c r="P267" s="19">
        <v>50160000</v>
      </c>
      <c r="Q267" s="19">
        <v>52800000</v>
      </c>
      <c r="R267" s="19">
        <v>52800000</v>
      </c>
      <c r="S267" s="19">
        <v>50160000</v>
      </c>
      <c r="T267" s="19">
        <v>52800000</v>
      </c>
      <c r="U267" s="19">
        <v>52800000</v>
      </c>
      <c r="V267" s="19">
        <v>50160000</v>
      </c>
      <c r="W267" s="19">
        <v>52800000</v>
      </c>
      <c r="X267" s="19">
        <v>52800000</v>
      </c>
      <c r="Y267" s="19">
        <v>50160000</v>
      </c>
      <c r="Z267" s="19">
        <v>52800000</v>
      </c>
      <c r="AA267" s="19">
        <v>52800000</v>
      </c>
      <c r="AB267" s="19">
        <v>50160000</v>
      </c>
      <c r="AC267">
        <v>14600000</v>
      </c>
      <c r="AD267">
        <v>31800000</v>
      </c>
      <c r="AE267">
        <v>52800000</v>
      </c>
    </row>
    <row r="268" spans="1:31" x14ac:dyDescent="0.2">
      <c r="A268" s="18">
        <v>44444</v>
      </c>
      <c r="B268" s="19">
        <v>0</v>
      </c>
      <c r="C268" s="19">
        <v>0</v>
      </c>
      <c r="D268" s="19" t="e">
        <v>#N/A</v>
      </c>
      <c r="E268" s="19">
        <v>52800000</v>
      </c>
      <c r="F268" s="19">
        <v>52800000</v>
      </c>
      <c r="G268" s="19">
        <v>50160000</v>
      </c>
      <c r="H268" s="19">
        <v>52800000</v>
      </c>
      <c r="I268" s="19">
        <v>52800000</v>
      </c>
      <c r="J268" s="19">
        <v>50160000</v>
      </c>
      <c r="K268" s="19">
        <v>52800000</v>
      </c>
      <c r="L268" s="19">
        <v>52800000</v>
      </c>
      <c r="M268" s="19">
        <v>50160000</v>
      </c>
      <c r="N268" s="19">
        <v>52800000</v>
      </c>
      <c r="O268" s="19">
        <v>52800000</v>
      </c>
      <c r="P268" s="19">
        <v>50160000</v>
      </c>
      <c r="Q268" s="19">
        <v>52800000</v>
      </c>
      <c r="R268" s="19">
        <v>52800000</v>
      </c>
      <c r="S268" s="19">
        <v>50160000</v>
      </c>
      <c r="T268" s="19">
        <v>52800000</v>
      </c>
      <c r="U268" s="19">
        <v>52800000</v>
      </c>
      <c r="V268" s="19">
        <v>50160000</v>
      </c>
      <c r="W268" s="19">
        <v>52800000</v>
      </c>
      <c r="X268" s="19">
        <v>52800000</v>
      </c>
      <c r="Y268" s="19">
        <v>50160000</v>
      </c>
      <c r="Z268" s="19">
        <v>52800000</v>
      </c>
      <c r="AA268" s="19">
        <v>52800000</v>
      </c>
      <c r="AB268" s="19">
        <v>50160000</v>
      </c>
      <c r="AC268">
        <v>14600000</v>
      </c>
      <c r="AD268">
        <v>31800000</v>
      </c>
      <c r="AE268">
        <v>52800000</v>
      </c>
    </row>
    <row r="269" spans="1:31" x14ac:dyDescent="0.2">
      <c r="A269" s="18">
        <v>44445</v>
      </c>
      <c r="B269" s="19">
        <v>0</v>
      </c>
      <c r="C269" s="19">
        <v>0</v>
      </c>
      <c r="D269" s="19" t="e">
        <v>#N/A</v>
      </c>
      <c r="E269" s="19">
        <v>52800000</v>
      </c>
      <c r="F269" s="19">
        <v>52800000</v>
      </c>
      <c r="G269" s="19">
        <v>50160000</v>
      </c>
      <c r="H269" s="19">
        <v>52800000</v>
      </c>
      <c r="I269" s="19">
        <v>52800000</v>
      </c>
      <c r="J269" s="19">
        <v>50160000</v>
      </c>
      <c r="K269" s="19">
        <v>52800000</v>
      </c>
      <c r="L269" s="19">
        <v>52800000</v>
      </c>
      <c r="M269" s="19">
        <v>50160000</v>
      </c>
      <c r="N269" s="19">
        <v>52800000</v>
      </c>
      <c r="O269" s="19">
        <v>52800000</v>
      </c>
      <c r="P269" s="19">
        <v>50160000</v>
      </c>
      <c r="Q269" s="19">
        <v>52800000</v>
      </c>
      <c r="R269" s="19">
        <v>52800000</v>
      </c>
      <c r="S269" s="19">
        <v>50160000</v>
      </c>
      <c r="T269" s="19">
        <v>52800000</v>
      </c>
      <c r="U269" s="19">
        <v>52800000</v>
      </c>
      <c r="V269" s="19">
        <v>50160000</v>
      </c>
      <c r="W269" s="19">
        <v>52800000</v>
      </c>
      <c r="X269" s="19">
        <v>52800000</v>
      </c>
      <c r="Y269" s="19">
        <v>50160000</v>
      </c>
      <c r="Z269" s="19">
        <v>52800000</v>
      </c>
      <c r="AA269" s="19">
        <v>52800000</v>
      </c>
      <c r="AB269" s="19">
        <v>50160000</v>
      </c>
      <c r="AC269">
        <v>14600000</v>
      </c>
      <c r="AD269">
        <v>31800000</v>
      </c>
      <c r="AE269">
        <v>52800000</v>
      </c>
    </row>
    <row r="270" spans="1:31" x14ac:dyDescent="0.2">
      <c r="A270" s="18">
        <v>44446</v>
      </c>
      <c r="B270" s="19">
        <v>0</v>
      </c>
      <c r="C270" s="19">
        <v>0</v>
      </c>
      <c r="D270" s="19" t="e">
        <v>#N/A</v>
      </c>
      <c r="E270" s="19">
        <v>52800000</v>
      </c>
      <c r="F270" s="19">
        <v>52800000</v>
      </c>
      <c r="G270" s="19">
        <v>50160000</v>
      </c>
      <c r="H270" s="19">
        <v>52800000</v>
      </c>
      <c r="I270" s="19">
        <v>52800000</v>
      </c>
      <c r="J270" s="19">
        <v>50160000</v>
      </c>
      <c r="K270" s="19">
        <v>52800000</v>
      </c>
      <c r="L270" s="19">
        <v>52800000</v>
      </c>
      <c r="M270" s="19">
        <v>50160000</v>
      </c>
      <c r="N270" s="19">
        <v>52800000</v>
      </c>
      <c r="O270" s="19">
        <v>52800000</v>
      </c>
      <c r="P270" s="19">
        <v>50160000</v>
      </c>
      <c r="Q270" s="19">
        <v>52800000</v>
      </c>
      <c r="R270" s="19">
        <v>52800000</v>
      </c>
      <c r="S270" s="19">
        <v>50160000</v>
      </c>
      <c r="T270" s="19">
        <v>52800000</v>
      </c>
      <c r="U270" s="19">
        <v>52800000</v>
      </c>
      <c r="V270" s="19">
        <v>50160000</v>
      </c>
      <c r="W270" s="19">
        <v>52800000</v>
      </c>
      <c r="X270" s="19">
        <v>52800000</v>
      </c>
      <c r="Y270" s="19">
        <v>50160000</v>
      </c>
      <c r="Z270" s="19">
        <v>52800000</v>
      </c>
      <c r="AA270" s="19">
        <v>52800000</v>
      </c>
      <c r="AB270" s="19">
        <v>50160000</v>
      </c>
      <c r="AC270">
        <v>14600000</v>
      </c>
      <c r="AD270">
        <v>31800000</v>
      </c>
      <c r="AE270">
        <v>52800000</v>
      </c>
    </row>
    <row r="271" spans="1:31" x14ac:dyDescent="0.2">
      <c r="A271" s="18">
        <v>44447</v>
      </c>
      <c r="B271" s="19">
        <v>0</v>
      </c>
      <c r="C271" s="19">
        <v>0</v>
      </c>
      <c r="D271" s="19" t="e">
        <v>#N/A</v>
      </c>
      <c r="E271" s="19">
        <v>52800000</v>
      </c>
      <c r="F271" s="19">
        <v>52800000</v>
      </c>
      <c r="G271" s="19">
        <v>50160000</v>
      </c>
      <c r="H271" s="19">
        <v>52800000</v>
      </c>
      <c r="I271" s="19">
        <v>52800000</v>
      </c>
      <c r="J271" s="19">
        <v>50160000</v>
      </c>
      <c r="K271" s="19">
        <v>52800000</v>
      </c>
      <c r="L271" s="19">
        <v>52800000</v>
      </c>
      <c r="M271" s="19">
        <v>50160000</v>
      </c>
      <c r="N271" s="19">
        <v>52800000</v>
      </c>
      <c r="O271" s="19">
        <v>52800000</v>
      </c>
      <c r="P271" s="19">
        <v>50160000</v>
      </c>
      <c r="Q271" s="19">
        <v>52800000</v>
      </c>
      <c r="R271" s="19">
        <v>52800000</v>
      </c>
      <c r="S271" s="19">
        <v>50160000</v>
      </c>
      <c r="T271" s="19">
        <v>52800000</v>
      </c>
      <c r="U271" s="19">
        <v>52800000</v>
      </c>
      <c r="V271" s="19">
        <v>50160000</v>
      </c>
      <c r="W271" s="19">
        <v>52800000</v>
      </c>
      <c r="X271" s="19">
        <v>52800000</v>
      </c>
      <c r="Y271" s="19">
        <v>50160000</v>
      </c>
      <c r="Z271" s="19">
        <v>52800000</v>
      </c>
      <c r="AA271" s="19">
        <v>52800000</v>
      </c>
      <c r="AB271" s="19">
        <v>50160000</v>
      </c>
      <c r="AC271">
        <v>14600000</v>
      </c>
      <c r="AD271">
        <v>31800000</v>
      </c>
      <c r="AE271">
        <v>52800000</v>
      </c>
    </row>
    <row r="272" spans="1:31" x14ac:dyDescent="0.2">
      <c r="A272" s="18">
        <v>44448</v>
      </c>
      <c r="B272" s="19">
        <v>0</v>
      </c>
      <c r="C272" s="19">
        <v>0</v>
      </c>
      <c r="D272" s="19" t="e">
        <v>#N/A</v>
      </c>
      <c r="E272" s="19">
        <v>52800000</v>
      </c>
      <c r="F272" s="19">
        <v>52800000</v>
      </c>
      <c r="G272" s="19">
        <v>50160000</v>
      </c>
      <c r="H272" s="19">
        <v>52800000</v>
      </c>
      <c r="I272" s="19">
        <v>52800000</v>
      </c>
      <c r="J272" s="19">
        <v>50160000</v>
      </c>
      <c r="K272" s="19">
        <v>52800000</v>
      </c>
      <c r="L272" s="19">
        <v>52800000</v>
      </c>
      <c r="M272" s="19">
        <v>50160000</v>
      </c>
      <c r="N272" s="19">
        <v>52800000</v>
      </c>
      <c r="O272" s="19">
        <v>52800000</v>
      </c>
      <c r="P272" s="19">
        <v>50160000</v>
      </c>
      <c r="Q272" s="19">
        <v>52800000</v>
      </c>
      <c r="R272" s="19">
        <v>52800000</v>
      </c>
      <c r="S272" s="19">
        <v>50160000</v>
      </c>
      <c r="T272" s="19">
        <v>52800000</v>
      </c>
      <c r="U272" s="19">
        <v>52800000</v>
      </c>
      <c r="V272" s="19">
        <v>50160000</v>
      </c>
      <c r="W272" s="19">
        <v>52800000</v>
      </c>
      <c r="X272" s="19">
        <v>52800000</v>
      </c>
      <c r="Y272" s="19">
        <v>50160000</v>
      </c>
      <c r="Z272" s="19">
        <v>52800000</v>
      </c>
      <c r="AA272" s="19">
        <v>52800000</v>
      </c>
      <c r="AB272" s="19">
        <v>50160000</v>
      </c>
      <c r="AC272">
        <v>14600000</v>
      </c>
      <c r="AD272">
        <v>31800000</v>
      </c>
      <c r="AE272">
        <v>52800000</v>
      </c>
    </row>
    <row r="273" spans="1:31" x14ac:dyDescent="0.2">
      <c r="A273" s="18">
        <v>44449</v>
      </c>
      <c r="B273" s="19">
        <v>0</v>
      </c>
      <c r="C273" s="19">
        <v>0</v>
      </c>
      <c r="D273" s="19" t="e">
        <v>#N/A</v>
      </c>
      <c r="E273" s="19">
        <v>52800000</v>
      </c>
      <c r="F273" s="19">
        <v>52800000</v>
      </c>
      <c r="G273" s="19">
        <v>50160000</v>
      </c>
      <c r="H273" s="19">
        <v>52800000</v>
      </c>
      <c r="I273" s="19">
        <v>52800000</v>
      </c>
      <c r="J273" s="19">
        <v>50160000</v>
      </c>
      <c r="K273" s="19">
        <v>52800000</v>
      </c>
      <c r="L273" s="19">
        <v>52800000</v>
      </c>
      <c r="M273" s="19">
        <v>50160000</v>
      </c>
      <c r="N273" s="19">
        <v>52800000</v>
      </c>
      <c r="O273" s="19">
        <v>52800000</v>
      </c>
      <c r="P273" s="19">
        <v>50160000</v>
      </c>
      <c r="Q273" s="19">
        <v>52800000</v>
      </c>
      <c r="R273" s="19">
        <v>52800000</v>
      </c>
      <c r="S273" s="19">
        <v>50160000</v>
      </c>
      <c r="T273" s="19">
        <v>52800000</v>
      </c>
      <c r="U273" s="19">
        <v>52800000</v>
      </c>
      <c r="V273" s="19">
        <v>50160000</v>
      </c>
      <c r="W273" s="19">
        <v>52800000</v>
      </c>
      <c r="X273" s="19">
        <v>52800000</v>
      </c>
      <c r="Y273" s="19">
        <v>50160000</v>
      </c>
      <c r="Z273" s="19">
        <v>52800000</v>
      </c>
      <c r="AA273" s="19">
        <v>52800000</v>
      </c>
      <c r="AB273" s="19">
        <v>50160000</v>
      </c>
      <c r="AC273">
        <v>14600000</v>
      </c>
      <c r="AD273">
        <v>31800000</v>
      </c>
      <c r="AE273">
        <v>52800000</v>
      </c>
    </row>
    <row r="274" spans="1:31" x14ac:dyDescent="0.2">
      <c r="A274" s="18">
        <v>44450</v>
      </c>
      <c r="B274" s="19">
        <v>0</v>
      </c>
      <c r="C274" s="19">
        <v>0</v>
      </c>
      <c r="D274" s="19" t="e">
        <v>#N/A</v>
      </c>
      <c r="E274" s="19">
        <v>52800000</v>
      </c>
      <c r="F274" s="19">
        <v>52800000</v>
      </c>
      <c r="G274" s="19">
        <v>50160000</v>
      </c>
      <c r="H274" s="19">
        <v>52800000</v>
      </c>
      <c r="I274" s="19">
        <v>52800000</v>
      </c>
      <c r="J274" s="19">
        <v>50160000</v>
      </c>
      <c r="K274" s="19">
        <v>52800000</v>
      </c>
      <c r="L274" s="19">
        <v>52800000</v>
      </c>
      <c r="M274" s="19">
        <v>50160000</v>
      </c>
      <c r="N274" s="19">
        <v>52800000</v>
      </c>
      <c r="O274" s="19">
        <v>52800000</v>
      </c>
      <c r="P274" s="19">
        <v>50160000</v>
      </c>
      <c r="Q274" s="19">
        <v>52800000</v>
      </c>
      <c r="R274" s="19">
        <v>52800000</v>
      </c>
      <c r="S274" s="19">
        <v>50160000</v>
      </c>
      <c r="T274" s="19">
        <v>52800000</v>
      </c>
      <c r="U274" s="19">
        <v>52800000</v>
      </c>
      <c r="V274" s="19">
        <v>50160000</v>
      </c>
      <c r="W274" s="19">
        <v>52800000</v>
      </c>
      <c r="X274" s="19">
        <v>52800000</v>
      </c>
      <c r="Y274" s="19">
        <v>50160000</v>
      </c>
      <c r="Z274" s="19">
        <v>52800000</v>
      </c>
      <c r="AA274" s="19">
        <v>52800000</v>
      </c>
      <c r="AB274" s="19">
        <v>50160000</v>
      </c>
      <c r="AC274">
        <v>14600000</v>
      </c>
      <c r="AD274">
        <v>31800000</v>
      </c>
      <c r="AE274">
        <v>52800000</v>
      </c>
    </row>
    <row r="275" spans="1:31" x14ac:dyDescent="0.2">
      <c r="A275" s="18">
        <v>44451</v>
      </c>
      <c r="B275" s="19">
        <v>0</v>
      </c>
      <c r="C275" s="19">
        <v>0</v>
      </c>
      <c r="D275" s="19" t="e">
        <v>#N/A</v>
      </c>
      <c r="E275" s="19">
        <v>52800000</v>
      </c>
      <c r="F275" s="19">
        <v>52800000</v>
      </c>
      <c r="G275" s="19">
        <v>50160000</v>
      </c>
      <c r="H275" s="19">
        <v>52800000</v>
      </c>
      <c r="I275" s="19">
        <v>52800000</v>
      </c>
      <c r="J275" s="19">
        <v>50160000</v>
      </c>
      <c r="K275" s="19">
        <v>52800000</v>
      </c>
      <c r="L275" s="19">
        <v>52800000</v>
      </c>
      <c r="M275" s="19">
        <v>50160000</v>
      </c>
      <c r="N275" s="19">
        <v>52800000</v>
      </c>
      <c r="O275" s="19">
        <v>52800000</v>
      </c>
      <c r="P275" s="19">
        <v>50160000</v>
      </c>
      <c r="Q275" s="19">
        <v>52800000</v>
      </c>
      <c r="R275" s="19">
        <v>52800000</v>
      </c>
      <c r="S275" s="19">
        <v>50160000</v>
      </c>
      <c r="T275" s="19">
        <v>52800000</v>
      </c>
      <c r="U275" s="19">
        <v>52800000</v>
      </c>
      <c r="V275" s="19">
        <v>50160000</v>
      </c>
      <c r="W275" s="19">
        <v>52800000</v>
      </c>
      <c r="X275" s="19">
        <v>52800000</v>
      </c>
      <c r="Y275" s="19">
        <v>50160000</v>
      </c>
      <c r="Z275" s="19">
        <v>52800000</v>
      </c>
      <c r="AA275" s="19">
        <v>52800000</v>
      </c>
      <c r="AB275" s="19">
        <v>50160000</v>
      </c>
      <c r="AC275">
        <v>14600000</v>
      </c>
      <c r="AD275">
        <v>31800000</v>
      </c>
      <c r="AE275">
        <v>52800000</v>
      </c>
    </row>
    <row r="276" spans="1:31" x14ac:dyDescent="0.2">
      <c r="A276" s="18">
        <v>44452</v>
      </c>
      <c r="B276" s="19">
        <v>0</v>
      </c>
      <c r="C276" s="19">
        <v>0</v>
      </c>
      <c r="D276" s="19" t="e">
        <v>#N/A</v>
      </c>
      <c r="E276" s="19">
        <v>52800000</v>
      </c>
      <c r="F276" s="19">
        <v>52800000</v>
      </c>
      <c r="G276" s="19">
        <v>50160000</v>
      </c>
      <c r="H276" s="19">
        <v>52800000</v>
      </c>
      <c r="I276" s="19">
        <v>52800000</v>
      </c>
      <c r="J276" s="19">
        <v>50160000</v>
      </c>
      <c r="K276" s="19">
        <v>52800000</v>
      </c>
      <c r="L276" s="19">
        <v>52800000</v>
      </c>
      <c r="M276" s="19">
        <v>50160000</v>
      </c>
      <c r="N276" s="19">
        <v>52800000</v>
      </c>
      <c r="O276" s="19">
        <v>52800000</v>
      </c>
      <c r="P276" s="19">
        <v>50160000</v>
      </c>
      <c r="Q276" s="19">
        <v>52800000</v>
      </c>
      <c r="R276" s="19">
        <v>52800000</v>
      </c>
      <c r="S276" s="19">
        <v>50160000</v>
      </c>
      <c r="T276" s="19">
        <v>52800000</v>
      </c>
      <c r="U276" s="19">
        <v>52800000</v>
      </c>
      <c r="V276" s="19">
        <v>50160000</v>
      </c>
      <c r="W276" s="19">
        <v>52800000</v>
      </c>
      <c r="X276" s="19">
        <v>52800000</v>
      </c>
      <c r="Y276" s="19">
        <v>50160000</v>
      </c>
      <c r="Z276" s="19">
        <v>52800000</v>
      </c>
      <c r="AA276" s="19">
        <v>52800000</v>
      </c>
      <c r="AB276" s="19">
        <v>50160000</v>
      </c>
      <c r="AC276">
        <v>14600000</v>
      </c>
      <c r="AD276">
        <v>31800000</v>
      </c>
      <c r="AE276">
        <v>52800000</v>
      </c>
    </row>
    <row r="277" spans="1:31" x14ac:dyDescent="0.2">
      <c r="A277" s="18">
        <v>44453</v>
      </c>
      <c r="B277" s="19">
        <v>0</v>
      </c>
      <c r="C277" s="19">
        <v>0</v>
      </c>
      <c r="D277" s="19" t="e">
        <v>#N/A</v>
      </c>
      <c r="E277" s="19">
        <v>52800000</v>
      </c>
      <c r="F277" s="19">
        <v>52800000</v>
      </c>
      <c r="G277" s="19">
        <v>50160000</v>
      </c>
      <c r="H277" s="19">
        <v>52800000</v>
      </c>
      <c r="I277" s="19">
        <v>52800000</v>
      </c>
      <c r="J277" s="19">
        <v>50160000</v>
      </c>
      <c r="K277" s="19">
        <v>52800000</v>
      </c>
      <c r="L277" s="19">
        <v>52800000</v>
      </c>
      <c r="M277" s="19">
        <v>50160000</v>
      </c>
      <c r="N277" s="19">
        <v>52800000</v>
      </c>
      <c r="O277" s="19">
        <v>52800000</v>
      </c>
      <c r="P277" s="19">
        <v>50160000</v>
      </c>
      <c r="Q277" s="19">
        <v>52800000</v>
      </c>
      <c r="R277" s="19">
        <v>52800000</v>
      </c>
      <c r="S277" s="19">
        <v>50160000</v>
      </c>
      <c r="T277" s="19">
        <v>52800000</v>
      </c>
      <c r="U277" s="19">
        <v>52800000</v>
      </c>
      <c r="V277" s="19">
        <v>50160000</v>
      </c>
      <c r="W277" s="19">
        <v>52800000</v>
      </c>
      <c r="X277" s="19">
        <v>52800000</v>
      </c>
      <c r="Y277" s="19">
        <v>50160000</v>
      </c>
      <c r="Z277" s="19">
        <v>52800000</v>
      </c>
      <c r="AA277" s="19">
        <v>52800000</v>
      </c>
      <c r="AB277" s="19">
        <v>50160000</v>
      </c>
      <c r="AC277">
        <v>14600000</v>
      </c>
      <c r="AD277">
        <v>31800000</v>
      </c>
      <c r="AE277">
        <v>52800000</v>
      </c>
    </row>
    <row r="278" spans="1:31" x14ac:dyDescent="0.2">
      <c r="A278" s="18">
        <v>44454</v>
      </c>
      <c r="B278" s="19">
        <v>0</v>
      </c>
      <c r="C278" s="19">
        <v>0</v>
      </c>
      <c r="D278" s="19" t="e">
        <v>#N/A</v>
      </c>
      <c r="E278" s="19">
        <v>52800000</v>
      </c>
      <c r="F278" s="19">
        <v>52800000</v>
      </c>
      <c r="G278" s="19">
        <v>50160000</v>
      </c>
      <c r="H278" s="19">
        <v>52800000</v>
      </c>
      <c r="I278" s="19">
        <v>52800000</v>
      </c>
      <c r="J278" s="19">
        <v>50160000</v>
      </c>
      <c r="K278" s="19">
        <v>52800000</v>
      </c>
      <c r="L278" s="19">
        <v>52800000</v>
      </c>
      <c r="M278" s="19">
        <v>50160000</v>
      </c>
      <c r="N278" s="19">
        <v>52800000</v>
      </c>
      <c r="O278" s="19">
        <v>52800000</v>
      </c>
      <c r="P278" s="19">
        <v>50160000</v>
      </c>
      <c r="Q278" s="19">
        <v>52800000</v>
      </c>
      <c r="R278" s="19">
        <v>52800000</v>
      </c>
      <c r="S278" s="19">
        <v>50160000</v>
      </c>
      <c r="T278" s="19">
        <v>52800000</v>
      </c>
      <c r="U278" s="19">
        <v>52800000</v>
      </c>
      <c r="V278" s="19">
        <v>50160000</v>
      </c>
      <c r="W278" s="19">
        <v>52800000</v>
      </c>
      <c r="X278" s="19">
        <v>52800000</v>
      </c>
      <c r="Y278" s="19">
        <v>50160000</v>
      </c>
      <c r="Z278" s="19">
        <v>52800000</v>
      </c>
      <c r="AA278" s="19">
        <v>52800000</v>
      </c>
      <c r="AB278" s="19">
        <v>50160000</v>
      </c>
      <c r="AC278">
        <v>14600000</v>
      </c>
      <c r="AD278">
        <v>31800000</v>
      </c>
      <c r="AE278">
        <v>52800000</v>
      </c>
    </row>
    <row r="279" spans="1:31" x14ac:dyDescent="0.2">
      <c r="A279" s="18">
        <v>44455</v>
      </c>
      <c r="B279" s="19">
        <v>0</v>
      </c>
      <c r="C279" s="19">
        <v>0</v>
      </c>
      <c r="D279" s="19" t="e">
        <v>#N/A</v>
      </c>
      <c r="E279" s="19">
        <v>52800000</v>
      </c>
      <c r="F279" s="19">
        <v>52800000</v>
      </c>
      <c r="G279" s="19">
        <v>50160000</v>
      </c>
      <c r="H279" s="19">
        <v>52800000</v>
      </c>
      <c r="I279" s="19">
        <v>52800000</v>
      </c>
      <c r="J279" s="19">
        <v>50160000</v>
      </c>
      <c r="K279" s="19">
        <v>52800000</v>
      </c>
      <c r="L279" s="19">
        <v>52800000</v>
      </c>
      <c r="M279" s="19">
        <v>50160000</v>
      </c>
      <c r="N279" s="19">
        <v>52800000</v>
      </c>
      <c r="O279" s="19">
        <v>52800000</v>
      </c>
      <c r="P279" s="19">
        <v>50160000</v>
      </c>
      <c r="Q279" s="19">
        <v>52800000</v>
      </c>
      <c r="R279" s="19">
        <v>52800000</v>
      </c>
      <c r="S279" s="19">
        <v>50160000</v>
      </c>
      <c r="T279" s="19">
        <v>52800000</v>
      </c>
      <c r="U279" s="19">
        <v>52800000</v>
      </c>
      <c r="V279" s="19">
        <v>50160000</v>
      </c>
      <c r="W279" s="19">
        <v>52800000</v>
      </c>
      <c r="X279" s="19">
        <v>52800000</v>
      </c>
      <c r="Y279" s="19">
        <v>50160000</v>
      </c>
      <c r="Z279" s="19">
        <v>52800000</v>
      </c>
      <c r="AA279" s="19">
        <v>52800000</v>
      </c>
      <c r="AB279" s="19">
        <v>50160000</v>
      </c>
      <c r="AC279">
        <v>14600000</v>
      </c>
      <c r="AD279">
        <v>31800000</v>
      </c>
      <c r="AE279">
        <v>52800000</v>
      </c>
    </row>
    <row r="280" spans="1:31" x14ac:dyDescent="0.2">
      <c r="A280" s="18">
        <v>44456</v>
      </c>
      <c r="B280" s="19">
        <v>0</v>
      </c>
      <c r="C280" s="19">
        <v>0</v>
      </c>
      <c r="D280" s="19" t="e">
        <v>#N/A</v>
      </c>
      <c r="E280" s="19">
        <v>52800000</v>
      </c>
      <c r="F280" s="19">
        <v>52800000</v>
      </c>
      <c r="G280" s="19">
        <v>50160000</v>
      </c>
      <c r="H280" s="19">
        <v>52800000</v>
      </c>
      <c r="I280" s="19">
        <v>52800000</v>
      </c>
      <c r="J280" s="19">
        <v>50160000</v>
      </c>
      <c r="K280" s="19">
        <v>52800000</v>
      </c>
      <c r="L280" s="19">
        <v>52800000</v>
      </c>
      <c r="M280" s="19">
        <v>50160000</v>
      </c>
      <c r="N280" s="19">
        <v>52800000</v>
      </c>
      <c r="O280" s="19">
        <v>52800000</v>
      </c>
      <c r="P280" s="19">
        <v>50160000</v>
      </c>
      <c r="Q280" s="19">
        <v>52800000</v>
      </c>
      <c r="R280" s="19">
        <v>52800000</v>
      </c>
      <c r="S280" s="19">
        <v>50160000</v>
      </c>
      <c r="T280" s="19">
        <v>52800000</v>
      </c>
      <c r="U280" s="19">
        <v>52800000</v>
      </c>
      <c r="V280" s="19">
        <v>50160000</v>
      </c>
      <c r="W280" s="19">
        <v>52800000</v>
      </c>
      <c r="X280" s="19">
        <v>52800000</v>
      </c>
      <c r="Y280" s="19">
        <v>50160000</v>
      </c>
      <c r="Z280" s="19">
        <v>52800000</v>
      </c>
      <c r="AA280" s="19">
        <v>52800000</v>
      </c>
      <c r="AB280" s="19">
        <v>50160000</v>
      </c>
      <c r="AC280">
        <v>14600000</v>
      </c>
      <c r="AD280">
        <v>31800000</v>
      </c>
      <c r="AE280">
        <v>52800000</v>
      </c>
    </row>
    <row r="281" spans="1:31" x14ac:dyDescent="0.2">
      <c r="A281" s="18">
        <v>44457</v>
      </c>
      <c r="B281" s="19">
        <v>0</v>
      </c>
      <c r="C281" s="19">
        <v>0</v>
      </c>
      <c r="D281" s="19" t="e">
        <v>#N/A</v>
      </c>
      <c r="E281" s="19">
        <v>52800000</v>
      </c>
      <c r="F281" s="19">
        <v>52800000</v>
      </c>
      <c r="G281" s="19">
        <v>50160000</v>
      </c>
      <c r="H281" s="19">
        <v>52800000</v>
      </c>
      <c r="I281" s="19">
        <v>52800000</v>
      </c>
      <c r="J281" s="19">
        <v>50160000</v>
      </c>
      <c r="K281" s="19">
        <v>52800000</v>
      </c>
      <c r="L281" s="19">
        <v>52800000</v>
      </c>
      <c r="M281" s="19">
        <v>50160000</v>
      </c>
      <c r="N281" s="19">
        <v>52800000</v>
      </c>
      <c r="O281" s="19">
        <v>52800000</v>
      </c>
      <c r="P281" s="19">
        <v>50160000</v>
      </c>
      <c r="Q281" s="19">
        <v>52800000</v>
      </c>
      <c r="R281" s="19">
        <v>52800000</v>
      </c>
      <c r="S281" s="19">
        <v>50160000</v>
      </c>
      <c r="T281" s="19">
        <v>52800000</v>
      </c>
      <c r="U281" s="19">
        <v>52800000</v>
      </c>
      <c r="V281" s="19">
        <v>50160000</v>
      </c>
      <c r="W281" s="19">
        <v>52800000</v>
      </c>
      <c r="X281" s="19">
        <v>52800000</v>
      </c>
      <c r="Y281" s="19">
        <v>50160000</v>
      </c>
      <c r="Z281" s="19">
        <v>52800000</v>
      </c>
      <c r="AA281" s="19">
        <v>52800000</v>
      </c>
      <c r="AB281" s="19">
        <v>50160000</v>
      </c>
      <c r="AC281">
        <v>14600000</v>
      </c>
      <c r="AD281">
        <v>31800000</v>
      </c>
      <c r="AE281">
        <v>52800000</v>
      </c>
    </row>
    <row r="282" spans="1:31" x14ac:dyDescent="0.2">
      <c r="A282" s="18">
        <v>44458</v>
      </c>
      <c r="B282" s="19">
        <v>0</v>
      </c>
      <c r="C282" s="19">
        <v>0</v>
      </c>
      <c r="D282" s="19" t="e">
        <v>#N/A</v>
      </c>
      <c r="E282" s="19">
        <v>52800000</v>
      </c>
      <c r="F282" s="19">
        <v>52800000</v>
      </c>
      <c r="G282" s="19">
        <v>50160000</v>
      </c>
      <c r="H282" s="19">
        <v>52800000</v>
      </c>
      <c r="I282" s="19">
        <v>52800000</v>
      </c>
      <c r="J282" s="19">
        <v>50160000</v>
      </c>
      <c r="K282" s="19">
        <v>52800000</v>
      </c>
      <c r="L282" s="19">
        <v>52800000</v>
      </c>
      <c r="M282" s="19">
        <v>50160000</v>
      </c>
      <c r="N282" s="19">
        <v>52800000</v>
      </c>
      <c r="O282" s="19">
        <v>52800000</v>
      </c>
      <c r="P282" s="19">
        <v>50160000</v>
      </c>
      <c r="Q282" s="19">
        <v>52800000</v>
      </c>
      <c r="R282" s="19">
        <v>52800000</v>
      </c>
      <c r="S282" s="19">
        <v>50160000</v>
      </c>
      <c r="T282" s="19">
        <v>52800000</v>
      </c>
      <c r="U282" s="19">
        <v>52800000</v>
      </c>
      <c r="V282" s="19">
        <v>50160000</v>
      </c>
      <c r="W282" s="19">
        <v>52800000</v>
      </c>
      <c r="X282" s="19">
        <v>52800000</v>
      </c>
      <c r="Y282" s="19">
        <v>50160000</v>
      </c>
      <c r="Z282" s="19">
        <v>52800000</v>
      </c>
      <c r="AA282" s="19">
        <v>52800000</v>
      </c>
      <c r="AB282" s="19">
        <v>50160000</v>
      </c>
      <c r="AC282">
        <v>14600000</v>
      </c>
      <c r="AD282">
        <v>31800000</v>
      </c>
      <c r="AE282">
        <v>52800000</v>
      </c>
    </row>
    <row r="283" spans="1:31" x14ac:dyDescent="0.2">
      <c r="A283" s="18">
        <v>44459</v>
      </c>
      <c r="B283" s="19">
        <v>0</v>
      </c>
      <c r="C283" s="19">
        <v>0</v>
      </c>
      <c r="D283" s="19" t="e">
        <v>#N/A</v>
      </c>
      <c r="E283" s="19">
        <v>52800000</v>
      </c>
      <c r="F283" s="19">
        <v>52800000</v>
      </c>
      <c r="G283" s="19">
        <v>50160000</v>
      </c>
      <c r="H283" s="19">
        <v>52800000</v>
      </c>
      <c r="I283" s="19">
        <v>52800000</v>
      </c>
      <c r="J283" s="19">
        <v>50160000</v>
      </c>
      <c r="K283" s="19">
        <v>52800000</v>
      </c>
      <c r="L283" s="19">
        <v>52800000</v>
      </c>
      <c r="M283" s="19">
        <v>50160000</v>
      </c>
      <c r="N283" s="19">
        <v>52800000</v>
      </c>
      <c r="O283" s="19">
        <v>52800000</v>
      </c>
      <c r="P283" s="19">
        <v>50160000</v>
      </c>
      <c r="Q283" s="19">
        <v>52800000</v>
      </c>
      <c r="R283" s="19">
        <v>52800000</v>
      </c>
      <c r="S283" s="19">
        <v>50160000</v>
      </c>
      <c r="T283" s="19">
        <v>52800000</v>
      </c>
      <c r="U283" s="19">
        <v>52800000</v>
      </c>
      <c r="V283" s="19">
        <v>50160000</v>
      </c>
      <c r="W283" s="19">
        <v>52800000</v>
      </c>
      <c r="X283" s="19">
        <v>52800000</v>
      </c>
      <c r="Y283" s="19">
        <v>50160000</v>
      </c>
      <c r="Z283" s="19">
        <v>52800000</v>
      </c>
      <c r="AA283" s="19">
        <v>52800000</v>
      </c>
      <c r="AB283" s="19">
        <v>50160000</v>
      </c>
      <c r="AC283">
        <v>14600000</v>
      </c>
      <c r="AD283">
        <v>31800000</v>
      </c>
      <c r="AE283">
        <v>52800000</v>
      </c>
    </row>
    <row r="284" spans="1:31" x14ac:dyDescent="0.2">
      <c r="A284" s="18">
        <v>44460</v>
      </c>
      <c r="B284" s="19">
        <v>0</v>
      </c>
      <c r="C284" s="19">
        <v>0</v>
      </c>
      <c r="D284" s="19" t="e">
        <v>#N/A</v>
      </c>
      <c r="E284" s="19">
        <v>52800000</v>
      </c>
      <c r="F284" s="19">
        <v>52800000</v>
      </c>
      <c r="G284" s="19">
        <v>50160000</v>
      </c>
      <c r="H284" s="19">
        <v>52800000</v>
      </c>
      <c r="I284" s="19">
        <v>52800000</v>
      </c>
      <c r="J284" s="19">
        <v>50160000</v>
      </c>
      <c r="K284" s="19">
        <v>52800000</v>
      </c>
      <c r="L284" s="19">
        <v>52800000</v>
      </c>
      <c r="M284" s="19">
        <v>50160000</v>
      </c>
      <c r="N284" s="19">
        <v>52800000</v>
      </c>
      <c r="O284" s="19">
        <v>52800000</v>
      </c>
      <c r="P284" s="19">
        <v>50160000</v>
      </c>
      <c r="Q284" s="19">
        <v>52800000</v>
      </c>
      <c r="R284" s="19">
        <v>52800000</v>
      </c>
      <c r="S284" s="19">
        <v>50160000</v>
      </c>
      <c r="T284" s="19">
        <v>52800000</v>
      </c>
      <c r="U284" s="19">
        <v>52800000</v>
      </c>
      <c r="V284" s="19">
        <v>50160000</v>
      </c>
      <c r="W284" s="19">
        <v>52800000</v>
      </c>
      <c r="X284" s="19">
        <v>52800000</v>
      </c>
      <c r="Y284" s="19">
        <v>50160000</v>
      </c>
      <c r="Z284" s="19">
        <v>52800000</v>
      </c>
      <c r="AA284" s="19">
        <v>52800000</v>
      </c>
      <c r="AB284" s="19">
        <v>50160000</v>
      </c>
      <c r="AC284">
        <v>14600000</v>
      </c>
      <c r="AD284">
        <v>31800000</v>
      </c>
      <c r="AE284">
        <v>52800000</v>
      </c>
    </row>
    <row r="285" spans="1:31" x14ac:dyDescent="0.2">
      <c r="A285" s="18">
        <v>44461</v>
      </c>
      <c r="B285" s="19">
        <v>0</v>
      </c>
      <c r="C285" s="19">
        <v>0</v>
      </c>
      <c r="D285" s="19" t="e">
        <v>#N/A</v>
      </c>
      <c r="E285" s="19">
        <v>52800000</v>
      </c>
      <c r="F285" s="19">
        <v>52800000</v>
      </c>
      <c r="G285" s="19">
        <v>50160000</v>
      </c>
      <c r="H285" s="19">
        <v>52800000</v>
      </c>
      <c r="I285" s="19">
        <v>52800000</v>
      </c>
      <c r="J285" s="19">
        <v>50160000</v>
      </c>
      <c r="K285" s="19">
        <v>52800000</v>
      </c>
      <c r="L285" s="19">
        <v>52800000</v>
      </c>
      <c r="M285" s="19">
        <v>50160000</v>
      </c>
      <c r="N285" s="19">
        <v>52800000</v>
      </c>
      <c r="O285" s="19">
        <v>52800000</v>
      </c>
      <c r="P285" s="19">
        <v>50160000</v>
      </c>
      <c r="Q285" s="19">
        <v>52800000</v>
      </c>
      <c r="R285" s="19">
        <v>52800000</v>
      </c>
      <c r="S285" s="19">
        <v>50160000</v>
      </c>
      <c r="T285" s="19">
        <v>52800000</v>
      </c>
      <c r="U285" s="19">
        <v>52800000</v>
      </c>
      <c r="V285" s="19">
        <v>50160000</v>
      </c>
      <c r="W285" s="19">
        <v>52800000</v>
      </c>
      <c r="X285" s="19">
        <v>52800000</v>
      </c>
      <c r="Y285" s="19">
        <v>50160000</v>
      </c>
      <c r="Z285" s="19">
        <v>52800000</v>
      </c>
      <c r="AA285" s="19">
        <v>52800000</v>
      </c>
      <c r="AB285" s="19">
        <v>50160000</v>
      </c>
      <c r="AC285">
        <v>14600000</v>
      </c>
      <c r="AD285">
        <v>31800000</v>
      </c>
      <c r="AE285">
        <v>52800000</v>
      </c>
    </row>
    <row r="286" spans="1:31" x14ac:dyDescent="0.2">
      <c r="A286" s="18">
        <v>44462</v>
      </c>
      <c r="B286" s="19">
        <v>0</v>
      </c>
      <c r="C286" s="19">
        <v>0</v>
      </c>
      <c r="D286" s="19" t="e">
        <v>#N/A</v>
      </c>
      <c r="E286" s="19">
        <v>52800000</v>
      </c>
      <c r="F286" s="19">
        <v>52800000</v>
      </c>
      <c r="G286" s="19">
        <v>50160000</v>
      </c>
      <c r="H286" s="19">
        <v>52800000</v>
      </c>
      <c r="I286" s="19">
        <v>52800000</v>
      </c>
      <c r="J286" s="19">
        <v>50160000</v>
      </c>
      <c r="K286" s="19">
        <v>52800000</v>
      </c>
      <c r="L286" s="19">
        <v>52800000</v>
      </c>
      <c r="M286" s="19">
        <v>50160000</v>
      </c>
      <c r="N286" s="19">
        <v>52800000</v>
      </c>
      <c r="O286" s="19">
        <v>52800000</v>
      </c>
      <c r="P286" s="19">
        <v>50160000</v>
      </c>
      <c r="Q286" s="19">
        <v>52800000</v>
      </c>
      <c r="R286" s="19">
        <v>52800000</v>
      </c>
      <c r="S286" s="19">
        <v>50160000</v>
      </c>
      <c r="T286" s="19">
        <v>52800000</v>
      </c>
      <c r="U286" s="19">
        <v>52800000</v>
      </c>
      <c r="V286" s="19">
        <v>50160000</v>
      </c>
      <c r="W286" s="19">
        <v>52800000</v>
      </c>
      <c r="X286" s="19">
        <v>52800000</v>
      </c>
      <c r="Y286" s="19">
        <v>50160000</v>
      </c>
      <c r="Z286" s="19">
        <v>52800000</v>
      </c>
      <c r="AA286" s="19">
        <v>52800000</v>
      </c>
      <c r="AB286" s="19">
        <v>50160000</v>
      </c>
      <c r="AC286">
        <v>14600000</v>
      </c>
      <c r="AD286">
        <v>31800000</v>
      </c>
      <c r="AE286">
        <v>52800000</v>
      </c>
    </row>
    <row r="287" spans="1:31" x14ac:dyDescent="0.2">
      <c r="A287" s="18">
        <v>44463</v>
      </c>
      <c r="B287" s="19">
        <v>0</v>
      </c>
      <c r="C287" s="19">
        <v>0</v>
      </c>
      <c r="D287" s="19" t="e">
        <v>#N/A</v>
      </c>
      <c r="E287" s="19">
        <v>52800000</v>
      </c>
      <c r="F287" s="19">
        <v>52800000</v>
      </c>
      <c r="G287" s="19">
        <v>50160000</v>
      </c>
      <c r="H287" s="19">
        <v>52800000</v>
      </c>
      <c r="I287" s="19">
        <v>52800000</v>
      </c>
      <c r="J287" s="19">
        <v>50160000</v>
      </c>
      <c r="K287" s="19">
        <v>52800000</v>
      </c>
      <c r="L287" s="19">
        <v>52800000</v>
      </c>
      <c r="M287" s="19">
        <v>50160000</v>
      </c>
      <c r="N287" s="19">
        <v>52800000</v>
      </c>
      <c r="O287" s="19">
        <v>52800000</v>
      </c>
      <c r="P287" s="19">
        <v>50160000</v>
      </c>
      <c r="Q287" s="19">
        <v>52800000</v>
      </c>
      <c r="R287" s="19">
        <v>52800000</v>
      </c>
      <c r="S287" s="19">
        <v>50160000</v>
      </c>
      <c r="T287" s="19">
        <v>52800000</v>
      </c>
      <c r="U287" s="19">
        <v>52800000</v>
      </c>
      <c r="V287" s="19">
        <v>50160000</v>
      </c>
      <c r="W287" s="19">
        <v>52800000</v>
      </c>
      <c r="X287" s="19">
        <v>52800000</v>
      </c>
      <c r="Y287" s="19">
        <v>50160000</v>
      </c>
      <c r="Z287" s="19">
        <v>52800000</v>
      </c>
      <c r="AA287" s="19">
        <v>52800000</v>
      </c>
      <c r="AB287" s="19">
        <v>50160000</v>
      </c>
      <c r="AC287">
        <v>14600000</v>
      </c>
      <c r="AD287">
        <v>31800000</v>
      </c>
      <c r="AE287">
        <v>52800000</v>
      </c>
    </row>
    <row r="288" spans="1:31" x14ac:dyDescent="0.2">
      <c r="A288" s="18">
        <v>44464</v>
      </c>
      <c r="B288" s="19">
        <v>0</v>
      </c>
      <c r="C288" s="19">
        <v>0</v>
      </c>
      <c r="D288" s="19" t="e">
        <v>#N/A</v>
      </c>
      <c r="E288" s="19">
        <v>52800000</v>
      </c>
      <c r="F288" s="19">
        <v>52800000</v>
      </c>
      <c r="G288" s="19">
        <v>50160000</v>
      </c>
      <c r="H288" s="19">
        <v>52800000</v>
      </c>
      <c r="I288" s="19">
        <v>52800000</v>
      </c>
      <c r="J288" s="19">
        <v>50160000</v>
      </c>
      <c r="K288" s="19">
        <v>52800000</v>
      </c>
      <c r="L288" s="19">
        <v>52800000</v>
      </c>
      <c r="M288" s="19">
        <v>50160000</v>
      </c>
      <c r="N288" s="19">
        <v>52800000</v>
      </c>
      <c r="O288" s="19">
        <v>52800000</v>
      </c>
      <c r="P288" s="19">
        <v>50160000</v>
      </c>
      <c r="Q288" s="19">
        <v>52800000</v>
      </c>
      <c r="R288" s="19">
        <v>52800000</v>
      </c>
      <c r="S288" s="19">
        <v>50160000</v>
      </c>
      <c r="T288" s="19">
        <v>52800000</v>
      </c>
      <c r="U288" s="19">
        <v>52800000</v>
      </c>
      <c r="V288" s="19">
        <v>50160000</v>
      </c>
      <c r="W288" s="19">
        <v>52800000</v>
      </c>
      <c r="X288" s="19">
        <v>52800000</v>
      </c>
      <c r="Y288" s="19">
        <v>50160000</v>
      </c>
      <c r="Z288" s="19">
        <v>52800000</v>
      </c>
      <c r="AA288" s="19">
        <v>52800000</v>
      </c>
      <c r="AB288" s="19">
        <v>50160000</v>
      </c>
      <c r="AC288">
        <v>14600000</v>
      </c>
      <c r="AD288">
        <v>31800000</v>
      </c>
      <c r="AE288">
        <v>52800000</v>
      </c>
    </row>
    <row r="289" spans="1:31" x14ac:dyDescent="0.2">
      <c r="A289" s="18">
        <v>44465</v>
      </c>
      <c r="B289" s="19">
        <v>0</v>
      </c>
      <c r="C289" s="19">
        <v>0</v>
      </c>
      <c r="D289" s="19" t="e">
        <v>#N/A</v>
      </c>
      <c r="E289" s="19">
        <v>52800000</v>
      </c>
      <c r="F289" s="19">
        <v>52800000</v>
      </c>
      <c r="G289" s="19">
        <v>50160000</v>
      </c>
      <c r="H289" s="19">
        <v>52800000</v>
      </c>
      <c r="I289" s="19">
        <v>52800000</v>
      </c>
      <c r="J289" s="19">
        <v>50160000</v>
      </c>
      <c r="K289" s="19">
        <v>52800000</v>
      </c>
      <c r="L289" s="19">
        <v>52800000</v>
      </c>
      <c r="M289" s="19">
        <v>50160000</v>
      </c>
      <c r="N289" s="19">
        <v>52800000</v>
      </c>
      <c r="O289" s="19">
        <v>52800000</v>
      </c>
      <c r="P289" s="19">
        <v>50160000</v>
      </c>
      <c r="Q289" s="19">
        <v>52800000</v>
      </c>
      <c r="R289" s="19">
        <v>52800000</v>
      </c>
      <c r="S289" s="19">
        <v>50160000</v>
      </c>
      <c r="T289" s="19">
        <v>52800000</v>
      </c>
      <c r="U289" s="19">
        <v>52800000</v>
      </c>
      <c r="V289" s="19">
        <v>50160000</v>
      </c>
      <c r="W289" s="19">
        <v>52800000</v>
      </c>
      <c r="X289" s="19">
        <v>52800000</v>
      </c>
      <c r="Y289" s="19">
        <v>50160000</v>
      </c>
      <c r="Z289" s="19">
        <v>52800000</v>
      </c>
      <c r="AA289" s="19">
        <v>52800000</v>
      </c>
      <c r="AB289" s="19">
        <v>50160000</v>
      </c>
      <c r="AC289">
        <v>14600000</v>
      </c>
      <c r="AD289">
        <v>31800000</v>
      </c>
      <c r="AE289">
        <v>52800000</v>
      </c>
    </row>
    <row r="290" spans="1:31" x14ac:dyDescent="0.2">
      <c r="A290" s="18">
        <v>44466</v>
      </c>
      <c r="B290" s="19">
        <v>0</v>
      </c>
      <c r="C290" s="19">
        <v>0</v>
      </c>
      <c r="D290" s="19" t="e">
        <v>#N/A</v>
      </c>
      <c r="E290" s="19">
        <v>52800000</v>
      </c>
      <c r="F290" s="19">
        <v>52800000</v>
      </c>
      <c r="G290" s="19">
        <v>50160000</v>
      </c>
      <c r="H290" s="19">
        <v>52800000</v>
      </c>
      <c r="I290" s="19">
        <v>52800000</v>
      </c>
      <c r="J290" s="19">
        <v>50160000</v>
      </c>
      <c r="K290" s="19">
        <v>52800000</v>
      </c>
      <c r="L290" s="19">
        <v>52800000</v>
      </c>
      <c r="M290" s="19">
        <v>50160000</v>
      </c>
      <c r="N290" s="19">
        <v>52800000</v>
      </c>
      <c r="O290" s="19">
        <v>52800000</v>
      </c>
      <c r="P290" s="19">
        <v>50160000</v>
      </c>
      <c r="Q290" s="19">
        <v>52800000</v>
      </c>
      <c r="R290" s="19">
        <v>52800000</v>
      </c>
      <c r="S290" s="19">
        <v>50160000</v>
      </c>
      <c r="T290" s="19">
        <v>52800000</v>
      </c>
      <c r="U290" s="19">
        <v>52800000</v>
      </c>
      <c r="V290" s="19">
        <v>50160000</v>
      </c>
      <c r="W290" s="19">
        <v>52800000</v>
      </c>
      <c r="X290" s="19">
        <v>52800000</v>
      </c>
      <c r="Y290" s="19">
        <v>50160000</v>
      </c>
      <c r="Z290" s="19">
        <v>52800000</v>
      </c>
      <c r="AA290" s="19">
        <v>52800000</v>
      </c>
      <c r="AB290" s="19">
        <v>50160000</v>
      </c>
      <c r="AC290">
        <v>14600000</v>
      </c>
      <c r="AD290">
        <v>31800000</v>
      </c>
      <c r="AE290">
        <v>52800000</v>
      </c>
    </row>
    <row r="291" spans="1:31" x14ac:dyDescent="0.2">
      <c r="A291" s="18">
        <v>44467</v>
      </c>
      <c r="B291" s="19">
        <v>0</v>
      </c>
      <c r="C291" s="19">
        <v>0</v>
      </c>
      <c r="D291" s="19" t="e">
        <v>#N/A</v>
      </c>
      <c r="E291" s="19">
        <v>52800000</v>
      </c>
      <c r="F291" s="19">
        <v>52800000</v>
      </c>
      <c r="G291" s="19">
        <v>50160000</v>
      </c>
      <c r="H291" s="19">
        <v>52800000</v>
      </c>
      <c r="I291" s="19">
        <v>52800000</v>
      </c>
      <c r="J291" s="19">
        <v>50160000</v>
      </c>
      <c r="K291" s="19">
        <v>52800000</v>
      </c>
      <c r="L291" s="19">
        <v>52800000</v>
      </c>
      <c r="M291" s="19">
        <v>50160000</v>
      </c>
      <c r="N291" s="19">
        <v>52800000</v>
      </c>
      <c r="O291" s="19">
        <v>52800000</v>
      </c>
      <c r="P291" s="19">
        <v>50160000</v>
      </c>
      <c r="Q291" s="19">
        <v>52800000</v>
      </c>
      <c r="R291" s="19">
        <v>52800000</v>
      </c>
      <c r="S291" s="19">
        <v>50160000</v>
      </c>
      <c r="T291" s="19">
        <v>52800000</v>
      </c>
      <c r="U291" s="19">
        <v>52800000</v>
      </c>
      <c r="V291" s="19">
        <v>50160000</v>
      </c>
      <c r="W291" s="19">
        <v>52800000</v>
      </c>
      <c r="X291" s="19">
        <v>52800000</v>
      </c>
      <c r="Y291" s="19">
        <v>50160000</v>
      </c>
      <c r="Z291" s="19">
        <v>52800000</v>
      </c>
      <c r="AA291" s="19">
        <v>52800000</v>
      </c>
      <c r="AB291" s="19">
        <v>50160000</v>
      </c>
      <c r="AC291">
        <v>14600000</v>
      </c>
      <c r="AD291">
        <v>31800000</v>
      </c>
      <c r="AE291">
        <v>52800000</v>
      </c>
    </row>
    <row r="292" spans="1:31" x14ac:dyDescent="0.2">
      <c r="A292" s="18">
        <v>44468</v>
      </c>
      <c r="B292" s="19">
        <v>0</v>
      </c>
      <c r="C292" s="19">
        <v>0</v>
      </c>
      <c r="D292" s="19" t="e">
        <v>#N/A</v>
      </c>
      <c r="E292" s="19">
        <v>52800000</v>
      </c>
      <c r="F292" s="19">
        <v>52800000</v>
      </c>
      <c r="G292" s="19">
        <v>50160000</v>
      </c>
      <c r="H292" s="19">
        <v>52800000</v>
      </c>
      <c r="I292" s="19">
        <v>52800000</v>
      </c>
      <c r="J292" s="19">
        <v>50160000</v>
      </c>
      <c r="K292" s="19">
        <v>52800000</v>
      </c>
      <c r="L292" s="19">
        <v>52800000</v>
      </c>
      <c r="M292" s="19">
        <v>50160000</v>
      </c>
      <c r="N292" s="19">
        <v>52800000</v>
      </c>
      <c r="O292" s="19">
        <v>52800000</v>
      </c>
      <c r="P292" s="19">
        <v>50160000</v>
      </c>
      <c r="Q292" s="19">
        <v>52800000</v>
      </c>
      <c r="R292" s="19">
        <v>52800000</v>
      </c>
      <c r="S292" s="19">
        <v>50160000</v>
      </c>
      <c r="T292" s="19">
        <v>52800000</v>
      </c>
      <c r="U292" s="19">
        <v>52800000</v>
      </c>
      <c r="V292" s="19">
        <v>50160000</v>
      </c>
      <c r="W292" s="19">
        <v>52800000</v>
      </c>
      <c r="X292" s="19">
        <v>52800000</v>
      </c>
      <c r="Y292" s="19">
        <v>50160000</v>
      </c>
      <c r="Z292" s="19">
        <v>52800000</v>
      </c>
      <c r="AA292" s="19">
        <v>52800000</v>
      </c>
      <c r="AB292" s="19">
        <v>50160000</v>
      </c>
      <c r="AC292">
        <v>14600000</v>
      </c>
      <c r="AD292">
        <v>31800000</v>
      </c>
      <c r="AE292">
        <v>52800000</v>
      </c>
    </row>
    <row r="293" spans="1:31" x14ac:dyDescent="0.2">
      <c r="A293" s="18">
        <v>44469</v>
      </c>
      <c r="B293" s="19">
        <v>0</v>
      </c>
      <c r="C293" s="19">
        <v>0</v>
      </c>
      <c r="D293" s="19" t="e">
        <v>#N/A</v>
      </c>
      <c r="E293" s="19">
        <v>52800000</v>
      </c>
      <c r="F293" s="19">
        <v>52800000</v>
      </c>
      <c r="G293" s="19">
        <v>50160000</v>
      </c>
      <c r="H293" s="19">
        <v>52800000</v>
      </c>
      <c r="I293" s="19">
        <v>52800000</v>
      </c>
      <c r="J293" s="19">
        <v>50160000</v>
      </c>
      <c r="K293" s="19">
        <v>52800000</v>
      </c>
      <c r="L293" s="19">
        <v>52800000</v>
      </c>
      <c r="M293" s="19">
        <v>50160000</v>
      </c>
      <c r="N293" s="19">
        <v>52800000</v>
      </c>
      <c r="O293" s="19">
        <v>52800000</v>
      </c>
      <c r="P293" s="19">
        <v>50160000</v>
      </c>
      <c r="Q293" s="19">
        <v>52800000</v>
      </c>
      <c r="R293" s="19">
        <v>52800000</v>
      </c>
      <c r="S293" s="19">
        <v>50160000</v>
      </c>
      <c r="T293" s="19">
        <v>52800000</v>
      </c>
      <c r="U293" s="19">
        <v>52800000</v>
      </c>
      <c r="V293" s="19">
        <v>50160000</v>
      </c>
      <c r="W293" s="19">
        <v>52800000</v>
      </c>
      <c r="X293" s="19">
        <v>52800000</v>
      </c>
      <c r="Y293" s="19">
        <v>50160000</v>
      </c>
      <c r="Z293" s="19">
        <v>52800000</v>
      </c>
      <c r="AA293" s="19">
        <v>52800000</v>
      </c>
      <c r="AB293" s="19">
        <v>50160000</v>
      </c>
      <c r="AC293">
        <v>14600000</v>
      </c>
      <c r="AD293">
        <v>31800000</v>
      </c>
      <c r="AE293">
        <v>52800000</v>
      </c>
    </row>
    <row r="294" spans="1:31" x14ac:dyDescent="0.2">
      <c r="A294" s="18">
        <v>44470</v>
      </c>
      <c r="B294" s="19">
        <v>0</v>
      </c>
      <c r="C294" s="19">
        <v>0</v>
      </c>
      <c r="D294" s="19" t="e">
        <v>#N/A</v>
      </c>
      <c r="E294" s="19">
        <v>52800000</v>
      </c>
      <c r="F294" s="19">
        <v>52800000</v>
      </c>
      <c r="G294" s="19">
        <v>50160000</v>
      </c>
      <c r="H294" s="19">
        <v>52800000</v>
      </c>
      <c r="I294" s="19">
        <v>52800000</v>
      </c>
      <c r="J294" s="19">
        <v>50160000</v>
      </c>
      <c r="K294" s="19">
        <v>52800000</v>
      </c>
      <c r="L294" s="19">
        <v>52800000</v>
      </c>
      <c r="M294" s="19">
        <v>50160000</v>
      </c>
      <c r="N294" s="19">
        <v>52800000</v>
      </c>
      <c r="O294" s="19">
        <v>52800000</v>
      </c>
      <c r="P294" s="19">
        <v>50160000</v>
      </c>
      <c r="Q294" s="19">
        <v>52800000</v>
      </c>
      <c r="R294" s="19">
        <v>52800000</v>
      </c>
      <c r="S294" s="19">
        <v>50160000</v>
      </c>
      <c r="T294" s="19">
        <v>52800000</v>
      </c>
      <c r="U294" s="19">
        <v>52800000</v>
      </c>
      <c r="V294" s="19">
        <v>50160000</v>
      </c>
      <c r="W294" s="19">
        <v>52800000</v>
      </c>
      <c r="X294" s="19">
        <v>52800000</v>
      </c>
      <c r="Y294" s="19">
        <v>50160000</v>
      </c>
      <c r="Z294" s="19">
        <v>52800000</v>
      </c>
      <c r="AA294" s="19">
        <v>52800000</v>
      </c>
      <c r="AB294" s="19">
        <v>50160000</v>
      </c>
      <c r="AC294">
        <v>14600000</v>
      </c>
      <c r="AD294">
        <v>31800000</v>
      </c>
      <c r="AE294">
        <v>52800000</v>
      </c>
    </row>
    <row r="295" spans="1:31" x14ac:dyDescent="0.2">
      <c r="A295" s="18">
        <v>44471</v>
      </c>
      <c r="B295" s="19">
        <v>0</v>
      </c>
      <c r="C295" s="19">
        <v>0</v>
      </c>
      <c r="D295" s="19" t="e">
        <v>#N/A</v>
      </c>
      <c r="E295" s="19">
        <v>52800000</v>
      </c>
      <c r="F295" s="19">
        <v>52800000</v>
      </c>
      <c r="G295" s="19">
        <v>50160000</v>
      </c>
      <c r="H295" s="19">
        <v>52800000</v>
      </c>
      <c r="I295" s="19">
        <v>52800000</v>
      </c>
      <c r="J295" s="19">
        <v>50160000</v>
      </c>
      <c r="K295" s="19">
        <v>52800000</v>
      </c>
      <c r="L295" s="19">
        <v>52800000</v>
      </c>
      <c r="M295" s="19">
        <v>50160000</v>
      </c>
      <c r="N295" s="19">
        <v>52800000</v>
      </c>
      <c r="O295" s="19">
        <v>52800000</v>
      </c>
      <c r="P295" s="19">
        <v>50160000</v>
      </c>
      <c r="Q295" s="19">
        <v>52800000</v>
      </c>
      <c r="R295" s="19">
        <v>52800000</v>
      </c>
      <c r="S295" s="19">
        <v>50160000</v>
      </c>
      <c r="T295" s="19">
        <v>52800000</v>
      </c>
      <c r="U295" s="19">
        <v>52800000</v>
      </c>
      <c r="V295" s="19">
        <v>50160000</v>
      </c>
      <c r="W295" s="19">
        <v>52800000</v>
      </c>
      <c r="X295" s="19">
        <v>52800000</v>
      </c>
      <c r="Y295" s="19">
        <v>50160000</v>
      </c>
      <c r="Z295" s="19">
        <v>52800000</v>
      </c>
      <c r="AA295" s="19">
        <v>52800000</v>
      </c>
      <c r="AB295" s="19">
        <v>50160000</v>
      </c>
      <c r="AC295">
        <v>14600000</v>
      </c>
      <c r="AD295">
        <v>31800000</v>
      </c>
      <c r="AE295">
        <v>52800000</v>
      </c>
    </row>
    <row r="296" spans="1:31" x14ac:dyDescent="0.2">
      <c r="A296" s="18">
        <v>44472</v>
      </c>
      <c r="B296" s="19">
        <v>0</v>
      </c>
      <c r="C296" s="19">
        <v>0</v>
      </c>
      <c r="D296" s="19" t="e">
        <v>#N/A</v>
      </c>
      <c r="E296" s="19">
        <v>52800000</v>
      </c>
      <c r="F296" s="19">
        <v>52800000</v>
      </c>
      <c r="G296" s="19">
        <v>50160000</v>
      </c>
      <c r="H296" s="19">
        <v>52800000</v>
      </c>
      <c r="I296" s="19">
        <v>52800000</v>
      </c>
      <c r="J296" s="19">
        <v>50160000</v>
      </c>
      <c r="K296" s="19">
        <v>52800000</v>
      </c>
      <c r="L296" s="19">
        <v>52800000</v>
      </c>
      <c r="M296" s="19">
        <v>50160000</v>
      </c>
      <c r="N296" s="19">
        <v>52800000</v>
      </c>
      <c r="O296" s="19">
        <v>52800000</v>
      </c>
      <c r="P296" s="19">
        <v>50160000</v>
      </c>
      <c r="Q296" s="19">
        <v>52800000</v>
      </c>
      <c r="R296" s="19">
        <v>52800000</v>
      </c>
      <c r="S296" s="19">
        <v>50160000</v>
      </c>
      <c r="T296" s="19">
        <v>52800000</v>
      </c>
      <c r="U296" s="19">
        <v>52800000</v>
      </c>
      <c r="V296" s="19">
        <v>50160000</v>
      </c>
      <c r="W296" s="19">
        <v>52800000</v>
      </c>
      <c r="X296" s="19">
        <v>52800000</v>
      </c>
      <c r="Y296" s="19">
        <v>50160000</v>
      </c>
      <c r="Z296" s="19">
        <v>52800000</v>
      </c>
      <c r="AA296" s="19">
        <v>52800000</v>
      </c>
      <c r="AB296" s="19">
        <v>50160000</v>
      </c>
      <c r="AC296">
        <v>14600000</v>
      </c>
      <c r="AD296">
        <v>31800000</v>
      </c>
      <c r="AE296">
        <v>52800000</v>
      </c>
    </row>
    <row r="297" spans="1:31" x14ac:dyDescent="0.2">
      <c r="A297" s="18">
        <v>44473</v>
      </c>
      <c r="B297" s="19">
        <v>0</v>
      </c>
      <c r="C297" s="19">
        <v>0</v>
      </c>
      <c r="D297" s="19" t="e">
        <v>#N/A</v>
      </c>
      <c r="E297" s="19">
        <v>52800000</v>
      </c>
      <c r="F297" s="19">
        <v>52800000</v>
      </c>
      <c r="G297" s="19">
        <v>50160000</v>
      </c>
      <c r="H297" s="19">
        <v>52800000</v>
      </c>
      <c r="I297" s="19">
        <v>52800000</v>
      </c>
      <c r="J297" s="19">
        <v>50160000</v>
      </c>
      <c r="K297" s="19">
        <v>52800000</v>
      </c>
      <c r="L297" s="19">
        <v>52800000</v>
      </c>
      <c r="M297" s="19">
        <v>50160000</v>
      </c>
      <c r="N297" s="19">
        <v>52800000</v>
      </c>
      <c r="O297" s="19">
        <v>52800000</v>
      </c>
      <c r="P297" s="19">
        <v>50160000</v>
      </c>
      <c r="Q297" s="19">
        <v>52800000</v>
      </c>
      <c r="R297" s="19">
        <v>52800000</v>
      </c>
      <c r="S297" s="19">
        <v>50160000</v>
      </c>
      <c r="T297" s="19">
        <v>52800000</v>
      </c>
      <c r="U297" s="19">
        <v>52800000</v>
      </c>
      <c r="V297" s="19">
        <v>50160000</v>
      </c>
      <c r="W297" s="19">
        <v>52800000</v>
      </c>
      <c r="X297" s="19">
        <v>52800000</v>
      </c>
      <c r="Y297" s="19">
        <v>50160000</v>
      </c>
      <c r="Z297" s="19">
        <v>52800000</v>
      </c>
      <c r="AA297" s="19">
        <v>52800000</v>
      </c>
      <c r="AB297" s="19">
        <v>50160000</v>
      </c>
      <c r="AC297">
        <v>14600000</v>
      </c>
      <c r="AD297">
        <v>31800000</v>
      </c>
      <c r="AE297">
        <v>52800000</v>
      </c>
    </row>
    <row r="298" spans="1:31" x14ac:dyDescent="0.2">
      <c r="A298" s="18">
        <v>44474</v>
      </c>
      <c r="B298" s="19">
        <v>0</v>
      </c>
      <c r="C298" s="19">
        <v>0</v>
      </c>
      <c r="D298" s="19" t="e">
        <v>#N/A</v>
      </c>
      <c r="E298" s="19">
        <v>52800000</v>
      </c>
      <c r="F298" s="19">
        <v>52800000</v>
      </c>
      <c r="G298" s="19">
        <v>50160000</v>
      </c>
      <c r="H298" s="19">
        <v>52800000</v>
      </c>
      <c r="I298" s="19">
        <v>52800000</v>
      </c>
      <c r="J298" s="19">
        <v>50160000</v>
      </c>
      <c r="K298" s="19">
        <v>52800000</v>
      </c>
      <c r="L298" s="19">
        <v>52800000</v>
      </c>
      <c r="M298" s="19">
        <v>50160000</v>
      </c>
      <c r="N298" s="19">
        <v>52800000</v>
      </c>
      <c r="O298" s="19">
        <v>52800000</v>
      </c>
      <c r="P298" s="19">
        <v>50160000</v>
      </c>
      <c r="Q298" s="19">
        <v>52800000</v>
      </c>
      <c r="R298" s="19">
        <v>52800000</v>
      </c>
      <c r="S298" s="19">
        <v>50160000</v>
      </c>
      <c r="T298" s="19">
        <v>52800000</v>
      </c>
      <c r="U298" s="19">
        <v>52800000</v>
      </c>
      <c r="V298" s="19">
        <v>50160000</v>
      </c>
      <c r="W298" s="19">
        <v>52800000</v>
      </c>
      <c r="X298" s="19">
        <v>52800000</v>
      </c>
      <c r="Y298" s="19">
        <v>50160000</v>
      </c>
      <c r="Z298" s="19">
        <v>52800000</v>
      </c>
      <c r="AA298" s="19">
        <v>52800000</v>
      </c>
      <c r="AB298" s="19">
        <v>50160000</v>
      </c>
      <c r="AC298">
        <v>14600000</v>
      </c>
      <c r="AD298">
        <v>31800000</v>
      </c>
      <c r="AE298">
        <v>52800000</v>
      </c>
    </row>
    <row r="299" spans="1:31" x14ac:dyDescent="0.2">
      <c r="A299" s="18">
        <v>44475</v>
      </c>
      <c r="B299" s="19">
        <v>0</v>
      </c>
      <c r="C299" s="19">
        <v>0</v>
      </c>
      <c r="D299" s="19" t="e">
        <v>#N/A</v>
      </c>
      <c r="E299" s="19">
        <v>52800000</v>
      </c>
      <c r="F299" s="19">
        <v>52800000</v>
      </c>
      <c r="G299" s="19">
        <v>50160000</v>
      </c>
      <c r="H299" s="19">
        <v>52800000</v>
      </c>
      <c r="I299" s="19">
        <v>52800000</v>
      </c>
      <c r="J299" s="19">
        <v>50160000</v>
      </c>
      <c r="K299" s="19">
        <v>52800000</v>
      </c>
      <c r="L299" s="19">
        <v>52800000</v>
      </c>
      <c r="M299" s="19">
        <v>50160000</v>
      </c>
      <c r="N299" s="19">
        <v>52800000</v>
      </c>
      <c r="O299" s="19">
        <v>52800000</v>
      </c>
      <c r="P299" s="19">
        <v>50160000</v>
      </c>
      <c r="Q299" s="19">
        <v>52800000</v>
      </c>
      <c r="R299" s="19">
        <v>52800000</v>
      </c>
      <c r="S299" s="19">
        <v>50160000</v>
      </c>
      <c r="T299" s="19">
        <v>52800000</v>
      </c>
      <c r="U299" s="19">
        <v>52800000</v>
      </c>
      <c r="V299" s="19">
        <v>50160000</v>
      </c>
      <c r="W299" s="19">
        <v>52800000</v>
      </c>
      <c r="X299" s="19">
        <v>52800000</v>
      </c>
      <c r="Y299" s="19">
        <v>50160000</v>
      </c>
      <c r="Z299" s="19">
        <v>52800000</v>
      </c>
      <c r="AA299" s="19">
        <v>52800000</v>
      </c>
      <c r="AB299" s="19">
        <v>50160000</v>
      </c>
      <c r="AC299">
        <v>14600000</v>
      </c>
      <c r="AD299">
        <v>31800000</v>
      </c>
      <c r="AE299">
        <v>52800000</v>
      </c>
    </row>
    <row r="300" spans="1:31" x14ac:dyDescent="0.2">
      <c r="A300" s="18">
        <v>44476</v>
      </c>
      <c r="B300" s="19">
        <v>0</v>
      </c>
      <c r="C300" s="19">
        <v>0</v>
      </c>
      <c r="D300" s="19" t="e">
        <v>#N/A</v>
      </c>
      <c r="E300" s="19">
        <v>52800000</v>
      </c>
      <c r="F300" s="19">
        <v>52800000</v>
      </c>
      <c r="G300" s="19">
        <v>50160000</v>
      </c>
      <c r="H300" s="19">
        <v>52800000</v>
      </c>
      <c r="I300" s="19">
        <v>52800000</v>
      </c>
      <c r="J300" s="19">
        <v>50160000</v>
      </c>
      <c r="K300" s="19">
        <v>52800000</v>
      </c>
      <c r="L300" s="19">
        <v>52800000</v>
      </c>
      <c r="M300" s="19">
        <v>50160000</v>
      </c>
      <c r="N300" s="19">
        <v>52800000</v>
      </c>
      <c r="O300" s="19">
        <v>52800000</v>
      </c>
      <c r="P300" s="19">
        <v>50160000</v>
      </c>
      <c r="Q300" s="19">
        <v>52800000</v>
      </c>
      <c r="R300" s="19">
        <v>52800000</v>
      </c>
      <c r="S300" s="19">
        <v>50160000</v>
      </c>
      <c r="T300" s="19">
        <v>52800000</v>
      </c>
      <c r="U300" s="19">
        <v>52800000</v>
      </c>
      <c r="V300" s="19">
        <v>50160000</v>
      </c>
      <c r="W300" s="19">
        <v>52800000</v>
      </c>
      <c r="X300" s="19">
        <v>52800000</v>
      </c>
      <c r="Y300" s="19">
        <v>50160000</v>
      </c>
      <c r="Z300" s="19">
        <v>52800000</v>
      </c>
      <c r="AA300" s="19">
        <v>52800000</v>
      </c>
      <c r="AB300" s="19">
        <v>50160000</v>
      </c>
      <c r="AC300">
        <v>14600000</v>
      </c>
      <c r="AD300">
        <v>31800000</v>
      </c>
      <c r="AE300">
        <v>52800000</v>
      </c>
    </row>
    <row r="301" spans="1:31" x14ac:dyDescent="0.2">
      <c r="A301" s="18">
        <v>44477</v>
      </c>
      <c r="B301" s="19">
        <v>0</v>
      </c>
      <c r="C301" s="19">
        <v>0</v>
      </c>
      <c r="D301" s="19" t="e">
        <v>#N/A</v>
      </c>
      <c r="E301" s="19">
        <v>52800000</v>
      </c>
      <c r="F301" s="19">
        <v>52800000</v>
      </c>
      <c r="G301" s="19">
        <v>50160000</v>
      </c>
      <c r="H301" s="19">
        <v>52800000</v>
      </c>
      <c r="I301" s="19">
        <v>52800000</v>
      </c>
      <c r="J301" s="19">
        <v>50160000</v>
      </c>
      <c r="K301" s="19">
        <v>52800000</v>
      </c>
      <c r="L301" s="19">
        <v>52800000</v>
      </c>
      <c r="M301" s="19">
        <v>50160000</v>
      </c>
      <c r="N301" s="19">
        <v>52800000</v>
      </c>
      <c r="O301" s="19">
        <v>52800000</v>
      </c>
      <c r="P301" s="19">
        <v>50160000</v>
      </c>
      <c r="Q301" s="19">
        <v>52800000</v>
      </c>
      <c r="R301" s="19">
        <v>52800000</v>
      </c>
      <c r="S301" s="19">
        <v>50160000</v>
      </c>
      <c r="T301" s="19">
        <v>52800000</v>
      </c>
      <c r="U301" s="19">
        <v>52800000</v>
      </c>
      <c r="V301" s="19">
        <v>50160000</v>
      </c>
      <c r="W301" s="19">
        <v>52800000</v>
      </c>
      <c r="X301" s="19">
        <v>52800000</v>
      </c>
      <c r="Y301" s="19">
        <v>50160000</v>
      </c>
      <c r="Z301" s="19">
        <v>52800000</v>
      </c>
      <c r="AA301" s="19">
        <v>52800000</v>
      </c>
      <c r="AB301" s="19">
        <v>50160000</v>
      </c>
      <c r="AC301">
        <v>14600000</v>
      </c>
      <c r="AD301">
        <v>31800000</v>
      </c>
      <c r="AE301">
        <v>52800000</v>
      </c>
    </row>
    <row r="302" spans="1:31" x14ac:dyDescent="0.2">
      <c r="A302" s="18">
        <v>44478</v>
      </c>
      <c r="B302" s="19">
        <v>0</v>
      </c>
      <c r="C302" s="19">
        <v>0</v>
      </c>
      <c r="D302" s="19" t="e">
        <v>#N/A</v>
      </c>
      <c r="E302" s="19">
        <v>52800000</v>
      </c>
      <c r="F302" s="19">
        <v>52800000</v>
      </c>
      <c r="G302" s="19">
        <v>50160000</v>
      </c>
      <c r="H302" s="19">
        <v>52800000</v>
      </c>
      <c r="I302" s="19">
        <v>52800000</v>
      </c>
      <c r="J302" s="19">
        <v>50160000</v>
      </c>
      <c r="K302" s="19">
        <v>52800000</v>
      </c>
      <c r="L302" s="19">
        <v>52800000</v>
      </c>
      <c r="M302" s="19">
        <v>50160000</v>
      </c>
      <c r="N302" s="19">
        <v>52800000</v>
      </c>
      <c r="O302" s="19">
        <v>52800000</v>
      </c>
      <c r="P302" s="19">
        <v>50160000</v>
      </c>
      <c r="Q302" s="19">
        <v>52800000</v>
      </c>
      <c r="R302" s="19">
        <v>52800000</v>
      </c>
      <c r="S302" s="19">
        <v>50160000</v>
      </c>
      <c r="T302" s="19">
        <v>52800000</v>
      </c>
      <c r="U302" s="19">
        <v>52800000</v>
      </c>
      <c r="V302" s="19">
        <v>50160000</v>
      </c>
      <c r="W302" s="19">
        <v>52800000</v>
      </c>
      <c r="X302" s="19">
        <v>52800000</v>
      </c>
      <c r="Y302" s="19">
        <v>50160000</v>
      </c>
      <c r="Z302" s="19">
        <v>52800000</v>
      </c>
      <c r="AA302" s="19">
        <v>52800000</v>
      </c>
      <c r="AB302" s="19">
        <v>50160000</v>
      </c>
      <c r="AC302">
        <v>14600000</v>
      </c>
      <c r="AD302">
        <v>31800000</v>
      </c>
      <c r="AE302">
        <v>52800000</v>
      </c>
    </row>
    <row r="303" spans="1:31" x14ac:dyDescent="0.2">
      <c r="A303" s="18">
        <v>44479</v>
      </c>
      <c r="B303" s="19">
        <v>0</v>
      </c>
      <c r="C303" s="19">
        <v>0</v>
      </c>
      <c r="D303" s="19" t="e">
        <v>#N/A</v>
      </c>
      <c r="E303" s="19">
        <v>52800000</v>
      </c>
      <c r="F303" s="19">
        <v>52800000</v>
      </c>
      <c r="G303" s="19">
        <v>50160000</v>
      </c>
      <c r="H303" s="19">
        <v>52800000</v>
      </c>
      <c r="I303" s="19">
        <v>52800000</v>
      </c>
      <c r="J303" s="19">
        <v>50160000</v>
      </c>
      <c r="K303" s="19">
        <v>52800000</v>
      </c>
      <c r="L303" s="19">
        <v>52800000</v>
      </c>
      <c r="M303" s="19">
        <v>50160000</v>
      </c>
      <c r="N303" s="19">
        <v>52800000</v>
      </c>
      <c r="O303" s="19">
        <v>52800000</v>
      </c>
      <c r="P303" s="19">
        <v>50160000</v>
      </c>
      <c r="Q303" s="19">
        <v>52800000</v>
      </c>
      <c r="R303" s="19">
        <v>52800000</v>
      </c>
      <c r="S303" s="19">
        <v>50160000</v>
      </c>
      <c r="T303" s="19">
        <v>52800000</v>
      </c>
      <c r="U303" s="19">
        <v>52800000</v>
      </c>
      <c r="V303" s="19">
        <v>50160000</v>
      </c>
      <c r="W303" s="19">
        <v>52800000</v>
      </c>
      <c r="X303" s="19">
        <v>52800000</v>
      </c>
      <c r="Y303" s="19">
        <v>50160000</v>
      </c>
      <c r="Z303" s="19">
        <v>52800000</v>
      </c>
      <c r="AA303" s="19">
        <v>52800000</v>
      </c>
      <c r="AB303" s="19">
        <v>50160000</v>
      </c>
      <c r="AC303">
        <v>14600000</v>
      </c>
      <c r="AD303">
        <v>31800000</v>
      </c>
      <c r="AE303">
        <v>52800000</v>
      </c>
    </row>
    <row r="304" spans="1:31" x14ac:dyDescent="0.2">
      <c r="A304" s="18">
        <v>44480</v>
      </c>
      <c r="B304" s="19">
        <v>0</v>
      </c>
      <c r="C304" s="19">
        <v>0</v>
      </c>
      <c r="D304" s="19" t="e">
        <v>#N/A</v>
      </c>
      <c r="E304" s="19">
        <v>52800000</v>
      </c>
      <c r="F304" s="19">
        <v>52800000</v>
      </c>
      <c r="G304" s="19">
        <v>50160000</v>
      </c>
      <c r="H304" s="19">
        <v>52800000</v>
      </c>
      <c r="I304" s="19">
        <v>52800000</v>
      </c>
      <c r="J304" s="19">
        <v>50160000</v>
      </c>
      <c r="K304" s="19">
        <v>52800000</v>
      </c>
      <c r="L304" s="19">
        <v>52800000</v>
      </c>
      <c r="M304" s="19">
        <v>50160000</v>
      </c>
      <c r="N304" s="19">
        <v>52800000</v>
      </c>
      <c r="O304" s="19">
        <v>52800000</v>
      </c>
      <c r="P304" s="19">
        <v>50160000</v>
      </c>
      <c r="Q304" s="19">
        <v>52800000</v>
      </c>
      <c r="R304" s="19">
        <v>52800000</v>
      </c>
      <c r="S304" s="19">
        <v>50160000</v>
      </c>
      <c r="T304" s="19">
        <v>52800000</v>
      </c>
      <c r="U304" s="19">
        <v>52800000</v>
      </c>
      <c r="V304" s="19">
        <v>50160000</v>
      </c>
      <c r="W304" s="19">
        <v>52800000</v>
      </c>
      <c r="X304" s="19">
        <v>52800000</v>
      </c>
      <c r="Y304" s="19">
        <v>50160000</v>
      </c>
      <c r="Z304" s="19">
        <v>52800000</v>
      </c>
      <c r="AA304" s="19">
        <v>52800000</v>
      </c>
      <c r="AB304" s="19">
        <v>50160000</v>
      </c>
      <c r="AC304">
        <v>14600000</v>
      </c>
      <c r="AD304">
        <v>31800000</v>
      </c>
      <c r="AE304">
        <v>52800000</v>
      </c>
    </row>
    <row r="305" spans="1:31" x14ac:dyDescent="0.2">
      <c r="A305" s="18">
        <v>44481</v>
      </c>
      <c r="B305" s="19">
        <v>0</v>
      </c>
      <c r="C305" s="19">
        <v>0</v>
      </c>
      <c r="D305" s="19" t="e">
        <v>#N/A</v>
      </c>
      <c r="E305" s="19">
        <v>52800000</v>
      </c>
      <c r="F305" s="19">
        <v>52800000</v>
      </c>
      <c r="G305" s="19">
        <v>50160000</v>
      </c>
      <c r="H305" s="19">
        <v>52800000</v>
      </c>
      <c r="I305" s="19">
        <v>52800000</v>
      </c>
      <c r="J305" s="19">
        <v>50160000</v>
      </c>
      <c r="K305" s="19">
        <v>52800000</v>
      </c>
      <c r="L305" s="19">
        <v>52800000</v>
      </c>
      <c r="M305" s="19">
        <v>50160000</v>
      </c>
      <c r="N305" s="19">
        <v>52800000</v>
      </c>
      <c r="O305" s="19">
        <v>52800000</v>
      </c>
      <c r="P305" s="19">
        <v>50160000</v>
      </c>
      <c r="Q305" s="19">
        <v>52800000</v>
      </c>
      <c r="R305" s="19">
        <v>52800000</v>
      </c>
      <c r="S305" s="19">
        <v>50160000</v>
      </c>
      <c r="T305" s="19">
        <v>52800000</v>
      </c>
      <c r="U305" s="19">
        <v>52800000</v>
      </c>
      <c r="V305" s="19">
        <v>50160000</v>
      </c>
      <c r="W305" s="19">
        <v>52800000</v>
      </c>
      <c r="X305" s="19">
        <v>52800000</v>
      </c>
      <c r="Y305" s="19">
        <v>50160000</v>
      </c>
      <c r="Z305" s="19">
        <v>52800000</v>
      </c>
      <c r="AA305" s="19">
        <v>52800000</v>
      </c>
      <c r="AB305" s="19">
        <v>50160000</v>
      </c>
      <c r="AC305">
        <v>14600000</v>
      </c>
      <c r="AD305">
        <v>31800000</v>
      </c>
      <c r="AE305">
        <v>52800000</v>
      </c>
    </row>
    <row r="306" spans="1:31" x14ac:dyDescent="0.2">
      <c r="A306" s="18">
        <v>44482</v>
      </c>
      <c r="B306" s="19">
        <v>0</v>
      </c>
      <c r="C306" s="19">
        <v>0</v>
      </c>
      <c r="D306" s="19" t="e">
        <v>#N/A</v>
      </c>
      <c r="E306" s="19">
        <v>52800000</v>
      </c>
      <c r="F306" s="19">
        <v>52800000</v>
      </c>
      <c r="G306" s="19">
        <v>50160000</v>
      </c>
      <c r="H306" s="19">
        <v>52800000</v>
      </c>
      <c r="I306" s="19">
        <v>52800000</v>
      </c>
      <c r="J306" s="19">
        <v>50160000</v>
      </c>
      <c r="K306" s="19">
        <v>52800000</v>
      </c>
      <c r="L306" s="19">
        <v>52800000</v>
      </c>
      <c r="M306" s="19">
        <v>50160000</v>
      </c>
      <c r="N306" s="19">
        <v>52800000</v>
      </c>
      <c r="O306" s="19">
        <v>52800000</v>
      </c>
      <c r="P306" s="19">
        <v>50160000</v>
      </c>
      <c r="Q306" s="19">
        <v>52800000</v>
      </c>
      <c r="R306" s="19">
        <v>52800000</v>
      </c>
      <c r="S306" s="19">
        <v>50160000</v>
      </c>
      <c r="T306" s="19">
        <v>52800000</v>
      </c>
      <c r="U306" s="19">
        <v>52800000</v>
      </c>
      <c r="V306" s="19">
        <v>50160000</v>
      </c>
      <c r="W306" s="19">
        <v>52800000</v>
      </c>
      <c r="X306" s="19">
        <v>52800000</v>
      </c>
      <c r="Y306" s="19">
        <v>50160000</v>
      </c>
      <c r="Z306" s="19">
        <v>52800000</v>
      </c>
      <c r="AA306" s="19">
        <v>52800000</v>
      </c>
      <c r="AB306" s="19">
        <v>50160000</v>
      </c>
      <c r="AC306">
        <v>14600000</v>
      </c>
      <c r="AD306">
        <v>31800000</v>
      </c>
      <c r="AE306">
        <v>52800000</v>
      </c>
    </row>
    <row r="307" spans="1:31" x14ac:dyDescent="0.2">
      <c r="A307" s="18">
        <v>44483</v>
      </c>
      <c r="B307" s="19">
        <v>0</v>
      </c>
      <c r="C307" s="19">
        <v>0</v>
      </c>
      <c r="D307" s="19" t="e">
        <v>#N/A</v>
      </c>
      <c r="E307" s="19">
        <v>52800000</v>
      </c>
      <c r="F307" s="19">
        <v>52800000</v>
      </c>
      <c r="G307" s="19">
        <v>50160000</v>
      </c>
      <c r="H307" s="19">
        <v>52800000</v>
      </c>
      <c r="I307" s="19">
        <v>52800000</v>
      </c>
      <c r="J307" s="19">
        <v>50160000</v>
      </c>
      <c r="K307" s="19">
        <v>52800000</v>
      </c>
      <c r="L307" s="19">
        <v>52800000</v>
      </c>
      <c r="M307" s="19">
        <v>50160000</v>
      </c>
      <c r="N307" s="19">
        <v>52800000</v>
      </c>
      <c r="O307" s="19">
        <v>52800000</v>
      </c>
      <c r="P307" s="19">
        <v>50160000</v>
      </c>
      <c r="Q307" s="19">
        <v>52800000</v>
      </c>
      <c r="R307" s="19">
        <v>52800000</v>
      </c>
      <c r="S307" s="19">
        <v>50160000</v>
      </c>
      <c r="T307" s="19">
        <v>52800000</v>
      </c>
      <c r="U307" s="19">
        <v>52800000</v>
      </c>
      <c r="V307" s="19">
        <v>50160000</v>
      </c>
      <c r="W307" s="19">
        <v>52800000</v>
      </c>
      <c r="X307" s="19">
        <v>52800000</v>
      </c>
      <c r="Y307" s="19">
        <v>50160000</v>
      </c>
      <c r="Z307" s="19">
        <v>52800000</v>
      </c>
      <c r="AA307" s="19">
        <v>52800000</v>
      </c>
      <c r="AB307" s="19">
        <v>50160000</v>
      </c>
      <c r="AC307">
        <v>14600000</v>
      </c>
      <c r="AD307">
        <v>31800000</v>
      </c>
      <c r="AE307">
        <v>52800000</v>
      </c>
    </row>
    <row r="308" spans="1:31" x14ac:dyDescent="0.2">
      <c r="A308" s="18">
        <v>44484</v>
      </c>
      <c r="B308" s="19">
        <v>0</v>
      </c>
      <c r="C308" s="19">
        <v>0</v>
      </c>
      <c r="D308" s="19" t="e">
        <v>#N/A</v>
      </c>
      <c r="E308" s="19">
        <v>52800000</v>
      </c>
      <c r="F308" s="19">
        <v>52800000</v>
      </c>
      <c r="G308" s="19">
        <v>50160000</v>
      </c>
      <c r="H308" s="19">
        <v>52800000</v>
      </c>
      <c r="I308" s="19">
        <v>52800000</v>
      </c>
      <c r="J308" s="19">
        <v>50160000</v>
      </c>
      <c r="K308" s="19">
        <v>52800000</v>
      </c>
      <c r="L308" s="19">
        <v>52800000</v>
      </c>
      <c r="M308" s="19">
        <v>50160000</v>
      </c>
      <c r="N308" s="19">
        <v>52800000</v>
      </c>
      <c r="O308" s="19">
        <v>52800000</v>
      </c>
      <c r="P308" s="19">
        <v>50160000</v>
      </c>
      <c r="Q308" s="19">
        <v>52800000</v>
      </c>
      <c r="R308" s="19">
        <v>52800000</v>
      </c>
      <c r="S308" s="19">
        <v>50160000</v>
      </c>
      <c r="T308" s="19">
        <v>52800000</v>
      </c>
      <c r="U308" s="19">
        <v>52800000</v>
      </c>
      <c r="V308" s="19">
        <v>50160000</v>
      </c>
      <c r="W308" s="19">
        <v>52800000</v>
      </c>
      <c r="X308" s="19">
        <v>52800000</v>
      </c>
      <c r="Y308" s="19">
        <v>50160000</v>
      </c>
      <c r="Z308" s="19">
        <v>52800000</v>
      </c>
      <c r="AA308" s="19">
        <v>52800000</v>
      </c>
      <c r="AB308" s="19">
        <v>50160000</v>
      </c>
      <c r="AC308">
        <v>14600000</v>
      </c>
      <c r="AD308">
        <v>31800000</v>
      </c>
      <c r="AE308">
        <v>52800000</v>
      </c>
    </row>
    <row r="309" spans="1:31" x14ac:dyDescent="0.2">
      <c r="A309" s="18">
        <v>44485</v>
      </c>
      <c r="B309" s="19">
        <v>0</v>
      </c>
      <c r="C309" s="19">
        <v>0</v>
      </c>
      <c r="D309" s="19" t="e">
        <v>#N/A</v>
      </c>
      <c r="E309" s="19">
        <v>52800000</v>
      </c>
      <c r="F309" s="19">
        <v>52800000</v>
      </c>
      <c r="G309" s="19">
        <v>50160000</v>
      </c>
      <c r="H309" s="19">
        <v>52800000</v>
      </c>
      <c r="I309" s="19">
        <v>52800000</v>
      </c>
      <c r="J309" s="19">
        <v>50160000</v>
      </c>
      <c r="K309" s="19">
        <v>52800000</v>
      </c>
      <c r="L309" s="19">
        <v>52800000</v>
      </c>
      <c r="M309" s="19">
        <v>50160000</v>
      </c>
      <c r="N309" s="19">
        <v>52800000</v>
      </c>
      <c r="O309" s="19">
        <v>52800000</v>
      </c>
      <c r="P309" s="19">
        <v>50160000</v>
      </c>
      <c r="Q309" s="19">
        <v>52800000</v>
      </c>
      <c r="R309" s="19">
        <v>52800000</v>
      </c>
      <c r="S309" s="19">
        <v>50160000</v>
      </c>
      <c r="T309" s="19">
        <v>52800000</v>
      </c>
      <c r="U309" s="19">
        <v>52800000</v>
      </c>
      <c r="V309" s="19">
        <v>50160000</v>
      </c>
      <c r="W309" s="19">
        <v>52800000</v>
      </c>
      <c r="X309" s="19">
        <v>52800000</v>
      </c>
      <c r="Y309" s="19">
        <v>50160000</v>
      </c>
      <c r="Z309" s="19">
        <v>52800000</v>
      </c>
      <c r="AA309" s="19">
        <v>52800000</v>
      </c>
      <c r="AB309" s="19">
        <v>50160000</v>
      </c>
      <c r="AC309">
        <v>14600000</v>
      </c>
      <c r="AD309">
        <v>31800000</v>
      </c>
      <c r="AE309">
        <v>52800000</v>
      </c>
    </row>
    <row r="310" spans="1:31" x14ac:dyDescent="0.2">
      <c r="A310" s="18">
        <v>44486</v>
      </c>
      <c r="B310" s="19">
        <v>0</v>
      </c>
      <c r="C310" s="19">
        <v>0</v>
      </c>
      <c r="D310" s="19" t="e">
        <v>#N/A</v>
      </c>
      <c r="E310" s="19">
        <v>52800000</v>
      </c>
      <c r="F310" s="19">
        <v>52800000</v>
      </c>
      <c r="G310" s="19">
        <v>50160000</v>
      </c>
      <c r="H310" s="19">
        <v>52800000</v>
      </c>
      <c r="I310" s="19">
        <v>52800000</v>
      </c>
      <c r="J310" s="19">
        <v>50160000</v>
      </c>
      <c r="K310" s="19">
        <v>52800000</v>
      </c>
      <c r="L310" s="19">
        <v>52800000</v>
      </c>
      <c r="M310" s="19">
        <v>50160000</v>
      </c>
      <c r="N310" s="19">
        <v>52800000</v>
      </c>
      <c r="O310" s="19">
        <v>52800000</v>
      </c>
      <c r="P310" s="19">
        <v>50160000</v>
      </c>
      <c r="Q310" s="19">
        <v>52800000</v>
      </c>
      <c r="R310" s="19">
        <v>52800000</v>
      </c>
      <c r="S310" s="19">
        <v>50160000</v>
      </c>
      <c r="T310" s="19">
        <v>52800000</v>
      </c>
      <c r="U310" s="19">
        <v>52800000</v>
      </c>
      <c r="V310" s="19">
        <v>50160000</v>
      </c>
      <c r="W310" s="19">
        <v>52800000</v>
      </c>
      <c r="X310" s="19">
        <v>52800000</v>
      </c>
      <c r="Y310" s="19">
        <v>50160000</v>
      </c>
      <c r="Z310" s="19">
        <v>52800000</v>
      </c>
      <c r="AA310" s="19">
        <v>52800000</v>
      </c>
      <c r="AB310" s="19">
        <v>50160000</v>
      </c>
      <c r="AC310">
        <v>14600000</v>
      </c>
      <c r="AD310">
        <v>31800000</v>
      </c>
      <c r="AE310">
        <v>52800000</v>
      </c>
    </row>
    <row r="311" spans="1:31" x14ac:dyDescent="0.2">
      <c r="A311" s="18">
        <v>44487</v>
      </c>
      <c r="B311" s="19">
        <v>0</v>
      </c>
      <c r="C311" s="19">
        <v>0</v>
      </c>
      <c r="D311" s="19" t="e">
        <v>#N/A</v>
      </c>
      <c r="E311" s="19">
        <v>52800000</v>
      </c>
      <c r="F311" s="19">
        <v>52800000</v>
      </c>
      <c r="G311" s="19">
        <v>50160000</v>
      </c>
      <c r="H311" s="19">
        <v>52800000</v>
      </c>
      <c r="I311" s="19">
        <v>52800000</v>
      </c>
      <c r="J311" s="19">
        <v>50160000</v>
      </c>
      <c r="K311" s="19">
        <v>52800000</v>
      </c>
      <c r="L311" s="19">
        <v>52800000</v>
      </c>
      <c r="M311" s="19">
        <v>50160000</v>
      </c>
      <c r="N311" s="19">
        <v>52800000</v>
      </c>
      <c r="O311" s="19">
        <v>52800000</v>
      </c>
      <c r="P311" s="19">
        <v>50160000</v>
      </c>
      <c r="Q311" s="19">
        <v>52800000</v>
      </c>
      <c r="R311" s="19">
        <v>52800000</v>
      </c>
      <c r="S311" s="19">
        <v>50160000</v>
      </c>
      <c r="T311" s="19">
        <v>52800000</v>
      </c>
      <c r="U311" s="19">
        <v>52800000</v>
      </c>
      <c r="V311" s="19">
        <v>50160000</v>
      </c>
      <c r="W311" s="19">
        <v>52800000</v>
      </c>
      <c r="X311" s="19">
        <v>52800000</v>
      </c>
      <c r="Y311" s="19">
        <v>50160000</v>
      </c>
      <c r="Z311" s="19">
        <v>52800000</v>
      </c>
      <c r="AA311" s="19">
        <v>52800000</v>
      </c>
      <c r="AB311" s="19">
        <v>50160000</v>
      </c>
      <c r="AC311">
        <v>14600000</v>
      </c>
      <c r="AD311">
        <v>31800000</v>
      </c>
      <c r="AE311">
        <v>52800000</v>
      </c>
    </row>
    <row r="312" spans="1:31" x14ac:dyDescent="0.2">
      <c r="A312" s="18">
        <v>44488</v>
      </c>
      <c r="B312" s="19">
        <v>0</v>
      </c>
      <c r="C312" s="19">
        <v>0</v>
      </c>
      <c r="D312" s="19" t="e">
        <v>#N/A</v>
      </c>
      <c r="E312" s="19">
        <v>52800000</v>
      </c>
      <c r="F312" s="19">
        <v>52800000</v>
      </c>
      <c r="G312" s="19">
        <v>50160000</v>
      </c>
      <c r="H312" s="19">
        <v>52800000</v>
      </c>
      <c r="I312" s="19">
        <v>52800000</v>
      </c>
      <c r="J312" s="19">
        <v>50160000</v>
      </c>
      <c r="K312" s="19">
        <v>52800000</v>
      </c>
      <c r="L312" s="19">
        <v>52800000</v>
      </c>
      <c r="M312" s="19">
        <v>50160000</v>
      </c>
      <c r="N312" s="19">
        <v>52800000</v>
      </c>
      <c r="O312" s="19">
        <v>52800000</v>
      </c>
      <c r="P312" s="19">
        <v>50160000</v>
      </c>
      <c r="Q312" s="19">
        <v>52800000</v>
      </c>
      <c r="R312" s="19">
        <v>52800000</v>
      </c>
      <c r="S312" s="19">
        <v>50160000</v>
      </c>
      <c r="T312" s="19">
        <v>52800000</v>
      </c>
      <c r="U312" s="19">
        <v>52800000</v>
      </c>
      <c r="V312" s="19">
        <v>50160000</v>
      </c>
      <c r="W312" s="19">
        <v>52800000</v>
      </c>
      <c r="X312" s="19">
        <v>52800000</v>
      </c>
      <c r="Y312" s="19">
        <v>50160000</v>
      </c>
      <c r="Z312" s="19">
        <v>52800000</v>
      </c>
      <c r="AA312" s="19">
        <v>52800000</v>
      </c>
      <c r="AB312" s="19">
        <v>50160000</v>
      </c>
      <c r="AC312">
        <v>14600000</v>
      </c>
      <c r="AD312">
        <v>31800000</v>
      </c>
      <c r="AE312">
        <v>52800000</v>
      </c>
    </row>
    <row r="313" spans="1:31" x14ac:dyDescent="0.2">
      <c r="A313" s="18">
        <v>44489</v>
      </c>
      <c r="B313" s="19">
        <v>0</v>
      </c>
      <c r="C313" s="19">
        <v>0</v>
      </c>
      <c r="D313" s="19" t="e">
        <v>#N/A</v>
      </c>
      <c r="E313" s="19">
        <v>52800000</v>
      </c>
      <c r="F313" s="19">
        <v>52800000</v>
      </c>
      <c r="G313" s="19">
        <v>50160000</v>
      </c>
      <c r="H313" s="19">
        <v>52800000</v>
      </c>
      <c r="I313" s="19">
        <v>52800000</v>
      </c>
      <c r="J313" s="19">
        <v>50160000</v>
      </c>
      <c r="K313" s="19">
        <v>52800000</v>
      </c>
      <c r="L313" s="19">
        <v>52800000</v>
      </c>
      <c r="M313" s="19">
        <v>50160000</v>
      </c>
      <c r="N313" s="19">
        <v>52800000</v>
      </c>
      <c r="O313" s="19">
        <v>52800000</v>
      </c>
      <c r="P313" s="19">
        <v>50160000</v>
      </c>
      <c r="Q313" s="19">
        <v>52800000</v>
      </c>
      <c r="R313" s="19">
        <v>52800000</v>
      </c>
      <c r="S313" s="19">
        <v>50160000</v>
      </c>
      <c r="T313" s="19">
        <v>52800000</v>
      </c>
      <c r="U313" s="19">
        <v>52800000</v>
      </c>
      <c r="V313" s="19">
        <v>50160000</v>
      </c>
      <c r="W313" s="19">
        <v>52800000</v>
      </c>
      <c r="X313" s="19">
        <v>52800000</v>
      </c>
      <c r="Y313" s="19">
        <v>50160000</v>
      </c>
      <c r="Z313" s="19">
        <v>52800000</v>
      </c>
      <c r="AA313" s="19">
        <v>52800000</v>
      </c>
      <c r="AB313" s="19">
        <v>50160000</v>
      </c>
      <c r="AC313">
        <v>14600000</v>
      </c>
      <c r="AD313">
        <v>31800000</v>
      </c>
      <c r="AE313">
        <v>52800000</v>
      </c>
    </row>
    <row r="314" spans="1:31" x14ac:dyDescent="0.2">
      <c r="A314" s="18">
        <v>44490</v>
      </c>
      <c r="B314" s="19">
        <v>0</v>
      </c>
      <c r="C314" s="19">
        <v>0</v>
      </c>
      <c r="D314" s="19" t="e">
        <v>#N/A</v>
      </c>
      <c r="E314" s="19">
        <v>52800000</v>
      </c>
      <c r="F314" s="19">
        <v>52800000</v>
      </c>
      <c r="G314" s="19">
        <v>50160000</v>
      </c>
      <c r="H314" s="19">
        <v>52800000</v>
      </c>
      <c r="I314" s="19">
        <v>52800000</v>
      </c>
      <c r="J314" s="19">
        <v>50160000</v>
      </c>
      <c r="K314" s="19">
        <v>52800000</v>
      </c>
      <c r="L314" s="19">
        <v>52800000</v>
      </c>
      <c r="M314" s="19">
        <v>50160000</v>
      </c>
      <c r="N314" s="19">
        <v>52800000</v>
      </c>
      <c r="O314" s="19">
        <v>52800000</v>
      </c>
      <c r="P314" s="19">
        <v>50160000</v>
      </c>
      <c r="Q314" s="19">
        <v>52800000</v>
      </c>
      <c r="R314" s="19">
        <v>52800000</v>
      </c>
      <c r="S314" s="19">
        <v>50160000</v>
      </c>
      <c r="T314" s="19">
        <v>52800000</v>
      </c>
      <c r="U314" s="19">
        <v>52800000</v>
      </c>
      <c r="V314" s="19">
        <v>50160000</v>
      </c>
      <c r="W314" s="19">
        <v>52800000</v>
      </c>
      <c r="X314" s="19">
        <v>52800000</v>
      </c>
      <c r="Y314" s="19">
        <v>50160000</v>
      </c>
      <c r="Z314" s="19">
        <v>52800000</v>
      </c>
      <c r="AA314" s="19">
        <v>52800000</v>
      </c>
      <c r="AB314" s="19">
        <v>50160000</v>
      </c>
      <c r="AC314">
        <v>14600000</v>
      </c>
      <c r="AD314">
        <v>31800000</v>
      </c>
      <c r="AE314">
        <v>52800000</v>
      </c>
    </row>
    <row r="315" spans="1:31" x14ac:dyDescent="0.2">
      <c r="A315" s="18">
        <v>44491</v>
      </c>
      <c r="B315" s="19">
        <v>0</v>
      </c>
      <c r="C315" s="19">
        <v>0</v>
      </c>
      <c r="D315" s="19" t="e">
        <v>#N/A</v>
      </c>
      <c r="E315" s="19">
        <v>52800000</v>
      </c>
      <c r="F315" s="19">
        <v>52800000</v>
      </c>
      <c r="G315" s="19">
        <v>50160000</v>
      </c>
      <c r="H315" s="19">
        <v>52800000</v>
      </c>
      <c r="I315" s="19">
        <v>52800000</v>
      </c>
      <c r="J315" s="19">
        <v>50160000</v>
      </c>
      <c r="K315" s="19">
        <v>52800000</v>
      </c>
      <c r="L315" s="19">
        <v>52800000</v>
      </c>
      <c r="M315" s="19">
        <v>50160000</v>
      </c>
      <c r="N315" s="19">
        <v>52800000</v>
      </c>
      <c r="O315" s="19">
        <v>52800000</v>
      </c>
      <c r="P315" s="19">
        <v>50160000</v>
      </c>
      <c r="Q315" s="19">
        <v>52800000</v>
      </c>
      <c r="R315" s="19">
        <v>52800000</v>
      </c>
      <c r="S315" s="19">
        <v>50160000</v>
      </c>
      <c r="T315" s="19">
        <v>52800000</v>
      </c>
      <c r="U315" s="19">
        <v>52800000</v>
      </c>
      <c r="V315" s="19">
        <v>50160000</v>
      </c>
      <c r="W315" s="19">
        <v>52800000</v>
      </c>
      <c r="X315" s="19">
        <v>52800000</v>
      </c>
      <c r="Y315" s="19">
        <v>50160000</v>
      </c>
      <c r="Z315" s="19">
        <v>52800000</v>
      </c>
      <c r="AA315" s="19">
        <v>52800000</v>
      </c>
      <c r="AB315" s="19">
        <v>50160000</v>
      </c>
      <c r="AC315">
        <v>14600000</v>
      </c>
      <c r="AD315">
        <v>31800000</v>
      </c>
      <c r="AE315">
        <v>52800000</v>
      </c>
    </row>
    <row r="316" spans="1:31" x14ac:dyDescent="0.2">
      <c r="A316" s="18">
        <v>44492</v>
      </c>
      <c r="B316" s="19">
        <v>0</v>
      </c>
      <c r="C316" s="19">
        <v>0</v>
      </c>
      <c r="D316" s="19" t="e">
        <v>#N/A</v>
      </c>
      <c r="E316" s="19">
        <v>52800000</v>
      </c>
      <c r="F316" s="19">
        <v>52800000</v>
      </c>
      <c r="G316" s="19">
        <v>50160000</v>
      </c>
      <c r="H316" s="19">
        <v>52800000</v>
      </c>
      <c r="I316" s="19">
        <v>52800000</v>
      </c>
      <c r="J316" s="19">
        <v>50160000</v>
      </c>
      <c r="K316" s="19">
        <v>52800000</v>
      </c>
      <c r="L316" s="19">
        <v>52800000</v>
      </c>
      <c r="M316" s="19">
        <v>50160000</v>
      </c>
      <c r="N316" s="19">
        <v>52800000</v>
      </c>
      <c r="O316" s="19">
        <v>52800000</v>
      </c>
      <c r="P316" s="19">
        <v>50160000</v>
      </c>
      <c r="Q316" s="19">
        <v>52800000</v>
      </c>
      <c r="R316" s="19">
        <v>52800000</v>
      </c>
      <c r="S316" s="19">
        <v>50160000</v>
      </c>
      <c r="T316" s="19">
        <v>52800000</v>
      </c>
      <c r="U316" s="19">
        <v>52800000</v>
      </c>
      <c r="V316" s="19">
        <v>50160000</v>
      </c>
      <c r="W316" s="19">
        <v>52800000</v>
      </c>
      <c r="X316" s="19">
        <v>52800000</v>
      </c>
      <c r="Y316" s="19">
        <v>50160000</v>
      </c>
      <c r="Z316" s="19">
        <v>52800000</v>
      </c>
      <c r="AA316" s="19">
        <v>52800000</v>
      </c>
      <c r="AB316" s="19">
        <v>50160000</v>
      </c>
      <c r="AC316">
        <v>14600000</v>
      </c>
      <c r="AD316">
        <v>31800000</v>
      </c>
      <c r="AE316">
        <v>52800000</v>
      </c>
    </row>
    <row r="317" spans="1:31" x14ac:dyDescent="0.2">
      <c r="A317" s="18">
        <v>44493</v>
      </c>
      <c r="B317" s="19">
        <v>0</v>
      </c>
      <c r="C317" s="19">
        <v>0</v>
      </c>
      <c r="D317" s="19" t="e">
        <v>#N/A</v>
      </c>
      <c r="E317" s="19">
        <v>52800000</v>
      </c>
      <c r="F317" s="19">
        <v>52800000</v>
      </c>
      <c r="G317" s="19">
        <v>50160000</v>
      </c>
      <c r="H317" s="19">
        <v>52800000</v>
      </c>
      <c r="I317" s="19">
        <v>52800000</v>
      </c>
      <c r="J317" s="19">
        <v>50160000</v>
      </c>
      <c r="K317" s="19">
        <v>52800000</v>
      </c>
      <c r="L317" s="19">
        <v>52800000</v>
      </c>
      <c r="M317" s="19">
        <v>50160000</v>
      </c>
      <c r="N317" s="19">
        <v>52800000</v>
      </c>
      <c r="O317" s="19">
        <v>52800000</v>
      </c>
      <c r="P317" s="19">
        <v>50160000</v>
      </c>
      <c r="Q317" s="19">
        <v>52800000</v>
      </c>
      <c r="R317" s="19">
        <v>52800000</v>
      </c>
      <c r="S317" s="19">
        <v>50160000</v>
      </c>
      <c r="T317" s="19">
        <v>52800000</v>
      </c>
      <c r="U317" s="19">
        <v>52800000</v>
      </c>
      <c r="V317" s="19">
        <v>50160000</v>
      </c>
      <c r="W317" s="19">
        <v>52800000</v>
      </c>
      <c r="X317" s="19">
        <v>52800000</v>
      </c>
      <c r="Y317" s="19">
        <v>50160000</v>
      </c>
      <c r="Z317" s="19">
        <v>52800000</v>
      </c>
      <c r="AA317" s="19">
        <v>52800000</v>
      </c>
      <c r="AB317" s="19">
        <v>50160000</v>
      </c>
      <c r="AC317">
        <v>14600000</v>
      </c>
      <c r="AD317">
        <v>31800000</v>
      </c>
      <c r="AE317">
        <v>52800000</v>
      </c>
    </row>
    <row r="318" spans="1:31" x14ac:dyDescent="0.2">
      <c r="A318" s="18">
        <v>44494</v>
      </c>
      <c r="B318" s="19">
        <v>0</v>
      </c>
      <c r="C318" s="19">
        <v>0</v>
      </c>
      <c r="D318" s="19" t="e">
        <v>#N/A</v>
      </c>
      <c r="E318" s="19">
        <v>52800000</v>
      </c>
      <c r="F318" s="19">
        <v>52800000</v>
      </c>
      <c r="G318" s="19">
        <v>50160000</v>
      </c>
      <c r="H318" s="19">
        <v>52800000</v>
      </c>
      <c r="I318" s="19">
        <v>52800000</v>
      </c>
      <c r="J318" s="19">
        <v>50160000</v>
      </c>
      <c r="K318" s="19">
        <v>52800000</v>
      </c>
      <c r="L318" s="19">
        <v>52800000</v>
      </c>
      <c r="M318" s="19">
        <v>50160000</v>
      </c>
      <c r="N318" s="19">
        <v>52800000</v>
      </c>
      <c r="O318" s="19">
        <v>52800000</v>
      </c>
      <c r="P318" s="19">
        <v>50160000</v>
      </c>
      <c r="Q318" s="19">
        <v>52800000</v>
      </c>
      <c r="R318" s="19">
        <v>52800000</v>
      </c>
      <c r="S318" s="19">
        <v>50160000</v>
      </c>
      <c r="T318" s="19">
        <v>52800000</v>
      </c>
      <c r="U318" s="19">
        <v>52800000</v>
      </c>
      <c r="V318" s="19">
        <v>50160000</v>
      </c>
      <c r="W318" s="19">
        <v>52800000</v>
      </c>
      <c r="X318" s="19">
        <v>52800000</v>
      </c>
      <c r="Y318" s="19">
        <v>50160000</v>
      </c>
      <c r="Z318" s="19">
        <v>52800000</v>
      </c>
      <c r="AA318" s="19">
        <v>52800000</v>
      </c>
      <c r="AB318" s="19">
        <v>50160000</v>
      </c>
      <c r="AC318">
        <v>14600000</v>
      </c>
      <c r="AD318">
        <v>31800000</v>
      </c>
      <c r="AE318">
        <v>52800000</v>
      </c>
    </row>
    <row r="319" spans="1:31" x14ac:dyDescent="0.2">
      <c r="A319" s="18">
        <v>44495</v>
      </c>
      <c r="B319" s="19">
        <v>0</v>
      </c>
      <c r="C319" s="19">
        <v>0</v>
      </c>
      <c r="D319" s="19" t="e">
        <v>#N/A</v>
      </c>
      <c r="E319" s="19">
        <v>52800000</v>
      </c>
      <c r="F319" s="19">
        <v>52800000</v>
      </c>
      <c r="G319" s="19">
        <v>50160000</v>
      </c>
      <c r="H319" s="19">
        <v>52800000</v>
      </c>
      <c r="I319" s="19">
        <v>52800000</v>
      </c>
      <c r="J319" s="19">
        <v>50160000</v>
      </c>
      <c r="K319" s="19">
        <v>52800000</v>
      </c>
      <c r="L319" s="19">
        <v>52800000</v>
      </c>
      <c r="M319" s="19">
        <v>50160000</v>
      </c>
      <c r="N319" s="19">
        <v>52800000</v>
      </c>
      <c r="O319" s="19">
        <v>52800000</v>
      </c>
      <c r="P319" s="19">
        <v>50160000</v>
      </c>
      <c r="Q319" s="19">
        <v>52800000</v>
      </c>
      <c r="R319" s="19">
        <v>52800000</v>
      </c>
      <c r="S319" s="19">
        <v>50160000</v>
      </c>
      <c r="T319" s="19">
        <v>52800000</v>
      </c>
      <c r="U319" s="19">
        <v>52800000</v>
      </c>
      <c r="V319" s="19">
        <v>50160000</v>
      </c>
      <c r="W319" s="19">
        <v>52800000</v>
      </c>
      <c r="X319" s="19">
        <v>52800000</v>
      </c>
      <c r="Y319" s="19">
        <v>50160000</v>
      </c>
      <c r="Z319" s="19">
        <v>52800000</v>
      </c>
      <c r="AA319" s="19">
        <v>52800000</v>
      </c>
      <c r="AB319" s="19">
        <v>50160000</v>
      </c>
      <c r="AC319">
        <v>14600000</v>
      </c>
      <c r="AD319">
        <v>31800000</v>
      </c>
      <c r="AE319">
        <v>52800000</v>
      </c>
    </row>
    <row r="320" spans="1:31" x14ac:dyDescent="0.2">
      <c r="A320" s="18">
        <v>44496</v>
      </c>
      <c r="B320" s="19">
        <v>0</v>
      </c>
      <c r="C320" s="19">
        <v>0</v>
      </c>
      <c r="D320" s="19" t="e">
        <v>#N/A</v>
      </c>
      <c r="E320" s="19">
        <v>52800000</v>
      </c>
      <c r="F320" s="19">
        <v>52800000</v>
      </c>
      <c r="G320" s="19">
        <v>50160000</v>
      </c>
      <c r="H320" s="19">
        <v>52800000</v>
      </c>
      <c r="I320" s="19">
        <v>52800000</v>
      </c>
      <c r="J320" s="19">
        <v>50160000</v>
      </c>
      <c r="K320" s="19">
        <v>52800000</v>
      </c>
      <c r="L320" s="19">
        <v>52800000</v>
      </c>
      <c r="M320" s="19">
        <v>50160000</v>
      </c>
      <c r="N320" s="19">
        <v>52800000</v>
      </c>
      <c r="O320" s="19">
        <v>52800000</v>
      </c>
      <c r="P320" s="19">
        <v>50160000</v>
      </c>
      <c r="Q320" s="19">
        <v>52800000</v>
      </c>
      <c r="R320" s="19">
        <v>52800000</v>
      </c>
      <c r="S320" s="19">
        <v>50160000</v>
      </c>
      <c r="T320" s="19">
        <v>52800000</v>
      </c>
      <c r="U320" s="19">
        <v>52800000</v>
      </c>
      <c r="V320" s="19">
        <v>50160000</v>
      </c>
      <c r="W320" s="19">
        <v>52800000</v>
      </c>
      <c r="X320" s="19">
        <v>52800000</v>
      </c>
      <c r="Y320" s="19">
        <v>50160000</v>
      </c>
      <c r="Z320" s="19">
        <v>52800000</v>
      </c>
      <c r="AA320" s="19">
        <v>52800000</v>
      </c>
      <c r="AB320" s="19">
        <v>50160000</v>
      </c>
      <c r="AC320">
        <v>14600000</v>
      </c>
      <c r="AD320">
        <v>31800000</v>
      </c>
      <c r="AE320">
        <v>52800000</v>
      </c>
    </row>
    <row r="321" spans="1:31" x14ac:dyDescent="0.2">
      <c r="A321" s="18">
        <v>44497</v>
      </c>
      <c r="B321" s="19">
        <v>0</v>
      </c>
      <c r="C321" s="19">
        <v>0</v>
      </c>
      <c r="D321" s="19" t="e">
        <v>#N/A</v>
      </c>
      <c r="E321" s="19">
        <v>52800000</v>
      </c>
      <c r="F321" s="19">
        <v>52800000</v>
      </c>
      <c r="G321" s="19">
        <v>50160000</v>
      </c>
      <c r="H321" s="19">
        <v>52800000</v>
      </c>
      <c r="I321" s="19">
        <v>52800000</v>
      </c>
      <c r="J321" s="19">
        <v>50160000</v>
      </c>
      <c r="K321" s="19">
        <v>52800000</v>
      </c>
      <c r="L321" s="19">
        <v>52800000</v>
      </c>
      <c r="M321" s="19">
        <v>50160000</v>
      </c>
      <c r="N321" s="19">
        <v>52800000</v>
      </c>
      <c r="O321" s="19">
        <v>52800000</v>
      </c>
      <c r="P321" s="19">
        <v>50160000</v>
      </c>
      <c r="Q321" s="19">
        <v>52800000</v>
      </c>
      <c r="R321" s="19">
        <v>52800000</v>
      </c>
      <c r="S321" s="19">
        <v>50160000</v>
      </c>
      <c r="T321" s="19">
        <v>52800000</v>
      </c>
      <c r="U321" s="19">
        <v>52800000</v>
      </c>
      <c r="V321" s="19">
        <v>50160000</v>
      </c>
      <c r="W321" s="19">
        <v>52800000</v>
      </c>
      <c r="X321" s="19">
        <v>52800000</v>
      </c>
      <c r="Y321" s="19">
        <v>50160000</v>
      </c>
      <c r="Z321" s="19">
        <v>52800000</v>
      </c>
      <c r="AA321" s="19">
        <v>52800000</v>
      </c>
      <c r="AB321" s="19">
        <v>50160000</v>
      </c>
      <c r="AC321">
        <v>14600000</v>
      </c>
      <c r="AD321">
        <v>31800000</v>
      </c>
      <c r="AE321">
        <v>52800000</v>
      </c>
    </row>
    <row r="322" spans="1:31" x14ac:dyDescent="0.2">
      <c r="A322" s="18">
        <v>44498</v>
      </c>
      <c r="B322" s="19">
        <v>0</v>
      </c>
      <c r="C322" s="19">
        <v>0</v>
      </c>
      <c r="D322" s="19" t="e">
        <v>#N/A</v>
      </c>
      <c r="E322" s="19">
        <v>52800000</v>
      </c>
      <c r="F322" s="19">
        <v>52800000</v>
      </c>
      <c r="G322" s="19">
        <v>50160000</v>
      </c>
      <c r="H322" s="19">
        <v>52800000</v>
      </c>
      <c r="I322" s="19">
        <v>52800000</v>
      </c>
      <c r="J322" s="19">
        <v>50160000</v>
      </c>
      <c r="K322" s="19">
        <v>52800000</v>
      </c>
      <c r="L322" s="19">
        <v>52800000</v>
      </c>
      <c r="M322" s="19">
        <v>50160000</v>
      </c>
      <c r="N322" s="19">
        <v>52800000</v>
      </c>
      <c r="O322" s="19">
        <v>52800000</v>
      </c>
      <c r="P322" s="19">
        <v>50160000</v>
      </c>
      <c r="Q322" s="19">
        <v>52800000</v>
      </c>
      <c r="R322" s="19">
        <v>52800000</v>
      </c>
      <c r="S322" s="19">
        <v>50160000</v>
      </c>
      <c r="T322" s="19">
        <v>52800000</v>
      </c>
      <c r="U322" s="19">
        <v>52800000</v>
      </c>
      <c r="V322" s="19">
        <v>50160000</v>
      </c>
      <c r="W322" s="19">
        <v>52800000</v>
      </c>
      <c r="X322" s="19">
        <v>52800000</v>
      </c>
      <c r="Y322" s="19">
        <v>50160000</v>
      </c>
      <c r="Z322" s="19">
        <v>52800000</v>
      </c>
      <c r="AA322" s="19">
        <v>52800000</v>
      </c>
      <c r="AB322" s="19">
        <v>50160000</v>
      </c>
      <c r="AC322">
        <v>14600000</v>
      </c>
      <c r="AD322">
        <v>31800000</v>
      </c>
      <c r="AE322">
        <v>52800000</v>
      </c>
    </row>
    <row r="323" spans="1:31" x14ac:dyDescent="0.2">
      <c r="A323" s="18">
        <v>44499</v>
      </c>
      <c r="B323" s="19">
        <v>0</v>
      </c>
      <c r="C323" s="19">
        <v>0</v>
      </c>
      <c r="D323" s="19" t="e">
        <v>#N/A</v>
      </c>
      <c r="E323" s="19">
        <v>52800000</v>
      </c>
      <c r="F323" s="19">
        <v>52800000</v>
      </c>
      <c r="G323" s="19">
        <v>50160000</v>
      </c>
      <c r="H323" s="19">
        <v>52800000</v>
      </c>
      <c r="I323" s="19">
        <v>52800000</v>
      </c>
      <c r="J323" s="19">
        <v>50160000</v>
      </c>
      <c r="K323" s="19">
        <v>52800000</v>
      </c>
      <c r="L323" s="19">
        <v>52800000</v>
      </c>
      <c r="M323" s="19">
        <v>50160000</v>
      </c>
      <c r="N323" s="19">
        <v>52800000</v>
      </c>
      <c r="O323" s="19">
        <v>52800000</v>
      </c>
      <c r="P323" s="19">
        <v>50160000</v>
      </c>
      <c r="Q323" s="19">
        <v>52800000</v>
      </c>
      <c r="R323" s="19">
        <v>52800000</v>
      </c>
      <c r="S323" s="19">
        <v>50160000</v>
      </c>
      <c r="T323" s="19">
        <v>52800000</v>
      </c>
      <c r="U323" s="19">
        <v>52800000</v>
      </c>
      <c r="V323" s="19">
        <v>50160000</v>
      </c>
      <c r="W323" s="19">
        <v>52800000</v>
      </c>
      <c r="X323" s="19">
        <v>52800000</v>
      </c>
      <c r="Y323" s="19">
        <v>50160000</v>
      </c>
      <c r="Z323" s="19">
        <v>52800000</v>
      </c>
      <c r="AA323" s="19">
        <v>52800000</v>
      </c>
      <c r="AB323" s="19">
        <v>50160000</v>
      </c>
      <c r="AC323">
        <v>14600000</v>
      </c>
      <c r="AD323">
        <v>31800000</v>
      </c>
      <c r="AE323">
        <v>52800000</v>
      </c>
    </row>
    <row r="324" spans="1:31" x14ac:dyDescent="0.2">
      <c r="A324" s="18">
        <v>44500</v>
      </c>
      <c r="B324" s="19">
        <v>0</v>
      </c>
      <c r="C324" s="19">
        <v>0</v>
      </c>
      <c r="D324" s="19" t="e">
        <v>#N/A</v>
      </c>
      <c r="E324" s="19">
        <v>52800000</v>
      </c>
      <c r="F324" s="19">
        <v>52800000</v>
      </c>
      <c r="G324" s="19">
        <v>50160000</v>
      </c>
      <c r="H324" s="19">
        <v>52800000</v>
      </c>
      <c r="I324" s="19">
        <v>52800000</v>
      </c>
      <c r="J324" s="19">
        <v>50160000</v>
      </c>
      <c r="K324" s="19">
        <v>52800000</v>
      </c>
      <c r="L324" s="19">
        <v>52800000</v>
      </c>
      <c r="M324" s="19">
        <v>50160000</v>
      </c>
      <c r="N324" s="19">
        <v>52800000</v>
      </c>
      <c r="O324" s="19">
        <v>52800000</v>
      </c>
      <c r="P324" s="19">
        <v>50160000</v>
      </c>
      <c r="Q324" s="19">
        <v>52800000</v>
      </c>
      <c r="R324" s="19">
        <v>52800000</v>
      </c>
      <c r="S324" s="19">
        <v>50160000</v>
      </c>
      <c r="T324" s="19">
        <v>52800000</v>
      </c>
      <c r="U324" s="19">
        <v>52800000</v>
      </c>
      <c r="V324" s="19">
        <v>50160000</v>
      </c>
      <c r="W324" s="19">
        <v>52800000</v>
      </c>
      <c r="X324" s="19">
        <v>52800000</v>
      </c>
      <c r="Y324" s="19">
        <v>50160000</v>
      </c>
      <c r="Z324" s="19">
        <v>52800000</v>
      </c>
      <c r="AA324" s="19">
        <v>52800000</v>
      </c>
      <c r="AB324" s="19">
        <v>50160000</v>
      </c>
      <c r="AC324">
        <v>14600000</v>
      </c>
      <c r="AD324">
        <v>31800000</v>
      </c>
      <c r="AE324">
        <v>52800000</v>
      </c>
    </row>
    <row r="325" spans="1:31" x14ac:dyDescent="0.2">
      <c r="A325" s="18">
        <v>44501</v>
      </c>
      <c r="B325" s="19">
        <v>0</v>
      </c>
      <c r="C325" s="19">
        <v>0</v>
      </c>
      <c r="D325" s="19" t="e">
        <v>#N/A</v>
      </c>
      <c r="E325" s="19">
        <v>52800000</v>
      </c>
      <c r="F325" s="19">
        <v>52800000</v>
      </c>
      <c r="G325" s="19">
        <v>50160000</v>
      </c>
      <c r="H325" s="19">
        <v>52800000</v>
      </c>
      <c r="I325" s="19">
        <v>52800000</v>
      </c>
      <c r="J325" s="19">
        <v>50160000</v>
      </c>
      <c r="K325" s="19">
        <v>52800000</v>
      </c>
      <c r="L325" s="19">
        <v>52800000</v>
      </c>
      <c r="M325" s="19">
        <v>50160000</v>
      </c>
      <c r="N325" s="19">
        <v>52800000</v>
      </c>
      <c r="O325" s="19">
        <v>52800000</v>
      </c>
      <c r="P325" s="19">
        <v>50160000</v>
      </c>
      <c r="Q325" s="19">
        <v>52800000</v>
      </c>
      <c r="R325" s="19">
        <v>52800000</v>
      </c>
      <c r="S325" s="19">
        <v>50160000</v>
      </c>
      <c r="T325" s="19">
        <v>52800000</v>
      </c>
      <c r="U325" s="19">
        <v>52800000</v>
      </c>
      <c r="V325" s="19">
        <v>50160000</v>
      </c>
      <c r="W325" s="19">
        <v>52800000</v>
      </c>
      <c r="X325" s="19">
        <v>52800000</v>
      </c>
      <c r="Y325" s="19">
        <v>50160000</v>
      </c>
      <c r="Z325" s="19">
        <v>52800000</v>
      </c>
      <c r="AA325" s="19">
        <v>52800000</v>
      </c>
      <c r="AB325" s="19">
        <v>50160000</v>
      </c>
      <c r="AC325">
        <v>14600000</v>
      </c>
      <c r="AD325">
        <v>31800000</v>
      </c>
      <c r="AE325">
        <v>52800000</v>
      </c>
    </row>
    <row r="326" spans="1:31" x14ac:dyDescent="0.2">
      <c r="A326" s="18">
        <v>44502</v>
      </c>
      <c r="B326" s="19">
        <v>0</v>
      </c>
      <c r="C326" s="19">
        <v>0</v>
      </c>
      <c r="D326" s="19" t="e">
        <v>#N/A</v>
      </c>
      <c r="E326" s="19">
        <v>52800000</v>
      </c>
      <c r="F326" s="19">
        <v>52800000</v>
      </c>
      <c r="G326" s="19">
        <v>50160000</v>
      </c>
      <c r="H326" s="19">
        <v>52800000</v>
      </c>
      <c r="I326" s="19">
        <v>52800000</v>
      </c>
      <c r="J326" s="19">
        <v>50160000</v>
      </c>
      <c r="K326" s="19">
        <v>52800000</v>
      </c>
      <c r="L326" s="19">
        <v>52800000</v>
      </c>
      <c r="M326" s="19">
        <v>50160000</v>
      </c>
      <c r="N326" s="19">
        <v>52800000</v>
      </c>
      <c r="O326" s="19">
        <v>52800000</v>
      </c>
      <c r="P326" s="19">
        <v>50160000</v>
      </c>
      <c r="Q326" s="19">
        <v>52800000</v>
      </c>
      <c r="R326" s="19">
        <v>52800000</v>
      </c>
      <c r="S326" s="19">
        <v>50160000</v>
      </c>
      <c r="T326" s="19">
        <v>52800000</v>
      </c>
      <c r="U326" s="19">
        <v>52800000</v>
      </c>
      <c r="V326" s="19">
        <v>50160000</v>
      </c>
      <c r="W326" s="19">
        <v>52800000</v>
      </c>
      <c r="X326" s="19">
        <v>52800000</v>
      </c>
      <c r="Y326" s="19">
        <v>50160000</v>
      </c>
      <c r="Z326" s="19">
        <v>52800000</v>
      </c>
      <c r="AA326" s="19">
        <v>52800000</v>
      </c>
      <c r="AB326" s="19">
        <v>50160000</v>
      </c>
      <c r="AC326">
        <v>14600000</v>
      </c>
      <c r="AD326">
        <v>31800000</v>
      </c>
      <c r="AE326">
        <v>52800000</v>
      </c>
    </row>
    <row r="327" spans="1:31" x14ac:dyDescent="0.2">
      <c r="A327" s="18">
        <v>44503</v>
      </c>
      <c r="B327" s="19">
        <v>0</v>
      </c>
      <c r="C327" s="19">
        <v>0</v>
      </c>
      <c r="D327" s="19" t="e">
        <v>#N/A</v>
      </c>
      <c r="E327" s="19">
        <v>52800000</v>
      </c>
      <c r="F327" s="19">
        <v>52800000</v>
      </c>
      <c r="G327" s="19">
        <v>50160000</v>
      </c>
      <c r="H327" s="19">
        <v>52800000</v>
      </c>
      <c r="I327" s="19">
        <v>52800000</v>
      </c>
      <c r="J327" s="19">
        <v>50160000</v>
      </c>
      <c r="K327" s="19">
        <v>52800000</v>
      </c>
      <c r="L327" s="19">
        <v>52800000</v>
      </c>
      <c r="M327" s="19">
        <v>50160000</v>
      </c>
      <c r="N327" s="19">
        <v>52800000</v>
      </c>
      <c r="O327" s="19">
        <v>52800000</v>
      </c>
      <c r="P327" s="19">
        <v>50160000</v>
      </c>
      <c r="Q327" s="19">
        <v>52800000</v>
      </c>
      <c r="R327" s="19">
        <v>52800000</v>
      </c>
      <c r="S327" s="19">
        <v>50160000</v>
      </c>
      <c r="T327" s="19">
        <v>52800000</v>
      </c>
      <c r="U327" s="19">
        <v>52800000</v>
      </c>
      <c r="V327" s="19">
        <v>50160000</v>
      </c>
      <c r="W327" s="19">
        <v>52800000</v>
      </c>
      <c r="X327" s="19">
        <v>52800000</v>
      </c>
      <c r="Y327" s="19">
        <v>50160000</v>
      </c>
      <c r="Z327" s="19">
        <v>52800000</v>
      </c>
      <c r="AA327" s="19">
        <v>52800000</v>
      </c>
      <c r="AB327" s="19">
        <v>50160000</v>
      </c>
      <c r="AC327">
        <v>14600000</v>
      </c>
      <c r="AD327">
        <v>31800000</v>
      </c>
      <c r="AE327">
        <v>52800000</v>
      </c>
    </row>
    <row r="328" spans="1:31" x14ac:dyDescent="0.2">
      <c r="A328" s="18">
        <v>44504</v>
      </c>
      <c r="B328" s="19">
        <v>0</v>
      </c>
      <c r="C328" s="19">
        <v>0</v>
      </c>
      <c r="D328" s="19" t="e">
        <v>#N/A</v>
      </c>
      <c r="E328" s="19">
        <v>52800000</v>
      </c>
      <c r="F328" s="19">
        <v>52800000</v>
      </c>
      <c r="G328" s="19">
        <v>50160000</v>
      </c>
      <c r="H328" s="19">
        <v>52800000</v>
      </c>
      <c r="I328" s="19">
        <v>52800000</v>
      </c>
      <c r="J328" s="19">
        <v>50160000</v>
      </c>
      <c r="K328" s="19">
        <v>52800000</v>
      </c>
      <c r="L328" s="19">
        <v>52800000</v>
      </c>
      <c r="M328" s="19">
        <v>50160000</v>
      </c>
      <c r="N328" s="19">
        <v>52800000</v>
      </c>
      <c r="O328" s="19">
        <v>52800000</v>
      </c>
      <c r="P328" s="19">
        <v>50160000</v>
      </c>
      <c r="Q328" s="19">
        <v>52800000</v>
      </c>
      <c r="R328" s="19">
        <v>52800000</v>
      </c>
      <c r="S328" s="19">
        <v>50160000</v>
      </c>
      <c r="T328" s="19">
        <v>52800000</v>
      </c>
      <c r="U328" s="19">
        <v>52800000</v>
      </c>
      <c r="V328" s="19">
        <v>50160000</v>
      </c>
      <c r="W328" s="19">
        <v>52800000</v>
      </c>
      <c r="X328" s="19">
        <v>52800000</v>
      </c>
      <c r="Y328" s="19">
        <v>50160000</v>
      </c>
      <c r="Z328" s="19">
        <v>52800000</v>
      </c>
      <c r="AA328" s="19">
        <v>52800000</v>
      </c>
      <c r="AB328" s="19">
        <v>50160000</v>
      </c>
      <c r="AC328">
        <v>14600000</v>
      </c>
      <c r="AD328">
        <v>31800000</v>
      </c>
      <c r="AE328">
        <v>52800000</v>
      </c>
    </row>
    <row r="329" spans="1:31" x14ac:dyDescent="0.2">
      <c r="A329" s="18">
        <v>44505</v>
      </c>
      <c r="B329" s="19">
        <v>0</v>
      </c>
      <c r="C329" s="19">
        <v>0</v>
      </c>
      <c r="D329" s="19" t="e">
        <v>#N/A</v>
      </c>
      <c r="E329" s="19">
        <v>52800000</v>
      </c>
      <c r="F329" s="19">
        <v>52800000</v>
      </c>
      <c r="G329" s="19">
        <v>50160000</v>
      </c>
      <c r="H329" s="19">
        <v>52800000</v>
      </c>
      <c r="I329" s="19">
        <v>52800000</v>
      </c>
      <c r="J329" s="19">
        <v>50160000</v>
      </c>
      <c r="K329" s="19">
        <v>52800000</v>
      </c>
      <c r="L329" s="19">
        <v>52800000</v>
      </c>
      <c r="M329" s="19">
        <v>50160000</v>
      </c>
      <c r="N329" s="19">
        <v>52800000</v>
      </c>
      <c r="O329" s="19">
        <v>52800000</v>
      </c>
      <c r="P329" s="19">
        <v>50160000</v>
      </c>
      <c r="Q329" s="19">
        <v>52800000</v>
      </c>
      <c r="R329" s="19">
        <v>52800000</v>
      </c>
      <c r="S329" s="19">
        <v>50160000</v>
      </c>
      <c r="T329" s="19">
        <v>52800000</v>
      </c>
      <c r="U329" s="19">
        <v>52800000</v>
      </c>
      <c r="V329" s="19">
        <v>50160000</v>
      </c>
      <c r="W329" s="19">
        <v>52800000</v>
      </c>
      <c r="X329" s="19">
        <v>52800000</v>
      </c>
      <c r="Y329" s="19">
        <v>50160000</v>
      </c>
      <c r="Z329" s="19">
        <v>52800000</v>
      </c>
      <c r="AA329" s="19">
        <v>52800000</v>
      </c>
      <c r="AB329" s="19">
        <v>50160000</v>
      </c>
      <c r="AC329">
        <v>14600000</v>
      </c>
      <c r="AD329">
        <v>31800000</v>
      </c>
      <c r="AE329">
        <v>52800000</v>
      </c>
    </row>
    <row r="330" spans="1:31" x14ac:dyDescent="0.2">
      <c r="A330" s="18">
        <v>44506</v>
      </c>
      <c r="B330" s="19">
        <v>0</v>
      </c>
      <c r="C330" s="19">
        <v>0</v>
      </c>
      <c r="D330" s="19" t="e">
        <v>#N/A</v>
      </c>
      <c r="E330" s="19">
        <v>52800000</v>
      </c>
      <c r="F330" s="19">
        <v>52800000</v>
      </c>
      <c r="G330" s="19">
        <v>50160000</v>
      </c>
      <c r="H330" s="19">
        <v>52800000</v>
      </c>
      <c r="I330" s="19">
        <v>52800000</v>
      </c>
      <c r="J330" s="19">
        <v>50160000</v>
      </c>
      <c r="K330" s="19">
        <v>52800000</v>
      </c>
      <c r="L330" s="19">
        <v>52800000</v>
      </c>
      <c r="M330" s="19">
        <v>50160000</v>
      </c>
      <c r="N330" s="19">
        <v>52800000</v>
      </c>
      <c r="O330" s="19">
        <v>52800000</v>
      </c>
      <c r="P330" s="19">
        <v>50160000</v>
      </c>
      <c r="Q330" s="19">
        <v>52800000</v>
      </c>
      <c r="R330" s="19">
        <v>52800000</v>
      </c>
      <c r="S330" s="19">
        <v>50160000</v>
      </c>
      <c r="T330" s="19">
        <v>52800000</v>
      </c>
      <c r="U330" s="19">
        <v>52800000</v>
      </c>
      <c r="V330" s="19">
        <v>50160000</v>
      </c>
      <c r="W330" s="19">
        <v>52800000</v>
      </c>
      <c r="X330" s="19">
        <v>52800000</v>
      </c>
      <c r="Y330" s="19">
        <v>50160000</v>
      </c>
      <c r="Z330" s="19">
        <v>52800000</v>
      </c>
      <c r="AA330" s="19">
        <v>52800000</v>
      </c>
      <c r="AB330" s="19">
        <v>50160000</v>
      </c>
      <c r="AC330">
        <v>14600000</v>
      </c>
      <c r="AD330">
        <v>31800000</v>
      </c>
      <c r="AE330">
        <v>52800000</v>
      </c>
    </row>
    <row r="331" spans="1:31" x14ac:dyDescent="0.2">
      <c r="A331" s="18">
        <v>44507</v>
      </c>
      <c r="B331" s="19">
        <v>0</v>
      </c>
      <c r="C331" s="19">
        <v>0</v>
      </c>
      <c r="D331" s="19" t="e">
        <v>#N/A</v>
      </c>
      <c r="E331" s="19">
        <v>52800000</v>
      </c>
      <c r="F331" s="19">
        <v>52800000</v>
      </c>
      <c r="G331" s="19">
        <v>50160000</v>
      </c>
      <c r="H331" s="19">
        <v>52800000</v>
      </c>
      <c r="I331" s="19">
        <v>52800000</v>
      </c>
      <c r="J331" s="19">
        <v>50160000</v>
      </c>
      <c r="K331" s="19">
        <v>52800000</v>
      </c>
      <c r="L331" s="19">
        <v>52800000</v>
      </c>
      <c r="M331" s="19">
        <v>50160000</v>
      </c>
      <c r="N331" s="19">
        <v>52800000</v>
      </c>
      <c r="O331" s="19">
        <v>52800000</v>
      </c>
      <c r="P331" s="19">
        <v>50160000</v>
      </c>
      <c r="Q331" s="19">
        <v>52800000</v>
      </c>
      <c r="R331" s="19">
        <v>52800000</v>
      </c>
      <c r="S331" s="19">
        <v>50160000</v>
      </c>
      <c r="T331" s="19">
        <v>52800000</v>
      </c>
      <c r="U331" s="19">
        <v>52800000</v>
      </c>
      <c r="V331" s="19">
        <v>50160000</v>
      </c>
      <c r="W331" s="19">
        <v>52800000</v>
      </c>
      <c r="X331" s="19">
        <v>52800000</v>
      </c>
      <c r="Y331" s="19">
        <v>50160000</v>
      </c>
      <c r="Z331" s="19">
        <v>52800000</v>
      </c>
      <c r="AA331" s="19">
        <v>52800000</v>
      </c>
      <c r="AB331" s="19">
        <v>50160000</v>
      </c>
      <c r="AC331">
        <v>14600000</v>
      </c>
      <c r="AD331">
        <v>31800000</v>
      </c>
      <c r="AE331">
        <v>52800000</v>
      </c>
    </row>
    <row r="332" spans="1:31" x14ac:dyDescent="0.2">
      <c r="A332" s="18">
        <v>44508</v>
      </c>
      <c r="B332" s="19">
        <v>0</v>
      </c>
      <c r="C332" s="19">
        <v>0</v>
      </c>
      <c r="D332" s="19" t="e">
        <v>#N/A</v>
      </c>
      <c r="E332" s="19">
        <v>52800000</v>
      </c>
      <c r="F332" s="19">
        <v>52800000</v>
      </c>
      <c r="G332" s="19">
        <v>50160000</v>
      </c>
      <c r="H332" s="19">
        <v>52800000</v>
      </c>
      <c r="I332" s="19">
        <v>52800000</v>
      </c>
      <c r="J332" s="19">
        <v>50160000</v>
      </c>
      <c r="K332" s="19">
        <v>52800000</v>
      </c>
      <c r="L332" s="19">
        <v>52800000</v>
      </c>
      <c r="M332" s="19">
        <v>50160000</v>
      </c>
      <c r="N332" s="19">
        <v>52800000</v>
      </c>
      <c r="O332" s="19">
        <v>52800000</v>
      </c>
      <c r="P332" s="19">
        <v>50160000</v>
      </c>
      <c r="Q332" s="19">
        <v>52800000</v>
      </c>
      <c r="R332" s="19">
        <v>52800000</v>
      </c>
      <c r="S332" s="19">
        <v>50160000</v>
      </c>
      <c r="T332" s="19">
        <v>52800000</v>
      </c>
      <c r="U332" s="19">
        <v>52800000</v>
      </c>
      <c r="V332" s="19">
        <v>50160000</v>
      </c>
      <c r="W332" s="19">
        <v>52800000</v>
      </c>
      <c r="X332" s="19">
        <v>52800000</v>
      </c>
      <c r="Y332" s="19">
        <v>50160000</v>
      </c>
      <c r="Z332" s="19">
        <v>52800000</v>
      </c>
      <c r="AA332" s="19">
        <v>52800000</v>
      </c>
      <c r="AB332" s="19">
        <v>50160000</v>
      </c>
      <c r="AC332">
        <v>14600000</v>
      </c>
      <c r="AD332">
        <v>31800000</v>
      </c>
      <c r="AE332">
        <v>52800000</v>
      </c>
    </row>
    <row r="333" spans="1:31" x14ac:dyDescent="0.2">
      <c r="A333" s="18">
        <v>44509</v>
      </c>
      <c r="B333" s="19">
        <v>0</v>
      </c>
      <c r="C333" s="19">
        <v>0</v>
      </c>
      <c r="D333" s="19" t="e">
        <v>#N/A</v>
      </c>
      <c r="E333" s="19">
        <v>52800000</v>
      </c>
      <c r="F333" s="19">
        <v>52800000</v>
      </c>
      <c r="G333" s="19">
        <v>50160000</v>
      </c>
      <c r="H333" s="19">
        <v>52800000</v>
      </c>
      <c r="I333" s="19">
        <v>52800000</v>
      </c>
      <c r="J333" s="19">
        <v>50160000</v>
      </c>
      <c r="K333" s="19">
        <v>52800000</v>
      </c>
      <c r="L333" s="19">
        <v>52800000</v>
      </c>
      <c r="M333" s="19">
        <v>50160000</v>
      </c>
      <c r="N333" s="19">
        <v>52800000</v>
      </c>
      <c r="O333" s="19">
        <v>52800000</v>
      </c>
      <c r="P333" s="19">
        <v>50160000</v>
      </c>
      <c r="Q333" s="19">
        <v>52800000</v>
      </c>
      <c r="R333" s="19">
        <v>52800000</v>
      </c>
      <c r="S333" s="19">
        <v>50160000</v>
      </c>
      <c r="T333" s="19">
        <v>52800000</v>
      </c>
      <c r="U333" s="19">
        <v>52800000</v>
      </c>
      <c r="V333" s="19">
        <v>50160000</v>
      </c>
      <c r="W333" s="19">
        <v>52800000</v>
      </c>
      <c r="X333" s="19">
        <v>52800000</v>
      </c>
      <c r="Y333" s="19">
        <v>50160000</v>
      </c>
      <c r="Z333" s="19">
        <v>52800000</v>
      </c>
      <c r="AA333" s="19">
        <v>52800000</v>
      </c>
      <c r="AB333" s="19">
        <v>50160000</v>
      </c>
      <c r="AC333">
        <v>14600000</v>
      </c>
      <c r="AD333">
        <v>31800000</v>
      </c>
      <c r="AE333">
        <v>52800000</v>
      </c>
    </row>
    <row r="334" spans="1:31" x14ac:dyDescent="0.2">
      <c r="A334" s="18">
        <v>44510</v>
      </c>
      <c r="B334" s="19">
        <v>0</v>
      </c>
      <c r="C334" s="19">
        <v>0</v>
      </c>
      <c r="D334" s="19" t="e">
        <v>#N/A</v>
      </c>
      <c r="E334" s="19">
        <v>52800000</v>
      </c>
      <c r="F334" s="19">
        <v>52800000</v>
      </c>
      <c r="G334" s="19">
        <v>50160000</v>
      </c>
      <c r="H334" s="19">
        <v>52800000</v>
      </c>
      <c r="I334" s="19">
        <v>52800000</v>
      </c>
      <c r="J334" s="19">
        <v>50160000</v>
      </c>
      <c r="K334" s="19">
        <v>52800000</v>
      </c>
      <c r="L334" s="19">
        <v>52800000</v>
      </c>
      <c r="M334" s="19">
        <v>50160000</v>
      </c>
      <c r="N334" s="19">
        <v>52800000</v>
      </c>
      <c r="O334" s="19">
        <v>52800000</v>
      </c>
      <c r="P334" s="19">
        <v>50160000</v>
      </c>
      <c r="Q334" s="19">
        <v>52800000</v>
      </c>
      <c r="R334" s="19">
        <v>52800000</v>
      </c>
      <c r="S334" s="19">
        <v>50160000</v>
      </c>
      <c r="T334" s="19">
        <v>52800000</v>
      </c>
      <c r="U334" s="19">
        <v>52800000</v>
      </c>
      <c r="V334" s="19">
        <v>50160000</v>
      </c>
      <c r="W334" s="19">
        <v>52800000</v>
      </c>
      <c r="X334" s="19">
        <v>52800000</v>
      </c>
      <c r="Y334" s="19">
        <v>50160000</v>
      </c>
      <c r="Z334" s="19">
        <v>52800000</v>
      </c>
      <c r="AA334" s="19">
        <v>52800000</v>
      </c>
      <c r="AB334" s="19">
        <v>50160000</v>
      </c>
      <c r="AC334">
        <v>14600000</v>
      </c>
      <c r="AD334">
        <v>31800000</v>
      </c>
      <c r="AE334">
        <v>52800000</v>
      </c>
    </row>
    <row r="335" spans="1:31" x14ac:dyDescent="0.2">
      <c r="A335" s="18">
        <v>44511</v>
      </c>
      <c r="B335" s="19">
        <v>0</v>
      </c>
      <c r="C335" s="19">
        <v>0</v>
      </c>
      <c r="D335" s="19" t="e">
        <v>#N/A</v>
      </c>
      <c r="E335" s="19">
        <v>52800000</v>
      </c>
      <c r="F335" s="19">
        <v>52800000</v>
      </c>
      <c r="G335" s="19">
        <v>50160000</v>
      </c>
      <c r="H335" s="19">
        <v>52800000</v>
      </c>
      <c r="I335" s="19">
        <v>52800000</v>
      </c>
      <c r="J335" s="19">
        <v>50160000</v>
      </c>
      <c r="K335" s="19">
        <v>52800000</v>
      </c>
      <c r="L335" s="19">
        <v>52800000</v>
      </c>
      <c r="M335" s="19">
        <v>50160000</v>
      </c>
      <c r="N335" s="19">
        <v>52800000</v>
      </c>
      <c r="O335" s="19">
        <v>52800000</v>
      </c>
      <c r="P335" s="19">
        <v>50160000</v>
      </c>
      <c r="Q335" s="19">
        <v>52800000</v>
      </c>
      <c r="R335" s="19">
        <v>52800000</v>
      </c>
      <c r="S335" s="19">
        <v>50160000</v>
      </c>
      <c r="T335" s="19">
        <v>52800000</v>
      </c>
      <c r="U335" s="19">
        <v>52800000</v>
      </c>
      <c r="V335" s="19">
        <v>50160000</v>
      </c>
      <c r="W335" s="19">
        <v>52800000</v>
      </c>
      <c r="X335" s="19">
        <v>52800000</v>
      </c>
      <c r="Y335" s="19">
        <v>50160000</v>
      </c>
      <c r="Z335" s="19">
        <v>52800000</v>
      </c>
      <c r="AA335" s="19">
        <v>52800000</v>
      </c>
      <c r="AB335" s="19">
        <v>50160000</v>
      </c>
      <c r="AC335">
        <v>14600000</v>
      </c>
      <c r="AD335">
        <v>31800000</v>
      </c>
      <c r="AE335">
        <v>52800000</v>
      </c>
    </row>
    <row r="336" spans="1:31" x14ac:dyDescent="0.2">
      <c r="A336" s="18">
        <v>44512</v>
      </c>
      <c r="B336" s="19">
        <v>0</v>
      </c>
      <c r="C336" s="19">
        <v>0</v>
      </c>
      <c r="D336" s="19" t="e">
        <v>#N/A</v>
      </c>
      <c r="E336" s="19">
        <v>52800000</v>
      </c>
      <c r="F336" s="19">
        <v>52800000</v>
      </c>
      <c r="G336" s="19">
        <v>50160000</v>
      </c>
      <c r="H336" s="19">
        <v>52800000</v>
      </c>
      <c r="I336" s="19">
        <v>52800000</v>
      </c>
      <c r="J336" s="19">
        <v>50160000</v>
      </c>
      <c r="K336" s="19">
        <v>52800000</v>
      </c>
      <c r="L336" s="19">
        <v>52800000</v>
      </c>
      <c r="M336" s="19">
        <v>50160000</v>
      </c>
      <c r="N336" s="19">
        <v>52800000</v>
      </c>
      <c r="O336" s="19">
        <v>52800000</v>
      </c>
      <c r="P336" s="19">
        <v>50160000</v>
      </c>
      <c r="Q336" s="19">
        <v>52800000</v>
      </c>
      <c r="R336" s="19">
        <v>52800000</v>
      </c>
      <c r="S336" s="19">
        <v>50160000</v>
      </c>
      <c r="T336" s="19">
        <v>52800000</v>
      </c>
      <c r="U336" s="19">
        <v>52800000</v>
      </c>
      <c r="V336" s="19">
        <v>50160000</v>
      </c>
      <c r="W336" s="19">
        <v>52800000</v>
      </c>
      <c r="X336" s="19">
        <v>52800000</v>
      </c>
      <c r="Y336" s="19">
        <v>50160000</v>
      </c>
      <c r="Z336" s="19">
        <v>52800000</v>
      </c>
      <c r="AA336" s="19">
        <v>52800000</v>
      </c>
      <c r="AB336" s="19">
        <v>50160000</v>
      </c>
      <c r="AC336">
        <v>14600000</v>
      </c>
      <c r="AD336">
        <v>31800000</v>
      </c>
      <c r="AE336">
        <v>52800000</v>
      </c>
    </row>
    <row r="337" spans="1:31" x14ac:dyDescent="0.2">
      <c r="A337" s="18">
        <v>44513</v>
      </c>
      <c r="B337" s="19">
        <v>0</v>
      </c>
      <c r="C337" s="19">
        <v>0</v>
      </c>
      <c r="D337" s="19" t="e">
        <v>#N/A</v>
      </c>
      <c r="E337" s="19">
        <v>52800000</v>
      </c>
      <c r="F337" s="19">
        <v>52800000</v>
      </c>
      <c r="G337" s="19">
        <v>50160000</v>
      </c>
      <c r="H337" s="19">
        <v>52800000</v>
      </c>
      <c r="I337" s="19">
        <v>52800000</v>
      </c>
      <c r="J337" s="19">
        <v>50160000</v>
      </c>
      <c r="K337" s="19">
        <v>52800000</v>
      </c>
      <c r="L337" s="19">
        <v>52800000</v>
      </c>
      <c r="M337" s="19">
        <v>50160000</v>
      </c>
      <c r="N337" s="19">
        <v>52800000</v>
      </c>
      <c r="O337" s="19">
        <v>52800000</v>
      </c>
      <c r="P337" s="19">
        <v>50160000</v>
      </c>
      <c r="Q337" s="19">
        <v>52800000</v>
      </c>
      <c r="R337" s="19">
        <v>52800000</v>
      </c>
      <c r="S337" s="19">
        <v>50160000</v>
      </c>
      <c r="T337" s="19">
        <v>52800000</v>
      </c>
      <c r="U337" s="19">
        <v>52800000</v>
      </c>
      <c r="V337" s="19">
        <v>50160000</v>
      </c>
      <c r="W337" s="19">
        <v>52800000</v>
      </c>
      <c r="X337" s="19">
        <v>52800000</v>
      </c>
      <c r="Y337" s="19">
        <v>50160000</v>
      </c>
      <c r="Z337" s="19">
        <v>52800000</v>
      </c>
      <c r="AA337" s="19">
        <v>52800000</v>
      </c>
      <c r="AB337" s="19">
        <v>50160000</v>
      </c>
      <c r="AC337">
        <v>14600000</v>
      </c>
      <c r="AD337">
        <v>31800000</v>
      </c>
      <c r="AE337">
        <v>52800000</v>
      </c>
    </row>
    <row r="338" spans="1:31" x14ac:dyDescent="0.2">
      <c r="A338" s="18">
        <v>44514</v>
      </c>
      <c r="B338" s="19">
        <v>0</v>
      </c>
      <c r="C338" s="19">
        <v>0</v>
      </c>
      <c r="D338" s="19" t="e">
        <v>#N/A</v>
      </c>
      <c r="E338" s="19">
        <v>52800000</v>
      </c>
      <c r="F338" s="19">
        <v>52800000</v>
      </c>
      <c r="G338" s="19">
        <v>50160000</v>
      </c>
      <c r="H338" s="19">
        <v>52800000</v>
      </c>
      <c r="I338" s="19">
        <v>52800000</v>
      </c>
      <c r="J338" s="19">
        <v>50160000</v>
      </c>
      <c r="K338" s="19">
        <v>52800000</v>
      </c>
      <c r="L338" s="19">
        <v>52800000</v>
      </c>
      <c r="M338" s="19">
        <v>50160000</v>
      </c>
      <c r="N338" s="19">
        <v>52800000</v>
      </c>
      <c r="O338" s="19">
        <v>52800000</v>
      </c>
      <c r="P338" s="19">
        <v>50160000</v>
      </c>
      <c r="Q338" s="19">
        <v>52800000</v>
      </c>
      <c r="R338" s="19">
        <v>52800000</v>
      </c>
      <c r="S338" s="19">
        <v>50160000</v>
      </c>
      <c r="T338" s="19">
        <v>52800000</v>
      </c>
      <c r="U338" s="19">
        <v>52800000</v>
      </c>
      <c r="V338" s="19">
        <v>50160000</v>
      </c>
      <c r="W338" s="19">
        <v>52800000</v>
      </c>
      <c r="X338" s="19">
        <v>52800000</v>
      </c>
      <c r="Y338" s="19">
        <v>50160000</v>
      </c>
      <c r="Z338" s="19">
        <v>52800000</v>
      </c>
      <c r="AA338" s="19">
        <v>52800000</v>
      </c>
      <c r="AB338" s="19">
        <v>50160000</v>
      </c>
      <c r="AC338">
        <v>14600000</v>
      </c>
      <c r="AD338">
        <v>31800000</v>
      </c>
      <c r="AE338">
        <v>52800000</v>
      </c>
    </row>
    <row r="339" spans="1:31" x14ac:dyDescent="0.2">
      <c r="A339" s="18">
        <v>44515</v>
      </c>
      <c r="B339" s="19">
        <v>0</v>
      </c>
      <c r="C339" s="19">
        <v>0</v>
      </c>
      <c r="D339" s="19" t="e">
        <v>#N/A</v>
      </c>
      <c r="E339" s="19">
        <v>52800000</v>
      </c>
      <c r="F339" s="19">
        <v>52800000</v>
      </c>
      <c r="G339" s="19">
        <v>50160000</v>
      </c>
      <c r="H339" s="19">
        <v>52800000</v>
      </c>
      <c r="I339" s="19">
        <v>52800000</v>
      </c>
      <c r="J339" s="19">
        <v>50160000</v>
      </c>
      <c r="K339" s="19">
        <v>52800000</v>
      </c>
      <c r="L339" s="19">
        <v>52800000</v>
      </c>
      <c r="M339" s="19">
        <v>50160000</v>
      </c>
      <c r="N339" s="19">
        <v>52800000</v>
      </c>
      <c r="O339" s="19">
        <v>52800000</v>
      </c>
      <c r="P339" s="19">
        <v>50160000</v>
      </c>
      <c r="Q339" s="19">
        <v>52800000</v>
      </c>
      <c r="R339" s="19">
        <v>52800000</v>
      </c>
      <c r="S339" s="19">
        <v>50160000</v>
      </c>
      <c r="T339" s="19">
        <v>52800000</v>
      </c>
      <c r="U339" s="19">
        <v>52800000</v>
      </c>
      <c r="V339" s="19">
        <v>50160000</v>
      </c>
      <c r="W339" s="19">
        <v>52800000</v>
      </c>
      <c r="X339" s="19">
        <v>52800000</v>
      </c>
      <c r="Y339" s="19">
        <v>50160000</v>
      </c>
      <c r="Z339" s="19">
        <v>52800000</v>
      </c>
      <c r="AA339" s="19">
        <v>52800000</v>
      </c>
      <c r="AB339" s="19">
        <v>50160000</v>
      </c>
      <c r="AC339">
        <v>14600000</v>
      </c>
      <c r="AD339">
        <v>31800000</v>
      </c>
      <c r="AE339">
        <v>52800000</v>
      </c>
    </row>
    <row r="340" spans="1:31" x14ac:dyDescent="0.2">
      <c r="A340" s="18">
        <v>44516</v>
      </c>
      <c r="B340" s="19">
        <v>0</v>
      </c>
      <c r="C340" s="19">
        <v>0</v>
      </c>
      <c r="D340" s="19" t="e">
        <v>#N/A</v>
      </c>
      <c r="E340" s="19">
        <v>52800000</v>
      </c>
      <c r="F340" s="19">
        <v>52800000</v>
      </c>
      <c r="G340" s="19">
        <v>50160000</v>
      </c>
      <c r="H340" s="19">
        <v>52800000</v>
      </c>
      <c r="I340" s="19">
        <v>52800000</v>
      </c>
      <c r="J340" s="19">
        <v>50160000</v>
      </c>
      <c r="K340" s="19">
        <v>52800000</v>
      </c>
      <c r="L340" s="19">
        <v>52800000</v>
      </c>
      <c r="M340" s="19">
        <v>50160000</v>
      </c>
      <c r="N340" s="19">
        <v>52800000</v>
      </c>
      <c r="O340" s="19">
        <v>52800000</v>
      </c>
      <c r="P340" s="19">
        <v>50160000</v>
      </c>
      <c r="Q340" s="19">
        <v>52800000</v>
      </c>
      <c r="R340" s="19">
        <v>52800000</v>
      </c>
      <c r="S340" s="19">
        <v>50160000</v>
      </c>
      <c r="T340" s="19">
        <v>52800000</v>
      </c>
      <c r="U340" s="19">
        <v>52800000</v>
      </c>
      <c r="V340" s="19">
        <v>50160000</v>
      </c>
      <c r="W340" s="19">
        <v>52800000</v>
      </c>
      <c r="X340" s="19">
        <v>52800000</v>
      </c>
      <c r="Y340" s="19">
        <v>50160000</v>
      </c>
      <c r="Z340" s="19">
        <v>52800000</v>
      </c>
      <c r="AA340" s="19">
        <v>52800000</v>
      </c>
      <c r="AB340" s="19">
        <v>50160000</v>
      </c>
      <c r="AC340">
        <v>14600000</v>
      </c>
      <c r="AD340">
        <v>31800000</v>
      </c>
      <c r="AE340">
        <v>52800000</v>
      </c>
    </row>
    <row r="341" spans="1:31" x14ac:dyDescent="0.2">
      <c r="A341" s="18">
        <v>44517</v>
      </c>
      <c r="B341" s="19">
        <v>0</v>
      </c>
      <c r="C341" s="19">
        <v>0</v>
      </c>
      <c r="D341" s="19" t="e">
        <v>#N/A</v>
      </c>
      <c r="E341" s="19">
        <v>52800000</v>
      </c>
      <c r="F341" s="19">
        <v>52800000</v>
      </c>
      <c r="G341" s="19">
        <v>50160000</v>
      </c>
      <c r="H341" s="19">
        <v>52800000</v>
      </c>
      <c r="I341" s="19">
        <v>52800000</v>
      </c>
      <c r="J341" s="19">
        <v>50160000</v>
      </c>
      <c r="K341" s="19">
        <v>52800000</v>
      </c>
      <c r="L341" s="19">
        <v>52800000</v>
      </c>
      <c r="M341" s="19">
        <v>50160000</v>
      </c>
      <c r="N341" s="19">
        <v>52800000</v>
      </c>
      <c r="O341" s="19">
        <v>52800000</v>
      </c>
      <c r="P341" s="19">
        <v>50160000</v>
      </c>
      <c r="Q341" s="19">
        <v>52800000</v>
      </c>
      <c r="R341" s="19">
        <v>52800000</v>
      </c>
      <c r="S341" s="19">
        <v>50160000</v>
      </c>
      <c r="T341" s="19">
        <v>52800000</v>
      </c>
      <c r="U341" s="19">
        <v>52800000</v>
      </c>
      <c r="V341" s="19">
        <v>50160000</v>
      </c>
      <c r="W341" s="19">
        <v>52800000</v>
      </c>
      <c r="X341" s="19">
        <v>52800000</v>
      </c>
      <c r="Y341" s="19">
        <v>50160000</v>
      </c>
      <c r="Z341" s="19">
        <v>52800000</v>
      </c>
      <c r="AA341" s="19">
        <v>52800000</v>
      </c>
      <c r="AB341" s="19">
        <v>50160000</v>
      </c>
      <c r="AC341">
        <v>14600000</v>
      </c>
      <c r="AD341">
        <v>31800000</v>
      </c>
      <c r="AE341">
        <v>52800000</v>
      </c>
    </row>
    <row r="342" spans="1:31" x14ac:dyDescent="0.2">
      <c r="A342" s="18">
        <v>44518</v>
      </c>
      <c r="B342" s="19">
        <v>0</v>
      </c>
      <c r="C342" s="19">
        <v>0</v>
      </c>
      <c r="D342" s="19" t="e">
        <v>#N/A</v>
      </c>
      <c r="E342" s="19">
        <v>52800000</v>
      </c>
      <c r="F342" s="19">
        <v>52800000</v>
      </c>
      <c r="G342" s="19">
        <v>50160000</v>
      </c>
      <c r="H342" s="19">
        <v>52800000</v>
      </c>
      <c r="I342" s="19">
        <v>52800000</v>
      </c>
      <c r="J342" s="19">
        <v>50160000</v>
      </c>
      <c r="K342" s="19">
        <v>52800000</v>
      </c>
      <c r="L342" s="19">
        <v>52800000</v>
      </c>
      <c r="M342" s="19">
        <v>50160000</v>
      </c>
      <c r="N342" s="19">
        <v>52800000</v>
      </c>
      <c r="O342" s="19">
        <v>52800000</v>
      </c>
      <c r="P342" s="19">
        <v>50160000</v>
      </c>
      <c r="Q342" s="19">
        <v>52800000</v>
      </c>
      <c r="R342" s="19">
        <v>52800000</v>
      </c>
      <c r="S342" s="19">
        <v>50160000</v>
      </c>
      <c r="T342" s="19">
        <v>52800000</v>
      </c>
      <c r="U342" s="19">
        <v>52800000</v>
      </c>
      <c r="V342" s="19">
        <v>50160000</v>
      </c>
      <c r="W342" s="19">
        <v>52800000</v>
      </c>
      <c r="X342" s="19">
        <v>52800000</v>
      </c>
      <c r="Y342" s="19">
        <v>50160000</v>
      </c>
      <c r="Z342" s="19">
        <v>52800000</v>
      </c>
      <c r="AA342" s="19">
        <v>52800000</v>
      </c>
      <c r="AB342" s="19">
        <v>50160000</v>
      </c>
      <c r="AC342">
        <v>14600000</v>
      </c>
      <c r="AD342">
        <v>31800000</v>
      </c>
      <c r="AE342">
        <v>52800000</v>
      </c>
    </row>
    <row r="343" spans="1:31" x14ac:dyDescent="0.2">
      <c r="A343" s="18">
        <v>44519</v>
      </c>
      <c r="B343" s="19">
        <v>0</v>
      </c>
      <c r="C343" s="19">
        <v>0</v>
      </c>
      <c r="D343" s="19" t="e">
        <v>#N/A</v>
      </c>
      <c r="E343" s="19">
        <v>52800000</v>
      </c>
      <c r="F343" s="19">
        <v>52800000</v>
      </c>
      <c r="G343" s="19">
        <v>50160000</v>
      </c>
      <c r="H343" s="19">
        <v>52800000</v>
      </c>
      <c r="I343" s="19">
        <v>52800000</v>
      </c>
      <c r="J343" s="19">
        <v>50160000</v>
      </c>
      <c r="K343" s="19">
        <v>52800000</v>
      </c>
      <c r="L343" s="19">
        <v>52800000</v>
      </c>
      <c r="M343" s="19">
        <v>50160000</v>
      </c>
      <c r="N343" s="19">
        <v>52800000</v>
      </c>
      <c r="O343" s="19">
        <v>52800000</v>
      </c>
      <c r="P343" s="19">
        <v>50160000</v>
      </c>
      <c r="Q343" s="19">
        <v>52800000</v>
      </c>
      <c r="R343" s="19">
        <v>52800000</v>
      </c>
      <c r="S343" s="19">
        <v>50160000</v>
      </c>
      <c r="T343" s="19">
        <v>52800000</v>
      </c>
      <c r="U343" s="19">
        <v>52800000</v>
      </c>
      <c r="V343" s="19">
        <v>50160000</v>
      </c>
      <c r="W343" s="19">
        <v>52800000</v>
      </c>
      <c r="X343" s="19">
        <v>52800000</v>
      </c>
      <c r="Y343" s="19">
        <v>50160000</v>
      </c>
      <c r="Z343" s="19">
        <v>52800000</v>
      </c>
      <c r="AA343" s="19">
        <v>52800000</v>
      </c>
      <c r="AB343" s="19">
        <v>50160000</v>
      </c>
      <c r="AC343">
        <v>14600000</v>
      </c>
      <c r="AD343">
        <v>31800000</v>
      </c>
      <c r="AE343">
        <v>52800000</v>
      </c>
    </row>
    <row r="344" spans="1:31" x14ac:dyDescent="0.2">
      <c r="A344" s="18">
        <v>44520</v>
      </c>
      <c r="B344" s="19">
        <v>0</v>
      </c>
      <c r="C344" s="19">
        <v>0</v>
      </c>
      <c r="D344" s="19" t="e">
        <v>#N/A</v>
      </c>
      <c r="E344" s="19">
        <v>52800000</v>
      </c>
      <c r="F344" s="19">
        <v>52800000</v>
      </c>
      <c r="G344" s="19">
        <v>50160000</v>
      </c>
      <c r="H344" s="19">
        <v>52800000</v>
      </c>
      <c r="I344" s="19">
        <v>52800000</v>
      </c>
      <c r="J344" s="19">
        <v>50160000</v>
      </c>
      <c r="K344" s="19">
        <v>52800000</v>
      </c>
      <c r="L344" s="19">
        <v>52800000</v>
      </c>
      <c r="M344" s="19">
        <v>50160000</v>
      </c>
      <c r="N344" s="19">
        <v>52800000</v>
      </c>
      <c r="O344" s="19">
        <v>52800000</v>
      </c>
      <c r="P344" s="19">
        <v>50160000</v>
      </c>
      <c r="Q344" s="19">
        <v>52800000</v>
      </c>
      <c r="R344" s="19">
        <v>52800000</v>
      </c>
      <c r="S344" s="19">
        <v>50160000</v>
      </c>
      <c r="T344" s="19">
        <v>52800000</v>
      </c>
      <c r="U344" s="19">
        <v>52800000</v>
      </c>
      <c r="V344" s="19">
        <v>50160000</v>
      </c>
      <c r="W344" s="19">
        <v>52800000</v>
      </c>
      <c r="X344" s="19">
        <v>52800000</v>
      </c>
      <c r="Y344" s="19">
        <v>50160000</v>
      </c>
      <c r="Z344" s="19">
        <v>52800000</v>
      </c>
      <c r="AA344" s="19">
        <v>52800000</v>
      </c>
      <c r="AB344" s="19">
        <v>50160000</v>
      </c>
      <c r="AC344">
        <v>14600000</v>
      </c>
      <c r="AD344">
        <v>31800000</v>
      </c>
      <c r="AE344">
        <v>52800000</v>
      </c>
    </row>
    <row r="345" spans="1:31" x14ac:dyDescent="0.2">
      <c r="A345" s="18">
        <v>44521</v>
      </c>
      <c r="B345" s="19">
        <v>0</v>
      </c>
      <c r="C345" s="19">
        <v>0</v>
      </c>
      <c r="D345" s="19" t="e">
        <v>#N/A</v>
      </c>
      <c r="E345" s="19">
        <v>52800000</v>
      </c>
      <c r="F345" s="19">
        <v>52800000</v>
      </c>
      <c r="G345" s="19">
        <v>50160000</v>
      </c>
      <c r="H345" s="19">
        <v>52800000</v>
      </c>
      <c r="I345" s="19">
        <v>52800000</v>
      </c>
      <c r="J345" s="19">
        <v>50160000</v>
      </c>
      <c r="K345" s="19">
        <v>52800000</v>
      </c>
      <c r="L345" s="19">
        <v>52800000</v>
      </c>
      <c r="M345" s="19">
        <v>50160000</v>
      </c>
      <c r="N345" s="19">
        <v>52800000</v>
      </c>
      <c r="O345" s="19">
        <v>52800000</v>
      </c>
      <c r="P345" s="19">
        <v>50160000</v>
      </c>
      <c r="Q345" s="19">
        <v>52800000</v>
      </c>
      <c r="R345" s="19">
        <v>52800000</v>
      </c>
      <c r="S345" s="19">
        <v>50160000</v>
      </c>
      <c r="T345" s="19">
        <v>52800000</v>
      </c>
      <c r="U345" s="19">
        <v>52800000</v>
      </c>
      <c r="V345" s="19">
        <v>50160000</v>
      </c>
      <c r="W345" s="19">
        <v>52800000</v>
      </c>
      <c r="X345" s="19">
        <v>52800000</v>
      </c>
      <c r="Y345" s="19">
        <v>50160000</v>
      </c>
      <c r="Z345" s="19">
        <v>52800000</v>
      </c>
      <c r="AA345" s="19">
        <v>52800000</v>
      </c>
      <c r="AB345" s="19">
        <v>50160000</v>
      </c>
      <c r="AC345">
        <v>14600000</v>
      </c>
      <c r="AD345">
        <v>31800000</v>
      </c>
      <c r="AE345">
        <v>52800000</v>
      </c>
    </row>
    <row r="346" spans="1:31" x14ac:dyDescent="0.2">
      <c r="A346" s="18">
        <v>44522</v>
      </c>
      <c r="B346" s="19">
        <v>0</v>
      </c>
      <c r="C346" s="19">
        <v>0</v>
      </c>
      <c r="D346" s="19" t="e">
        <v>#N/A</v>
      </c>
      <c r="E346" s="19">
        <v>52800000</v>
      </c>
      <c r="F346" s="19">
        <v>52800000</v>
      </c>
      <c r="G346" s="19">
        <v>50160000</v>
      </c>
      <c r="H346" s="19">
        <v>52800000</v>
      </c>
      <c r="I346" s="19">
        <v>52800000</v>
      </c>
      <c r="J346" s="19">
        <v>50160000</v>
      </c>
      <c r="K346" s="19">
        <v>52800000</v>
      </c>
      <c r="L346" s="19">
        <v>52800000</v>
      </c>
      <c r="M346" s="19">
        <v>50160000</v>
      </c>
      <c r="N346" s="19">
        <v>52800000</v>
      </c>
      <c r="O346" s="19">
        <v>52800000</v>
      </c>
      <c r="P346" s="19">
        <v>50160000</v>
      </c>
      <c r="Q346" s="19">
        <v>52800000</v>
      </c>
      <c r="R346" s="19">
        <v>52800000</v>
      </c>
      <c r="S346" s="19">
        <v>50160000</v>
      </c>
      <c r="T346" s="19">
        <v>52800000</v>
      </c>
      <c r="U346" s="19">
        <v>52800000</v>
      </c>
      <c r="V346" s="19">
        <v>50160000</v>
      </c>
      <c r="W346" s="19">
        <v>52800000</v>
      </c>
      <c r="X346" s="19">
        <v>52800000</v>
      </c>
      <c r="Y346" s="19">
        <v>50160000</v>
      </c>
      <c r="Z346" s="19">
        <v>52800000</v>
      </c>
      <c r="AA346" s="19">
        <v>52800000</v>
      </c>
      <c r="AB346" s="19">
        <v>50160000</v>
      </c>
      <c r="AC346">
        <v>14600000</v>
      </c>
      <c r="AD346">
        <v>31800000</v>
      </c>
      <c r="AE346">
        <v>52800000</v>
      </c>
    </row>
    <row r="347" spans="1:31" x14ac:dyDescent="0.2">
      <c r="A347" s="18">
        <v>44523</v>
      </c>
      <c r="B347" s="19">
        <v>0</v>
      </c>
      <c r="C347" s="19">
        <v>0</v>
      </c>
      <c r="D347" s="19" t="e">
        <v>#N/A</v>
      </c>
      <c r="E347" s="19">
        <v>52800000</v>
      </c>
      <c r="F347" s="19">
        <v>52800000</v>
      </c>
      <c r="G347" s="19">
        <v>50160000</v>
      </c>
      <c r="H347" s="19">
        <v>52800000</v>
      </c>
      <c r="I347" s="19">
        <v>52800000</v>
      </c>
      <c r="J347" s="19">
        <v>50160000</v>
      </c>
      <c r="K347" s="19">
        <v>52800000</v>
      </c>
      <c r="L347" s="19">
        <v>52800000</v>
      </c>
      <c r="M347" s="19">
        <v>50160000</v>
      </c>
      <c r="N347" s="19">
        <v>52800000</v>
      </c>
      <c r="O347" s="19">
        <v>52800000</v>
      </c>
      <c r="P347" s="19">
        <v>50160000</v>
      </c>
      <c r="Q347" s="19">
        <v>52800000</v>
      </c>
      <c r="R347" s="19">
        <v>52800000</v>
      </c>
      <c r="S347" s="19">
        <v>50160000</v>
      </c>
      <c r="T347" s="19">
        <v>52800000</v>
      </c>
      <c r="U347" s="19">
        <v>52800000</v>
      </c>
      <c r="V347" s="19">
        <v>50160000</v>
      </c>
      <c r="W347" s="19">
        <v>52800000</v>
      </c>
      <c r="X347" s="19">
        <v>52800000</v>
      </c>
      <c r="Y347" s="19">
        <v>50160000</v>
      </c>
      <c r="Z347" s="19">
        <v>52800000</v>
      </c>
      <c r="AA347" s="19">
        <v>52800000</v>
      </c>
      <c r="AB347" s="19">
        <v>50160000</v>
      </c>
      <c r="AC347">
        <v>14600000</v>
      </c>
      <c r="AD347">
        <v>31800000</v>
      </c>
      <c r="AE347">
        <v>52800000</v>
      </c>
    </row>
    <row r="348" spans="1:31" x14ac:dyDescent="0.2">
      <c r="A348" s="18">
        <v>44524</v>
      </c>
      <c r="B348" s="19">
        <v>0</v>
      </c>
      <c r="C348" s="19">
        <v>0</v>
      </c>
      <c r="D348" s="19" t="e">
        <v>#N/A</v>
      </c>
      <c r="E348" s="19">
        <v>52800000</v>
      </c>
      <c r="F348" s="19">
        <v>52800000</v>
      </c>
      <c r="G348" s="19">
        <v>50160000</v>
      </c>
      <c r="H348" s="19">
        <v>52800000</v>
      </c>
      <c r="I348" s="19">
        <v>52800000</v>
      </c>
      <c r="J348" s="19">
        <v>50160000</v>
      </c>
      <c r="K348" s="19">
        <v>52800000</v>
      </c>
      <c r="L348" s="19">
        <v>52800000</v>
      </c>
      <c r="M348" s="19">
        <v>50160000</v>
      </c>
      <c r="N348" s="19">
        <v>52800000</v>
      </c>
      <c r="O348" s="19">
        <v>52800000</v>
      </c>
      <c r="P348" s="19">
        <v>50160000</v>
      </c>
      <c r="Q348" s="19">
        <v>52800000</v>
      </c>
      <c r="R348" s="19">
        <v>52800000</v>
      </c>
      <c r="S348" s="19">
        <v>50160000</v>
      </c>
      <c r="T348" s="19">
        <v>52800000</v>
      </c>
      <c r="U348" s="19">
        <v>52800000</v>
      </c>
      <c r="V348" s="19">
        <v>50160000</v>
      </c>
      <c r="W348" s="19">
        <v>52800000</v>
      </c>
      <c r="X348" s="19">
        <v>52800000</v>
      </c>
      <c r="Y348" s="19">
        <v>50160000</v>
      </c>
      <c r="Z348" s="19">
        <v>52800000</v>
      </c>
      <c r="AA348" s="19">
        <v>52800000</v>
      </c>
      <c r="AB348" s="19">
        <v>50160000</v>
      </c>
      <c r="AC348">
        <v>14600000</v>
      </c>
      <c r="AD348">
        <v>31800000</v>
      </c>
      <c r="AE348">
        <v>52800000</v>
      </c>
    </row>
    <row r="349" spans="1:31" x14ac:dyDescent="0.2">
      <c r="A349" s="18">
        <v>44525</v>
      </c>
      <c r="B349" s="19">
        <v>0</v>
      </c>
      <c r="C349" s="19">
        <v>0</v>
      </c>
      <c r="D349" s="19" t="e">
        <v>#N/A</v>
      </c>
      <c r="E349" s="19">
        <v>52800000</v>
      </c>
      <c r="F349" s="19">
        <v>52800000</v>
      </c>
      <c r="G349" s="19">
        <v>50160000</v>
      </c>
      <c r="H349" s="19">
        <v>52800000</v>
      </c>
      <c r="I349" s="19">
        <v>52800000</v>
      </c>
      <c r="J349" s="19">
        <v>50160000</v>
      </c>
      <c r="K349" s="19">
        <v>52800000</v>
      </c>
      <c r="L349" s="19">
        <v>52800000</v>
      </c>
      <c r="M349" s="19">
        <v>50160000</v>
      </c>
      <c r="N349" s="19">
        <v>52800000</v>
      </c>
      <c r="O349" s="19">
        <v>52800000</v>
      </c>
      <c r="P349" s="19">
        <v>50160000</v>
      </c>
      <c r="Q349" s="19">
        <v>52800000</v>
      </c>
      <c r="R349" s="19">
        <v>52800000</v>
      </c>
      <c r="S349" s="19">
        <v>50160000</v>
      </c>
      <c r="T349" s="19">
        <v>52800000</v>
      </c>
      <c r="U349" s="19">
        <v>52800000</v>
      </c>
      <c r="V349" s="19">
        <v>50160000</v>
      </c>
      <c r="W349" s="19">
        <v>52800000</v>
      </c>
      <c r="X349" s="19">
        <v>52800000</v>
      </c>
      <c r="Y349" s="19">
        <v>50160000</v>
      </c>
      <c r="Z349" s="19">
        <v>52800000</v>
      </c>
      <c r="AA349" s="19">
        <v>52800000</v>
      </c>
      <c r="AB349" s="19">
        <v>50160000</v>
      </c>
      <c r="AC349">
        <v>14600000</v>
      </c>
      <c r="AD349">
        <v>31800000</v>
      </c>
      <c r="AE349">
        <v>52800000</v>
      </c>
    </row>
    <row r="350" spans="1:31" x14ac:dyDescent="0.2">
      <c r="A350" s="18">
        <v>44526</v>
      </c>
      <c r="B350" s="19">
        <v>0</v>
      </c>
      <c r="C350" s="19">
        <v>0</v>
      </c>
      <c r="D350" s="19" t="e">
        <v>#N/A</v>
      </c>
      <c r="E350" s="19">
        <v>52800000</v>
      </c>
      <c r="F350" s="19">
        <v>52800000</v>
      </c>
      <c r="G350" s="19">
        <v>50160000</v>
      </c>
      <c r="H350" s="19">
        <v>52800000</v>
      </c>
      <c r="I350" s="19">
        <v>52800000</v>
      </c>
      <c r="J350" s="19">
        <v>50160000</v>
      </c>
      <c r="K350" s="19">
        <v>52800000</v>
      </c>
      <c r="L350" s="19">
        <v>52800000</v>
      </c>
      <c r="M350" s="19">
        <v>50160000</v>
      </c>
      <c r="N350" s="19">
        <v>52800000</v>
      </c>
      <c r="O350" s="19">
        <v>52800000</v>
      </c>
      <c r="P350" s="19">
        <v>50160000</v>
      </c>
      <c r="Q350" s="19">
        <v>52800000</v>
      </c>
      <c r="R350" s="19">
        <v>52800000</v>
      </c>
      <c r="S350" s="19">
        <v>50160000</v>
      </c>
      <c r="T350" s="19">
        <v>52800000</v>
      </c>
      <c r="U350" s="19">
        <v>52800000</v>
      </c>
      <c r="V350" s="19">
        <v>50160000</v>
      </c>
      <c r="W350" s="19">
        <v>52800000</v>
      </c>
      <c r="X350" s="19">
        <v>52800000</v>
      </c>
      <c r="Y350" s="19">
        <v>50160000</v>
      </c>
      <c r="Z350" s="19">
        <v>52800000</v>
      </c>
      <c r="AA350" s="19">
        <v>52800000</v>
      </c>
      <c r="AB350" s="19">
        <v>50160000</v>
      </c>
      <c r="AC350">
        <v>14600000</v>
      </c>
      <c r="AD350">
        <v>31800000</v>
      </c>
      <c r="AE350">
        <v>52800000</v>
      </c>
    </row>
    <row r="351" spans="1:31" x14ac:dyDescent="0.2">
      <c r="A351" s="18">
        <v>44527</v>
      </c>
      <c r="B351" s="19">
        <v>0</v>
      </c>
      <c r="C351" s="19">
        <v>0</v>
      </c>
      <c r="D351" s="19" t="e">
        <v>#N/A</v>
      </c>
      <c r="E351" s="19">
        <v>52800000</v>
      </c>
      <c r="F351" s="19">
        <v>52800000</v>
      </c>
      <c r="G351" s="19">
        <v>50160000</v>
      </c>
      <c r="H351" s="19">
        <v>52800000</v>
      </c>
      <c r="I351" s="19">
        <v>52800000</v>
      </c>
      <c r="J351" s="19">
        <v>50160000</v>
      </c>
      <c r="K351" s="19">
        <v>52800000</v>
      </c>
      <c r="L351" s="19">
        <v>52800000</v>
      </c>
      <c r="M351" s="19">
        <v>50160000</v>
      </c>
      <c r="N351" s="19">
        <v>52800000</v>
      </c>
      <c r="O351" s="19">
        <v>52800000</v>
      </c>
      <c r="P351" s="19">
        <v>50160000</v>
      </c>
      <c r="Q351" s="19">
        <v>52800000</v>
      </c>
      <c r="R351" s="19">
        <v>52800000</v>
      </c>
      <c r="S351" s="19">
        <v>50160000</v>
      </c>
      <c r="T351" s="19">
        <v>52800000</v>
      </c>
      <c r="U351" s="19">
        <v>52800000</v>
      </c>
      <c r="V351" s="19">
        <v>50160000</v>
      </c>
      <c r="W351" s="19">
        <v>52800000</v>
      </c>
      <c r="X351" s="19">
        <v>52800000</v>
      </c>
      <c r="Y351" s="19">
        <v>50160000</v>
      </c>
      <c r="Z351" s="19">
        <v>52800000</v>
      </c>
      <c r="AA351" s="19">
        <v>52800000</v>
      </c>
      <c r="AB351" s="19">
        <v>50160000</v>
      </c>
      <c r="AC351">
        <v>14600000</v>
      </c>
      <c r="AD351">
        <v>31800000</v>
      </c>
      <c r="AE351">
        <v>52800000</v>
      </c>
    </row>
    <row r="352" spans="1:31" x14ac:dyDescent="0.2">
      <c r="A352" s="18">
        <v>44528</v>
      </c>
      <c r="B352" s="19">
        <v>0</v>
      </c>
      <c r="C352" s="19">
        <v>0</v>
      </c>
      <c r="D352" s="19" t="e">
        <v>#N/A</v>
      </c>
      <c r="E352" s="19">
        <v>52800000</v>
      </c>
      <c r="F352" s="19">
        <v>52800000</v>
      </c>
      <c r="G352" s="19">
        <v>50160000</v>
      </c>
      <c r="H352" s="19">
        <v>52800000</v>
      </c>
      <c r="I352" s="19">
        <v>52800000</v>
      </c>
      <c r="J352" s="19">
        <v>50160000</v>
      </c>
      <c r="K352" s="19">
        <v>52800000</v>
      </c>
      <c r="L352" s="19">
        <v>52800000</v>
      </c>
      <c r="M352" s="19">
        <v>50160000</v>
      </c>
      <c r="N352" s="19">
        <v>52800000</v>
      </c>
      <c r="O352" s="19">
        <v>52800000</v>
      </c>
      <c r="P352" s="19">
        <v>50160000</v>
      </c>
      <c r="Q352" s="19">
        <v>52800000</v>
      </c>
      <c r="R352" s="19">
        <v>52800000</v>
      </c>
      <c r="S352" s="19">
        <v>50160000</v>
      </c>
      <c r="T352" s="19">
        <v>52800000</v>
      </c>
      <c r="U352" s="19">
        <v>52800000</v>
      </c>
      <c r="V352" s="19">
        <v>50160000</v>
      </c>
      <c r="W352" s="19">
        <v>52800000</v>
      </c>
      <c r="X352" s="19">
        <v>52800000</v>
      </c>
      <c r="Y352" s="19">
        <v>50160000</v>
      </c>
      <c r="Z352" s="19">
        <v>52800000</v>
      </c>
      <c r="AA352" s="19">
        <v>52800000</v>
      </c>
      <c r="AB352" s="19">
        <v>50160000</v>
      </c>
      <c r="AC352">
        <v>14600000</v>
      </c>
      <c r="AD352">
        <v>31800000</v>
      </c>
      <c r="AE352">
        <v>52800000</v>
      </c>
    </row>
    <row r="353" spans="1:31" x14ac:dyDescent="0.2">
      <c r="A353" s="18">
        <v>44529</v>
      </c>
      <c r="B353" s="19">
        <v>0</v>
      </c>
      <c r="C353" s="19">
        <v>0</v>
      </c>
      <c r="D353" s="19" t="e">
        <v>#N/A</v>
      </c>
      <c r="E353" s="19">
        <v>52800000</v>
      </c>
      <c r="F353" s="19">
        <v>52800000</v>
      </c>
      <c r="G353" s="19">
        <v>50160000</v>
      </c>
      <c r="H353" s="19">
        <v>52800000</v>
      </c>
      <c r="I353" s="19">
        <v>52800000</v>
      </c>
      <c r="J353" s="19">
        <v>50160000</v>
      </c>
      <c r="K353" s="19">
        <v>52800000</v>
      </c>
      <c r="L353" s="19">
        <v>52800000</v>
      </c>
      <c r="M353" s="19">
        <v>50160000</v>
      </c>
      <c r="N353" s="19">
        <v>52800000</v>
      </c>
      <c r="O353" s="19">
        <v>52800000</v>
      </c>
      <c r="P353" s="19">
        <v>50160000</v>
      </c>
      <c r="Q353" s="19">
        <v>52800000</v>
      </c>
      <c r="R353" s="19">
        <v>52800000</v>
      </c>
      <c r="S353" s="19">
        <v>50160000</v>
      </c>
      <c r="T353" s="19">
        <v>52800000</v>
      </c>
      <c r="U353" s="19">
        <v>52800000</v>
      </c>
      <c r="V353" s="19">
        <v>50160000</v>
      </c>
      <c r="W353" s="19">
        <v>52800000</v>
      </c>
      <c r="X353" s="19">
        <v>52800000</v>
      </c>
      <c r="Y353" s="19">
        <v>50160000</v>
      </c>
      <c r="Z353" s="19">
        <v>52800000</v>
      </c>
      <c r="AA353" s="19">
        <v>52800000</v>
      </c>
      <c r="AB353" s="19">
        <v>50160000</v>
      </c>
      <c r="AC353">
        <v>14600000</v>
      </c>
      <c r="AD353">
        <v>31800000</v>
      </c>
      <c r="AE353">
        <v>52800000</v>
      </c>
    </row>
    <row r="354" spans="1:31" x14ac:dyDescent="0.2">
      <c r="A354" s="18">
        <v>44530</v>
      </c>
      <c r="B354" s="19">
        <v>0</v>
      </c>
      <c r="C354" s="19">
        <v>0</v>
      </c>
      <c r="D354" s="19" t="e">
        <v>#N/A</v>
      </c>
      <c r="E354" s="19">
        <v>52800000</v>
      </c>
      <c r="F354" s="19">
        <v>52800000</v>
      </c>
      <c r="G354" s="19">
        <v>50160000</v>
      </c>
      <c r="H354" s="19">
        <v>52800000</v>
      </c>
      <c r="I354" s="19">
        <v>52800000</v>
      </c>
      <c r="J354" s="19">
        <v>50160000</v>
      </c>
      <c r="K354" s="19">
        <v>52800000</v>
      </c>
      <c r="L354" s="19">
        <v>52800000</v>
      </c>
      <c r="M354" s="19">
        <v>50160000</v>
      </c>
      <c r="N354" s="19">
        <v>52800000</v>
      </c>
      <c r="O354" s="19">
        <v>52800000</v>
      </c>
      <c r="P354" s="19">
        <v>50160000</v>
      </c>
      <c r="Q354" s="19">
        <v>52800000</v>
      </c>
      <c r="R354" s="19">
        <v>52800000</v>
      </c>
      <c r="S354" s="19">
        <v>50160000</v>
      </c>
      <c r="T354" s="19">
        <v>52800000</v>
      </c>
      <c r="U354" s="19">
        <v>52800000</v>
      </c>
      <c r="V354" s="19">
        <v>50160000</v>
      </c>
      <c r="W354" s="19">
        <v>52800000</v>
      </c>
      <c r="X354" s="19">
        <v>52800000</v>
      </c>
      <c r="Y354" s="19">
        <v>50160000</v>
      </c>
      <c r="Z354" s="19">
        <v>52800000</v>
      </c>
      <c r="AA354" s="19">
        <v>52800000</v>
      </c>
      <c r="AB354" s="19">
        <v>50160000</v>
      </c>
      <c r="AC354">
        <v>14600000</v>
      </c>
      <c r="AD354">
        <v>31800000</v>
      </c>
      <c r="AE354">
        <v>52800000</v>
      </c>
    </row>
    <row r="355" spans="1:31" x14ac:dyDescent="0.2">
      <c r="A355" s="18">
        <v>44531</v>
      </c>
      <c r="B355" s="19">
        <v>0</v>
      </c>
      <c r="C355" s="19">
        <v>0</v>
      </c>
      <c r="D355" s="19" t="e">
        <v>#N/A</v>
      </c>
      <c r="E355" s="19">
        <v>52800000</v>
      </c>
      <c r="F355" s="19">
        <v>52800000</v>
      </c>
      <c r="G355" s="19">
        <v>50160000</v>
      </c>
      <c r="H355" s="19">
        <v>52800000</v>
      </c>
      <c r="I355" s="19">
        <v>52800000</v>
      </c>
      <c r="J355" s="19">
        <v>50160000</v>
      </c>
      <c r="K355" s="19">
        <v>52800000</v>
      </c>
      <c r="L355" s="19">
        <v>52800000</v>
      </c>
      <c r="M355" s="19">
        <v>50160000</v>
      </c>
      <c r="N355" s="19">
        <v>52800000</v>
      </c>
      <c r="O355" s="19">
        <v>52800000</v>
      </c>
      <c r="P355" s="19">
        <v>50160000</v>
      </c>
      <c r="Q355" s="19">
        <v>52800000</v>
      </c>
      <c r="R355" s="19">
        <v>52800000</v>
      </c>
      <c r="S355" s="19">
        <v>50160000</v>
      </c>
      <c r="T355" s="19">
        <v>52800000</v>
      </c>
      <c r="U355" s="19">
        <v>52800000</v>
      </c>
      <c r="V355" s="19">
        <v>50160000</v>
      </c>
      <c r="W355" s="19">
        <v>52800000</v>
      </c>
      <c r="X355" s="19">
        <v>52800000</v>
      </c>
      <c r="Y355" s="19">
        <v>50160000</v>
      </c>
      <c r="Z355" s="19">
        <v>52800000</v>
      </c>
      <c r="AA355" s="19">
        <v>52800000</v>
      </c>
      <c r="AB355" s="19">
        <v>50160000</v>
      </c>
      <c r="AC355">
        <v>14600000</v>
      </c>
      <c r="AD355">
        <v>31800000</v>
      </c>
      <c r="AE355">
        <v>52800000</v>
      </c>
    </row>
    <row r="356" spans="1:31" x14ac:dyDescent="0.2">
      <c r="A356" s="18">
        <v>44532</v>
      </c>
      <c r="B356" s="19">
        <v>0</v>
      </c>
      <c r="C356" s="19">
        <v>0</v>
      </c>
      <c r="D356" s="19" t="e">
        <v>#N/A</v>
      </c>
      <c r="E356" s="19">
        <v>52800000</v>
      </c>
      <c r="F356" s="19">
        <v>52800000</v>
      </c>
      <c r="G356" s="19">
        <v>50160000</v>
      </c>
      <c r="H356" s="19">
        <v>52800000</v>
      </c>
      <c r="I356" s="19">
        <v>52800000</v>
      </c>
      <c r="J356" s="19">
        <v>50160000</v>
      </c>
      <c r="K356" s="19">
        <v>52800000</v>
      </c>
      <c r="L356" s="19">
        <v>52800000</v>
      </c>
      <c r="M356" s="19">
        <v>50160000</v>
      </c>
      <c r="N356" s="19">
        <v>52800000</v>
      </c>
      <c r="O356" s="19">
        <v>52800000</v>
      </c>
      <c r="P356" s="19">
        <v>50160000</v>
      </c>
      <c r="Q356" s="19">
        <v>52800000</v>
      </c>
      <c r="R356" s="19">
        <v>52800000</v>
      </c>
      <c r="S356" s="19">
        <v>50160000</v>
      </c>
      <c r="T356" s="19">
        <v>52800000</v>
      </c>
      <c r="U356" s="19">
        <v>52800000</v>
      </c>
      <c r="V356" s="19">
        <v>50160000</v>
      </c>
      <c r="W356" s="19">
        <v>52800000</v>
      </c>
      <c r="X356" s="19">
        <v>52800000</v>
      </c>
      <c r="Y356" s="19">
        <v>50160000</v>
      </c>
      <c r="Z356" s="19">
        <v>52800000</v>
      </c>
      <c r="AA356" s="19">
        <v>52800000</v>
      </c>
      <c r="AB356" s="19">
        <v>50160000</v>
      </c>
      <c r="AC356">
        <v>14600000</v>
      </c>
      <c r="AD356">
        <v>31800000</v>
      </c>
      <c r="AE356">
        <v>52800000</v>
      </c>
    </row>
    <row r="357" spans="1:31" x14ac:dyDescent="0.2">
      <c r="A357" s="18">
        <v>44533</v>
      </c>
      <c r="B357" s="19">
        <v>0</v>
      </c>
      <c r="C357" s="19">
        <v>0</v>
      </c>
      <c r="D357" s="19" t="e">
        <v>#N/A</v>
      </c>
      <c r="E357" s="19">
        <v>52800000</v>
      </c>
      <c r="F357" s="19">
        <v>52800000</v>
      </c>
      <c r="G357" s="19">
        <v>50160000</v>
      </c>
      <c r="H357" s="19">
        <v>52800000</v>
      </c>
      <c r="I357" s="19">
        <v>52800000</v>
      </c>
      <c r="J357" s="19">
        <v>50160000</v>
      </c>
      <c r="K357" s="19">
        <v>52800000</v>
      </c>
      <c r="L357" s="19">
        <v>52800000</v>
      </c>
      <c r="M357" s="19">
        <v>50160000</v>
      </c>
      <c r="N357" s="19">
        <v>52800000</v>
      </c>
      <c r="O357" s="19">
        <v>52800000</v>
      </c>
      <c r="P357" s="19">
        <v>50160000</v>
      </c>
      <c r="Q357" s="19">
        <v>52800000</v>
      </c>
      <c r="R357" s="19">
        <v>52800000</v>
      </c>
      <c r="S357" s="19">
        <v>50160000</v>
      </c>
      <c r="T357" s="19">
        <v>52800000</v>
      </c>
      <c r="U357" s="19">
        <v>52800000</v>
      </c>
      <c r="V357" s="19">
        <v>50160000</v>
      </c>
      <c r="W357" s="19">
        <v>52800000</v>
      </c>
      <c r="X357" s="19">
        <v>52800000</v>
      </c>
      <c r="Y357" s="19">
        <v>50160000</v>
      </c>
      <c r="Z357" s="19">
        <v>52800000</v>
      </c>
      <c r="AA357" s="19">
        <v>52800000</v>
      </c>
      <c r="AB357" s="19">
        <v>50160000</v>
      </c>
      <c r="AC357">
        <v>14600000</v>
      </c>
      <c r="AD357">
        <v>31800000</v>
      </c>
      <c r="AE357">
        <v>52800000</v>
      </c>
    </row>
    <row r="358" spans="1:31" x14ac:dyDescent="0.2">
      <c r="A358" s="18">
        <v>44534</v>
      </c>
      <c r="B358" s="19">
        <v>0</v>
      </c>
      <c r="C358" s="19">
        <v>0</v>
      </c>
      <c r="D358" s="19" t="e">
        <v>#N/A</v>
      </c>
      <c r="E358" s="19">
        <v>52800000</v>
      </c>
      <c r="F358" s="19">
        <v>52800000</v>
      </c>
      <c r="G358" s="19">
        <v>50160000</v>
      </c>
      <c r="H358" s="19">
        <v>52800000</v>
      </c>
      <c r="I358" s="19">
        <v>52800000</v>
      </c>
      <c r="J358" s="19">
        <v>50160000</v>
      </c>
      <c r="K358" s="19">
        <v>52800000</v>
      </c>
      <c r="L358" s="19">
        <v>52800000</v>
      </c>
      <c r="M358" s="19">
        <v>50160000</v>
      </c>
      <c r="N358" s="19">
        <v>52800000</v>
      </c>
      <c r="O358" s="19">
        <v>52800000</v>
      </c>
      <c r="P358" s="19">
        <v>50160000</v>
      </c>
      <c r="Q358" s="19">
        <v>52800000</v>
      </c>
      <c r="R358" s="19">
        <v>52800000</v>
      </c>
      <c r="S358" s="19">
        <v>50160000</v>
      </c>
      <c r="T358" s="19">
        <v>52800000</v>
      </c>
      <c r="U358" s="19">
        <v>52800000</v>
      </c>
      <c r="V358" s="19">
        <v>50160000</v>
      </c>
      <c r="W358" s="19">
        <v>52800000</v>
      </c>
      <c r="X358" s="19">
        <v>52800000</v>
      </c>
      <c r="Y358" s="19">
        <v>50160000</v>
      </c>
      <c r="Z358" s="19">
        <v>52800000</v>
      </c>
      <c r="AA358" s="19">
        <v>52800000</v>
      </c>
      <c r="AB358" s="19">
        <v>50160000</v>
      </c>
      <c r="AC358">
        <v>14600000</v>
      </c>
      <c r="AD358">
        <v>31800000</v>
      </c>
      <c r="AE358">
        <v>52800000</v>
      </c>
    </row>
    <row r="359" spans="1:31" x14ac:dyDescent="0.2">
      <c r="A359" s="18">
        <v>44535</v>
      </c>
      <c r="B359" s="19">
        <v>0</v>
      </c>
      <c r="C359" s="19">
        <v>0</v>
      </c>
      <c r="D359" s="19" t="e">
        <v>#N/A</v>
      </c>
      <c r="E359" s="19">
        <v>52800000</v>
      </c>
      <c r="F359" s="19">
        <v>52800000</v>
      </c>
      <c r="G359" s="19">
        <v>50160000</v>
      </c>
      <c r="H359" s="19">
        <v>52800000</v>
      </c>
      <c r="I359" s="19">
        <v>52800000</v>
      </c>
      <c r="J359" s="19">
        <v>50160000</v>
      </c>
      <c r="K359" s="19">
        <v>52800000</v>
      </c>
      <c r="L359" s="19">
        <v>52800000</v>
      </c>
      <c r="M359" s="19">
        <v>50160000</v>
      </c>
      <c r="N359" s="19">
        <v>52800000</v>
      </c>
      <c r="O359" s="19">
        <v>52800000</v>
      </c>
      <c r="P359" s="19">
        <v>50160000</v>
      </c>
      <c r="Q359" s="19">
        <v>52800000</v>
      </c>
      <c r="R359" s="19">
        <v>52800000</v>
      </c>
      <c r="S359" s="19">
        <v>50160000</v>
      </c>
      <c r="T359" s="19">
        <v>52800000</v>
      </c>
      <c r="U359" s="19">
        <v>52800000</v>
      </c>
      <c r="V359" s="19">
        <v>50160000</v>
      </c>
      <c r="W359" s="19">
        <v>52800000</v>
      </c>
      <c r="X359" s="19">
        <v>52800000</v>
      </c>
      <c r="Y359" s="19">
        <v>50160000</v>
      </c>
      <c r="Z359" s="19">
        <v>52800000</v>
      </c>
      <c r="AA359" s="19">
        <v>52800000</v>
      </c>
      <c r="AB359" s="19">
        <v>50160000</v>
      </c>
      <c r="AC359">
        <v>14600000</v>
      </c>
      <c r="AD359">
        <v>31800000</v>
      </c>
      <c r="AE359">
        <v>52800000</v>
      </c>
    </row>
    <row r="360" spans="1:31" x14ac:dyDescent="0.2">
      <c r="A360" s="18">
        <v>44536</v>
      </c>
      <c r="B360" s="19">
        <v>0</v>
      </c>
      <c r="C360" s="19">
        <v>0</v>
      </c>
      <c r="D360" s="19" t="e">
        <v>#N/A</v>
      </c>
      <c r="E360" s="19">
        <v>52800000</v>
      </c>
      <c r="F360" s="19">
        <v>52800000</v>
      </c>
      <c r="G360" s="19">
        <v>50160000</v>
      </c>
      <c r="H360" s="19">
        <v>52800000</v>
      </c>
      <c r="I360" s="19">
        <v>52800000</v>
      </c>
      <c r="J360" s="19">
        <v>50160000</v>
      </c>
      <c r="K360" s="19">
        <v>52800000</v>
      </c>
      <c r="L360" s="19">
        <v>52800000</v>
      </c>
      <c r="M360" s="19">
        <v>50160000</v>
      </c>
      <c r="N360" s="19">
        <v>52800000</v>
      </c>
      <c r="O360" s="19">
        <v>52800000</v>
      </c>
      <c r="P360" s="19">
        <v>50160000</v>
      </c>
      <c r="Q360" s="19">
        <v>52800000</v>
      </c>
      <c r="R360" s="19">
        <v>52800000</v>
      </c>
      <c r="S360" s="19">
        <v>50160000</v>
      </c>
      <c r="T360" s="19">
        <v>52800000</v>
      </c>
      <c r="U360" s="19">
        <v>52800000</v>
      </c>
      <c r="V360" s="19">
        <v>50160000</v>
      </c>
      <c r="W360" s="19">
        <v>52800000</v>
      </c>
      <c r="X360" s="19">
        <v>52800000</v>
      </c>
      <c r="Y360" s="19">
        <v>50160000</v>
      </c>
      <c r="Z360" s="19">
        <v>52800000</v>
      </c>
      <c r="AA360" s="19">
        <v>52800000</v>
      </c>
      <c r="AB360" s="19">
        <v>50160000</v>
      </c>
      <c r="AC360">
        <v>14600000</v>
      </c>
      <c r="AD360">
        <v>31800000</v>
      </c>
      <c r="AE360">
        <v>52800000</v>
      </c>
    </row>
    <row r="361" spans="1:31" x14ac:dyDescent="0.2">
      <c r="A361" s="18">
        <v>44537</v>
      </c>
      <c r="B361" s="19">
        <v>0</v>
      </c>
      <c r="C361" s="19">
        <v>0</v>
      </c>
      <c r="D361" s="19" t="e">
        <v>#N/A</v>
      </c>
      <c r="E361" s="19">
        <v>52800000</v>
      </c>
      <c r="F361" s="19">
        <v>52800000</v>
      </c>
      <c r="G361" s="19">
        <v>50160000</v>
      </c>
      <c r="H361" s="19">
        <v>52800000</v>
      </c>
      <c r="I361" s="19">
        <v>52800000</v>
      </c>
      <c r="J361" s="19">
        <v>50160000</v>
      </c>
      <c r="K361" s="19">
        <v>52800000</v>
      </c>
      <c r="L361" s="19">
        <v>52800000</v>
      </c>
      <c r="M361" s="19">
        <v>50160000</v>
      </c>
      <c r="N361" s="19">
        <v>52800000</v>
      </c>
      <c r="O361" s="19">
        <v>52800000</v>
      </c>
      <c r="P361" s="19">
        <v>50160000</v>
      </c>
      <c r="Q361" s="19">
        <v>52800000</v>
      </c>
      <c r="R361" s="19">
        <v>52800000</v>
      </c>
      <c r="S361" s="19">
        <v>50160000</v>
      </c>
      <c r="T361" s="19">
        <v>52800000</v>
      </c>
      <c r="U361" s="19">
        <v>52800000</v>
      </c>
      <c r="V361" s="19">
        <v>50160000</v>
      </c>
      <c r="W361" s="19">
        <v>52800000</v>
      </c>
      <c r="X361" s="19">
        <v>52800000</v>
      </c>
      <c r="Y361" s="19">
        <v>50160000</v>
      </c>
      <c r="Z361" s="19">
        <v>52800000</v>
      </c>
      <c r="AA361" s="19">
        <v>52800000</v>
      </c>
      <c r="AB361" s="19">
        <v>50160000</v>
      </c>
      <c r="AC361">
        <v>14600000</v>
      </c>
      <c r="AD361">
        <v>31800000</v>
      </c>
      <c r="AE361">
        <v>52800000</v>
      </c>
    </row>
    <row r="362" spans="1:31" x14ac:dyDescent="0.2">
      <c r="A362" s="18">
        <v>44538</v>
      </c>
      <c r="B362" s="19">
        <v>0</v>
      </c>
      <c r="C362" s="19">
        <v>0</v>
      </c>
      <c r="D362" s="19" t="e">
        <v>#N/A</v>
      </c>
      <c r="E362" s="19">
        <v>52800000</v>
      </c>
      <c r="F362" s="19">
        <v>52800000</v>
      </c>
      <c r="G362" s="19">
        <v>50160000</v>
      </c>
      <c r="H362" s="19">
        <v>52800000</v>
      </c>
      <c r="I362" s="19">
        <v>52800000</v>
      </c>
      <c r="J362" s="19">
        <v>50160000</v>
      </c>
      <c r="K362" s="19">
        <v>52800000</v>
      </c>
      <c r="L362" s="19">
        <v>52800000</v>
      </c>
      <c r="M362" s="19">
        <v>50160000</v>
      </c>
      <c r="N362" s="19">
        <v>52800000</v>
      </c>
      <c r="O362" s="19">
        <v>52800000</v>
      </c>
      <c r="P362" s="19">
        <v>50160000</v>
      </c>
      <c r="Q362" s="19">
        <v>52800000</v>
      </c>
      <c r="R362" s="19">
        <v>52800000</v>
      </c>
      <c r="S362" s="19">
        <v>50160000</v>
      </c>
      <c r="T362" s="19">
        <v>52800000</v>
      </c>
      <c r="U362" s="19">
        <v>52800000</v>
      </c>
      <c r="V362" s="19">
        <v>50160000</v>
      </c>
      <c r="W362" s="19">
        <v>52800000</v>
      </c>
      <c r="X362" s="19">
        <v>52800000</v>
      </c>
      <c r="Y362" s="19">
        <v>50160000</v>
      </c>
      <c r="Z362" s="19">
        <v>52800000</v>
      </c>
      <c r="AA362" s="19">
        <v>52800000</v>
      </c>
      <c r="AB362" s="19">
        <v>50160000</v>
      </c>
      <c r="AC362">
        <v>14600000</v>
      </c>
      <c r="AD362">
        <v>31800000</v>
      </c>
      <c r="AE362">
        <v>52800000</v>
      </c>
    </row>
    <row r="363" spans="1:31" x14ac:dyDescent="0.2">
      <c r="A363" s="18">
        <v>44539</v>
      </c>
      <c r="B363" s="19">
        <v>0</v>
      </c>
      <c r="C363" s="19">
        <v>0</v>
      </c>
      <c r="D363" s="19" t="e">
        <v>#N/A</v>
      </c>
      <c r="E363" s="19">
        <v>52800000</v>
      </c>
      <c r="F363" s="19">
        <v>52800000</v>
      </c>
      <c r="G363" s="19">
        <v>50160000</v>
      </c>
      <c r="H363" s="19">
        <v>52800000</v>
      </c>
      <c r="I363" s="19">
        <v>52800000</v>
      </c>
      <c r="J363" s="19">
        <v>50160000</v>
      </c>
      <c r="K363" s="19">
        <v>52800000</v>
      </c>
      <c r="L363" s="19">
        <v>52800000</v>
      </c>
      <c r="M363" s="19">
        <v>50160000</v>
      </c>
      <c r="N363" s="19">
        <v>52800000</v>
      </c>
      <c r="O363" s="19">
        <v>52800000</v>
      </c>
      <c r="P363" s="19">
        <v>50160000</v>
      </c>
      <c r="Q363" s="19">
        <v>52800000</v>
      </c>
      <c r="R363" s="19">
        <v>52800000</v>
      </c>
      <c r="S363" s="19">
        <v>50160000</v>
      </c>
      <c r="T363" s="19">
        <v>52800000</v>
      </c>
      <c r="U363" s="19">
        <v>52800000</v>
      </c>
      <c r="V363" s="19">
        <v>50160000</v>
      </c>
      <c r="W363" s="19">
        <v>52800000</v>
      </c>
      <c r="X363" s="19">
        <v>52800000</v>
      </c>
      <c r="Y363" s="19">
        <v>50160000</v>
      </c>
      <c r="Z363" s="19">
        <v>52800000</v>
      </c>
      <c r="AA363" s="19">
        <v>52800000</v>
      </c>
      <c r="AB363" s="19">
        <v>50160000</v>
      </c>
      <c r="AC363">
        <v>14600000</v>
      </c>
      <c r="AD363">
        <v>31800000</v>
      </c>
      <c r="AE363">
        <v>52800000</v>
      </c>
    </row>
    <row r="364" spans="1:31" x14ac:dyDescent="0.2">
      <c r="A364" s="18">
        <v>44540</v>
      </c>
      <c r="B364" s="19">
        <v>0</v>
      </c>
      <c r="C364" s="19">
        <v>0</v>
      </c>
      <c r="D364" s="19" t="e">
        <v>#N/A</v>
      </c>
      <c r="E364" s="19">
        <v>52800000</v>
      </c>
      <c r="F364" s="19">
        <v>52800000</v>
      </c>
      <c r="G364" s="19">
        <v>50160000</v>
      </c>
      <c r="H364" s="19">
        <v>52800000</v>
      </c>
      <c r="I364" s="19">
        <v>52800000</v>
      </c>
      <c r="J364" s="19">
        <v>50160000</v>
      </c>
      <c r="K364" s="19">
        <v>52800000</v>
      </c>
      <c r="L364" s="19">
        <v>52800000</v>
      </c>
      <c r="M364" s="19">
        <v>50160000</v>
      </c>
      <c r="N364" s="19">
        <v>52800000</v>
      </c>
      <c r="O364" s="19">
        <v>52800000</v>
      </c>
      <c r="P364" s="19">
        <v>50160000</v>
      </c>
      <c r="Q364" s="19">
        <v>52800000</v>
      </c>
      <c r="R364" s="19">
        <v>52800000</v>
      </c>
      <c r="S364" s="19">
        <v>50160000</v>
      </c>
      <c r="T364" s="19">
        <v>52800000</v>
      </c>
      <c r="U364" s="19">
        <v>52800000</v>
      </c>
      <c r="V364" s="19">
        <v>50160000</v>
      </c>
      <c r="W364" s="19">
        <v>52800000</v>
      </c>
      <c r="X364" s="19">
        <v>52800000</v>
      </c>
      <c r="Y364" s="19">
        <v>50160000</v>
      </c>
      <c r="Z364" s="19">
        <v>52800000</v>
      </c>
      <c r="AA364" s="19">
        <v>52800000</v>
      </c>
      <c r="AB364" s="19">
        <v>50160000</v>
      </c>
      <c r="AC364">
        <v>14600000</v>
      </c>
      <c r="AD364">
        <v>31800000</v>
      </c>
      <c r="AE364">
        <v>52800000</v>
      </c>
    </row>
    <row r="365" spans="1:31" x14ac:dyDescent="0.2">
      <c r="A365" s="18">
        <v>44541</v>
      </c>
      <c r="B365" s="19">
        <v>0</v>
      </c>
      <c r="C365" s="19">
        <v>0</v>
      </c>
      <c r="D365" s="19" t="e">
        <v>#N/A</v>
      </c>
      <c r="E365" s="19">
        <v>52800000</v>
      </c>
      <c r="F365" s="19">
        <v>52800000</v>
      </c>
      <c r="G365" s="19">
        <v>50160000</v>
      </c>
      <c r="H365" s="19">
        <v>52800000</v>
      </c>
      <c r="I365" s="19">
        <v>52800000</v>
      </c>
      <c r="J365" s="19">
        <v>50160000</v>
      </c>
      <c r="K365" s="19">
        <v>52800000</v>
      </c>
      <c r="L365" s="19">
        <v>52800000</v>
      </c>
      <c r="M365" s="19">
        <v>50160000</v>
      </c>
      <c r="N365" s="19">
        <v>52800000</v>
      </c>
      <c r="O365" s="19">
        <v>52800000</v>
      </c>
      <c r="P365" s="19">
        <v>50160000</v>
      </c>
      <c r="Q365" s="19">
        <v>52800000</v>
      </c>
      <c r="R365" s="19">
        <v>52800000</v>
      </c>
      <c r="S365" s="19">
        <v>50160000</v>
      </c>
      <c r="T365" s="19">
        <v>52800000</v>
      </c>
      <c r="U365" s="19">
        <v>52800000</v>
      </c>
      <c r="V365" s="19">
        <v>50160000</v>
      </c>
      <c r="W365" s="19">
        <v>52800000</v>
      </c>
      <c r="X365" s="19">
        <v>52800000</v>
      </c>
      <c r="Y365" s="19">
        <v>50160000</v>
      </c>
      <c r="Z365" s="19">
        <v>52800000</v>
      </c>
      <c r="AA365" s="19">
        <v>52800000</v>
      </c>
      <c r="AB365" s="19">
        <v>50160000</v>
      </c>
      <c r="AC365">
        <v>14600000</v>
      </c>
      <c r="AD365">
        <v>31800000</v>
      </c>
      <c r="AE365">
        <v>52800000</v>
      </c>
    </row>
    <row r="366" spans="1:31" x14ac:dyDescent="0.2">
      <c r="A366" s="18">
        <v>44542</v>
      </c>
      <c r="B366" s="19">
        <v>0</v>
      </c>
      <c r="C366" s="19">
        <v>0</v>
      </c>
      <c r="D366" s="19" t="e">
        <v>#N/A</v>
      </c>
      <c r="E366" s="19">
        <v>52800000</v>
      </c>
      <c r="F366" s="19">
        <v>52800000</v>
      </c>
      <c r="G366" s="19">
        <v>50160000</v>
      </c>
      <c r="H366" s="19">
        <v>52800000</v>
      </c>
      <c r="I366" s="19">
        <v>52800000</v>
      </c>
      <c r="J366" s="19">
        <v>50160000</v>
      </c>
      <c r="K366" s="19">
        <v>52800000</v>
      </c>
      <c r="L366" s="19">
        <v>52800000</v>
      </c>
      <c r="M366" s="19">
        <v>50160000</v>
      </c>
      <c r="N366" s="19">
        <v>52800000</v>
      </c>
      <c r="O366" s="19">
        <v>52800000</v>
      </c>
      <c r="P366" s="19">
        <v>50160000</v>
      </c>
      <c r="Q366" s="19">
        <v>52800000</v>
      </c>
      <c r="R366" s="19">
        <v>52800000</v>
      </c>
      <c r="S366" s="19">
        <v>50160000</v>
      </c>
      <c r="T366" s="19">
        <v>52800000</v>
      </c>
      <c r="U366" s="19">
        <v>52800000</v>
      </c>
      <c r="V366" s="19">
        <v>50160000</v>
      </c>
      <c r="W366" s="19">
        <v>52800000</v>
      </c>
      <c r="X366" s="19">
        <v>52800000</v>
      </c>
      <c r="Y366" s="19">
        <v>50160000</v>
      </c>
      <c r="Z366" s="19">
        <v>52800000</v>
      </c>
      <c r="AA366" s="19">
        <v>52800000</v>
      </c>
      <c r="AB366" s="19">
        <v>50160000</v>
      </c>
      <c r="AC366">
        <v>14600000</v>
      </c>
      <c r="AD366">
        <v>31800000</v>
      </c>
      <c r="AE366">
        <v>52800000</v>
      </c>
    </row>
    <row r="367" spans="1:31" x14ac:dyDescent="0.2">
      <c r="A367" s="18">
        <v>44543</v>
      </c>
      <c r="B367" s="19">
        <v>0</v>
      </c>
      <c r="C367" s="19">
        <v>0</v>
      </c>
      <c r="D367" s="19" t="e">
        <v>#N/A</v>
      </c>
      <c r="E367" s="19">
        <v>52800000</v>
      </c>
      <c r="F367" s="19">
        <v>52800000</v>
      </c>
      <c r="G367" s="19">
        <v>50160000</v>
      </c>
      <c r="H367" s="19">
        <v>52800000</v>
      </c>
      <c r="I367" s="19">
        <v>52800000</v>
      </c>
      <c r="J367" s="19">
        <v>50160000</v>
      </c>
      <c r="K367" s="19">
        <v>52800000</v>
      </c>
      <c r="L367" s="19">
        <v>52800000</v>
      </c>
      <c r="M367" s="19">
        <v>50160000</v>
      </c>
      <c r="N367" s="19">
        <v>52800000</v>
      </c>
      <c r="O367" s="19">
        <v>52800000</v>
      </c>
      <c r="P367" s="19">
        <v>50160000</v>
      </c>
      <c r="Q367" s="19">
        <v>52800000</v>
      </c>
      <c r="R367" s="19">
        <v>52800000</v>
      </c>
      <c r="S367" s="19">
        <v>50160000</v>
      </c>
      <c r="T367" s="19">
        <v>52800000</v>
      </c>
      <c r="U367" s="19">
        <v>52800000</v>
      </c>
      <c r="V367" s="19">
        <v>50160000</v>
      </c>
      <c r="W367" s="19">
        <v>52800000</v>
      </c>
      <c r="X367" s="19">
        <v>52800000</v>
      </c>
      <c r="Y367" s="19">
        <v>50160000</v>
      </c>
      <c r="Z367" s="19">
        <v>52800000</v>
      </c>
      <c r="AA367" s="19">
        <v>52800000</v>
      </c>
      <c r="AB367" s="19">
        <v>50160000</v>
      </c>
      <c r="AC367">
        <v>14600000</v>
      </c>
      <c r="AD367">
        <v>31800000</v>
      </c>
      <c r="AE367">
        <v>52800000</v>
      </c>
    </row>
    <row r="368" spans="1:31" x14ac:dyDescent="0.2">
      <c r="A368" s="18">
        <v>44544</v>
      </c>
      <c r="B368" s="19">
        <v>0</v>
      </c>
      <c r="C368" s="19">
        <v>0</v>
      </c>
      <c r="D368" s="19" t="e">
        <v>#N/A</v>
      </c>
      <c r="E368" s="19">
        <v>52800000</v>
      </c>
      <c r="F368" s="19">
        <v>52800000</v>
      </c>
      <c r="G368" s="19">
        <v>50160000</v>
      </c>
      <c r="H368" s="19">
        <v>52800000</v>
      </c>
      <c r="I368" s="19">
        <v>52800000</v>
      </c>
      <c r="J368" s="19">
        <v>50160000</v>
      </c>
      <c r="K368" s="19">
        <v>52800000</v>
      </c>
      <c r="L368" s="19">
        <v>52800000</v>
      </c>
      <c r="M368" s="19">
        <v>50160000</v>
      </c>
      <c r="N368" s="19">
        <v>52800000</v>
      </c>
      <c r="O368" s="19">
        <v>52800000</v>
      </c>
      <c r="P368" s="19">
        <v>50160000</v>
      </c>
      <c r="Q368" s="19">
        <v>52800000</v>
      </c>
      <c r="R368" s="19">
        <v>52800000</v>
      </c>
      <c r="S368" s="19">
        <v>50160000</v>
      </c>
      <c r="T368" s="19">
        <v>52800000</v>
      </c>
      <c r="U368" s="19">
        <v>52800000</v>
      </c>
      <c r="V368" s="19">
        <v>50160000</v>
      </c>
      <c r="W368" s="19">
        <v>52800000</v>
      </c>
      <c r="X368" s="19">
        <v>52800000</v>
      </c>
      <c r="Y368" s="19">
        <v>50160000</v>
      </c>
      <c r="Z368" s="19">
        <v>52800000</v>
      </c>
      <c r="AA368" s="19">
        <v>52800000</v>
      </c>
      <c r="AB368" s="19">
        <v>50160000</v>
      </c>
      <c r="AC368">
        <v>14600000</v>
      </c>
      <c r="AD368">
        <v>31800000</v>
      </c>
      <c r="AE368">
        <v>52800000</v>
      </c>
    </row>
    <row r="369" spans="1:31" x14ac:dyDescent="0.2">
      <c r="A369" s="18">
        <v>44545</v>
      </c>
      <c r="B369" s="19">
        <v>0</v>
      </c>
      <c r="C369" s="19">
        <v>0</v>
      </c>
      <c r="D369" s="19" t="e">
        <v>#N/A</v>
      </c>
      <c r="E369" s="19">
        <v>52800000</v>
      </c>
      <c r="F369" s="19">
        <v>52800000</v>
      </c>
      <c r="G369" s="19">
        <v>50160000</v>
      </c>
      <c r="H369" s="19">
        <v>52800000</v>
      </c>
      <c r="I369" s="19">
        <v>52800000</v>
      </c>
      <c r="J369" s="19">
        <v>50160000</v>
      </c>
      <c r="K369" s="19">
        <v>52800000</v>
      </c>
      <c r="L369" s="19">
        <v>52800000</v>
      </c>
      <c r="M369" s="19">
        <v>50160000</v>
      </c>
      <c r="N369" s="19">
        <v>52800000</v>
      </c>
      <c r="O369" s="19">
        <v>52800000</v>
      </c>
      <c r="P369" s="19">
        <v>50160000</v>
      </c>
      <c r="Q369" s="19">
        <v>52800000</v>
      </c>
      <c r="R369" s="19">
        <v>52800000</v>
      </c>
      <c r="S369" s="19">
        <v>50160000</v>
      </c>
      <c r="T369" s="19">
        <v>52800000</v>
      </c>
      <c r="U369" s="19">
        <v>52800000</v>
      </c>
      <c r="V369" s="19">
        <v>50160000</v>
      </c>
      <c r="W369" s="19">
        <v>52800000</v>
      </c>
      <c r="X369" s="19">
        <v>52800000</v>
      </c>
      <c r="Y369" s="19">
        <v>50160000</v>
      </c>
      <c r="Z369" s="19">
        <v>52800000</v>
      </c>
      <c r="AA369" s="19">
        <v>52800000</v>
      </c>
      <c r="AB369" s="19">
        <v>50160000</v>
      </c>
      <c r="AC369">
        <v>14600000</v>
      </c>
      <c r="AD369">
        <v>31800000</v>
      </c>
      <c r="AE369">
        <v>52800000</v>
      </c>
    </row>
    <row r="370" spans="1:31" x14ac:dyDescent="0.2">
      <c r="A370" s="18">
        <v>44546</v>
      </c>
      <c r="B370" s="19">
        <v>0</v>
      </c>
      <c r="C370" s="19">
        <v>0</v>
      </c>
      <c r="D370" s="19" t="e">
        <v>#N/A</v>
      </c>
      <c r="E370" s="19">
        <v>52800000</v>
      </c>
      <c r="F370" s="19">
        <v>52800000</v>
      </c>
      <c r="G370" s="19">
        <v>50160000</v>
      </c>
      <c r="H370" s="19">
        <v>52800000</v>
      </c>
      <c r="I370" s="19">
        <v>52800000</v>
      </c>
      <c r="J370" s="19">
        <v>50160000</v>
      </c>
      <c r="K370" s="19">
        <v>52800000</v>
      </c>
      <c r="L370" s="19">
        <v>52800000</v>
      </c>
      <c r="M370" s="19">
        <v>50160000</v>
      </c>
      <c r="N370" s="19">
        <v>52800000</v>
      </c>
      <c r="O370" s="19">
        <v>52800000</v>
      </c>
      <c r="P370" s="19">
        <v>50160000</v>
      </c>
      <c r="Q370" s="19">
        <v>52800000</v>
      </c>
      <c r="R370" s="19">
        <v>52800000</v>
      </c>
      <c r="S370" s="19">
        <v>50160000</v>
      </c>
      <c r="T370" s="19">
        <v>52800000</v>
      </c>
      <c r="U370" s="19">
        <v>52800000</v>
      </c>
      <c r="V370" s="19">
        <v>50160000</v>
      </c>
      <c r="W370" s="19">
        <v>52800000</v>
      </c>
      <c r="X370" s="19">
        <v>52800000</v>
      </c>
      <c r="Y370" s="19">
        <v>50160000</v>
      </c>
      <c r="Z370" s="19">
        <v>52800000</v>
      </c>
      <c r="AA370" s="19">
        <v>52800000</v>
      </c>
      <c r="AB370" s="19">
        <v>50160000</v>
      </c>
      <c r="AC370">
        <v>14600000</v>
      </c>
      <c r="AD370">
        <v>31800000</v>
      </c>
      <c r="AE370">
        <v>52800000</v>
      </c>
    </row>
    <row r="371" spans="1:31" x14ac:dyDescent="0.2">
      <c r="A371" s="18">
        <v>44547</v>
      </c>
      <c r="B371" s="19">
        <v>0</v>
      </c>
      <c r="C371" s="19">
        <v>0</v>
      </c>
      <c r="D371" s="19" t="e">
        <v>#N/A</v>
      </c>
      <c r="E371" s="19">
        <v>52800000</v>
      </c>
      <c r="F371" s="19">
        <v>52800000</v>
      </c>
      <c r="G371" s="19">
        <v>50160000</v>
      </c>
      <c r="H371" s="19">
        <v>52800000</v>
      </c>
      <c r="I371" s="19">
        <v>52800000</v>
      </c>
      <c r="J371" s="19">
        <v>50160000</v>
      </c>
      <c r="K371" s="19">
        <v>52800000</v>
      </c>
      <c r="L371" s="19">
        <v>52800000</v>
      </c>
      <c r="M371" s="19">
        <v>50160000</v>
      </c>
      <c r="N371" s="19">
        <v>52800000</v>
      </c>
      <c r="O371" s="19">
        <v>52800000</v>
      </c>
      <c r="P371" s="19">
        <v>50160000</v>
      </c>
      <c r="Q371" s="19">
        <v>52800000</v>
      </c>
      <c r="R371" s="19">
        <v>52800000</v>
      </c>
      <c r="S371" s="19">
        <v>50160000</v>
      </c>
      <c r="T371" s="19">
        <v>52800000</v>
      </c>
      <c r="U371" s="19">
        <v>52800000</v>
      </c>
      <c r="V371" s="19">
        <v>50160000</v>
      </c>
      <c r="W371" s="19">
        <v>52800000</v>
      </c>
      <c r="X371" s="19">
        <v>52800000</v>
      </c>
      <c r="Y371" s="19">
        <v>50160000</v>
      </c>
      <c r="Z371" s="19">
        <v>52800000</v>
      </c>
      <c r="AA371" s="19">
        <v>52800000</v>
      </c>
      <c r="AB371" s="19">
        <v>50160000</v>
      </c>
      <c r="AC371">
        <v>14600000</v>
      </c>
      <c r="AD371">
        <v>31800000</v>
      </c>
      <c r="AE371">
        <v>52800000</v>
      </c>
    </row>
    <row r="372" spans="1:31" x14ac:dyDescent="0.2">
      <c r="A372" s="18">
        <v>44548</v>
      </c>
      <c r="B372" s="19">
        <v>0</v>
      </c>
      <c r="C372" s="19">
        <v>0</v>
      </c>
      <c r="D372" s="19" t="e">
        <v>#N/A</v>
      </c>
      <c r="E372" s="19">
        <v>52800000</v>
      </c>
      <c r="F372" s="19">
        <v>52800000</v>
      </c>
      <c r="G372" s="19">
        <v>50160000</v>
      </c>
      <c r="H372" s="19">
        <v>52800000</v>
      </c>
      <c r="I372" s="19">
        <v>52800000</v>
      </c>
      <c r="J372" s="19">
        <v>50160000</v>
      </c>
      <c r="K372" s="19">
        <v>52800000</v>
      </c>
      <c r="L372" s="19">
        <v>52800000</v>
      </c>
      <c r="M372" s="19">
        <v>50160000</v>
      </c>
      <c r="N372" s="19">
        <v>52800000</v>
      </c>
      <c r="O372" s="19">
        <v>52800000</v>
      </c>
      <c r="P372" s="19">
        <v>50160000</v>
      </c>
      <c r="Q372" s="19">
        <v>52800000</v>
      </c>
      <c r="R372" s="19">
        <v>52800000</v>
      </c>
      <c r="S372" s="19">
        <v>50160000</v>
      </c>
      <c r="T372" s="19">
        <v>52800000</v>
      </c>
      <c r="U372" s="19">
        <v>52800000</v>
      </c>
      <c r="V372" s="19">
        <v>50160000</v>
      </c>
      <c r="W372" s="19">
        <v>52800000</v>
      </c>
      <c r="X372" s="19">
        <v>52800000</v>
      </c>
      <c r="Y372" s="19">
        <v>50160000</v>
      </c>
      <c r="Z372" s="19">
        <v>52800000</v>
      </c>
      <c r="AA372" s="19">
        <v>52800000</v>
      </c>
      <c r="AB372" s="19">
        <v>50160000</v>
      </c>
      <c r="AC372">
        <v>14600000</v>
      </c>
      <c r="AD372">
        <v>31800000</v>
      </c>
      <c r="AE372">
        <v>52800000</v>
      </c>
    </row>
    <row r="373" spans="1:31" x14ac:dyDescent="0.2">
      <c r="A373" s="18">
        <v>44549</v>
      </c>
      <c r="B373" s="19">
        <v>0</v>
      </c>
      <c r="C373" s="19">
        <v>0</v>
      </c>
      <c r="D373" s="19" t="e">
        <v>#N/A</v>
      </c>
      <c r="E373" s="19">
        <v>52800000</v>
      </c>
      <c r="F373" s="19">
        <v>52800000</v>
      </c>
      <c r="G373" s="19">
        <v>50160000</v>
      </c>
      <c r="H373" s="19">
        <v>52800000</v>
      </c>
      <c r="I373" s="19">
        <v>52800000</v>
      </c>
      <c r="J373" s="19">
        <v>50160000</v>
      </c>
      <c r="K373" s="19">
        <v>52800000</v>
      </c>
      <c r="L373" s="19">
        <v>52800000</v>
      </c>
      <c r="M373" s="19">
        <v>50160000</v>
      </c>
      <c r="N373" s="19">
        <v>52800000</v>
      </c>
      <c r="O373" s="19">
        <v>52800000</v>
      </c>
      <c r="P373" s="19">
        <v>50160000</v>
      </c>
      <c r="Q373" s="19">
        <v>52800000</v>
      </c>
      <c r="R373" s="19">
        <v>52800000</v>
      </c>
      <c r="S373" s="19">
        <v>50160000</v>
      </c>
      <c r="T373" s="19">
        <v>52800000</v>
      </c>
      <c r="U373" s="19">
        <v>52800000</v>
      </c>
      <c r="V373" s="19">
        <v>50160000</v>
      </c>
      <c r="W373" s="19">
        <v>52800000</v>
      </c>
      <c r="X373" s="19">
        <v>52800000</v>
      </c>
      <c r="Y373" s="19">
        <v>50160000</v>
      </c>
      <c r="Z373" s="19">
        <v>52800000</v>
      </c>
      <c r="AA373" s="19">
        <v>52800000</v>
      </c>
      <c r="AB373" s="19">
        <v>50160000</v>
      </c>
      <c r="AC373">
        <v>14600000</v>
      </c>
      <c r="AD373">
        <v>31800000</v>
      </c>
      <c r="AE373">
        <v>52800000</v>
      </c>
    </row>
    <row r="374" spans="1:31" x14ac:dyDescent="0.2">
      <c r="A374" s="18">
        <v>44550</v>
      </c>
      <c r="B374" s="19">
        <v>0</v>
      </c>
      <c r="C374" s="19">
        <v>0</v>
      </c>
      <c r="D374" s="19" t="e">
        <v>#N/A</v>
      </c>
      <c r="E374" s="19">
        <v>52800000</v>
      </c>
      <c r="F374" s="19">
        <v>52800000</v>
      </c>
      <c r="G374" s="19">
        <v>50160000</v>
      </c>
      <c r="H374" s="19">
        <v>52800000</v>
      </c>
      <c r="I374" s="19">
        <v>52800000</v>
      </c>
      <c r="J374" s="19">
        <v>50160000</v>
      </c>
      <c r="K374" s="19">
        <v>52800000</v>
      </c>
      <c r="L374" s="19">
        <v>52800000</v>
      </c>
      <c r="M374" s="19">
        <v>50160000</v>
      </c>
      <c r="N374" s="19">
        <v>52800000</v>
      </c>
      <c r="O374" s="19">
        <v>52800000</v>
      </c>
      <c r="P374" s="19">
        <v>50160000</v>
      </c>
      <c r="Q374" s="19">
        <v>52800000</v>
      </c>
      <c r="R374" s="19">
        <v>52800000</v>
      </c>
      <c r="S374" s="19">
        <v>50160000</v>
      </c>
      <c r="T374" s="19">
        <v>52800000</v>
      </c>
      <c r="U374" s="19">
        <v>52800000</v>
      </c>
      <c r="V374" s="19">
        <v>50160000</v>
      </c>
      <c r="W374" s="19">
        <v>52800000</v>
      </c>
      <c r="X374" s="19">
        <v>52800000</v>
      </c>
      <c r="Y374" s="19">
        <v>50160000</v>
      </c>
      <c r="Z374" s="19">
        <v>52800000</v>
      </c>
      <c r="AA374" s="19">
        <v>52800000</v>
      </c>
      <c r="AB374" s="19">
        <v>50160000</v>
      </c>
      <c r="AC374">
        <v>14600000</v>
      </c>
      <c r="AD374">
        <v>31800000</v>
      </c>
      <c r="AE374">
        <v>52800000</v>
      </c>
    </row>
    <row r="375" spans="1:31" x14ac:dyDescent="0.2">
      <c r="A375" s="18">
        <v>44551</v>
      </c>
      <c r="B375" s="19">
        <v>0</v>
      </c>
      <c r="C375" s="19">
        <v>0</v>
      </c>
      <c r="D375" s="19" t="e">
        <v>#N/A</v>
      </c>
      <c r="E375" s="19">
        <v>52800000</v>
      </c>
      <c r="F375" s="19">
        <v>52800000</v>
      </c>
      <c r="G375" s="19">
        <v>50160000</v>
      </c>
      <c r="H375" s="19">
        <v>52800000</v>
      </c>
      <c r="I375" s="19">
        <v>52800000</v>
      </c>
      <c r="J375" s="19">
        <v>50160000</v>
      </c>
      <c r="K375" s="19">
        <v>52800000</v>
      </c>
      <c r="L375" s="19">
        <v>52800000</v>
      </c>
      <c r="M375" s="19">
        <v>50160000</v>
      </c>
      <c r="N375" s="19">
        <v>52800000</v>
      </c>
      <c r="O375" s="19">
        <v>52800000</v>
      </c>
      <c r="P375" s="19">
        <v>50160000</v>
      </c>
      <c r="Q375" s="19">
        <v>52800000</v>
      </c>
      <c r="R375" s="19">
        <v>52800000</v>
      </c>
      <c r="S375" s="19">
        <v>50160000</v>
      </c>
      <c r="T375" s="19">
        <v>52800000</v>
      </c>
      <c r="U375" s="19">
        <v>52800000</v>
      </c>
      <c r="V375" s="19">
        <v>50160000</v>
      </c>
      <c r="W375" s="19">
        <v>52800000</v>
      </c>
      <c r="X375" s="19">
        <v>52800000</v>
      </c>
      <c r="Y375" s="19">
        <v>50160000</v>
      </c>
      <c r="Z375" s="19">
        <v>52800000</v>
      </c>
      <c r="AA375" s="19">
        <v>52800000</v>
      </c>
      <c r="AB375" s="19">
        <v>50160000</v>
      </c>
      <c r="AC375">
        <v>14600000</v>
      </c>
      <c r="AD375">
        <v>31800000</v>
      </c>
      <c r="AE375">
        <v>52800000</v>
      </c>
    </row>
    <row r="376" spans="1:31" x14ac:dyDescent="0.2">
      <c r="A376" s="18">
        <v>44552</v>
      </c>
      <c r="B376" s="19">
        <v>0</v>
      </c>
      <c r="C376" s="19">
        <v>0</v>
      </c>
      <c r="D376" s="19" t="e">
        <v>#N/A</v>
      </c>
      <c r="E376" s="19">
        <v>52800000</v>
      </c>
      <c r="F376" s="19">
        <v>52800000</v>
      </c>
      <c r="G376" s="19">
        <v>50160000</v>
      </c>
      <c r="H376" s="19">
        <v>52800000</v>
      </c>
      <c r="I376" s="19">
        <v>52800000</v>
      </c>
      <c r="J376" s="19">
        <v>50160000</v>
      </c>
      <c r="K376" s="19">
        <v>52800000</v>
      </c>
      <c r="L376" s="19">
        <v>52800000</v>
      </c>
      <c r="M376" s="19">
        <v>50160000</v>
      </c>
      <c r="N376" s="19">
        <v>52800000</v>
      </c>
      <c r="O376" s="19">
        <v>52800000</v>
      </c>
      <c r="P376" s="19">
        <v>50160000</v>
      </c>
      <c r="Q376" s="19">
        <v>52800000</v>
      </c>
      <c r="R376" s="19">
        <v>52800000</v>
      </c>
      <c r="S376" s="19">
        <v>50160000</v>
      </c>
      <c r="T376" s="19">
        <v>52800000</v>
      </c>
      <c r="U376" s="19">
        <v>52800000</v>
      </c>
      <c r="V376" s="19">
        <v>50160000</v>
      </c>
      <c r="W376" s="19">
        <v>52800000</v>
      </c>
      <c r="X376" s="19">
        <v>52800000</v>
      </c>
      <c r="Y376" s="19">
        <v>50160000</v>
      </c>
      <c r="Z376" s="19">
        <v>52800000</v>
      </c>
      <c r="AA376" s="19">
        <v>52800000</v>
      </c>
      <c r="AB376" s="19">
        <v>50160000</v>
      </c>
      <c r="AC376">
        <v>14600000</v>
      </c>
      <c r="AD376">
        <v>31800000</v>
      </c>
      <c r="AE376">
        <v>52800000</v>
      </c>
    </row>
    <row r="377" spans="1:31" x14ac:dyDescent="0.2">
      <c r="A377" s="18">
        <v>44553</v>
      </c>
      <c r="B377" s="19">
        <v>0</v>
      </c>
      <c r="C377" s="19">
        <v>0</v>
      </c>
      <c r="D377" s="19" t="e">
        <v>#N/A</v>
      </c>
      <c r="E377" s="19">
        <v>52800000</v>
      </c>
      <c r="F377" s="19">
        <v>52800000</v>
      </c>
      <c r="G377" s="19">
        <v>50160000</v>
      </c>
      <c r="H377" s="19">
        <v>52800000</v>
      </c>
      <c r="I377" s="19">
        <v>52800000</v>
      </c>
      <c r="J377" s="19">
        <v>50160000</v>
      </c>
      <c r="K377" s="19">
        <v>52800000</v>
      </c>
      <c r="L377" s="19">
        <v>52800000</v>
      </c>
      <c r="M377" s="19">
        <v>50160000</v>
      </c>
      <c r="N377" s="19">
        <v>52800000</v>
      </c>
      <c r="O377" s="19">
        <v>52800000</v>
      </c>
      <c r="P377" s="19">
        <v>50160000</v>
      </c>
      <c r="Q377" s="19">
        <v>52800000</v>
      </c>
      <c r="R377" s="19">
        <v>52800000</v>
      </c>
      <c r="S377" s="19">
        <v>50160000</v>
      </c>
      <c r="T377" s="19">
        <v>52800000</v>
      </c>
      <c r="U377" s="19">
        <v>52800000</v>
      </c>
      <c r="V377" s="19">
        <v>50160000</v>
      </c>
      <c r="W377" s="19">
        <v>52800000</v>
      </c>
      <c r="X377" s="19">
        <v>52800000</v>
      </c>
      <c r="Y377" s="19">
        <v>50160000</v>
      </c>
      <c r="Z377" s="19">
        <v>52800000</v>
      </c>
      <c r="AA377" s="19">
        <v>52800000</v>
      </c>
      <c r="AB377" s="19">
        <v>50160000</v>
      </c>
      <c r="AC377">
        <v>14600000</v>
      </c>
      <c r="AD377">
        <v>31800000</v>
      </c>
      <c r="AE377">
        <v>52800000</v>
      </c>
    </row>
    <row r="378" spans="1:31" x14ac:dyDescent="0.2">
      <c r="A378" s="18">
        <v>44554</v>
      </c>
      <c r="B378" s="19">
        <v>0</v>
      </c>
      <c r="C378" s="19">
        <v>0</v>
      </c>
      <c r="D378" s="19" t="e">
        <v>#N/A</v>
      </c>
      <c r="E378" s="19">
        <v>52800000</v>
      </c>
      <c r="F378" s="19">
        <v>52800000</v>
      </c>
      <c r="G378" s="19">
        <v>50160000</v>
      </c>
      <c r="H378" s="19">
        <v>52800000</v>
      </c>
      <c r="I378" s="19">
        <v>52800000</v>
      </c>
      <c r="J378" s="19">
        <v>50160000</v>
      </c>
      <c r="K378" s="19">
        <v>52800000</v>
      </c>
      <c r="L378" s="19">
        <v>52800000</v>
      </c>
      <c r="M378" s="19">
        <v>50160000</v>
      </c>
      <c r="N378" s="19">
        <v>52800000</v>
      </c>
      <c r="O378" s="19">
        <v>52800000</v>
      </c>
      <c r="P378" s="19">
        <v>50160000</v>
      </c>
      <c r="Q378" s="19">
        <v>52800000</v>
      </c>
      <c r="R378" s="19">
        <v>52800000</v>
      </c>
      <c r="S378" s="19">
        <v>50160000</v>
      </c>
      <c r="T378" s="19">
        <v>52800000</v>
      </c>
      <c r="U378" s="19">
        <v>52800000</v>
      </c>
      <c r="V378" s="19">
        <v>50160000</v>
      </c>
      <c r="W378" s="19">
        <v>52800000</v>
      </c>
      <c r="X378" s="19">
        <v>52800000</v>
      </c>
      <c r="Y378" s="19">
        <v>50160000</v>
      </c>
      <c r="Z378" s="19">
        <v>52800000</v>
      </c>
      <c r="AA378" s="19">
        <v>52800000</v>
      </c>
      <c r="AB378" s="19">
        <v>50160000</v>
      </c>
      <c r="AC378">
        <v>14600000</v>
      </c>
      <c r="AD378">
        <v>31800000</v>
      </c>
      <c r="AE378">
        <v>52800000</v>
      </c>
    </row>
    <row r="379" spans="1:31" x14ac:dyDescent="0.2">
      <c r="A379" s="18">
        <v>44555</v>
      </c>
      <c r="B379" s="19">
        <v>0</v>
      </c>
      <c r="C379" s="19">
        <v>0</v>
      </c>
      <c r="D379" s="19" t="e">
        <v>#N/A</v>
      </c>
      <c r="E379" s="19">
        <v>52800000</v>
      </c>
      <c r="F379" s="19">
        <v>52800000</v>
      </c>
      <c r="G379" s="19">
        <v>50160000</v>
      </c>
      <c r="H379" s="19">
        <v>52800000</v>
      </c>
      <c r="I379" s="19">
        <v>52800000</v>
      </c>
      <c r="J379" s="19">
        <v>50160000</v>
      </c>
      <c r="K379" s="19">
        <v>52800000</v>
      </c>
      <c r="L379" s="19">
        <v>52800000</v>
      </c>
      <c r="M379" s="19">
        <v>50160000</v>
      </c>
      <c r="N379" s="19">
        <v>52800000</v>
      </c>
      <c r="O379" s="19">
        <v>52800000</v>
      </c>
      <c r="P379" s="19">
        <v>50160000</v>
      </c>
      <c r="Q379" s="19">
        <v>52800000</v>
      </c>
      <c r="R379" s="19">
        <v>52800000</v>
      </c>
      <c r="S379" s="19">
        <v>50160000</v>
      </c>
      <c r="T379" s="19">
        <v>52800000</v>
      </c>
      <c r="U379" s="19">
        <v>52800000</v>
      </c>
      <c r="V379" s="19">
        <v>50160000</v>
      </c>
      <c r="W379" s="19">
        <v>52800000</v>
      </c>
      <c r="X379" s="19">
        <v>52800000</v>
      </c>
      <c r="Y379" s="19">
        <v>50160000</v>
      </c>
      <c r="Z379" s="19">
        <v>52800000</v>
      </c>
      <c r="AA379" s="19">
        <v>52800000</v>
      </c>
      <c r="AB379" s="19">
        <v>50160000</v>
      </c>
      <c r="AC379">
        <v>14600000</v>
      </c>
      <c r="AD379">
        <v>31800000</v>
      </c>
      <c r="AE379">
        <v>52800000</v>
      </c>
    </row>
    <row r="380" spans="1:31" x14ac:dyDescent="0.2">
      <c r="A380" s="18">
        <v>44556</v>
      </c>
      <c r="B380" s="19">
        <v>0</v>
      </c>
      <c r="C380" s="19">
        <v>0</v>
      </c>
      <c r="D380" s="19" t="e">
        <v>#N/A</v>
      </c>
      <c r="E380" s="19">
        <v>52800000</v>
      </c>
      <c r="F380" s="19">
        <v>52800000</v>
      </c>
      <c r="G380" s="19">
        <v>50160000</v>
      </c>
      <c r="H380" s="19">
        <v>52800000</v>
      </c>
      <c r="I380" s="19">
        <v>52800000</v>
      </c>
      <c r="J380" s="19">
        <v>50160000</v>
      </c>
      <c r="K380" s="19">
        <v>52800000</v>
      </c>
      <c r="L380" s="19">
        <v>52800000</v>
      </c>
      <c r="M380" s="19">
        <v>50160000</v>
      </c>
      <c r="N380" s="19">
        <v>52800000</v>
      </c>
      <c r="O380" s="19">
        <v>52800000</v>
      </c>
      <c r="P380" s="19">
        <v>50160000</v>
      </c>
      <c r="Q380" s="19">
        <v>52800000</v>
      </c>
      <c r="R380" s="19">
        <v>52800000</v>
      </c>
      <c r="S380" s="19">
        <v>50160000</v>
      </c>
      <c r="T380" s="19">
        <v>52800000</v>
      </c>
      <c r="U380" s="19">
        <v>52800000</v>
      </c>
      <c r="V380" s="19">
        <v>50160000</v>
      </c>
      <c r="W380" s="19">
        <v>52800000</v>
      </c>
      <c r="X380" s="19">
        <v>52800000</v>
      </c>
      <c r="Y380" s="19">
        <v>50160000</v>
      </c>
      <c r="Z380" s="19">
        <v>52800000</v>
      </c>
      <c r="AA380" s="19">
        <v>52800000</v>
      </c>
      <c r="AB380" s="19">
        <v>50160000</v>
      </c>
      <c r="AC380">
        <v>14600000</v>
      </c>
      <c r="AD380">
        <v>31800000</v>
      </c>
      <c r="AE380">
        <v>52800000</v>
      </c>
    </row>
    <row r="381" spans="1:31" x14ac:dyDescent="0.2">
      <c r="A381" s="18">
        <v>44557</v>
      </c>
      <c r="B381" s="19">
        <v>0</v>
      </c>
      <c r="C381" s="19">
        <v>0</v>
      </c>
      <c r="D381" s="19" t="e">
        <v>#N/A</v>
      </c>
      <c r="E381" s="19">
        <v>52800000</v>
      </c>
      <c r="F381" s="19">
        <v>52800000</v>
      </c>
      <c r="G381" s="19">
        <v>50160000</v>
      </c>
      <c r="H381" s="19">
        <v>52800000</v>
      </c>
      <c r="I381" s="19">
        <v>52800000</v>
      </c>
      <c r="J381" s="19">
        <v>50160000</v>
      </c>
      <c r="K381" s="19">
        <v>52800000</v>
      </c>
      <c r="L381" s="19">
        <v>52800000</v>
      </c>
      <c r="M381" s="19">
        <v>50160000</v>
      </c>
      <c r="N381" s="19">
        <v>52800000</v>
      </c>
      <c r="O381" s="19">
        <v>52800000</v>
      </c>
      <c r="P381" s="19">
        <v>50160000</v>
      </c>
      <c r="Q381" s="19">
        <v>52800000</v>
      </c>
      <c r="R381" s="19">
        <v>52800000</v>
      </c>
      <c r="S381" s="19">
        <v>50160000</v>
      </c>
      <c r="T381" s="19">
        <v>52800000</v>
      </c>
      <c r="U381" s="19">
        <v>52800000</v>
      </c>
      <c r="V381" s="19">
        <v>50160000</v>
      </c>
      <c r="W381" s="19">
        <v>52800000</v>
      </c>
      <c r="X381" s="19">
        <v>52800000</v>
      </c>
      <c r="Y381" s="19">
        <v>50160000</v>
      </c>
      <c r="Z381" s="19">
        <v>52800000</v>
      </c>
      <c r="AA381" s="19">
        <v>52800000</v>
      </c>
      <c r="AB381" s="19">
        <v>50160000</v>
      </c>
      <c r="AC381">
        <v>14600000</v>
      </c>
      <c r="AD381">
        <v>31800000</v>
      </c>
      <c r="AE381">
        <v>52800000</v>
      </c>
    </row>
    <row r="382" spans="1:31" x14ac:dyDescent="0.2">
      <c r="A382" s="18">
        <v>44558</v>
      </c>
      <c r="B382" s="19">
        <v>0</v>
      </c>
      <c r="C382" s="19">
        <v>0</v>
      </c>
      <c r="D382" s="19" t="e">
        <v>#N/A</v>
      </c>
      <c r="E382" s="19">
        <v>52800000</v>
      </c>
      <c r="F382" s="19">
        <v>52800000</v>
      </c>
      <c r="G382" s="19">
        <v>50160000</v>
      </c>
      <c r="H382" s="19">
        <v>52800000</v>
      </c>
      <c r="I382" s="19">
        <v>52800000</v>
      </c>
      <c r="J382" s="19">
        <v>50160000</v>
      </c>
      <c r="K382" s="19">
        <v>52800000</v>
      </c>
      <c r="L382" s="19">
        <v>52800000</v>
      </c>
      <c r="M382" s="19">
        <v>50160000</v>
      </c>
      <c r="N382" s="19">
        <v>52800000</v>
      </c>
      <c r="O382" s="19">
        <v>52800000</v>
      </c>
      <c r="P382" s="19">
        <v>50160000</v>
      </c>
      <c r="Q382" s="19">
        <v>52800000</v>
      </c>
      <c r="R382" s="19">
        <v>52800000</v>
      </c>
      <c r="S382" s="19">
        <v>50160000</v>
      </c>
      <c r="T382" s="19">
        <v>52800000</v>
      </c>
      <c r="U382" s="19">
        <v>52800000</v>
      </c>
      <c r="V382" s="19">
        <v>50160000</v>
      </c>
      <c r="W382" s="19">
        <v>52800000</v>
      </c>
      <c r="X382" s="19">
        <v>52800000</v>
      </c>
      <c r="Y382" s="19">
        <v>50160000</v>
      </c>
      <c r="Z382" s="19">
        <v>52800000</v>
      </c>
      <c r="AA382" s="19">
        <v>52800000</v>
      </c>
      <c r="AB382" s="19">
        <v>50160000</v>
      </c>
      <c r="AC382">
        <v>14600000</v>
      </c>
      <c r="AD382">
        <v>31800000</v>
      </c>
      <c r="AE382">
        <v>52800000</v>
      </c>
    </row>
    <row r="383" spans="1:31" x14ac:dyDescent="0.2">
      <c r="A383" s="18">
        <v>44559</v>
      </c>
      <c r="B383" s="19">
        <v>0</v>
      </c>
      <c r="C383" s="19">
        <v>0</v>
      </c>
      <c r="D383" s="19" t="e">
        <v>#N/A</v>
      </c>
      <c r="E383" s="19">
        <v>52800000</v>
      </c>
      <c r="F383" s="19">
        <v>52800000</v>
      </c>
      <c r="G383" s="19">
        <v>50160000</v>
      </c>
      <c r="H383" s="19">
        <v>52800000</v>
      </c>
      <c r="I383" s="19">
        <v>52800000</v>
      </c>
      <c r="J383" s="19">
        <v>50160000</v>
      </c>
      <c r="K383" s="19">
        <v>52800000</v>
      </c>
      <c r="L383" s="19">
        <v>52800000</v>
      </c>
      <c r="M383" s="19">
        <v>50160000</v>
      </c>
      <c r="N383" s="19">
        <v>52800000</v>
      </c>
      <c r="O383" s="19">
        <v>52800000</v>
      </c>
      <c r="P383" s="19">
        <v>50160000</v>
      </c>
      <c r="Q383" s="19">
        <v>52800000</v>
      </c>
      <c r="R383" s="19">
        <v>52800000</v>
      </c>
      <c r="S383" s="19">
        <v>50160000</v>
      </c>
      <c r="T383" s="19">
        <v>52800000</v>
      </c>
      <c r="U383" s="19">
        <v>52800000</v>
      </c>
      <c r="V383" s="19">
        <v>50160000</v>
      </c>
      <c r="W383" s="19">
        <v>52800000</v>
      </c>
      <c r="X383" s="19">
        <v>52800000</v>
      </c>
      <c r="Y383" s="19">
        <v>50160000</v>
      </c>
      <c r="Z383" s="19">
        <v>52800000</v>
      </c>
      <c r="AA383" s="19">
        <v>52800000</v>
      </c>
      <c r="AB383" s="19">
        <v>50160000</v>
      </c>
      <c r="AC383">
        <v>14600000</v>
      </c>
      <c r="AD383">
        <v>31800000</v>
      </c>
      <c r="AE383">
        <v>52800000</v>
      </c>
    </row>
    <row r="384" spans="1:31" x14ac:dyDescent="0.2">
      <c r="A384" s="18">
        <v>44560</v>
      </c>
      <c r="B384" s="19">
        <v>0</v>
      </c>
      <c r="C384" s="19">
        <v>0</v>
      </c>
      <c r="D384" s="19" t="e">
        <v>#N/A</v>
      </c>
      <c r="E384" s="19">
        <v>52800000</v>
      </c>
      <c r="F384" s="19">
        <v>52800000</v>
      </c>
      <c r="G384" s="19">
        <v>50160000</v>
      </c>
      <c r="H384" s="19">
        <v>52800000</v>
      </c>
      <c r="I384" s="19">
        <v>52800000</v>
      </c>
      <c r="J384" s="19">
        <v>50160000</v>
      </c>
      <c r="K384" s="19">
        <v>52800000</v>
      </c>
      <c r="L384" s="19">
        <v>52800000</v>
      </c>
      <c r="M384" s="19">
        <v>50160000</v>
      </c>
      <c r="N384" s="19">
        <v>52800000</v>
      </c>
      <c r="O384" s="19">
        <v>52800000</v>
      </c>
      <c r="P384" s="19">
        <v>50160000</v>
      </c>
      <c r="Q384" s="19">
        <v>52800000</v>
      </c>
      <c r="R384" s="19">
        <v>52800000</v>
      </c>
      <c r="S384" s="19">
        <v>50160000</v>
      </c>
      <c r="T384" s="19">
        <v>52800000</v>
      </c>
      <c r="U384" s="19">
        <v>52800000</v>
      </c>
      <c r="V384" s="19">
        <v>50160000</v>
      </c>
      <c r="W384" s="19">
        <v>52800000</v>
      </c>
      <c r="X384" s="19">
        <v>52800000</v>
      </c>
      <c r="Y384" s="19">
        <v>50160000</v>
      </c>
      <c r="Z384" s="19">
        <v>52800000</v>
      </c>
      <c r="AA384" s="19">
        <v>52800000</v>
      </c>
      <c r="AB384" s="19">
        <v>50160000</v>
      </c>
      <c r="AC384">
        <v>14600000</v>
      </c>
      <c r="AD384">
        <v>31800000</v>
      </c>
      <c r="AE384">
        <v>52800000</v>
      </c>
    </row>
    <row r="385" spans="1:31" x14ac:dyDescent="0.2">
      <c r="A385" s="18">
        <v>44561</v>
      </c>
      <c r="B385" s="19">
        <v>0</v>
      </c>
      <c r="C385" s="19">
        <v>0</v>
      </c>
      <c r="D385" s="19" t="e">
        <v>#N/A</v>
      </c>
      <c r="E385" s="19">
        <v>52800000</v>
      </c>
      <c r="F385" s="19">
        <v>52800000</v>
      </c>
      <c r="G385" s="19">
        <v>50160000</v>
      </c>
      <c r="H385" s="19">
        <v>52800000</v>
      </c>
      <c r="I385" s="19">
        <v>52800000</v>
      </c>
      <c r="J385" s="19">
        <v>50160000</v>
      </c>
      <c r="K385" s="19">
        <v>52800000</v>
      </c>
      <c r="L385" s="19">
        <v>52800000</v>
      </c>
      <c r="M385" s="19">
        <v>50160000</v>
      </c>
      <c r="N385" s="19">
        <v>52800000</v>
      </c>
      <c r="O385" s="19">
        <v>52800000</v>
      </c>
      <c r="P385" s="19">
        <v>50160000</v>
      </c>
      <c r="Q385" s="19">
        <v>52800000</v>
      </c>
      <c r="R385" s="19">
        <v>52800000</v>
      </c>
      <c r="S385" s="19">
        <v>50160000</v>
      </c>
      <c r="T385" s="19">
        <v>52800000</v>
      </c>
      <c r="U385" s="19">
        <v>52800000</v>
      </c>
      <c r="V385" s="19">
        <v>50160000</v>
      </c>
      <c r="W385" s="19">
        <v>52800000</v>
      </c>
      <c r="X385" s="19">
        <v>52800000</v>
      </c>
      <c r="Y385" s="19">
        <v>50160000</v>
      </c>
      <c r="Z385" s="19">
        <v>52800000</v>
      </c>
      <c r="AA385" s="19">
        <v>52800000</v>
      </c>
      <c r="AB385" s="19">
        <v>50160000</v>
      </c>
      <c r="AC385">
        <v>14600000</v>
      </c>
      <c r="AD385">
        <v>31800000</v>
      </c>
      <c r="AE385">
        <v>52800000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28</vt:i4>
      </vt:variant>
    </vt:vector>
  </HeadingPairs>
  <TitlesOfParts>
    <vt:vector size="39" baseType="lpstr">
      <vt:lpstr>Sheet1</vt:lpstr>
      <vt:lpstr>Graph</vt:lpstr>
      <vt:lpstr>450</vt:lpstr>
      <vt:lpstr>500</vt:lpstr>
      <vt:lpstr>550</vt:lpstr>
      <vt:lpstr>600</vt:lpstr>
      <vt:lpstr>650</vt:lpstr>
      <vt:lpstr>700</vt:lpstr>
      <vt:lpstr>750</vt:lpstr>
      <vt:lpstr>800</vt:lpstr>
      <vt:lpstr>CSV EXPORT</vt:lpstr>
      <vt:lpstr>bothdoses450</vt:lpstr>
      <vt:lpstr>bothdoses500</vt:lpstr>
      <vt:lpstr>bothdoses550</vt:lpstr>
      <vt:lpstr>bothdoses600</vt:lpstr>
      <vt:lpstr>bothdoses650</vt:lpstr>
      <vt:lpstr>bothdoses700</vt:lpstr>
      <vt:lpstr>bothdoses750</vt:lpstr>
      <vt:lpstr>bothdoses800</vt:lpstr>
      <vt:lpstr>bothdosesdata</vt:lpstr>
      <vt:lpstr>dates2</vt:lpstr>
      <vt:lpstr>dates450</vt:lpstr>
      <vt:lpstr>dates500</vt:lpstr>
      <vt:lpstr>dates550</vt:lpstr>
      <vt:lpstr>dates600</vt:lpstr>
      <vt:lpstr>dates650</vt:lpstr>
      <vt:lpstr>dates700</vt:lpstr>
      <vt:lpstr>dates750</vt:lpstr>
      <vt:lpstr>dates800</vt:lpstr>
      <vt:lpstr>firstdoses450</vt:lpstr>
      <vt:lpstr>firstdoses500</vt:lpstr>
      <vt:lpstr>firstdoses550</vt:lpstr>
      <vt:lpstr>firstdoses600</vt:lpstr>
      <vt:lpstr>firstdoses650</vt:lpstr>
      <vt:lpstr>firstdoses700</vt:lpstr>
      <vt:lpstr>firstdoses750</vt:lpstr>
      <vt:lpstr>firstdoses800</vt:lpstr>
      <vt:lpstr>firstdosesdata</vt:lpstr>
      <vt:lpstr>seconddosesdata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2021-02-14T19:16:13Z</dcterms:created>
  <dcterms:modified xsi:type="dcterms:W3CDTF">2021-02-18T16:16:16Z</dcterms:modified>
</cp:coreProperties>
</file>